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iels\Dropbox\Research\PhD\Manuscripts\uXRF sensitivity and repeatability test Matthias &amp; Niels\Data\"/>
    </mc:Choice>
  </mc:AlternateContent>
  <bookViews>
    <workbookView xWindow="0" yWindow="60" windowWidth="25440" windowHeight="12375" activeTab="2"/>
  </bookViews>
  <sheets>
    <sheet name="CRM393" sheetId="1" r:id="rId1"/>
    <sheet name="CRM512" sheetId="2" r:id="rId2"/>
    <sheet name="ECRM782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24" i="3" l="1"/>
  <c r="D324" i="3"/>
  <c r="E324" i="3"/>
  <c r="F324" i="3"/>
  <c r="G324" i="3"/>
  <c r="H324" i="3"/>
  <c r="I324" i="3"/>
  <c r="J324" i="3"/>
  <c r="K324" i="3"/>
  <c r="L324" i="3"/>
  <c r="M324" i="3"/>
  <c r="N324" i="3"/>
  <c r="O324" i="3"/>
  <c r="P324" i="3"/>
  <c r="Q324" i="3"/>
  <c r="R324" i="3"/>
  <c r="S324" i="3"/>
  <c r="T324" i="3"/>
  <c r="U324" i="3"/>
  <c r="V324" i="3"/>
  <c r="W324" i="3"/>
  <c r="X324" i="3"/>
  <c r="Y324" i="3"/>
  <c r="Z324" i="3"/>
  <c r="AA324" i="3"/>
  <c r="AB324" i="3"/>
  <c r="AC324" i="3"/>
  <c r="AD324" i="3"/>
  <c r="AE324" i="3"/>
  <c r="AF324" i="3"/>
  <c r="B324" i="3"/>
  <c r="Y309" i="3" l="1"/>
  <c r="X309" i="3"/>
  <c r="W309" i="3"/>
  <c r="V309" i="3"/>
  <c r="U309" i="3"/>
  <c r="T309" i="3"/>
  <c r="S309" i="3"/>
  <c r="R309" i="3"/>
  <c r="Q309" i="3"/>
  <c r="P309" i="3"/>
  <c r="O309" i="3"/>
  <c r="N309" i="3"/>
  <c r="M309" i="3"/>
  <c r="L309" i="3"/>
  <c r="K309" i="3"/>
  <c r="J309" i="3"/>
  <c r="I309" i="3"/>
  <c r="H309" i="3"/>
  <c r="G309" i="3"/>
  <c r="F309" i="3"/>
  <c r="E309" i="3"/>
  <c r="D309" i="3"/>
  <c r="C309" i="3"/>
  <c r="B309" i="3"/>
  <c r="Y308" i="3"/>
  <c r="X308" i="3"/>
  <c r="W308" i="3"/>
  <c r="V308" i="3"/>
  <c r="U308" i="3"/>
  <c r="T308" i="3"/>
  <c r="S308" i="3"/>
  <c r="R308" i="3"/>
  <c r="Q308" i="3"/>
  <c r="P308" i="3"/>
  <c r="O308" i="3"/>
  <c r="N308" i="3"/>
  <c r="M308" i="3"/>
  <c r="L308" i="3"/>
  <c r="K308" i="3"/>
  <c r="J308" i="3"/>
  <c r="I308" i="3"/>
  <c r="H308" i="3"/>
  <c r="G308" i="3"/>
  <c r="F308" i="3"/>
  <c r="E308" i="3"/>
  <c r="D308" i="3"/>
  <c r="C308" i="3"/>
  <c r="B308" i="3"/>
  <c r="Y307" i="3"/>
  <c r="X307" i="3"/>
  <c r="W307" i="3"/>
  <c r="V307" i="3"/>
  <c r="U307" i="3"/>
  <c r="T307" i="3"/>
  <c r="S307" i="3"/>
  <c r="R307" i="3"/>
  <c r="Q307" i="3"/>
  <c r="P307" i="3"/>
  <c r="O307" i="3"/>
  <c r="N307" i="3"/>
  <c r="M307" i="3"/>
  <c r="L307" i="3"/>
  <c r="K307" i="3"/>
  <c r="J307" i="3"/>
  <c r="I307" i="3"/>
  <c r="H307" i="3"/>
  <c r="G307" i="3"/>
  <c r="F307" i="3"/>
  <c r="E307" i="3"/>
  <c r="D307" i="3"/>
  <c r="C307" i="3"/>
  <c r="B307" i="3"/>
  <c r="Y306" i="3"/>
  <c r="X306" i="3"/>
  <c r="W306" i="3"/>
  <c r="V306" i="3"/>
  <c r="U306" i="3"/>
  <c r="T306" i="3"/>
  <c r="S306" i="3"/>
  <c r="R306" i="3"/>
  <c r="Q306" i="3"/>
  <c r="P306" i="3"/>
  <c r="O306" i="3"/>
  <c r="N306" i="3"/>
  <c r="M306" i="3"/>
  <c r="L306" i="3"/>
  <c r="K306" i="3"/>
  <c r="J306" i="3"/>
  <c r="I306" i="3"/>
  <c r="H306" i="3"/>
  <c r="G306" i="3"/>
  <c r="F306" i="3"/>
  <c r="E306" i="3"/>
  <c r="D306" i="3"/>
  <c r="C306" i="3"/>
  <c r="B306" i="3"/>
  <c r="Y305" i="3"/>
  <c r="X305" i="3"/>
  <c r="W305" i="3"/>
  <c r="V305" i="3"/>
  <c r="U305" i="3"/>
  <c r="T305" i="3"/>
  <c r="S305" i="3"/>
  <c r="R305" i="3"/>
  <c r="Q305" i="3"/>
  <c r="P305" i="3"/>
  <c r="O305" i="3"/>
  <c r="N305" i="3"/>
  <c r="M305" i="3"/>
  <c r="L305" i="3"/>
  <c r="K305" i="3"/>
  <c r="J305" i="3"/>
  <c r="I305" i="3"/>
  <c r="H305" i="3"/>
  <c r="G305" i="3"/>
  <c r="F305" i="3"/>
  <c r="E305" i="3"/>
  <c r="D305" i="3"/>
  <c r="C305" i="3"/>
  <c r="B305" i="3"/>
  <c r="Y304" i="3"/>
  <c r="X304" i="3"/>
  <c r="W304" i="3"/>
  <c r="V304" i="3"/>
  <c r="U304" i="3"/>
  <c r="T304" i="3"/>
  <c r="S304" i="3"/>
  <c r="R304" i="3"/>
  <c r="Q304" i="3"/>
  <c r="P304" i="3"/>
  <c r="O304" i="3"/>
  <c r="N304" i="3"/>
  <c r="M304" i="3"/>
  <c r="L304" i="3"/>
  <c r="K304" i="3"/>
  <c r="J304" i="3"/>
  <c r="I304" i="3"/>
  <c r="H304" i="3"/>
  <c r="G304" i="3"/>
  <c r="F304" i="3"/>
  <c r="E304" i="3"/>
  <c r="D304" i="3"/>
  <c r="C304" i="3"/>
  <c r="B304" i="3"/>
  <c r="Y303" i="3"/>
  <c r="X303" i="3"/>
  <c r="W303" i="3"/>
  <c r="V303" i="3"/>
  <c r="U303" i="3"/>
  <c r="T303" i="3"/>
  <c r="S303" i="3"/>
  <c r="R303" i="3"/>
  <c r="Q303" i="3"/>
  <c r="P303" i="3"/>
  <c r="O303" i="3"/>
  <c r="N303" i="3"/>
  <c r="M303" i="3"/>
  <c r="L303" i="3"/>
  <c r="K303" i="3"/>
  <c r="J303" i="3"/>
  <c r="I303" i="3"/>
  <c r="H303" i="3"/>
  <c r="G303" i="3"/>
  <c r="F303" i="3"/>
  <c r="E303" i="3"/>
  <c r="D303" i="3"/>
  <c r="C303" i="3"/>
  <c r="B303" i="3"/>
  <c r="Y302" i="3"/>
  <c r="X302" i="3"/>
  <c r="W302" i="3"/>
  <c r="V302" i="3"/>
  <c r="U302" i="3"/>
  <c r="T302" i="3"/>
  <c r="S302" i="3"/>
  <c r="R302" i="3"/>
  <c r="Q302" i="3"/>
  <c r="P302" i="3"/>
  <c r="O302" i="3"/>
  <c r="N302" i="3"/>
  <c r="M302" i="3"/>
  <c r="L302" i="3"/>
  <c r="K302" i="3"/>
  <c r="J302" i="3"/>
  <c r="I302" i="3"/>
  <c r="H302" i="3"/>
  <c r="G302" i="3"/>
  <c r="F302" i="3"/>
  <c r="E302" i="3"/>
  <c r="D302" i="3"/>
  <c r="C302" i="3"/>
  <c r="B302" i="3"/>
  <c r="Y249" i="3"/>
  <c r="X249" i="3"/>
  <c r="W249" i="3"/>
  <c r="V249" i="3"/>
  <c r="U249" i="3"/>
  <c r="T249" i="3"/>
  <c r="S249" i="3"/>
  <c r="R249" i="3"/>
  <c r="Q249" i="3"/>
  <c r="P249" i="3"/>
  <c r="O249" i="3"/>
  <c r="N249" i="3"/>
  <c r="M249" i="3"/>
  <c r="L249" i="3"/>
  <c r="K249" i="3"/>
  <c r="J249" i="3"/>
  <c r="I249" i="3"/>
  <c r="H249" i="3"/>
  <c r="G249" i="3"/>
  <c r="F249" i="3"/>
  <c r="E249" i="3"/>
  <c r="D249" i="3"/>
  <c r="C249" i="3"/>
  <c r="B249" i="3"/>
  <c r="Y248" i="3"/>
  <c r="X248" i="3"/>
  <c r="W248" i="3"/>
  <c r="V248" i="3"/>
  <c r="U248" i="3"/>
  <c r="T248" i="3"/>
  <c r="S248" i="3"/>
  <c r="R248" i="3"/>
  <c r="Q248" i="3"/>
  <c r="P248" i="3"/>
  <c r="O248" i="3"/>
  <c r="N248" i="3"/>
  <c r="M248" i="3"/>
  <c r="L248" i="3"/>
  <c r="K248" i="3"/>
  <c r="J248" i="3"/>
  <c r="I248" i="3"/>
  <c r="H248" i="3"/>
  <c r="G248" i="3"/>
  <c r="F248" i="3"/>
  <c r="E248" i="3"/>
  <c r="D248" i="3"/>
  <c r="C248" i="3"/>
  <c r="B248" i="3"/>
  <c r="Y247" i="3"/>
  <c r="X247" i="3"/>
  <c r="W247" i="3"/>
  <c r="V247" i="3"/>
  <c r="U247" i="3"/>
  <c r="T247" i="3"/>
  <c r="S247" i="3"/>
  <c r="R247" i="3"/>
  <c r="Q247" i="3"/>
  <c r="P247" i="3"/>
  <c r="O247" i="3"/>
  <c r="N247" i="3"/>
  <c r="M247" i="3"/>
  <c r="L247" i="3"/>
  <c r="K247" i="3"/>
  <c r="J247" i="3"/>
  <c r="I247" i="3"/>
  <c r="H247" i="3"/>
  <c r="G247" i="3"/>
  <c r="F247" i="3"/>
  <c r="E247" i="3"/>
  <c r="D247" i="3"/>
  <c r="C247" i="3"/>
  <c r="B247" i="3"/>
  <c r="Y246" i="3"/>
  <c r="X246" i="3"/>
  <c r="W246" i="3"/>
  <c r="V246" i="3"/>
  <c r="U246" i="3"/>
  <c r="T246" i="3"/>
  <c r="S246" i="3"/>
  <c r="R246" i="3"/>
  <c r="Q246" i="3"/>
  <c r="P246" i="3"/>
  <c r="O246" i="3"/>
  <c r="N246" i="3"/>
  <c r="M246" i="3"/>
  <c r="L246" i="3"/>
  <c r="K246" i="3"/>
  <c r="J246" i="3"/>
  <c r="I246" i="3"/>
  <c r="H246" i="3"/>
  <c r="G246" i="3"/>
  <c r="F246" i="3"/>
  <c r="E246" i="3"/>
  <c r="D246" i="3"/>
  <c r="C246" i="3"/>
  <c r="B246" i="3"/>
  <c r="Y245" i="3"/>
  <c r="X245" i="3"/>
  <c r="W245" i="3"/>
  <c r="V245" i="3"/>
  <c r="U245" i="3"/>
  <c r="T245" i="3"/>
  <c r="S245" i="3"/>
  <c r="R245" i="3"/>
  <c r="Q245" i="3"/>
  <c r="P245" i="3"/>
  <c r="O245" i="3"/>
  <c r="N245" i="3"/>
  <c r="M245" i="3"/>
  <c r="L245" i="3"/>
  <c r="K245" i="3"/>
  <c r="J245" i="3"/>
  <c r="I245" i="3"/>
  <c r="H245" i="3"/>
  <c r="G245" i="3"/>
  <c r="F245" i="3"/>
  <c r="E245" i="3"/>
  <c r="D245" i="3"/>
  <c r="C245" i="3"/>
  <c r="B245" i="3"/>
  <c r="Y244" i="3"/>
  <c r="X244" i="3"/>
  <c r="W244" i="3"/>
  <c r="V244" i="3"/>
  <c r="U244" i="3"/>
  <c r="T244" i="3"/>
  <c r="S244" i="3"/>
  <c r="R244" i="3"/>
  <c r="Q244" i="3"/>
  <c r="P244" i="3"/>
  <c r="O244" i="3"/>
  <c r="N244" i="3"/>
  <c r="M244" i="3"/>
  <c r="L244" i="3"/>
  <c r="K244" i="3"/>
  <c r="J244" i="3"/>
  <c r="I244" i="3"/>
  <c r="H244" i="3"/>
  <c r="G244" i="3"/>
  <c r="F244" i="3"/>
  <c r="E244" i="3"/>
  <c r="D244" i="3"/>
  <c r="C244" i="3"/>
  <c r="B244" i="3"/>
  <c r="Y243" i="3"/>
  <c r="X243" i="3"/>
  <c r="W243" i="3"/>
  <c r="V243" i="3"/>
  <c r="U243" i="3"/>
  <c r="T243" i="3"/>
  <c r="S243" i="3"/>
  <c r="R243" i="3"/>
  <c r="Q243" i="3"/>
  <c r="P243" i="3"/>
  <c r="O243" i="3"/>
  <c r="N243" i="3"/>
  <c r="M243" i="3"/>
  <c r="L243" i="3"/>
  <c r="K243" i="3"/>
  <c r="J243" i="3"/>
  <c r="I243" i="3"/>
  <c r="H243" i="3"/>
  <c r="G243" i="3"/>
  <c r="F243" i="3"/>
  <c r="E243" i="3"/>
  <c r="D243" i="3"/>
  <c r="C243" i="3"/>
  <c r="B243" i="3"/>
  <c r="Y242" i="3"/>
  <c r="X242" i="3"/>
  <c r="W242" i="3"/>
  <c r="V242" i="3"/>
  <c r="U242" i="3"/>
  <c r="T242" i="3"/>
  <c r="S242" i="3"/>
  <c r="R242" i="3"/>
  <c r="Q242" i="3"/>
  <c r="P242" i="3"/>
  <c r="O242" i="3"/>
  <c r="N242" i="3"/>
  <c r="M242" i="3"/>
  <c r="L242" i="3"/>
  <c r="K242" i="3"/>
  <c r="J242" i="3"/>
  <c r="I242" i="3"/>
  <c r="H242" i="3"/>
  <c r="G242" i="3"/>
  <c r="F242" i="3"/>
  <c r="E242" i="3"/>
  <c r="D242" i="3"/>
  <c r="C242" i="3"/>
  <c r="B242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D71" i="3"/>
  <c r="C71" i="3"/>
  <c r="B71" i="3"/>
  <c r="Y70" i="3"/>
  <c r="X70" i="3"/>
  <c r="W70" i="3"/>
  <c r="V70" i="3"/>
  <c r="U70" i="3"/>
  <c r="T70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C70" i="3"/>
  <c r="B70" i="3"/>
  <c r="Y69" i="3"/>
  <c r="X69" i="3"/>
  <c r="W69" i="3"/>
  <c r="V69" i="3"/>
  <c r="U69" i="3"/>
  <c r="T69" i="3"/>
  <c r="S69" i="3"/>
  <c r="R69" i="3"/>
  <c r="Q69" i="3"/>
  <c r="P69" i="3"/>
  <c r="O69" i="3"/>
  <c r="N69" i="3"/>
  <c r="M69" i="3"/>
  <c r="L69" i="3"/>
  <c r="K69" i="3"/>
  <c r="J69" i="3"/>
  <c r="I69" i="3"/>
  <c r="H69" i="3"/>
  <c r="G69" i="3"/>
  <c r="F69" i="3"/>
  <c r="E69" i="3"/>
  <c r="D69" i="3"/>
  <c r="C69" i="3"/>
  <c r="B69" i="3"/>
  <c r="Y68" i="3"/>
  <c r="X68" i="3"/>
  <c r="W68" i="3"/>
  <c r="V68" i="3"/>
  <c r="U68" i="3"/>
  <c r="T68" i="3"/>
  <c r="S68" i="3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D68" i="3"/>
  <c r="C68" i="3"/>
  <c r="B68" i="3"/>
  <c r="Y67" i="3"/>
  <c r="X67" i="3"/>
  <c r="W67" i="3"/>
  <c r="V67" i="3"/>
  <c r="U67" i="3"/>
  <c r="T67" i="3"/>
  <c r="S67" i="3"/>
  <c r="R67" i="3"/>
  <c r="Q67" i="3"/>
  <c r="P67" i="3"/>
  <c r="O67" i="3"/>
  <c r="N67" i="3"/>
  <c r="M67" i="3"/>
  <c r="L67" i="3"/>
  <c r="K67" i="3"/>
  <c r="J67" i="3"/>
  <c r="I67" i="3"/>
  <c r="H67" i="3"/>
  <c r="G67" i="3"/>
  <c r="F67" i="3"/>
  <c r="E67" i="3"/>
  <c r="D67" i="3"/>
  <c r="C67" i="3"/>
  <c r="B67" i="3"/>
  <c r="Y66" i="3"/>
  <c r="X66" i="3"/>
  <c r="W66" i="3"/>
  <c r="V66" i="3"/>
  <c r="U66" i="3"/>
  <c r="T66" i="3"/>
  <c r="S66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D66" i="3"/>
  <c r="C66" i="3"/>
  <c r="B66" i="3"/>
  <c r="Y65" i="3"/>
  <c r="X65" i="3"/>
  <c r="W65" i="3"/>
  <c r="V65" i="3"/>
  <c r="U65" i="3"/>
  <c r="T65" i="3"/>
  <c r="S65" i="3"/>
  <c r="R65" i="3"/>
  <c r="Q65" i="3"/>
  <c r="P65" i="3"/>
  <c r="O65" i="3"/>
  <c r="N65" i="3"/>
  <c r="M65" i="3"/>
  <c r="L65" i="3"/>
  <c r="K65" i="3"/>
  <c r="J65" i="3"/>
  <c r="I65" i="3"/>
  <c r="H65" i="3"/>
  <c r="G65" i="3"/>
  <c r="F65" i="3"/>
  <c r="E65" i="3"/>
  <c r="D65" i="3"/>
  <c r="C65" i="3"/>
  <c r="B65" i="3"/>
  <c r="Y64" i="3"/>
  <c r="X64" i="3"/>
  <c r="W64" i="3"/>
  <c r="V64" i="3"/>
  <c r="U64" i="3"/>
  <c r="T64" i="3"/>
  <c r="S64" i="3"/>
  <c r="R64" i="3"/>
  <c r="Q64" i="3"/>
  <c r="P64" i="3"/>
  <c r="O64" i="3"/>
  <c r="N64" i="3"/>
  <c r="M64" i="3"/>
  <c r="L64" i="3"/>
  <c r="K64" i="3"/>
  <c r="J64" i="3"/>
  <c r="I64" i="3"/>
  <c r="H64" i="3"/>
  <c r="G64" i="3"/>
  <c r="F64" i="3"/>
  <c r="E64" i="3"/>
  <c r="D64" i="3"/>
  <c r="C64" i="3"/>
  <c r="B64" i="3"/>
  <c r="AF324" i="2"/>
  <c r="AE324" i="2"/>
  <c r="AD324" i="2"/>
  <c r="AC324" i="2"/>
  <c r="AB324" i="2"/>
  <c r="AA324" i="2"/>
  <c r="Z324" i="2"/>
  <c r="Y324" i="2"/>
  <c r="X324" i="2"/>
  <c r="W324" i="2"/>
  <c r="V324" i="2"/>
  <c r="U324" i="2"/>
  <c r="T324" i="2"/>
  <c r="S324" i="2"/>
  <c r="R324" i="2"/>
  <c r="Q324" i="2"/>
  <c r="P324" i="2"/>
  <c r="O324" i="2"/>
  <c r="N324" i="2"/>
  <c r="M324" i="2"/>
  <c r="L324" i="2"/>
  <c r="K324" i="2"/>
  <c r="J324" i="2"/>
  <c r="I324" i="2"/>
  <c r="H324" i="2"/>
  <c r="G324" i="2"/>
  <c r="F324" i="2"/>
  <c r="E324" i="2"/>
  <c r="D324" i="2"/>
  <c r="C324" i="2"/>
  <c r="B324" i="2"/>
  <c r="Y309" i="2"/>
  <c r="X309" i="2"/>
  <c r="W309" i="2"/>
  <c r="V309" i="2"/>
  <c r="U309" i="2"/>
  <c r="T309" i="2"/>
  <c r="S309" i="2"/>
  <c r="R309" i="2"/>
  <c r="Q309" i="2"/>
  <c r="P309" i="2"/>
  <c r="O309" i="2"/>
  <c r="N309" i="2"/>
  <c r="M309" i="2"/>
  <c r="L309" i="2"/>
  <c r="K309" i="2"/>
  <c r="J309" i="2"/>
  <c r="I309" i="2"/>
  <c r="H309" i="2"/>
  <c r="G309" i="2"/>
  <c r="F309" i="2"/>
  <c r="E309" i="2"/>
  <c r="D309" i="2"/>
  <c r="C309" i="2"/>
  <c r="B309" i="2"/>
  <c r="Y308" i="2"/>
  <c r="X308" i="2"/>
  <c r="W308" i="2"/>
  <c r="V308" i="2"/>
  <c r="U308" i="2"/>
  <c r="T308" i="2"/>
  <c r="S308" i="2"/>
  <c r="R308" i="2"/>
  <c r="Q308" i="2"/>
  <c r="P308" i="2"/>
  <c r="O308" i="2"/>
  <c r="N308" i="2"/>
  <c r="M308" i="2"/>
  <c r="L308" i="2"/>
  <c r="K308" i="2"/>
  <c r="J308" i="2"/>
  <c r="I308" i="2"/>
  <c r="H308" i="2"/>
  <c r="G308" i="2"/>
  <c r="F308" i="2"/>
  <c r="E308" i="2"/>
  <c r="D308" i="2"/>
  <c r="C308" i="2"/>
  <c r="B308" i="2"/>
  <c r="Y307" i="2"/>
  <c r="X307" i="2"/>
  <c r="W307" i="2"/>
  <c r="V307" i="2"/>
  <c r="U307" i="2"/>
  <c r="T307" i="2"/>
  <c r="S307" i="2"/>
  <c r="R307" i="2"/>
  <c r="Q307" i="2"/>
  <c r="P307" i="2"/>
  <c r="O307" i="2"/>
  <c r="N307" i="2"/>
  <c r="M307" i="2"/>
  <c r="L307" i="2"/>
  <c r="K307" i="2"/>
  <c r="J307" i="2"/>
  <c r="I307" i="2"/>
  <c r="H307" i="2"/>
  <c r="G307" i="2"/>
  <c r="F307" i="2"/>
  <c r="E307" i="2"/>
  <c r="D307" i="2"/>
  <c r="C307" i="2"/>
  <c r="B307" i="2"/>
  <c r="Y306" i="2"/>
  <c r="X306" i="2"/>
  <c r="W306" i="2"/>
  <c r="V306" i="2"/>
  <c r="U306" i="2"/>
  <c r="T306" i="2"/>
  <c r="S306" i="2"/>
  <c r="R306" i="2"/>
  <c r="Q306" i="2"/>
  <c r="P306" i="2"/>
  <c r="O306" i="2"/>
  <c r="N306" i="2"/>
  <c r="M306" i="2"/>
  <c r="L306" i="2"/>
  <c r="K306" i="2"/>
  <c r="J306" i="2"/>
  <c r="I306" i="2"/>
  <c r="H306" i="2"/>
  <c r="G306" i="2"/>
  <c r="F306" i="2"/>
  <c r="E306" i="2"/>
  <c r="D306" i="2"/>
  <c r="C306" i="2"/>
  <c r="B306" i="2"/>
  <c r="Y305" i="2"/>
  <c r="X305" i="2"/>
  <c r="W305" i="2"/>
  <c r="V305" i="2"/>
  <c r="U305" i="2"/>
  <c r="T305" i="2"/>
  <c r="S305" i="2"/>
  <c r="R305" i="2"/>
  <c r="Q305" i="2"/>
  <c r="P305" i="2"/>
  <c r="O305" i="2"/>
  <c r="N305" i="2"/>
  <c r="M305" i="2"/>
  <c r="L305" i="2"/>
  <c r="K305" i="2"/>
  <c r="J305" i="2"/>
  <c r="I305" i="2"/>
  <c r="H305" i="2"/>
  <c r="G305" i="2"/>
  <c r="F305" i="2"/>
  <c r="E305" i="2"/>
  <c r="D305" i="2"/>
  <c r="C305" i="2"/>
  <c r="B305" i="2"/>
  <c r="Y304" i="2"/>
  <c r="X304" i="2"/>
  <c r="W304" i="2"/>
  <c r="V304" i="2"/>
  <c r="U304" i="2"/>
  <c r="T304" i="2"/>
  <c r="S304" i="2"/>
  <c r="R304" i="2"/>
  <c r="Q304" i="2"/>
  <c r="P304" i="2"/>
  <c r="O304" i="2"/>
  <c r="N304" i="2"/>
  <c r="M304" i="2"/>
  <c r="L304" i="2"/>
  <c r="K304" i="2"/>
  <c r="J304" i="2"/>
  <c r="I304" i="2"/>
  <c r="H304" i="2"/>
  <c r="G304" i="2"/>
  <c r="F304" i="2"/>
  <c r="E304" i="2"/>
  <c r="D304" i="2"/>
  <c r="C304" i="2"/>
  <c r="B304" i="2"/>
  <c r="Y303" i="2"/>
  <c r="X303" i="2"/>
  <c r="W303" i="2"/>
  <c r="V303" i="2"/>
  <c r="U303" i="2"/>
  <c r="T303" i="2"/>
  <c r="S303" i="2"/>
  <c r="R303" i="2"/>
  <c r="Q303" i="2"/>
  <c r="P303" i="2"/>
  <c r="O303" i="2"/>
  <c r="N303" i="2"/>
  <c r="M303" i="2"/>
  <c r="L303" i="2"/>
  <c r="K303" i="2"/>
  <c r="J303" i="2"/>
  <c r="I303" i="2"/>
  <c r="H303" i="2"/>
  <c r="G303" i="2"/>
  <c r="F303" i="2"/>
  <c r="E303" i="2"/>
  <c r="D303" i="2"/>
  <c r="C303" i="2"/>
  <c r="B303" i="2"/>
  <c r="Y302" i="2"/>
  <c r="X302" i="2"/>
  <c r="W302" i="2"/>
  <c r="V302" i="2"/>
  <c r="U302" i="2"/>
  <c r="T302" i="2"/>
  <c r="S302" i="2"/>
  <c r="R302" i="2"/>
  <c r="Q302" i="2"/>
  <c r="P302" i="2"/>
  <c r="O302" i="2"/>
  <c r="N302" i="2"/>
  <c r="M302" i="2"/>
  <c r="L302" i="2"/>
  <c r="K302" i="2"/>
  <c r="J302" i="2"/>
  <c r="I302" i="2"/>
  <c r="H302" i="2"/>
  <c r="G302" i="2"/>
  <c r="F302" i="2"/>
  <c r="E302" i="2"/>
  <c r="D302" i="2"/>
  <c r="C302" i="2"/>
  <c r="B302" i="2"/>
  <c r="Y249" i="2"/>
  <c r="X249" i="2"/>
  <c r="W249" i="2"/>
  <c r="V249" i="2"/>
  <c r="U249" i="2"/>
  <c r="T249" i="2"/>
  <c r="S249" i="2"/>
  <c r="R249" i="2"/>
  <c r="Q249" i="2"/>
  <c r="P249" i="2"/>
  <c r="O249" i="2"/>
  <c r="N249" i="2"/>
  <c r="M249" i="2"/>
  <c r="L249" i="2"/>
  <c r="K249" i="2"/>
  <c r="J249" i="2"/>
  <c r="I249" i="2"/>
  <c r="H249" i="2"/>
  <c r="G249" i="2"/>
  <c r="F249" i="2"/>
  <c r="E249" i="2"/>
  <c r="D249" i="2"/>
  <c r="C249" i="2"/>
  <c r="B249" i="2"/>
  <c r="Y248" i="2"/>
  <c r="X248" i="2"/>
  <c r="W248" i="2"/>
  <c r="V248" i="2"/>
  <c r="U248" i="2"/>
  <c r="T248" i="2"/>
  <c r="S248" i="2"/>
  <c r="R248" i="2"/>
  <c r="Q248" i="2"/>
  <c r="P248" i="2"/>
  <c r="O248" i="2"/>
  <c r="N248" i="2"/>
  <c r="M248" i="2"/>
  <c r="L248" i="2"/>
  <c r="K248" i="2"/>
  <c r="J248" i="2"/>
  <c r="I248" i="2"/>
  <c r="H248" i="2"/>
  <c r="G248" i="2"/>
  <c r="F248" i="2"/>
  <c r="E248" i="2"/>
  <c r="D248" i="2"/>
  <c r="C248" i="2"/>
  <c r="B248" i="2"/>
  <c r="Y247" i="2"/>
  <c r="X247" i="2"/>
  <c r="W247" i="2"/>
  <c r="V247" i="2"/>
  <c r="U247" i="2"/>
  <c r="T247" i="2"/>
  <c r="S247" i="2"/>
  <c r="R247" i="2"/>
  <c r="Q247" i="2"/>
  <c r="P247" i="2"/>
  <c r="O247" i="2"/>
  <c r="N247" i="2"/>
  <c r="M247" i="2"/>
  <c r="L247" i="2"/>
  <c r="K247" i="2"/>
  <c r="J247" i="2"/>
  <c r="I247" i="2"/>
  <c r="H247" i="2"/>
  <c r="G247" i="2"/>
  <c r="F247" i="2"/>
  <c r="E247" i="2"/>
  <c r="D247" i="2"/>
  <c r="C247" i="2"/>
  <c r="B247" i="2"/>
  <c r="Y246" i="2"/>
  <c r="X246" i="2"/>
  <c r="W246" i="2"/>
  <c r="V246" i="2"/>
  <c r="U246" i="2"/>
  <c r="T246" i="2"/>
  <c r="S246" i="2"/>
  <c r="R246" i="2"/>
  <c r="Q246" i="2"/>
  <c r="P246" i="2"/>
  <c r="O246" i="2"/>
  <c r="N246" i="2"/>
  <c r="M246" i="2"/>
  <c r="L246" i="2"/>
  <c r="K246" i="2"/>
  <c r="J246" i="2"/>
  <c r="I246" i="2"/>
  <c r="H246" i="2"/>
  <c r="G246" i="2"/>
  <c r="F246" i="2"/>
  <c r="E246" i="2"/>
  <c r="D246" i="2"/>
  <c r="C246" i="2"/>
  <c r="B246" i="2"/>
  <c r="Y245" i="2"/>
  <c r="X245" i="2"/>
  <c r="W245" i="2"/>
  <c r="V245" i="2"/>
  <c r="U245" i="2"/>
  <c r="T245" i="2"/>
  <c r="S245" i="2"/>
  <c r="R245" i="2"/>
  <c r="Q245" i="2"/>
  <c r="P245" i="2"/>
  <c r="O245" i="2"/>
  <c r="N245" i="2"/>
  <c r="M245" i="2"/>
  <c r="L245" i="2"/>
  <c r="K245" i="2"/>
  <c r="J245" i="2"/>
  <c r="I245" i="2"/>
  <c r="H245" i="2"/>
  <c r="G245" i="2"/>
  <c r="F245" i="2"/>
  <c r="E245" i="2"/>
  <c r="D245" i="2"/>
  <c r="C245" i="2"/>
  <c r="B245" i="2"/>
  <c r="Y244" i="2"/>
  <c r="X244" i="2"/>
  <c r="W244" i="2"/>
  <c r="V244" i="2"/>
  <c r="U244" i="2"/>
  <c r="T244" i="2"/>
  <c r="S244" i="2"/>
  <c r="R244" i="2"/>
  <c r="Q244" i="2"/>
  <c r="P244" i="2"/>
  <c r="O244" i="2"/>
  <c r="N244" i="2"/>
  <c r="M244" i="2"/>
  <c r="L244" i="2"/>
  <c r="K244" i="2"/>
  <c r="J244" i="2"/>
  <c r="I244" i="2"/>
  <c r="H244" i="2"/>
  <c r="G244" i="2"/>
  <c r="F244" i="2"/>
  <c r="E244" i="2"/>
  <c r="D244" i="2"/>
  <c r="C244" i="2"/>
  <c r="B244" i="2"/>
  <c r="Y243" i="2"/>
  <c r="X243" i="2"/>
  <c r="W243" i="2"/>
  <c r="V243" i="2"/>
  <c r="U243" i="2"/>
  <c r="T243" i="2"/>
  <c r="S243" i="2"/>
  <c r="R243" i="2"/>
  <c r="Q243" i="2"/>
  <c r="P243" i="2"/>
  <c r="O243" i="2"/>
  <c r="N243" i="2"/>
  <c r="M243" i="2"/>
  <c r="L243" i="2"/>
  <c r="K243" i="2"/>
  <c r="J243" i="2"/>
  <c r="I243" i="2"/>
  <c r="H243" i="2"/>
  <c r="G243" i="2"/>
  <c r="F243" i="2"/>
  <c r="E243" i="2"/>
  <c r="D243" i="2"/>
  <c r="C243" i="2"/>
  <c r="B243" i="2"/>
  <c r="Y242" i="2"/>
  <c r="X242" i="2"/>
  <c r="W242" i="2"/>
  <c r="V242" i="2"/>
  <c r="U242" i="2"/>
  <c r="T242" i="2"/>
  <c r="S242" i="2"/>
  <c r="R242" i="2"/>
  <c r="Q242" i="2"/>
  <c r="P242" i="2"/>
  <c r="O242" i="2"/>
  <c r="N242" i="2"/>
  <c r="M242" i="2"/>
  <c r="L242" i="2"/>
  <c r="K242" i="2"/>
  <c r="J242" i="2"/>
  <c r="I242" i="2"/>
  <c r="H242" i="2"/>
  <c r="G242" i="2"/>
  <c r="F242" i="2"/>
  <c r="E242" i="2"/>
  <c r="D242" i="2"/>
  <c r="C242" i="2"/>
  <c r="B242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Y67" i="2"/>
  <c r="X67" i="2"/>
  <c r="W67" i="2"/>
  <c r="V67" i="2"/>
  <c r="U67" i="2"/>
  <c r="T67" i="2"/>
  <c r="S67" i="2"/>
  <c r="R67" i="2"/>
  <c r="Q67" i="2"/>
  <c r="P67" i="2"/>
  <c r="O67" i="2"/>
  <c r="N67" i="2"/>
  <c r="M67" i="2"/>
  <c r="L67" i="2"/>
  <c r="K67" i="2"/>
  <c r="J67" i="2"/>
  <c r="I67" i="2"/>
  <c r="H67" i="2"/>
  <c r="G67" i="2"/>
  <c r="F67" i="2"/>
  <c r="E67" i="2"/>
  <c r="D67" i="2"/>
  <c r="C67" i="2"/>
  <c r="B67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AF324" i="1"/>
  <c r="AE324" i="1"/>
  <c r="AD324" i="1"/>
  <c r="AC324" i="1"/>
  <c r="AB324" i="1"/>
  <c r="AA324" i="1"/>
  <c r="Z324" i="1"/>
  <c r="Y324" i="1"/>
  <c r="X324" i="1"/>
  <c r="W324" i="1"/>
  <c r="V324" i="1"/>
  <c r="U324" i="1"/>
  <c r="T324" i="1"/>
  <c r="S324" i="1"/>
  <c r="R324" i="1"/>
  <c r="Q324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C324" i="1"/>
  <c r="B324" i="1"/>
  <c r="Y309" i="1"/>
  <c r="X309" i="1"/>
  <c r="W309" i="1"/>
  <c r="V309" i="1"/>
  <c r="U309" i="1"/>
  <c r="T309" i="1"/>
  <c r="S309" i="1"/>
  <c r="R309" i="1"/>
  <c r="Q309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C309" i="1"/>
  <c r="B309" i="1"/>
  <c r="Y308" i="1"/>
  <c r="X308" i="1"/>
  <c r="W308" i="1"/>
  <c r="V308" i="1"/>
  <c r="U308" i="1"/>
  <c r="T308" i="1"/>
  <c r="S308" i="1"/>
  <c r="R308" i="1"/>
  <c r="Q308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C308" i="1"/>
  <c r="B308" i="1"/>
  <c r="Y307" i="1"/>
  <c r="X307" i="1"/>
  <c r="W307" i="1"/>
  <c r="V307" i="1"/>
  <c r="U307" i="1"/>
  <c r="T307" i="1"/>
  <c r="S307" i="1"/>
  <c r="R307" i="1"/>
  <c r="Q307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C307" i="1"/>
  <c r="B307" i="1"/>
  <c r="Y306" i="1"/>
  <c r="X306" i="1"/>
  <c r="W306" i="1"/>
  <c r="V306" i="1"/>
  <c r="U306" i="1"/>
  <c r="T306" i="1"/>
  <c r="S306" i="1"/>
  <c r="R306" i="1"/>
  <c r="Q306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C306" i="1"/>
  <c r="B306" i="1"/>
  <c r="Y305" i="1"/>
  <c r="X305" i="1"/>
  <c r="W305" i="1"/>
  <c r="V305" i="1"/>
  <c r="U305" i="1"/>
  <c r="T305" i="1"/>
  <c r="S305" i="1"/>
  <c r="R305" i="1"/>
  <c r="Q305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C305" i="1"/>
  <c r="B305" i="1"/>
  <c r="Y304" i="1"/>
  <c r="X304" i="1"/>
  <c r="W304" i="1"/>
  <c r="V304" i="1"/>
  <c r="U304" i="1"/>
  <c r="T304" i="1"/>
  <c r="S304" i="1"/>
  <c r="R304" i="1"/>
  <c r="Q304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C304" i="1"/>
  <c r="B304" i="1"/>
  <c r="Y303" i="1"/>
  <c r="X303" i="1"/>
  <c r="W303" i="1"/>
  <c r="V303" i="1"/>
  <c r="U303" i="1"/>
  <c r="T303" i="1"/>
  <c r="S303" i="1"/>
  <c r="R303" i="1"/>
  <c r="Q303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C303" i="1"/>
  <c r="B303" i="1"/>
  <c r="Y302" i="1"/>
  <c r="X302" i="1"/>
  <c r="W302" i="1"/>
  <c r="V302" i="1"/>
  <c r="U302" i="1"/>
  <c r="T302" i="1"/>
  <c r="S302" i="1"/>
  <c r="R302" i="1"/>
  <c r="Q302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C302" i="1"/>
  <c r="B302" i="1"/>
  <c r="Y249" i="1"/>
  <c r="X249" i="1"/>
  <c r="W249" i="1"/>
  <c r="V249" i="1"/>
  <c r="U249" i="1"/>
  <c r="T249" i="1"/>
  <c r="S249" i="1"/>
  <c r="R249" i="1"/>
  <c r="Q249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C249" i="1"/>
  <c r="B249" i="1"/>
  <c r="Y248" i="1"/>
  <c r="X248" i="1"/>
  <c r="W248" i="1"/>
  <c r="V248" i="1"/>
  <c r="U248" i="1"/>
  <c r="T248" i="1"/>
  <c r="S248" i="1"/>
  <c r="R248" i="1"/>
  <c r="Q248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C248" i="1"/>
  <c r="B248" i="1"/>
  <c r="Y247" i="1"/>
  <c r="X247" i="1"/>
  <c r="W247" i="1"/>
  <c r="V247" i="1"/>
  <c r="U247" i="1"/>
  <c r="T247" i="1"/>
  <c r="S247" i="1"/>
  <c r="R247" i="1"/>
  <c r="Q247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C247" i="1"/>
  <c r="B247" i="1"/>
  <c r="Y246" i="1"/>
  <c r="X246" i="1"/>
  <c r="W246" i="1"/>
  <c r="V246" i="1"/>
  <c r="U246" i="1"/>
  <c r="T246" i="1"/>
  <c r="S246" i="1"/>
  <c r="R246" i="1"/>
  <c r="Q246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C246" i="1"/>
  <c r="B246" i="1"/>
  <c r="Y245" i="1"/>
  <c r="X245" i="1"/>
  <c r="W245" i="1"/>
  <c r="V245" i="1"/>
  <c r="U245" i="1"/>
  <c r="T245" i="1"/>
  <c r="S245" i="1"/>
  <c r="R245" i="1"/>
  <c r="Q245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C245" i="1"/>
  <c r="B245" i="1"/>
  <c r="Y244" i="1"/>
  <c r="X244" i="1"/>
  <c r="W244" i="1"/>
  <c r="V244" i="1"/>
  <c r="U244" i="1"/>
  <c r="T244" i="1"/>
  <c r="S244" i="1"/>
  <c r="R244" i="1"/>
  <c r="Q244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C244" i="1"/>
  <c r="B244" i="1"/>
  <c r="Y243" i="1"/>
  <c r="X243" i="1"/>
  <c r="W243" i="1"/>
  <c r="V243" i="1"/>
  <c r="U243" i="1"/>
  <c r="T243" i="1"/>
  <c r="S243" i="1"/>
  <c r="R243" i="1"/>
  <c r="Q243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C243" i="1"/>
  <c r="B243" i="1"/>
  <c r="Y242" i="1"/>
  <c r="X242" i="1"/>
  <c r="W242" i="1"/>
  <c r="V242" i="1"/>
  <c r="U242" i="1"/>
  <c r="T242" i="1"/>
  <c r="S242" i="1"/>
  <c r="R242" i="1"/>
  <c r="Q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C242" i="1"/>
  <c r="B242" i="1"/>
  <c r="Y131" i="1"/>
  <c r="X131" i="1"/>
  <c r="W131" i="1"/>
  <c r="U131" i="1"/>
  <c r="T131" i="1"/>
  <c r="S131" i="1"/>
  <c r="R131" i="1"/>
  <c r="Q131" i="1"/>
  <c r="P131" i="1"/>
  <c r="O131" i="1"/>
  <c r="N131" i="1"/>
  <c r="L131" i="1"/>
  <c r="K131" i="1"/>
  <c r="J131" i="1"/>
  <c r="I131" i="1"/>
  <c r="H131" i="1"/>
  <c r="G131" i="1"/>
  <c r="E131" i="1"/>
  <c r="C131" i="1"/>
  <c r="B131" i="1"/>
  <c r="Y130" i="1"/>
  <c r="X130" i="1"/>
  <c r="W130" i="1"/>
  <c r="U130" i="1"/>
  <c r="T130" i="1"/>
  <c r="R130" i="1"/>
  <c r="Q130" i="1"/>
  <c r="P130" i="1"/>
  <c r="O130" i="1"/>
  <c r="N130" i="1"/>
  <c r="L130" i="1"/>
  <c r="K130" i="1"/>
  <c r="J130" i="1"/>
  <c r="I130" i="1"/>
  <c r="H130" i="1"/>
  <c r="E130" i="1"/>
  <c r="C130" i="1"/>
  <c r="B130" i="1"/>
  <c r="Y129" i="1"/>
  <c r="X129" i="1"/>
  <c r="W129" i="1"/>
  <c r="U129" i="1"/>
  <c r="T129" i="1"/>
  <c r="R129" i="1"/>
  <c r="Q129" i="1"/>
  <c r="P129" i="1"/>
  <c r="O129" i="1"/>
  <c r="N129" i="1"/>
  <c r="L129" i="1"/>
  <c r="K129" i="1"/>
  <c r="J129" i="1"/>
  <c r="I129" i="1"/>
  <c r="H129" i="1"/>
  <c r="G129" i="1"/>
  <c r="E129" i="1"/>
  <c r="C129" i="1"/>
  <c r="B129" i="1"/>
  <c r="W110" i="1"/>
  <c r="U110" i="1"/>
  <c r="T110" i="1"/>
  <c r="S110" i="1"/>
  <c r="R110" i="1"/>
  <c r="Q110" i="1"/>
  <c r="P110" i="1"/>
  <c r="O110" i="1"/>
  <c r="N110" i="1"/>
  <c r="M110" i="1"/>
  <c r="W109" i="1"/>
  <c r="U109" i="1"/>
  <c r="T109" i="1"/>
  <c r="S109" i="1"/>
  <c r="R109" i="1"/>
  <c r="Q109" i="1"/>
  <c r="P109" i="1"/>
  <c r="O109" i="1"/>
  <c r="N109" i="1"/>
  <c r="M109" i="1"/>
  <c r="W108" i="1"/>
  <c r="U108" i="1"/>
  <c r="T108" i="1"/>
  <c r="S108" i="1"/>
  <c r="R108" i="1"/>
  <c r="Q108" i="1"/>
  <c r="P108" i="1"/>
  <c r="O108" i="1"/>
  <c r="N108" i="1"/>
  <c r="M108" i="1"/>
  <c r="W107" i="1"/>
  <c r="U107" i="1"/>
  <c r="T107" i="1"/>
  <c r="S107" i="1"/>
  <c r="R107" i="1"/>
  <c r="Q107" i="1"/>
  <c r="P107" i="1"/>
  <c r="O107" i="1"/>
  <c r="N107" i="1"/>
  <c r="M107" i="1"/>
  <c r="W106" i="1"/>
  <c r="U106" i="1"/>
  <c r="T106" i="1"/>
  <c r="S106" i="1"/>
  <c r="R106" i="1"/>
  <c r="Q106" i="1"/>
  <c r="P106" i="1"/>
  <c r="O106" i="1"/>
  <c r="N106" i="1"/>
  <c r="M106" i="1"/>
  <c r="W105" i="1"/>
  <c r="U105" i="1"/>
  <c r="T105" i="1"/>
  <c r="S105" i="1"/>
  <c r="R105" i="1"/>
  <c r="Q105" i="1"/>
  <c r="P105" i="1"/>
  <c r="O105" i="1"/>
  <c r="N105" i="1"/>
  <c r="M105" i="1"/>
  <c r="W104" i="1"/>
  <c r="U104" i="1"/>
  <c r="T104" i="1"/>
  <c r="S104" i="1"/>
  <c r="R104" i="1"/>
  <c r="Q104" i="1"/>
  <c r="P104" i="1"/>
  <c r="O104" i="1"/>
  <c r="N104" i="1"/>
  <c r="M104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B71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B70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B69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B68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B66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Y37" i="1"/>
  <c r="X37" i="1"/>
  <c r="W37" i="1"/>
  <c r="U37" i="1"/>
  <c r="T37" i="1"/>
  <c r="S37" i="1"/>
  <c r="R37" i="1"/>
  <c r="Q37" i="1"/>
  <c r="P37" i="1"/>
  <c r="O37" i="1"/>
  <c r="N37" i="1"/>
  <c r="L37" i="1"/>
  <c r="K37" i="1"/>
  <c r="J37" i="1"/>
  <c r="I37" i="1"/>
  <c r="H37" i="1"/>
  <c r="G37" i="1"/>
  <c r="E37" i="1"/>
  <c r="C37" i="1"/>
  <c r="B37" i="1"/>
  <c r="Y36" i="1"/>
  <c r="X36" i="1"/>
  <c r="W36" i="1"/>
  <c r="U36" i="1"/>
  <c r="T36" i="1"/>
  <c r="S36" i="1"/>
  <c r="R36" i="1"/>
  <c r="Q36" i="1"/>
  <c r="P36" i="1"/>
  <c r="O36" i="1"/>
  <c r="N36" i="1"/>
  <c r="L36" i="1"/>
  <c r="K36" i="1"/>
  <c r="J36" i="1"/>
  <c r="I36" i="1"/>
  <c r="H36" i="1"/>
  <c r="G36" i="1"/>
  <c r="E36" i="1"/>
  <c r="C36" i="1"/>
  <c r="B36" i="1"/>
  <c r="Y35" i="1"/>
  <c r="X35" i="1"/>
  <c r="W35" i="1"/>
  <c r="U35" i="1"/>
  <c r="T35" i="1"/>
  <c r="S35" i="1"/>
  <c r="R35" i="1"/>
  <c r="Q35" i="1"/>
  <c r="P35" i="1"/>
  <c r="O35" i="1"/>
  <c r="N35" i="1"/>
  <c r="L35" i="1"/>
  <c r="K35" i="1"/>
  <c r="J35" i="1"/>
  <c r="I35" i="1"/>
  <c r="H35" i="1"/>
  <c r="G35" i="1"/>
  <c r="E35" i="1"/>
  <c r="C35" i="1"/>
  <c r="B35" i="1"/>
  <c r="Y34" i="1"/>
  <c r="X34" i="1"/>
  <c r="W34" i="1"/>
  <c r="U34" i="1"/>
  <c r="T34" i="1"/>
  <c r="S34" i="1"/>
  <c r="R34" i="1"/>
  <c r="Q34" i="1"/>
  <c r="P34" i="1"/>
  <c r="O34" i="1"/>
  <c r="N34" i="1"/>
  <c r="L34" i="1"/>
  <c r="K34" i="1"/>
  <c r="J34" i="1"/>
  <c r="I34" i="1"/>
  <c r="H34" i="1"/>
  <c r="G34" i="1"/>
  <c r="E34" i="1"/>
  <c r="C34" i="1"/>
  <c r="B34" i="1"/>
  <c r="Y33" i="1"/>
  <c r="X33" i="1"/>
  <c r="W33" i="1"/>
  <c r="U33" i="1"/>
  <c r="T33" i="1"/>
  <c r="S33" i="1"/>
  <c r="R33" i="1"/>
  <c r="Q33" i="1"/>
  <c r="P33" i="1"/>
  <c r="O33" i="1"/>
  <c r="N33" i="1"/>
  <c r="L33" i="1"/>
  <c r="K33" i="1"/>
  <c r="J33" i="1"/>
  <c r="I33" i="1"/>
  <c r="H33" i="1"/>
  <c r="G33" i="1"/>
  <c r="E33" i="1"/>
  <c r="C33" i="1"/>
  <c r="B33" i="1"/>
  <c r="Y32" i="1"/>
  <c r="X32" i="1"/>
  <c r="W32" i="1"/>
  <c r="U32" i="1"/>
  <c r="T32" i="1"/>
  <c r="S32" i="1"/>
  <c r="R32" i="1"/>
  <c r="Q32" i="1"/>
  <c r="P32" i="1"/>
  <c r="O32" i="1"/>
  <c r="N32" i="1"/>
  <c r="L32" i="1"/>
  <c r="K32" i="1"/>
  <c r="J32" i="1"/>
  <c r="I32" i="1"/>
  <c r="H32" i="1"/>
  <c r="G32" i="1"/>
  <c r="E32" i="1"/>
  <c r="C32" i="1"/>
  <c r="B32" i="1"/>
  <c r="Y31" i="1"/>
  <c r="X31" i="1"/>
  <c r="W31" i="1"/>
  <c r="U31" i="1"/>
  <c r="T31" i="1"/>
  <c r="S31" i="1"/>
  <c r="R31" i="1"/>
  <c r="Q31" i="1"/>
  <c r="P31" i="1"/>
  <c r="O31" i="1"/>
  <c r="N31" i="1"/>
  <c r="L31" i="1"/>
  <c r="K31" i="1"/>
  <c r="J31" i="1"/>
  <c r="I31" i="1"/>
  <c r="H31" i="1"/>
  <c r="E31" i="1"/>
  <c r="C31" i="1"/>
  <c r="B31" i="1"/>
  <c r="Y30" i="1"/>
  <c r="X30" i="1"/>
  <c r="W30" i="1"/>
  <c r="U30" i="1"/>
  <c r="T30" i="1"/>
  <c r="S30" i="1"/>
  <c r="R30" i="1"/>
  <c r="Q30" i="1"/>
  <c r="P30" i="1"/>
  <c r="O30" i="1"/>
  <c r="N30" i="1"/>
  <c r="L30" i="1"/>
  <c r="K30" i="1"/>
  <c r="J30" i="1"/>
  <c r="I30" i="1"/>
  <c r="H30" i="1"/>
  <c r="E30" i="1"/>
  <c r="C30" i="1"/>
  <c r="B30" i="1"/>
  <c r="BF263" i="3" l="1" a="1"/>
  <c r="BF263" i="3" s="1"/>
  <c r="BE263" i="3" a="1"/>
  <c r="BE263" i="3" s="1"/>
  <c r="BD263" i="3" a="1"/>
  <c r="BD263" i="3" s="1"/>
  <c r="BC263" i="3" a="1"/>
  <c r="BC263" i="3" s="1"/>
  <c r="BB263" i="3" a="1"/>
  <c r="BB263" i="3" s="1"/>
  <c r="BA263" i="3" a="1"/>
  <c r="BA263" i="3" s="1"/>
  <c r="AZ263" i="3" a="1"/>
  <c r="AZ263" i="3" s="1"/>
  <c r="AY263" i="3" a="1"/>
  <c r="AY263" i="3" s="1"/>
  <c r="AX263" i="3" a="1"/>
  <c r="AX263" i="3" s="1"/>
  <c r="AW263" i="3" a="1"/>
  <c r="AW263" i="3" s="1"/>
  <c r="AV263" i="3" a="1"/>
  <c r="AV263" i="3" s="1"/>
  <c r="AU263" i="3" a="1"/>
  <c r="AU263" i="3" s="1"/>
  <c r="AT263" i="3" a="1"/>
  <c r="AT263" i="3" s="1"/>
  <c r="AS263" i="3" a="1"/>
  <c r="AS263" i="3" s="1"/>
  <c r="AR263" i="3" a="1"/>
  <c r="AR263" i="3" s="1"/>
  <c r="AQ263" i="3" a="1"/>
  <c r="AQ263" i="3" s="1"/>
  <c r="AP263" i="3" a="1"/>
  <c r="AP263" i="3" s="1"/>
  <c r="AO263" i="3" a="1"/>
  <c r="AO263" i="3" s="1"/>
  <c r="AN263" i="3" a="1"/>
  <c r="AN263" i="3" s="1"/>
  <c r="AM263" i="3" a="1"/>
  <c r="AM263" i="3" s="1"/>
  <c r="AL263" i="3" a="1"/>
  <c r="AL263" i="3" s="1"/>
  <c r="AK263" i="3" a="1"/>
  <c r="AK263" i="3" s="1"/>
  <c r="AJ263" i="3" a="1"/>
  <c r="AJ263" i="3" s="1"/>
  <c r="AI263" i="3" a="1"/>
  <c r="AI263" i="3" s="1"/>
  <c r="BF262" i="3" a="1"/>
  <c r="BF262" i="3" s="1"/>
  <c r="BE262" i="3" a="1"/>
  <c r="BE262" i="3" s="1"/>
  <c r="BD262" i="3" a="1"/>
  <c r="BD262" i="3" s="1"/>
  <c r="BC262" i="3" a="1"/>
  <c r="BC262" i="3" s="1"/>
  <c r="BB262" i="3" a="1"/>
  <c r="BB262" i="3" s="1"/>
  <c r="BA262" i="3" a="1"/>
  <c r="BA262" i="3" s="1"/>
  <c r="AZ262" i="3" a="1"/>
  <c r="AZ262" i="3" s="1"/>
  <c r="AZ264" i="3" s="1"/>
  <c r="AY262" i="3" a="1"/>
  <c r="AY262" i="3" s="1"/>
  <c r="AX262" i="3" a="1"/>
  <c r="AX262" i="3" s="1"/>
  <c r="AW262" i="3" a="1"/>
  <c r="AW262" i="3" s="1"/>
  <c r="AV262" i="3" a="1"/>
  <c r="AV262" i="3" s="1"/>
  <c r="AU262" i="3" a="1"/>
  <c r="AU262" i="3" s="1"/>
  <c r="AT262" i="3" a="1"/>
  <c r="AT262" i="3" s="1"/>
  <c r="AS262" i="3" a="1"/>
  <c r="AS262" i="3" s="1"/>
  <c r="AR262" i="3" a="1"/>
  <c r="AR262" i="3" s="1"/>
  <c r="AQ262" i="3" a="1"/>
  <c r="AQ262" i="3" s="1"/>
  <c r="AP262" i="3" a="1"/>
  <c r="AP262" i="3" s="1"/>
  <c r="AO262" i="3" a="1"/>
  <c r="AO262" i="3" s="1"/>
  <c r="AN262" i="3" a="1"/>
  <c r="AN262" i="3" s="1"/>
  <c r="AM262" i="3" a="1"/>
  <c r="AM262" i="3" s="1"/>
  <c r="AL262" i="3" a="1"/>
  <c r="AL262" i="3" s="1"/>
  <c r="AK262" i="3" a="1"/>
  <c r="AK262" i="3" s="1"/>
  <c r="AJ262" i="3" a="1"/>
  <c r="AJ262" i="3" s="1"/>
  <c r="AI262" i="3" a="1"/>
  <c r="AI262" i="3" s="1"/>
  <c r="BF256" i="3" a="1"/>
  <c r="BF256" i="3" s="1"/>
  <c r="BE256" i="3" a="1"/>
  <c r="BE256" i="3" s="1"/>
  <c r="BD256" i="3" a="1"/>
  <c r="BD256" i="3" s="1"/>
  <c r="BC256" i="3" a="1"/>
  <c r="BC256" i="3" s="1"/>
  <c r="BC259" i="3" s="1"/>
  <c r="BB256" i="3" a="1"/>
  <c r="BB256" i="3" s="1"/>
  <c r="BA256" i="3" a="1"/>
  <c r="BA256" i="3" s="1"/>
  <c r="AZ256" i="3" a="1"/>
  <c r="AZ256" i="3" s="1"/>
  <c r="AY256" i="3" a="1"/>
  <c r="AY256" i="3" s="1"/>
  <c r="AX256" i="3" a="1"/>
  <c r="AX256" i="3" s="1"/>
  <c r="AW256" i="3" a="1"/>
  <c r="AW256" i="3" s="1"/>
  <c r="AV256" i="3" a="1"/>
  <c r="AV256" i="3" s="1"/>
  <c r="AU256" i="3" a="1"/>
  <c r="AU256" i="3" s="1"/>
  <c r="AT256" i="3" a="1"/>
  <c r="AT256" i="3" s="1"/>
  <c r="AS256" i="3" a="1"/>
  <c r="AS256" i="3" s="1"/>
  <c r="AR256" i="3" a="1"/>
  <c r="AR256" i="3" s="1"/>
  <c r="AQ256" i="3" a="1"/>
  <c r="AQ256" i="3" s="1"/>
  <c r="AP256" i="3" a="1"/>
  <c r="AP256" i="3" s="1"/>
  <c r="AO256" i="3" a="1"/>
  <c r="AO256" i="3" s="1"/>
  <c r="AN256" i="3" a="1"/>
  <c r="AN256" i="3" s="1"/>
  <c r="AM256" i="3" a="1"/>
  <c r="AM256" i="3" s="1"/>
  <c r="AL256" i="3" a="1"/>
  <c r="AL256" i="3" s="1"/>
  <c r="AK256" i="3" a="1"/>
  <c r="AK256" i="3" s="1"/>
  <c r="AJ256" i="3" a="1"/>
  <c r="AJ256" i="3" s="1"/>
  <c r="AI256" i="3" a="1"/>
  <c r="AI256" i="3" s="1"/>
  <c r="BF255" i="3" a="1"/>
  <c r="BF255" i="3" s="1"/>
  <c r="BE255" i="3" a="1"/>
  <c r="BE255" i="3" s="1"/>
  <c r="BD255" i="3" a="1"/>
  <c r="BD255" i="3" s="1"/>
  <c r="BC255" i="3" a="1"/>
  <c r="BC255" i="3" s="1"/>
  <c r="BB255" i="3" a="1"/>
  <c r="BB255" i="3" s="1"/>
  <c r="BA255" i="3" a="1"/>
  <c r="BA255" i="3" s="1"/>
  <c r="AZ255" i="3" a="1"/>
  <c r="AZ255" i="3" s="1"/>
  <c r="AY255" i="3" a="1"/>
  <c r="AY255" i="3" s="1"/>
  <c r="AX255" i="3" a="1"/>
  <c r="AX255" i="3" s="1"/>
  <c r="AW255" i="3" a="1"/>
  <c r="AW255" i="3" s="1"/>
  <c r="AV255" i="3" a="1"/>
  <c r="AV255" i="3" s="1"/>
  <c r="AU255" i="3" a="1"/>
  <c r="AU255" i="3" s="1"/>
  <c r="AT255" i="3" a="1"/>
  <c r="AT255" i="3" s="1"/>
  <c r="AS255" i="3" a="1"/>
  <c r="AS255" i="3" s="1"/>
  <c r="AR255" i="3" a="1"/>
  <c r="AR255" i="3" s="1"/>
  <c r="AQ255" i="3" a="1"/>
  <c r="AQ255" i="3" s="1"/>
  <c r="AP255" i="3" a="1"/>
  <c r="AP255" i="3" s="1"/>
  <c r="AO255" i="3" a="1"/>
  <c r="AO255" i="3" s="1"/>
  <c r="AN255" i="3" a="1"/>
  <c r="AN255" i="3" s="1"/>
  <c r="AM255" i="3" a="1"/>
  <c r="AM255" i="3" s="1"/>
  <c r="AL255" i="3" a="1"/>
  <c r="AL255" i="3" s="1"/>
  <c r="AK255" i="3" a="1"/>
  <c r="AK255" i="3" s="1"/>
  <c r="AJ255" i="3" a="1"/>
  <c r="AJ255" i="3" s="1"/>
  <c r="AI255" i="3" a="1"/>
  <c r="AI255" i="3" s="1"/>
  <c r="BF232" i="3"/>
  <c r="BE232" i="3"/>
  <c r="BD232" i="3"/>
  <c r="BC232" i="3"/>
  <c r="BB232" i="3"/>
  <c r="BA232" i="3"/>
  <c r="AZ232" i="3"/>
  <c r="AY232" i="3"/>
  <c r="AX232" i="3"/>
  <c r="AW232" i="3"/>
  <c r="AV232" i="3"/>
  <c r="AU232" i="3"/>
  <c r="AT232" i="3"/>
  <c r="AS232" i="3"/>
  <c r="AR232" i="3"/>
  <c r="AQ232" i="3"/>
  <c r="AP232" i="3"/>
  <c r="AO232" i="3"/>
  <c r="AN232" i="3"/>
  <c r="AM232" i="3"/>
  <c r="AL232" i="3"/>
  <c r="AK232" i="3"/>
  <c r="AJ232" i="3"/>
  <c r="AI232" i="3"/>
  <c r="BF231" i="3"/>
  <c r="BE231" i="3"/>
  <c r="BD231" i="3"/>
  <c r="BC231" i="3"/>
  <c r="BB231" i="3"/>
  <c r="BA231" i="3"/>
  <c r="AZ231" i="3"/>
  <c r="AY231" i="3"/>
  <c r="AX231" i="3"/>
  <c r="AW231" i="3"/>
  <c r="AV231" i="3"/>
  <c r="AU231" i="3"/>
  <c r="AT231" i="3"/>
  <c r="AS231" i="3"/>
  <c r="AR231" i="3"/>
  <c r="AQ231" i="3"/>
  <c r="AP231" i="3"/>
  <c r="AO231" i="3"/>
  <c r="AN231" i="3"/>
  <c r="AM231" i="3"/>
  <c r="AL231" i="3"/>
  <c r="AK231" i="3"/>
  <c r="AJ231" i="3"/>
  <c r="AI231" i="3"/>
  <c r="BF212" i="3" a="1"/>
  <c r="BF212" i="3" s="1"/>
  <c r="BF215" i="3" s="1"/>
  <c r="BE212" i="3" a="1"/>
  <c r="BE212" i="3" s="1"/>
  <c r="BD212" i="3" a="1"/>
  <c r="BD212" i="3" s="1"/>
  <c r="BC212" i="3" a="1"/>
  <c r="BC212" i="3" s="1"/>
  <c r="BC215" i="3" s="1"/>
  <c r="BB212" i="3" a="1"/>
  <c r="BB212" i="3" s="1"/>
  <c r="BB215" i="3" s="1"/>
  <c r="BA212" i="3" a="1"/>
  <c r="BA212" i="3" s="1"/>
  <c r="AZ212" i="3" a="1"/>
  <c r="AZ212" i="3" s="1"/>
  <c r="AY212" i="3" a="1"/>
  <c r="AY212" i="3" s="1"/>
  <c r="AY215" i="3" s="1"/>
  <c r="AX212" i="3" a="1"/>
  <c r="AX212" i="3" s="1"/>
  <c r="AX215" i="3" s="1"/>
  <c r="AW212" i="3" a="1"/>
  <c r="AW212" i="3" s="1"/>
  <c r="AV212" i="3" a="1"/>
  <c r="AV212" i="3" s="1"/>
  <c r="AU212" i="3" a="1"/>
  <c r="AU212" i="3" s="1"/>
  <c r="AU215" i="3" s="1"/>
  <c r="AT212" i="3" a="1"/>
  <c r="AT212" i="3" s="1"/>
  <c r="AT215" i="3" s="1"/>
  <c r="AS212" i="3" a="1"/>
  <c r="AS212" i="3" s="1"/>
  <c r="AR212" i="3" a="1"/>
  <c r="AR212" i="3" s="1"/>
  <c r="AQ212" i="3" a="1"/>
  <c r="AQ212" i="3" s="1"/>
  <c r="AP212" i="3" a="1"/>
  <c r="AP212" i="3" s="1"/>
  <c r="AP215" i="3" s="1"/>
  <c r="AO212" i="3" a="1"/>
  <c r="AO212" i="3" s="1"/>
  <c r="AN212" i="3" a="1"/>
  <c r="AN212" i="3" s="1"/>
  <c r="AM212" i="3" a="1"/>
  <c r="AM212" i="3" s="1"/>
  <c r="AM215" i="3" s="1"/>
  <c r="AL212" i="3" a="1"/>
  <c r="AL212" i="3" s="1"/>
  <c r="AL215" i="3" s="1"/>
  <c r="AK212" i="3" a="1"/>
  <c r="AK212" i="3" s="1"/>
  <c r="AJ212" i="3" a="1"/>
  <c r="AJ212" i="3" s="1"/>
  <c r="AI212" i="3" a="1"/>
  <c r="AI212" i="3" s="1"/>
  <c r="BF211" i="3" a="1"/>
  <c r="BF211" i="3" s="1"/>
  <c r="BE211" i="3" a="1"/>
  <c r="BE211" i="3" s="1"/>
  <c r="BD211" i="3" a="1"/>
  <c r="BD211" i="3" s="1"/>
  <c r="BC211" i="3" a="1"/>
  <c r="BC211" i="3" s="1"/>
  <c r="BB211" i="3" a="1"/>
  <c r="BB211" i="3" s="1"/>
  <c r="BA211" i="3" a="1"/>
  <c r="BA211" i="3" s="1"/>
  <c r="AZ211" i="3" a="1"/>
  <c r="AZ211" i="3" s="1"/>
  <c r="AY211" i="3" a="1"/>
  <c r="AY211" i="3" s="1"/>
  <c r="AX211" i="3" a="1"/>
  <c r="AX211" i="3" s="1"/>
  <c r="AW211" i="3" a="1"/>
  <c r="AW211" i="3" s="1"/>
  <c r="AV211" i="3" a="1"/>
  <c r="AV211" i="3" s="1"/>
  <c r="AU211" i="3" a="1"/>
  <c r="AU211" i="3" s="1"/>
  <c r="AT211" i="3" a="1"/>
  <c r="AT211" i="3" s="1"/>
  <c r="AS211" i="3" a="1"/>
  <c r="AS211" i="3" s="1"/>
  <c r="AR211" i="3" a="1"/>
  <c r="AR211" i="3" s="1"/>
  <c r="AQ211" i="3" a="1"/>
  <c r="AQ211" i="3" s="1"/>
  <c r="AP211" i="3" a="1"/>
  <c r="AP211" i="3" s="1"/>
  <c r="AO211" i="3" a="1"/>
  <c r="AO211" i="3" s="1"/>
  <c r="AN211" i="3" a="1"/>
  <c r="AN211" i="3" s="1"/>
  <c r="AM211" i="3" a="1"/>
  <c r="AM211" i="3" s="1"/>
  <c r="AL211" i="3" a="1"/>
  <c r="AL211" i="3" s="1"/>
  <c r="AK211" i="3" a="1"/>
  <c r="AK211" i="3" s="1"/>
  <c r="AJ211" i="3" a="1"/>
  <c r="AJ211" i="3" s="1"/>
  <c r="AI211" i="3" a="1"/>
  <c r="AI211" i="3" s="1"/>
  <c r="BF205" i="3" a="1"/>
  <c r="BF205" i="3" s="1"/>
  <c r="BE205" i="3" a="1"/>
  <c r="BE205" i="3" s="1"/>
  <c r="BE208" i="3" s="1"/>
  <c r="BD205" i="3" a="1"/>
  <c r="BD205" i="3" s="1"/>
  <c r="BC205" i="3" a="1"/>
  <c r="BC205" i="3" s="1"/>
  <c r="BB205" i="3" a="1"/>
  <c r="BB205" i="3" s="1"/>
  <c r="BB208" i="3" s="1"/>
  <c r="BA205" i="3" a="1"/>
  <c r="BA205" i="3" s="1"/>
  <c r="BA208" i="3" s="1"/>
  <c r="AZ205" i="3" a="1"/>
  <c r="AZ205" i="3" s="1"/>
  <c r="AY205" i="3" a="1"/>
  <c r="AY205" i="3" s="1"/>
  <c r="AX205" i="3" a="1"/>
  <c r="AX205" i="3" s="1"/>
  <c r="AW205" i="3" a="1"/>
  <c r="AW205" i="3" s="1"/>
  <c r="AV205" i="3" a="1"/>
  <c r="AV205" i="3" s="1"/>
  <c r="AU205" i="3" a="1"/>
  <c r="AU205" i="3" s="1"/>
  <c r="AT205" i="3" a="1"/>
  <c r="AT205" i="3" s="1"/>
  <c r="AS205" i="3" a="1"/>
  <c r="AS205" i="3" s="1"/>
  <c r="AR205" i="3" a="1"/>
  <c r="AR205" i="3" s="1"/>
  <c r="AQ205" i="3" a="1"/>
  <c r="AQ205" i="3" s="1"/>
  <c r="AP205" i="3" a="1"/>
  <c r="AP205" i="3" s="1"/>
  <c r="AO205" i="3" a="1"/>
  <c r="AO205" i="3" s="1"/>
  <c r="AN205" i="3" a="1"/>
  <c r="AN205" i="3" s="1"/>
  <c r="AM205" i="3" a="1"/>
  <c r="AM205" i="3" s="1"/>
  <c r="AL205" i="3" a="1"/>
  <c r="AL205" i="3" s="1"/>
  <c r="AK205" i="3" a="1"/>
  <c r="AK205" i="3" s="1"/>
  <c r="AK208" i="3" s="1"/>
  <c r="AJ205" i="3" a="1"/>
  <c r="AJ205" i="3" s="1"/>
  <c r="AI205" i="3" a="1"/>
  <c r="AI205" i="3" s="1"/>
  <c r="AI208" i="3" s="1"/>
  <c r="BF204" i="3" a="1"/>
  <c r="BF204" i="3" s="1"/>
  <c r="BE204" i="3" a="1"/>
  <c r="BE204" i="3" s="1"/>
  <c r="BE206" i="3" s="1"/>
  <c r="BD204" i="3" a="1"/>
  <c r="BD204" i="3" s="1"/>
  <c r="BC204" i="3" a="1"/>
  <c r="BC204" i="3" s="1"/>
  <c r="BB204" i="3" a="1"/>
  <c r="BB204" i="3" s="1"/>
  <c r="BA204" i="3" a="1"/>
  <c r="BA204" i="3" s="1"/>
  <c r="AZ204" i="3" a="1"/>
  <c r="AZ204" i="3" s="1"/>
  <c r="AY204" i="3" a="1"/>
  <c r="AY204" i="3" s="1"/>
  <c r="AX204" i="3" a="1"/>
  <c r="AX204" i="3" s="1"/>
  <c r="AW204" i="3" a="1"/>
  <c r="AW204" i="3" s="1"/>
  <c r="AV204" i="3" a="1"/>
  <c r="AV204" i="3" s="1"/>
  <c r="AU204" i="3" a="1"/>
  <c r="AU204" i="3" s="1"/>
  <c r="AT204" i="3" a="1"/>
  <c r="AT204" i="3" s="1"/>
  <c r="AS204" i="3" a="1"/>
  <c r="AS204" i="3" s="1"/>
  <c r="AR204" i="3" a="1"/>
  <c r="AR204" i="3" s="1"/>
  <c r="AQ204" i="3" a="1"/>
  <c r="AQ204" i="3" s="1"/>
  <c r="AP204" i="3" a="1"/>
  <c r="AP204" i="3" s="1"/>
  <c r="AO204" i="3" a="1"/>
  <c r="AO204" i="3" s="1"/>
  <c r="AN204" i="3" a="1"/>
  <c r="AN204" i="3" s="1"/>
  <c r="AM204" i="3" a="1"/>
  <c r="AM204" i="3" s="1"/>
  <c r="AL204" i="3" a="1"/>
  <c r="AL204" i="3" s="1"/>
  <c r="AK204" i="3" a="1"/>
  <c r="AK204" i="3" s="1"/>
  <c r="AJ204" i="3" a="1"/>
  <c r="AJ204" i="3" s="1"/>
  <c r="AI204" i="3" a="1"/>
  <c r="AI204" i="3" s="1"/>
  <c r="BF193" i="3" a="1"/>
  <c r="BF193" i="3" s="1"/>
  <c r="BE193" i="3" a="1"/>
  <c r="BE193" i="3" s="1"/>
  <c r="BD193" i="3" a="1"/>
  <c r="BD193" i="3" s="1"/>
  <c r="BC193" i="3" a="1"/>
  <c r="BC193" i="3" s="1"/>
  <c r="BC196" i="3" s="1"/>
  <c r="BB193" i="3" a="1"/>
  <c r="BB193" i="3" s="1"/>
  <c r="BA193" i="3" a="1"/>
  <c r="BA193" i="3" s="1"/>
  <c r="AZ193" i="3" a="1"/>
  <c r="AZ193" i="3" s="1"/>
  <c r="AY193" i="3" a="1"/>
  <c r="AY193" i="3" s="1"/>
  <c r="AX193" i="3" a="1"/>
  <c r="AX193" i="3" s="1"/>
  <c r="AW193" i="3" a="1"/>
  <c r="AW193" i="3" s="1"/>
  <c r="AV193" i="3" a="1"/>
  <c r="AV193" i="3" s="1"/>
  <c r="AU193" i="3" a="1"/>
  <c r="AU193" i="3" s="1"/>
  <c r="AT193" i="3" a="1"/>
  <c r="AT193" i="3" s="1"/>
  <c r="AS193" i="3" a="1"/>
  <c r="AS193" i="3" s="1"/>
  <c r="AS196" i="3" s="1"/>
  <c r="AR193" i="3" a="1"/>
  <c r="AR193" i="3" s="1"/>
  <c r="AQ193" i="3" a="1"/>
  <c r="AQ193" i="3" s="1"/>
  <c r="AP193" i="3" a="1"/>
  <c r="AP193" i="3" s="1"/>
  <c r="AO193" i="3" a="1"/>
  <c r="AO193" i="3" s="1"/>
  <c r="AO196" i="3" s="1"/>
  <c r="AN193" i="3" a="1"/>
  <c r="AN193" i="3" s="1"/>
  <c r="AM193" i="3" a="1"/>
  <c r="AM193" i="3" s="1"/>
  <c r="AM196" i="3" s="1"/>
  <c r="AL193" i="3" a="1"/>
  <c r="AL193" i="3" s="1"/>
  <c r="AK193" i="3" a="1"/>
  <c r="AK193" i="3" s="1"/>
  <c r="AK196" i="3" s="1"/>
  <c r="AJ193" i="3" a="1"/>
  <c r="AJ193" i="3" s="1"/>
  <c r="AI193" i="3" a="1"/>
  <c r="AI193" i="3" s="1"/>
  <c r="BF192" i="3" a="1"/>
  <c r="BF192" i="3" s="1"/>
  <c r="BE192" i="3" a="1"/>
  <c r="BE192" i="3" s="1"/>
  <c r="BD192" i="3" a="1"/>
  <c r="BD192" i="3" s="1"/>
  <c r="BC192" i="3" a="1"/>
  <c r="BC192" i="3" s="1"/>
  <c r="BB192" i="3" a="1"/>
  <c r="BB192" i="3" s="1"/>
  <c r="BA192" i="3" a="1"/>
  <c r="BA192" i="3" s="1"/>
  <c r="AZ192" i="3" a="1"/>
  <c r="AZ192" i="3" s="1"/>
  <c r="AY192" i="3" a="1"/>
  <c r="AY192" i="3" s="1"/>
  <c r="AX192" i="3" a="1"/>
  <c r="AX192" i="3" s="1"/>
  <c r="AW192" i="3" a="1"/>
  <c r="AW192" i="3" s="1"/>
  <c r="AV192" i="3" a="1"/>
  <c r="AV192" i="3" s="1"/>
  <c r="AU192" i="3" a="1"/>
  <c r="AU192" i="3" s="1"/>
  <c r="AT192" i="3" a="1"/>
  <c r="AT192" i="3" s="1"/>
  <c r="AS192" i="3" a="1"/>
  <c r="AS192" i="3" s="1"/>
  <c r="AR192" i="3" a="1"/>
  <c r="AR192" i="3" s="1"/>
  <c r="AQ192" i="3" a="1"/>
  <c r="AQ192" i="3" s="1"/>
  <c r="AP192" i="3" a="1"/>
  <c r="AP192" i="3" s="1"/>
  <c r="AO192" i="3" a="1"/>
  <c r="AO192" i="3" s="1"/>
  <c r="AN192" i="3" a="1"/>
  <c r="AN192" i="3" s="1"/>
  <c r="AM192" i="3" a="1"/>
  <c r="AM192" i="3" s="1"/>
  <c r="AM195" i="3" s="1"/>
  <c r="AL192" i="3" a="1"/>
  <c r="AL192" i="3" s="1"/>
  <c r="AK192" i="3" a="1"/>
  <c r="AK192" i="3" s="1"/>
  <c r="AK194" i="3" s="1"/>
  <c r="AJ192" i="3" a="1"/>
  <c r="AJ192" i="3" s="1"/>
  <c r="AI192" i="3" a="1"/>
  <c r="AI192" i="3" s="1"/>
  <c r="BF186" i="3" a="1"/>
  <c r="BF186" i="3" s="1"/>
  <c r="BE186" i="3" a="1"/>
  <c r="BE186" i="3" s="1"/>
  <c r="BD186" i="3" a="1"/>
  <c r="BD186" i="3" s="1"/>
  <c r="BC186" i="3" a="1"/>
  <c r="BC186" i="3" s="1"/>
  <c r="BC189" i="3" s="1"/>
  <c r="BB186" i="3" a="1"/>
  <c r="BB186" i="3" s="1"/>
  <c r="BA186" i="3" a="1"/>
  <c r="BA186" i="3" s="1"/>
  <c r="AZ186" i="3" a="1"/>
  <c r="AZ186" i="3" s="1"/>
  <c r="AY186" i="3" a="1"/>
  <c r="AY186" i="3" s="1"/>
  <c r="AX186" i="3" a="1"/>
  <c r="AX186" i="3" s="1"/>
  <c r="AW186" i="3" a="1"/>
  <c r="AW186" i="3" s="1"/>
  <c r="AV186" i="3" a="1"/>
  <c r="AV186" i="3" s="1"/>
  <c r="AU186" i="3" a="1"/>
  <c r="AU186" i="3" s="1"/>
  <c r="AT186" i="3" a="1"/>
  <c r="AT186" i="3" s="1"/>
  <c r="AT189" i="3" s="1"/>
  <c r="AS186" i="3" a="1"/>
  <c r="AS186" i="3" s="1"/>
  <c r="AR186" i="3" a="1"/>
  <c r="AR186" i="3" s="1"/>
  <c r="AQ186" i="3" a="1"/>
  <c r="AQ186" i="3" s="1"/>
  <c r="AQ189" i="3" s="1"/>
  <c r="AP186" i="3" a="1"/>
  <c r="AP186" i="3" s="1"/>
  <c r="AO186" i="3" a="1"/>
  <c r="AO186" i="3" s="1"/>
  <c r="AN186" i="3" a="1"/>
  <c r="AN186" i="3" s="1"/>
  <c r="AM186" i="3" a="1"/>
  <c r="AM186" i="3" s="1"/>
  <c r="AM189" i="3" s="1"/>
  <c r="AL186" i="3" a="1"/>
  <c r="AL186" i="3" s="1"/>
  <c r="AK186" i="3" a="1"/>
  <c r="AK186" i="3" s="1"/>
  <c r="AJ186" i="3" a="1"/>
  <c r="AJ186" i="3" s="1"/>
  <c r="AI186" i="3" a="1"/>
  <c r="AI186" i="3" s="1"/>
  <c r="AI189" i="3" s="1"/>
  <c r="BF185" i="3" a="1"/>
  <c r="BF185" i="3" s="1"/>
  <c r="BE185" i="3" a="1"/>
  <c r="BE185" i="3" s="1"/>
  <c r="BD185" i="3" a="1"/>
  <c r="BD185" i="3" s="1"/>
  <c r="BC185" i="3" a="1"/>
  <c r="BC185" i="3" s="1"/>
  <c r="BB185" i="3" a="1"/>
  <c r="BB185" i="3" s="1"/>
  <c r="BA185" i="3" a="1"/>
  <c r="BA185" i="3" s="1"/>
  <c r="AZ185" i="3" a="1"/>
  <c r="AZ185" i="3" s="1"/>
  <c r="AY185" i="3" a="1"/>
  <c r="AY185" i="3" s="1"/>
  <c r="AX185" i="3" a="1"/>
  <c r="AX185" i="3" s="1"/>
  <c r="AW185" i="3" a="1"/>
  <c r="AW185" i="3" s="1"/>
  <c r="AV185" i="3" a="1"/>
  <c r="AV185" i="3" s="1"/>
  <c r="AU185" i="3" a="1"/>
  <c r="AU185" i="3" s="1"/>
  <c r="AT185" i="3" a="1"/>
  <c r="AT185" i="3" s="1"/>
  <c r="AS185" i="3" a="1"/>
  <c r="AS185" i="3" s="1"/>
  <c r="AR185" i="3" a="1"/>
  <c r="AR185" i="3" s="1"/>
  <c r="AQ185" i="3" a="1"/>
  <c r="AQ185" i="3" s="1"/>
  <c r="AP185" i="3" a="1"/>
  <c r="AP185" i="3" s="1"/>
  <c r="AO185" i="3" a="1"/>
  <c r="AO185" i="3" s="1"/>
  <c r="AN185" i="3" a="1"/>
  <c r="AN185" i="3" s="1"/>
  <c r="AM185" i="3" a="1"/>
  <c r="AM185" i="3" s="1"/>
  <c r="AL185" i="3" a="1"/>
  <c r="AL185" i="3" s="1"/>
  <c r="AK185" i="3" a="1"/>
  <c r="AK185" i="3" s="1"/>
  <c r="AJ185" i="3" a="1"/>
  <c r="AJ185" i="3" s="1"/>
  <c r="AI185" i="3" a="1"/>
  <c r="AI185" i="3" s="1"/>
  <c r="BF169" i="3" a="1"/>
  <c r="BF169" i="3" s="1"/>
  <c r="BE169" i="3" a="1"/>
  <c r="BE169" i="3" s="1"/>
  <c r="BD169" i="3" a="1"/>
  <c r="BD169" i="3" s="1"/>
  <c r="BC169" i="3" a="1"/>
  <c r="BC169" i="3" s="1"/>
  <c r="BB169" i="3" a="1"/>
  <c r="BB169" i="3" s="1"/>
  <c r="BA169" i="3" a="1"/>
  <c r="BA169" i="3" s="1"/>
  <c r="AZ169" i="3" a="1"/>
  <c r="AZ169" i="3" s="1"/>
  <c r="AY169" i="3" a="1"/>
  <c r="AY169" i="3" s="1"/>
  <c r="AX169" i="3" a="1"/>
  <c r="AX169" i="3" s="1"/>
  <c r="AW169" i="3" a="1"/>
  <c r="AW169" i="3" s="1"/>
  <c r="AV169" i="3" a="1"/>
  <c r="AV169" i="3" s="1"/>
  <c r="AU169" i="3" a="1"/>
  <c r="AU169" i="3" s="1"/>
  <c r="AT169" i="3" a="1"/>
  <c r="AT169" i="3" s="1"/>
  <c r="AS169" i="3" a="1"/>
  <c r="AS169" i="3" s="1"/>
  <c r="AR169" i="3" a="1"/>
  <c r="AR169" i="3" s="1"/>
  <c r="AQ169" i="3" a="1"/>
  <c r="AQ169" i="3" s="1"/>
  <c r="AP169" i="3" a="1"/>
  <c r="AP169" i="3" s="1"/>
  <c r="AO169" i="3" a="1"/>
  <c r="AO169" i="3" s="1"/>
  <c r="AN169" i="3" a="1"/>
  <c r="AN169" i="3" s="1"/>
  <c r="AM169" i="3" a="1"/>
  <c r="AM169" i="3" s="1"/>
  <c r="AL169" i="3" a="1"/>
  <c r="AL169" i="3" s="1"/>
  <c r="AK169" i="3" a="1"/>
  <c r="AK169" i="3" s="1"/>
  <c r="AJ169" i="3" a="1"/>
  <c r="AJ169" i="3" s="1"/>
  <c r="AI169" i="3" a="1"/>
  <c r="AI169" i="3" s="1"/>
  <c r="AI172" i="3" s="1"/>
  <c r="BF168" i="3" a="1"/>
  <c r="BF168" i="3" s="1"/>
  <c r="BE168" i="3" a="1"/>
  <c r="BE168" i="3" s="1"/>
  <c r="BD168" i="3" a="1"/>
  <c r="BD168" i="3" s="1"/>
  <c r="BC168" i="3" a="1"/>
  <c r="BC168" i="3" s="1"/>
  <c r="BB168" i="3" a="1"/>
  <c r="BB168" i="3" s="1"/>
  <c r="BA168" i="3" a="1"/>
  <c r="BA168" i="3" s="1"/>
  <c r="AZ168" i="3" a="1"/>
  <c r="AZ168" i="3" s="1"/>
  <c r="AY168" i="3" a="1"/>
  <c r="AY168" i="3" s="1"/>
  <c r="AX168" i="3" a="1"/>
  <c r="AX168" i="3" s="1"/>
  <c r="AW168" i="3" a="1"/>
  <c r="AW168" i="3" s="1"/>
  <c r="AV168" i="3" a="1"/>
  <c r="AV168" i="3" s="1"/>
  <c r="AU168" i="3" a="1"/>
  <c r="AU168" i="3" s="1"/>
  <c r="AT168" i="3" a="1"/>
  <c r="AT168" i="3" s="1"/>
  <c r="AS168" i="3" a="1"/>
  <c r="AS168" i="3" s="1"/>
  <c r="AR168" i="3" a="1"/>
  <c r="AR168" i="3" s="1"/>
  <c r="AQ168" i="3" a="1"/>
  <c r="AQ168" i="3" s="1"/>
  <c r="AP168" i="3" a="1"/>
  <c r="AP168" i="3" s="1"/>
  <c r="AO168" i="3" a="1"/>
  <c r="AO168" i="3" s="1"/>
  <c r="AN168" i="3" a="1"/>
  <c r="AN168" i="3" s="1"/>
  <c r="AM168" i="3" a="1"/>
  <c r="AM168" i="3" s="1"/>
  <c r="AL168" i="3" a="1"/>
  <c r="AL168" i="3" s="1"/>
  <c r="AK168" i="3" a="1"/>
  <c r="AK168" i="3" s="1"/>
  <c r="AJ168" i="3" a="1"/>
  <c r="AJ168" i="3" s="1"/>
  <c r="AI168" i="3" a="1"/>
  <c r="AI168" i="3" s="1"/>
  <c r="BF162" i="3" a="1"/>
  <c r="BF162" i="3" s="1"/>
  <c r="BE162" i="3" a="1"/>
  <c r="BE162" i="3" s="1"/>
  <c r="BD162" i="3" a="1"/>
  <c r="BD162" i="3" s="1"/>
  <c r="BC162" i="3" a="1"/>
  <c r="BC162" i="3" s="1"/>
  <c r="BC165" i="3" s="1"/>
  <c r="BB162" i="3" a="1"/>
  <c r="BB162" i="3" s="1"/>
  <c r="BA162" i="3" a="1"/>
  <c r="BA162" i="3" s="1"/>
  <c r="AZ162" i="3" a="1"/>
  <c r="AZ162" i="3" s="1"/>
  <c r="AY162" i="3" a="1"/>
  <c r="AY162" i="3" s="1"/>
  <c r="AX162" i="3" a="1"/>
  <c r="AX162" i="3" s="1"/>
  <c r="AW162" i="3" a="1"/>
  <c r="AW162" i="3" s="1"/>
  <c r="AW165" i="3" s="1"/>
  <c r="AV162" i="3" a="1"/>
  <c r="AV162" i="3" s="1"/>
  <c r="AU162" i="3" a="1"/>
  <c r="AU162" i="3" s="1"/>
  <c r="AT162" i="3" a="1"/>
  <c r="AT162" i="3" s="1"/>
  <c r="AS162" i="3" a="1"/>
  <c r="AS162" i="3" s="1"/>
  <c r="AR162" i="3" a="1"/>
  <c r="AR162" i="3" s="1"/>
  <c r="AQ162" i="3" a="1"/>
  <c r="AQ162" i="3" s="1"/>
  <c r="AP162" i="3" a="1"/>
  <c r="AP162" i="3" s="1"/>
  <c r="AO162" i="3" a="1"/>
  <c r="AO162" i="3" s="1"/>
  <c r="AN162" i="3" a="1"/>
  <c r="AN162" i="3" s="1"/>
  <c r="AM162" i="3" a="1"/>
  <c r="AM162" i="3" s="1"/>
  <c r="AL162" i="3" a="1"/>
  <c r="AL162" i="3" s="1"/>
  <c r="AK162" i="3" a="1"/>
  <c r="AK162" i="3" s="1"/>
  <c r="AJ162" i="3" a="1"/>
  <c r="AJ162" i="3" s="1"/>
  <c r="AI162" i="3" a="1"/>
  <c r="AI162" i="3" s="1"/>
  <c r="BF161" i="3" a="1"/>
  <c r="BF161" i="3" s="1"/>
  <c r="BE161" i="3" a="1"/>
  <c r="BE161" i="3" s="1"/>
  <c r="BD161" i="3" a="1"/>
  <c r="BD161" i="3" s="1"/>
  <c r="BC161" i="3" a="1"/>
  <c r="BC161" i="3" s="1"/>
  <c r="BB161" i="3" a="1"/>
  <c r="BB161" i="3" s="1"/>
  <c r="BA161" i="3" a="1"/>
  <c r="BA161" i="3" s="1"/>
  <c r="AZ161" i="3" a="1"/>
  <c r="AZ161" i="3" s="1"/>
  <c r="AY161" i="3" a="1"/>
  <c r="AY161" i="3" s="1"/>
  <c r="AX161" i="3" a="1"/>
  <c r="AX161" i="3" s="1"/>
  <c r="AW161" i="3" a="1"/>
  <c r="AW161" i="3" s="1"/>
  <c r="AV161" i="3" a="1"/>
  <c r="AV161" i="3" s="1"/>
  <c r="AU161" i="3" a="1"/>
  <c r="AU161" i="3" s="1"/>
  <c r="AT161" i="3" a="1"/>
  <c r="AT161" i="3" s="1"/>
  <c r="AS161" i="3" a="1"/>
  <c r="AS161" i="3" s="1"/>
  <c r="AR161" i="3" a="1"/>
  <c r="AR161" i="3" s="1"/>
  <c r="AQ161" i="3" a="1"/>
  <c r="AQ161" i="3" s="1"/>
  <c r="AP161" i="3" a="1"/>
  <c r="AP161" i="3" s="1"/>
  <c r="AO161" i="3" a="1"/>
  <c r="AO161" i="3" s="1"/>
  <c r="AN161" i="3" a="1"/>
  <c r="AN161" i="3" s="1"/>
  <c r="AM161" i="3" a="1"/>
  <c r="AM161" i="3" s="1"/>
  <c r="AL161" i="3" a="1"/>
  <c r="AL161" i="3" s="1"/>
  <c r="AK161" i="3" a="1"/>
  <c r="AK161" i="3" s="1"/>
  <c r="AJ161" i="3" a="1"/>
  <c r="AJ161" i="3" s="1"/>
  <c r="AI161" i="3" a="1"/>
  <c r="AI161" i="3" s="1"/>
  <c r="BF145" i="3" a="1"/>
  <c r="BF145" i="3" s="1"/>
  <c r="BE145" i="3" a="1"/>
  <c r="BE145" i="3" s="1"/>
  <c r="BD145" i="3" a="1"/>
  <c r="BD145" i="3" s="1"/>
  <c r="BC145" i="3" a="1"/>
  <c r="BC145" i="3" s="1"/>
  <c r="BC148" i="3" s="1"/>
  <c r="BB145" i="3" a="1"/>
  <c r="BB145" i="3" s="1"/>
  <c r="BA145" i="3" a="1"/>
  <c r="BA145" i="3" s="1"/>
  <c r="BA148" i="3" s="1"/>
  <c r="AZ145" i="3" a="1"/>
  <c r="AZ145" i="3" s="1"/>
  <c r="AY145" i="3" a="1"/>
  <c r="AY145" i="3" s="1"/>
  <c r="AY148" i="3" s="1"/>
  <c r="AX145" i="3" a="1"/>
  <c r="AX145" i="3" s="1"/>
  <c r="AX148" i="3" s="1"/>
  <c r="AW145" i="3" a="1"/>
  <c r="AW145" i="3" s="1"/>
  <c r="AV145" i="3" a="1"/>
  <c r="AV145" i="3" s="1"/>
  <c r="AU145" i="3" a="1"/>
  <c r="AU145" i="3" s="1"/>
  <c r="AU148" i="3" s="1"/>
  <c r="AT145" i="3" a="1"/>
  <c r="AT145" i="3" s="1"/>
  <c r="AS145" i="3" a="1"/>
  <c r="AS145" i="3" s="1"/>
  <c r="AS148" i="3" s="1"/>
  <c r="AR145" i="3" a="1"/>
  <c r="AR145" i="3" s="1"/>
  <c r="AQ145" i="3" a="1"/>
  <c r="AQ145" i="3" s="1"/>
  <c r="AP145" i="3" a="1"/>
  <c r="AP145" i="3" s="1"/>
  <c r="AO145" i="3" a="1"/>
  <c r="AO145" i="3" s="1"/>
  <c r="AN145" i="3" a="1"/>
  <c r="AN145" i="3" s="1"/>
  <c r="AM145" i="3" a="1"/>
  <c r="AM145" i="3" s="1"/>
  <c r="AM148" i="3" s="1"/>
  <c r="AL145" i="3" a="1"/>
  <c r="AL145" i="3" s="1"/>
  <c r="AK145" i="3" a="1"/>
  <c r="AK145" i="3" s="1"/>
  <c r="AJ145" i="3" a="1"/>
  <c r="AJ145" i="3" s="1"/>
  <c r="AI145" i="3" a="1"/>
  <c r="AI145" i="3" s="1"/>
  <c r="BF144" i="3" a="1"/>
  <c r="BF144" i="3" s="1"/>
  <c r="BE144" i="3" a="1"/>
  <c r="BE144" i="3" s="1"/>
  <c r="BD144" i="3" a="1"/>
  <c r="BD144" i="3" s="1"/>
  <c r="BC144" i="3" a="1"/>
  <c r="BC144" i="3" s="1"/>
  <c r="BB144" i="3" a="1"/>
  <c r="BB144" i="3" s="1"/>
  <c r="BA144" i="3" a="1"/>
  <c r="BA144" i="3" s="1"/>
  <c r="AZ144" i="3" a="1"/>
  <c r="AZ144" i="3" s="1"/>
  <c r="AY144" i="3" a="1"/>
  <c r="AY144" i="3" s="1"/>
  <c r="AX144" i="3" a="1"/>
  <c r="AX144" i="3" s="1"/>
  <c r="AW144" i="3" a="1"/>
  <c r="AW144" i="3" s="1"/>
  <c r="AV144" i="3" a="1"/>
  <c r="AV144" i="3" s="1"/>
  <c r="AU144" i="3" a="1"/>
  <c r="AU144" i="3" s="1"/>
  <c r="AT144" i="3" a="1"/>
  <c r="AT144" i="3" s="1"/>
  <c r="AS144" i="3" a="1"/>
  <c r="AS144" i="3" s="1"/>
  <c r="AS147" i="3" s="1"/>
  <c r="AR144" i="3" a="1"/>
  <c r="AR144" i="3" s="1"/>
  <c r="AQ144" i="3" a="1"/>
  <c r="AQ144" i="3" s="1"/>
  <c r="AP144" i="3" a="1"/>
  <c r="AP144" i="3" s="1"/>
  <c r="AO144" i="3" a="1"/>
  <c r="AO144" i="3" s="1"/>
  <c r="AN144" i="3" a="1"/>
  <c r="AN144" i="3" s="1"/>
  <c r="AM144" i="3" a="1"/>
  <c r="AM144" i="3" s="1"/>
  <c r="AL144" i="3" a="1"/>
  <c r="AL144" i="3" s="1"/>
  <c r="AK144" i="3" a="1"/>
  <c r="AK144" i="3" s="1"/>
  <c r="AJ144" i="3" a="1"/>
  <c r="AJ144" i="3" s="1"/>
  <c r="AI144" i="3" a="1"/>
  <c r="AI144" i="3" s="1"/>
  <c r="BF138" i="3" a="1"/>
  <c r="BF138" i="3" s="1"/>
  <c r="BE138" i="3" a="1"/>
  <c r="BE138" i="3" s="1"/>
  <c r="BE141" i="3" s="1"/>
  <c r="BD138" i="3" a="1"/>
  <c r="BD138" i="3" s="1"/>
  <c r="BC138" i="3" a="1"/>
  <c r="BC138" i="3" s="1"/>
  <c r="BB138" i="3" a="1"/>
  <c r="BB138" i="3" s="1"/>
  <c r="BB141" i="3" s="1"/>
  <c r="BA138" i="3" a="1"/>
  <c r="BA138" i="3" s="1"/>
  <c r="AZ138" i="3" a="1"/>
  <c r="AZ138" i="3" s="1"/>
  <c r="AY138" i="3" a="1"/>
  <c r="AY138" i="3" s="1"/>
  <c r="AY141" i="3" s="1"/>
  <c r="AX138" i="3" a="1"/>
  <c r="AX138" i="3" s="1"/>
  <c r="AW138" i="3" a="1"/>
  <c r="AW138" i="3" s="1"/>
  <c r="AW141" i="3" s="1"/>
  <c r="AV138" i="3" a="1"/>
  <c r="AV138" i="3" s="1"/>
  <c r="AU138" i="3" a="1"/>
  <c r="AU138" i="3" s="1"/>
  <c r="AU141" i="3" s="1"/>
  <c r="AT138" i="3" a="1"/>
  <c r="AT138" i="3" s="1"/>
  <c r="AS138" i="3" a="1"/>
  <c r="AS138" i="3" s="1"/>
  <c r="AS141" i="3" s="1"/>
  <c r="AR138" i="3" a="1"/>
  <c r="AR138" i="3" s="1"/>
  <c r="AQ138" i="3" a="1"/>
  <c r="AQ138" i="3" s="1"/>
  <c r="AP138" i="3" a="1"/>
  <c r="AP138" i="3" s="1"/>
  <c r="AO138" i="3" a="1"/>
  <c r="AO138" i="3" s="1"/>
  <c r="AN138" i="3" a="1"/>
  <c r="AN138" i="3" s="1"/>
  <c r="AM138" i="3" a="1"/>
  <c r="AM138" i="3" s="1"/>
  <c r="AL138" i="3" a="1"/>
  <c r="AL138" i="3" s="1"/>
  <c r="AL141" i="3" s="1"/>
  <c r="AK138" i="3" a="1"/>
  <c r="AK138" i="3" s="1"/>
  <c r="AJ138" i="3" a="1"/>
  <c r="AJ138" i="3" s="1"/>
  <c r="AI138" i="3" a="1"/>
  <c r="AI138" i="3" s="1"/>
  <c r="AI141" i="3" s="1"/>
  <c r="BF137" i="3" a="1"/>
  <c r="BF137" i="3" s="1"/>
  <c r="BE137" i="3" a="1"/>
  <c r="BE137" i="3" s="1"/>
  <c r="BD137" i="3" a="1"/>
  <c r="BD137" i="3" s="1"/>
  <c r="BC137" i="3" a="1"/>
  <c r="BC137" i="3" s="1"/>
  <c r="BB137" i="3" a="1"/>
  <c r="BB137" i="3" s="1"/>
  <c r="BA137" i="3" a="1"/>
  <c r="BA137" i="3" s="1"/>
  <c r="AZ137" i="3" a="1"/>
  <c r="AZ137" i="3" s="1"/>
  <c r="AY137" i="3" a="1"/>
  <c r="AY137" i="3" s="1"/>
  <c r="AX137" i="3" a="1"/>
  <c r="AX137" i="3" s="1"/>
  <c r="AW137" i="3" a="1"/>
  <c r="AW137" i="3" s="1"/>
  <c r="AV137" i="3" a="1"/>
  <c r="AV137" i="3" s="1"/>
  <c r="AU137" i="3" a="1"/>
  <c r="AU137" i="3" s="1"/>
  <c r="AT137" i="3" a="1"/>
  <c r="AT137" i="3" s="1"/>
  <c r="AS137" i="3" a="1"/>
  <c r="AS137" i="3" s="1"/>
  <c r="AR137" i="3" a="1"/>
  <c r="AR137" i="3" s="1"/>
  <c r="AQ137" i="3" a="1"/>
  <c r="AQ137" i="3" s="1"/>
  <c r="AP137" i="3" a="1"/>
  <c r="AP137" i="3" s="1"/>
  <c r="AO137" i="3" a="1"/>
  <c r="AO137" i="3" s="1"/>
  <c r="AN137" i="3" a="1"/>
  <c r="AN137" i="3" s="1"/>
  <c r="AM137" i="3" a="1"/>
  <c r="AM137" i="3" s="1"/>
  <c r="AL137" i="3" a="1"/>
  <c r="AL137" i="3" s="1"/>
  <c r="AK137" i="3" a="1"/>
  <c r="AK137" i="3" s="1"/>
  <c r="AJ137" i="3" a="1"/>
  <c r="AJ137" i="3" s="1"/>
  <c r="AI137" i="3" a="1"/>
  <c r="AI137" i="3" s="1"/>
  <c r="BF127" i="3"/>
  <c r="BE127" i="3"/>
  <c r="BD127" i="3"/>
  <c r="BC127" i="3"/>
  <c r="BB127" i="3"/>
  <c r="BA127" i="3"/>
  <c r="AZ127" i="3"/>
  <c r="AY127" i="3"/>
  <c r="AX127" i="3"/>
  <c r="AW127" i="3"/>
  <c r="AV127" i="3"/>
  <c r="AU127" i="3"/>
  <c r="AT127" i="3"/>
  <c r="AS127" i="3"/>
  <c r="AR127" i="3"/>
  <c r="AQ127" i="3"/>
  <c r="AP127" i="3"/>
  <c r="AO127" i="3"/>
  <c r="AN127" i="3"/>
  <c r="AM127" i="3"/>
  <c r="AL127" i="3"/>
  <c r="AK127" i="3"/>
  <c r="AJ127" i="3"/>
  <c r="AI127" i="3"/>
  <c r="BF126" i="3"/>
  <c r="BE126" i="3"/>
  <c r="BD126" i="3"/>
  <c r="BC126" i="3"/>
  <c r="BB126" i="3"/>
  <c r="BA126" i="3"/>
  <c r="AZ126" i="3"/>
  <c r="AY126" i="3"/>
  <c r="AX126" i="3"/>
  <c r="AW126" i="3"/>
  <c r="AV126" i="3"/>
  <c r="AU126" i="3"/>
  <c r="AT126" i="3"/>
  <c r="AS126" i="3"/>
  <c r="AR126" i="3"/>
  <c r="AQ126" i="3"/>
  <c r="AP126" i="3"/>
  <c r="AO126" i="3"/>
  <c r="AN126" i="3"/>
  <c r="AM126" i="3"/>
  <c r="AL126" i="3"/>
  <c r="AK126" i="3"/>
  <c r="AJ126" i="3"/>
  <c r="AI126" i="3"/>
  <c r="BF125" i="3"/>
  <c r="BE125" i="3"/>
  <c r="BD125" i="3"/>
  <c r="BC125" i="3"/>
  <c r="BB125" i="3"/>
  <c r="BA125" i="3"/>
  <c r="AZ125" i="3"/>
  <c r="AY125" i="3"/>
  <c r="AY129" i="3" s="1"/>
  <c r="AX125" i="3"/>
  <c r="AW125" i="3"/>
  <c r="AV125" i="3"/>
  <c r="AU125" i="3"/>
  <c r="AT125" i="3"/>
  <c r="AS125" i="3"/>
  <c r="AS128" i="3" s="1"/>
  <c r="AR125" i="3"/>
  <c r="AQ125" i="3"/>
  <c r="AP125" i="3"/>
  <c r="AO125" i="3"/>
  <c r="AN125" i="3"/>
  <c r="AM125" i="3"/>
  <c r="AM128" i="3" s="1"/>
  <c r="AL125" i="3"/>
  <c r="AK125" i="3"/>
  <c r="AJ125" i="3"/>
  <c r="AI125" i="3"/>
  <c r="BF118" i="3"/>
  <c r="BE118" i="3"/>
  <c r="BD118" i="3"/>
  <c r="BC118" i="3"/>
  <c r="BB118" i="3"/>
  <c r="BA118" i="3"/>
  <c r="AZ118" i="3"/>
  <c r="AY118" i="3"/>
  <c r="AX118" i="3"/>
  <c r="AW118" i="3"/>
  <c r="AV118" i="3"/>
  <c r="AU118" i="3"/>
  <c r="AT118" i="3"/>
  <c r="AS118" i="3"/>
  <c r="AR118" i="3"/>
  <c r="AQ118" i="3"/>
  <c r="AP118" i="3"/>
  <c r="AO118" i="3"/>
  <c r="AN118" i="3"/>
  <c r="AM118" i="3"/>
  <c r="AL118" i="3"/>
  <c r="AK118" i="3"/>
  <c r="AJ118" i="3"/>
  <c r="AI118" i="3"/>
  <c r="BF117" i="3"/>
  <c r="BE117" i="3"/>
  <c r="BD117" i="3"/>
  <c r="BC117" i="3"/>
  <c r="BB117" i="3"/>
  <c r="BA117" i="3"/>
  <c r="AZ117" i="3"/>
  <c r="AY117" i="3"/>
  <c r="AX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BF106" i="3"/>
  <c r="BE106" i="3"/>
  <c r="BD106" i="3"/>
  <c r="BC106" i="3"/>
  <c r="BB106" i="3"/>
  <c r="BA106" i="3"/>
  <c r="AZ106" i="3"/>
  <c r="AY106" i="3"/>
  <c r="AX106" i="3"/>
  <c r="AW106" i="3"/>
  <c r="AV106" i="3"/>
  <c r="AU106" i="3"/>
  <c r="AT106" i="3"/>
  <c r="AS106" i="3"/>
  <c r="AR106" i="3"/>
  <c r="AQ106" i="3"/>
  <c r="AP106" i="3"/>
  <c r="AO106" i="3"/>
  <c r="AN106" i="3"/>
  <c r="AM106" i="3"/>
  <c r="AL106" i="3"/>
  <c r="AK106" i="3"/>
  <c r="AJ106" i="3"/>
  <c r="AI106" i="3"/>
  <c r="BF105" i="3"/>
  <c r="BE105" i="3"/>
  <c r="BD105" i="3"/>
  <c r="BC105" i="3"/>
  <c r="BB105" i="3"/>
  <c r="BA105" i="3"/>
  <c r="AZ105" i="3"/>
  <c r="AY105" i="3"/>
  <c r="AX105" i="3"/>
  <c r="AW105" i="3"/>
  <c r="AV105" i="3"/>
  <c r="AU105" i="3"/>
  <c r="AT105" i="3"/>
  <c r="AS105" i="3"/>
  <c r="AR105" i="3"/>
  <c r="AQ105" i="3"/>
  <c r="AP105" i="3"/>
  <c r="AO105" i="3"/>
  <c r="AN105" i="3"/>
  <c r="AM105" i="3"/>
  <c r="AL105" i="3"/>
  <c r="AK105" i="3"/>
  <c r="AJ105" i="3"/>
  <c r="AI105" i="3"/>
  <c r="BF104" i="3"/>
  <c r="BF107" i="3" s="1"/>
  <c r="BE104" i="3"/>
  <c r="BD104" i="3"/>
  <c r="BC104" i="3"/>
  <c r="BB104" i="3"/>
  <c r="BA104" i="3"/>
  <c r="AZ104" i="3"/>
  <c r="AY104" i="3"/>
  <c r="AX104" i="3"/>
  <c r="AW104" i="3"/>
  <c r="AV104" i="3"/>
  <c r="AU104" i="3"/>
  <c r="AT104" i="3"/>
  <c r="AS104" i="3"/>
  <c r="AR104" i="3"/>
  <c r="AQ104" i="3"/>
  <c r="AP104" i="3"/>
  <c r="AP107" i="3" s="1"/>
  <c r="AO104" i="3"/>
  <c r="AN104" i="3"/>
  <c r="AM104" i="3"/>
  <c r="AL104" i="3"/>
  <c r="AK104" i="3"/>
  <c r="AJ104" i="3"/>
  <c r="AI104" i="3"/>
  <c r="BF92" i="3"/>
  <c r="BE92" i="3"/>
  <c r="BD92" i="3"/>
  <c r="BC92" i="3"/>
  <c r="BB92" i="3"/>
  <c r="BA92" i="3"/>
  <c r="AZ92" i="3"/>
  <c r="AY92" i="3"/>
  <c r="AX92" i="3"/>
  <c r="AW92" i="3"/>
  <c r="AV92" i="3"/>
  <c r="AU92" i="3"/>
  <c r="AT92" i="3"/>
  <c r="AS92" i="3"/>
  <c r="AR92" i="3"/>
  <c r="AQ92" i="3"/>
  <c r="AP92" i="3"/>
  <c r="AO92" i="3"/>
  <c r="AN92" i="3"/>
  <c r="AM92" i="3"/>
  <c r="AL92" i="3"/>
  <c r="AK92" i="3"/>
  <c r="AJ92" i="3"/>
  <c r="AI92" i="3"/>
  <c r="BF91" i="3"/>
  <c r="BE91" i="3"/>
  <c r="BD91" i="3"/>
  <c r="BC91" i="3"/>
  <c r="BB91" i="3"/>
  <c r="BA91" i="3"/>
  <c r="AZ91" i="3"/>
  <c r="AY91" i="3"/>
  <c r="AX91" i="3"/>
  <c r="AW91" i="3"/>
  <c r="AV91" i="3"/>
  <c r="AU91" i="3"/>
  <c r="AT91" i="3"/>
  <c r="AS91" i="3"/>
  <c r="AR91" i="3"/>
  <c r="AQ91" i="3"/>
  <c r="AP91" i="3"/>
  <c r="AO91" i="3"/>
  <c r="AN91" i="3"/>
  <c r="AM91" i="3"/>
  <c r="AL91" i="3"/>
  <c r="AK91" i="3"/>
  <c r="AJ91" i="3"/>
  <c r="AI91" i="3"/>
  <c r="BF54" i="3"/>
  <c r="BE54" i="3"/>
  <c r="BD54" i="3"/>
  <c r="BC54" i="3"/>
  <c r="BB54" i="3"/>
  <c r="BA54" i="3"/>
  <c r="AZ54" i="3"/>
  <c r="AY54" i="3"/>
  <c r="AX54" i="3"/>
  <c r="AW54" i="3"/>
  <c r="AV54" i="3"/>
  <c r="AU54" i="3"/>
  <c r="AT54" i="3"/>
  <c r="AS54" i="3"/>
  <c r="AR54" i="3"/>
  <c r="AQ54" i="3"/>
  <c r="AP54" i="3"/>
  <c r="AO54" i="3"/>
  <c r="AN54" i="3"/>
  <c r="AM54" i="3"/>
  <c r="AL54" i="3"/>
  <c r="AK54" i="3"/>
  <c r="AJ54" i="3"/>
  <c r="AI54" i="3"/>
  <c r="BF53" i="3"/>
  <c r="BE53" i="3"/>
  <c r="BD53" i="3"/>
  <c r="BC53" i="3"/>
  <c r="BB53" i="3"/>
  <c r="BA53" i="3"/>
  <c r="AZ53" i="3"/>
  <c r="AY53" i="3"/>
  <c r="AX53" i="3"/>
  <c r="AW53" i="3"/>
  <c r="AV53" i="3"/>
  <c r="AU53" i="3"/>
  <c r="AT53" i="3"/>
  <c r="AS53" i="3"/>
  <c r="AR53" i="3"/>
  <c r="AQ53" i="3"/>
  <c r="AP53" i="3"/>
  <c r="AO53" i="3"/>
  <c r="AN53" i="3"/>
  <c r="AM53" i="3"/>
  <c r="AL53" i="3"/>
  <c r="AK53" i="3"/>
  <c r="AJ53" i="3"/>
  <c r="AI53" i="3"/>
  <c r="BF32" i="3"/>
  <c r="BE32" i="3"/>
  <c r="BD32" i="3"/>
  <c r="BC32" i="3"/>
  <c r="BB32" i="3"/>
  <c r="BA32" i="3"/>
  <c r="AZ32" i="3"/>
  <c r="AY32" i="3"/>
  <c r="AX32" i="3"/>
  <c r="AW32" i="3"/>
  <c r="AV32" i="3"/>
  <c r="AU32" i="3"/>
  <c r="AT32" i="3"/>
  <c r="AS32" i="3"/>
  <c r="AR32" i="3"/>
  <c r="AQ32" i="3"/>
  <c r="AP32" i="3"/>
  <c r="AO32" i="3"/>
  <c r="AN32" i="3"/>
  <c r="AM32" i="3"/>
  <c r="AL32" i="3"/>
  <c r="AK32" i="3"/>
  <c r="AJ32" i="3"/>
  <c r="AI32" i="3"/>
  <c r="BF31" i="3"/>
  <c r="BE31" i="3"/>
  <c r="BD31" i="3"/>
  <c r="BC31" i="3"/>
  <c r="BB31" i="3"/>
  <c r="BA31" i="3"/>
  <c r="AZ31" i="3"/>
  <c r="AY31" i="3"/>
  <c r="AX31" i="3"/>
  <c r="AW31" i="3"/>
  <c r="AV31" i="3"/>
  <c r="AU31" i="3"/>
  <c r="AT31" i="3"/>
  <c r="AS31" i="3"/>
  <c r="AR31" i="3"/>
  <c r="AQ31" i="3"/>
  <c r="AP31" i="3"/>
  <c r="AO31" i="3"/>
  <c r="AN31" i="3"/>
  <c r="AM31" i="3"/>
  <c r="AL31" i="3"/>
  <c r="AK31" i="3"/>
  <c r="AJ31" i="3"/>
  <c r="AI31" i="3"/>
  <c r="BF30" i="3"/>
  <c r="BE30" i="3"/>
  <c r="BD30" i="3"/>
  <c r="BC30" i="3"/>
  <c r="BB30" i="3"/>
  <c r="BA30" i="3"/>
  <c r="AZ30" i="3"/>
  <c r="AY30" i="3"/>
  <c r="AX30" i="3"/>
  <c r="AW30" i="3"/>
  <c r="AV30" i="3"/>
  <c r="AU30" i="3"/>
  <c r="AT30" i="3"/>
  <c r="AS30" i="3"/>
  <c r="AR30" i="3"/>
  <c r="AQ30" i="3"/>
  <c r="AP30" i="3"/>
  <c r="AO30" i="3"/>
  <c r="AN30" i="3"/>
  <c r="AM30" i="3"/>
  <c r="AL30" i="3"/>
  <c r="AK30" i="3"/>
  <c r="AJ30" i="3"/>
  <c r="AI30" i="3"/>
  <c r="BF20" i="3"/>
  <c r="BE20" i="3"/>
  <c r="BD20" i="3"/>
  <c r="BC20" i="3"/>
  <c r="BB20" i="3"/>
  <c r="BA20" i="3"/>
  <c r="AZ20" i="3"/>
  <c r="AY20" i="3"/>
  <c r="AX20" i="3"/>
  <c r="AW20" i="3"/>
  <c r="AV20" i="3"/>
  <c r="AU20" i="3"/>
  <c r="AT20" i="3"/>
  <c r="AS20" i="3"/>
  <c r="AR20" i="3"/>
  <c r="AQ20" i="3"/>
  <c r="AP20" i="3"/>
  <c r="AO20" i="3"/>
  <c r="AN20" i="3"/>
  <c r="AM20" i="3"/>
  <c r="AL20" i="3"/>
  <c r="AK20" i="3"/>
  <c r="AJ20" i="3"/>
  <c r="AI20" i="3"/>
  <c r="BF19" i="3"/>
  <c r="BF22" i="3" s="1" a="1"/>
  <c r="BF22" i="3" s="1"/>
  <c r="BE19" i="3"/>
  <c r="BD19" i="3"/>
  <c r="BC19" i="3"/>
  <c r="BB19" i="3"/>
  <c r="BB22" i="3" s="1" a="1"/>
  <c r="BB22" i="3" s="1"/>
  <c r="BA19" i="3"/>
  <c r="AZ19" i="3"/>
  <c r="AY19" i="3"/>
  <c r="AX19" i="3"/>
  <c r="AW19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J19" i="3"/>
  <c r="AI19" i="3"/>
  <c r="BF263" i="2" a="1"/>
  <c r="BF263" i="2" s="1"/>
  <c r="BE263" i="2" a="1"/>
  <c r="BE263" i="2" s="1"/>
  <c r="BD263" i="2" a="1"/>
  <c r="BD263" i="2" s="1"/>
  <c r="BC263" i="2" a="1"/>
  <c r="BC263" i="2" s="1"/>
  <c r="BB263" i="2" a="1"/>
  <c r="BB263" i="2" s="1"/>
  <c r="BA263" i="2" a="1"/>
  <c r="BA263" i="2" s="1"/>
  <c r="AZ263" i="2" a="1"/>
  <c r="AZ263" i="2" s="1"/>
  <c r="AY263" i="2" a="1"/>
  <c r="AY263" i="2" s="1"/>
  <c r="AX263" i="2" a="1"/>
  <c r="AX263" i="2" s="1"/>
  <c r="AW263" i="2" a="1"/>
  <c r="AW263" i="2" s="1"/>
  <c r="AV263" i="2" a="1"/>
  <c r="AV263" i="2" s="1"/>
  <c r="AU263" i="2" a="1"/>
  <c r="AU263" i="2" s="1"/>
  <c r="AT263" i="2" a="1"/>
  <c r="AT263" i="2" s="1"/>
  <c r="AS263" i="2" a="1"/>
  <c r="AS263" i="2" s="1"/>
  <c r="AR263" i="2" a="1"/>
  <c r="AR263" i="2" s="1"/>
  <c r="AQ263" i="2" a="1"/>
  <c r="AQ263" i="2" s="1"/>
  <c r="AP263" i="2" a="1"/>
  <c r="AP263" i="2" s="1"/>
  <c r="AO263" i="2" a="1"/>
  <c r="AO263" i="2" s="1"/>
  <c r="AN263" i="2" a="1"/>
  <c r="AN263" i="2" s="1"/>
  <c r="AN266" i="2" s="1"/>
  <c r="AM263" i="2" a="1"/>
  <c r="AM263" i="2" s="1"/>
  <c r="AL263" i="2" a="1"/>
  <c r="AL263" i="2" s="1"/>
  <c r="AK263" i="2" a="1"/>
  <c r="AK263" i="2" s="1"/>
  <c r="AJ263" i="2" a="1"/>
  <c r="AJ263" i="2" s="1"/>
  <c r="AJ266" i="2" s="1"/>
  <c r="AI263" i="2" a="1"/>
  <c r="AI263" i="2" s="1"/>
  <c r="BF262" i="2" a="1"/>
  <c r="BF262" i="2" s="1"/>
  <c r="BE262" i="2" a="1"/>
  <c r="BE262" i="2" s="1"/>
  <c r="BD262" i="2" a="1"/>
  <c r="BD262" i="2" s="1"/>
  <c r="BC262" i="2" a="1"/>
  <c r="BC262" i="2" s="1"/>
  <c r="BB262" i="2" a="1"/>
  <c r="BB262" i="2" s="1"/>
  <c r="BA262" i="2" a="1"/>
  <c r="BA262" i="2" s="1"/>
  <c r="AZ262" i="2" a="1"/>
  <c r="AZ262" i="2" s="1"/>
  <c r="AY262" i="2" a="1"/>
  <c r="AY262" i="2" s="1"/>
  <c r="AX262" i="2" a="1"/>
  <c r="AX262" i="2" s="1"/>
  <c r="AW262" i="2" a="1"/>
  <c r="AW262" i="2" s="1"/>
  <c r="AV262" i="2" a="1"/>
  <c r="AV262" i="2" s="1"/>
  <c r="AU262" i="2" a="1"/>
  <c r="AU262" i="2" s="1"/>
  <c r="AT262" i="2" a="1"/>
  <c r="AT262" i="2" s="1"/>
  <c r="AS262" i="2" a="1"/>
  <c r="AS262" i="2" s="1"/>
  <c r="AR262" i="2" a="1"/>
  <c r="AR262" i="2" s="1"/>
  <c r="AQ262" i="2" a="1"/>
  <c r="AQ262" i="2" s="1"/>
  <c r="AP262" i="2" a="1"/>
  <c r="AP262" i="2" s="1"/>
  <c r="AO262" i="2" a="1"/>
  <c r="AO262" i="2" s="1"/>
  <c r="AN262" i="2" a="1"/>
  <c r="AN262" i="2" s="1"/>
  <c r="AM262" i="2" a="1"/>
  <c r="AM262" i="2" s="1"/>
  <c r="AL262" i="2" a="1"/>
  <c r="AL262" i="2" s="1"/>
  <c r="AK262" i="2" a="1"/>
  <c r="AK262" i="2" s="1"/>
  <c r="AJ262" i="2" a="1"/>
  <c r="AJ262" i="2" s="1"/>
  <c r="AI262" i="2" a="1"/>
  <c r="AI262" i="2" s="1"/>
  <c r="BF256" i="2" a="1"/>
  <c r="BF256" i="2" s="1"/>
  <c r="BE256" i="2" a="1"/>
  <c r="BE256" i="2" s="1"/>
  <c r="BD256" i="2" a="1"/>
  <c r="BD256" i="2" s="1"/>
  <c r="BC256" i="2" a="1"/>
  <c r="BC256" i="2" s="1"/>
  <c r="BB256" i="2" a="1"/>
  <c r="BB256" i="2" s="1"/>
  <c r="BA256" i="2" a="1"/>
  <c r="BA256" i="2" s="1"/>
  <c r="AZ256" i="2" a="1"/>
  <c r="AZ256" i="2" s="1"/>
  <c r="AY256" i="2" a="1"/>
  <c r="AY256" i="2" s="1"/>
  <c r="AX256" i="2" a="1"/>
  <c r="AX256" i="2" s="1"/>
  <c r="AW256" i="2" a="1"/>
  <c r="AW256" i="2" s="1"/>
  <c r="AV256" i="2" a="1"/>
  <c r="AV256" i="2" s="1"/>
  <c r="AV259" i="2" s="1"/>
  <c r="AU256" i="2" a="1"/>
  <c r="AU256" i="2" s="1"/>
  <c r="AT256" i="2" a="1"/>
  <c r="AT256" i="2" s="1"/>
  <c r="AS256" i="2" a="1"/>
  <c r="AS256" i="2" s="1"/>
  <c r="AR256" i="2" a="1"/>
  <c r="AR256" i="2" s="1"/>
  <c r="AQ256" i="2" a="1"/>
  <c r="AQ256" i="2" s="1"/>
  <c r="AP256" i="2" a="1"/>
  <c r="AP256" i="2" s="1"/>
  <c r="AO256" i="2" a="1"/>
  <c r="AO256" i="2" s="1"/>
  <c r="AN256" i="2" a="1"/>
  <c r="AN256" i="2" s="1"/>
  <c r="AM256" i="2" a="1"/>
  <c r="AM256" i="2" s="1"/>
  <c r="AL256" i="2" a="1"/>
  <c r="AL256" i="2" s="1"/>
  <c r="AK256" i="2" a="1"/>
  <c r="AK256" i="2" s="1"/>
  <c r="AJ256" i="2" a="1"/>
  <c r="AJ256" i="2" s="1"/>
  <c r="AI256" i="2" a="1"/>
  <c r="AI256" i="2" s="1"/>
  <c r="BF255" i="2" a="1"/>
  <c r="BF255" i="2" s="1"/>
  <c r="BE255" i="2" a="1"/>
  <c r="BE255" i="2" s="1"/>
  <c r="BD255" i="2" a="1"/>
  <c r="BD255" i="2" s="1"/>
  <c r="BC255" i="2" a="1"/>
  <c r="BC255" i="2" s="1"/>
  <c r="BB255" i="2" a="1"/>
  <c r="BB255" i="2" s="1"/>
  <c r="BA255" i="2" a="1"/>
  <c r="BA255" i="2" s="1"/>
  <c r="AZ255" i="2" a="1"/>
  <c r="AZ255" i="2" s="1"/>
  <c r="AY255" i="2" a="1"/>
  <c r="AY255" i="2" s="1"/>
  <c r="AX255" i="2" a="1"/>
  <c r="AX255" i="2" s="1"/>
  <c r="AW255" i="2" a="1"/>
  <c r="AW255" i="2" s="1"/>
  <c r="AV255" i="2" a="1"/>
  <c r="AV255" i="2" s="1"/>
  <c r="AU255" i="2"/>
  <c r="AU255" i="2" a="1"/>
  <c r="AT255" i="2" a="1"/>
  <c r="AT255" i="2" s="1"/>
  <c r="AS255" i="2" a="1"/>
  <c r="AS255" i="2" s="1"/>
  <c r="AR255" i="2" a="1"/>
  <c r="AR255" i="2" s="1"/>
  <c r="AQ255" i="2" a="1"/>
  <c r="AQ255" i="2" s="1"/>
  <c r="AP255" i="2" a="1"/>
  <c r="AP255" i="2" s="1"/>
  <c r="AO255" i="2" a="1"/>
  <c r="AO255" i="2" s="1"/>
  <c r="AN255" i="2" a="1"/>
  <c r="AN255" i="2" s="1"/>
  <c r="AM255" i="2" a="1"/>
  <c r="AM255" i="2" s="1"/>
  <c r="AL255" i="2" a="1"/>
  <c r="AL255" i="2" s="1"/>
  <c r="AK255" i="2" a="1"/>
  <c r="AK255" i="2" s="1"/>
  <c r="AJ255" i="2" a="1"/>
  <c r="AJ255" i="2" s="1"/>
  <c r="AI255" i="2" a="1"/>
  <c r="AI255" i="2" s="1"/>
  <c r="AZ233" i="2" a="1"/>
  <c r="AZ233" i="2" s="1"/>
  <c r="AJ233" i="2" a="1"/>
  <c r="AJ233" i="2" s="1"/>
  <c r="BF232" i="2"/>
  <c r="BE232" i="2"/>
  <c r="BD232" i="2"/>
  <c r="BC232" i="2"/>
  <c r="BB232" i="2"/>
  <c r="BB233" i="2" s="1" a="1"/>
  <c r="BB233" i="2" s="1"/>
  <c r="BA232" i="2"/>
  <c r="AZ232" i="2"/>
  <c r="AY232" i="2"/>
  <c r="AX232" i="2"/>
  <c r="AW232" i="2"/>
  <c r="AV232" i="2"/>
  <c r="AU232" i="2"/>
  <c r="AT232" i="2"/>
  <c r="AT233" i="2" s="1" a="1"/>
  <c r="AT233" i="2" s="1"/>
  <c r="AS232" i="2"/>
  <c r="AR232" i="2"/>
  <c r="AR233" i="2" s="1" a="1"/>
  <c r="AR233" i="2" s="1"/>
  <c r="AQ232" i="2"/>
  <c r="AP232" i="2"/>
  <c r="AO232" i="2"/>
  <c r="AN232" i="2"/>
  <c r="AM232" i="2"/>
  <c r="AL232" i="2"/>
  <c r="AL233" i="2" s="1" a="1"/>
  <c r="AL233" i="2" s="1"/>
  <c r="AK232" i="2"/>
  <c r="AJ232" i="2"/>
  <c r="AI232" i="2"/>
  <c r="BF231" i="2"/>
  <c r="BE231" i="2"/>
  <c r="BD231" i="2"/>
  <c r="BD233" i="2" s="1" a="1"/>
  <c r="BD233" i="2" s="1"/>
  <c r="BC231" i="2"/>
  <c r="BB231" i="2"/>
  <c r="BA231" i="2"/>
  <c r="AZ231" i="2"/>
  <c r="AY231" i="2"/>
  <c r="AX231" i="2"/>
  <c r="AW231" i="2"/>
  <c r="AV231" i="2"/>
  <c r="AU231" i="2"/>
  <c r="AT231" i="2"/>
  <c r="AS231" i="2"/>
  <c r="AR231" i="2"/>
  <c r="AQ231" i="2"/>
  <c r="AP231" i="2"/>
  <c r="AO231" i="2"/>
  <c r="AN231" i="2"/>
  <c r="AM231" i="2"/>
  <c r="AL231" i="2"/>
  <c r="AK231" i="2"/>
  <c r="AJ231" i="2"/>
  <c r="AI231" i="2"/>
  <c r="BF212" i="2" a="1"/>
  <c r="BF212" i="2" s="1"/>
  <c r="BE212" i="2" a="1"/>
  <c r="BE212" i="2" s="1"/>
  <c r="BE215" i="2" s="1"/>
  <c r="BD212" i="2" a="1"/>
  <c r="BD212" i="2" s="1"/>
  <c r="BC212" i="2" a="1"/>
  <c r="BC212" i="2" s="1"/>
  <c r="BB212" i="2" a="1"/>
  <c r="BB212" i="2" s="1"/>
  <c r="BA212" i="2" a="1"/>
  <c r="BA212" i="2" s="1"/>
  <c r="BA215" i="2" s="1"/>
  <c r="AZ212" i="2" a="1"/>
  <c r="AZ212" i="2" s="1"/>
  <c r="AY212" i="2" a="1"/>
  <c r="AY212" i="2" s="1"/>
  <c r="AX212" i="2" a="1"/>
  <c r="AX212" i="2" s="1"/>
  <c r="AW212" i="2" a="1"/>
  <c r="AW212" i="2" s="1"/>
  <c r="AV212" i="2" a="1"/>
  <c r="AV212" i="2" s="1"/>
  <c r="AU212" i="2" a="1"/>
  <c r="AU212" i="2" s="1"/>
  <c r="AT212" i="2" a="1"/>
  <c r="AT212" i="2" s="1"/>
  <c r="AS212" i="2" a="1"/>
  <c r="AS212" i="2" s="1"/>
  <c r="AR212" i="2" a="1"/>
  <c r="AR212" i="2" s="1"/>
  <c r="AQ212" i="2" a="1"/>
  <c r="AQ212" i="2" s="1"/>
  <c r="AP212" i="2" a="1"/>
  <c r="AP212" i="2" s="1"/>
  <c r="AO212" i="2" a="1"/>
  <c r="AO212" i="2" s="1"/>
  <c r="AO215" i="2" s="1"/>
  <c r="AN212" i="2" a="1"/>
  <c r="AN212" i="2" s="1"/>
  <c r="AM212" i="2" a="1"/>
  <c r="AM212" i="2" s="1"/>
  <c r="AL212" i="2" a="1"/>
  <c r="AL212" i="2" s="1"/>
  <c r="AK212" i="2" a="1"/>
  <c r="AK212" i="2" s="1"/>
  <c r="AK215" i="2" s="1"/>
  <c r="AJ212" i="2" a="1"/>
  <c r="AJ212" i="2" s="1"/>
  <c r="AI212" i="2" a="1"/>
  <c r="AI212" i="2" s="1"/>
  <c r="BF211" i="2" a="1"/>
  <c r="BF211" i="2" s="1"/>
  <c r="BE211" i="2" a="1"/>
  <c r="BE211" i="2" s="1"/>
  <c r="BE214" i="2" s="1"/>
  <c r="BD211" i="2" a="1"/>
  <c r="BD211" i="2" s="1"/>
  <c r="BC211" i="2" a="1"/>
  <c r="BC211" i="2" s="1"/>
  <c r="BB211" i="2" a="1"/>
  <c r="BB211" i="2" s="1"/>
  <c r="BA211" i="2" a="1"/>
  <c r="BA211" i="2" s="1"/>
  <c r="AZ211" i="2" a="1"/>
  <c r="AZ211" i="2" s="1"/>
  <c r="AY211" i="2" a="1"/>
  <c r="AY211" i="2" s="1"/>
  <c r="AX211" i="2" a="1"/>
  <c r="AX211" i="2" s="1"/>
  <c r="AW211" i="2" a="1"/>
  <c r="AW211" i="2" s="1"/>
  <c r="AV211" i="2" a="1"/>
  <c r="AV211" i="2" s="1"/>
  <c r="AU211" i="2" a="1"/>
  <c r="AU211" i="2" s="1"/>
  <c r="AT211" i="2" a="1"/>
  <c r="AT211" i="2" s="1"/>
  <c r="AS211" i="2" a="1"/>
  <c r="AS211" i="2" s="1"/>
  <c r="AR211" i="2" a="1"/>
  <c r="AR211" i="2" s="1"/>
  <c r="AQ211" i="2" a="1"/>
  <c r="AQ211" i="2" s="1"/>
  <c r="AP211" i="2" a="1"/>
  <c r="AP211" i="2" s="1"/>
  <c r="AO211" i="2" a="1"/>
  <c r="AO211" i="2" s="1"/>
  <c r="AO214" i="2" s="1"/>
  <c r="AN211" i="2" a="1"/>
  <c r="AN211" i="2" s="1"/>
  <c r="AM211" i="2" a="1"/>
  <c r="AM211" i="2" s="1"/>
  <c r="AL211" i="2" a="1"/>
  <c r="AL211" i="2" s="1"/>
  <c r="AK211" i="2" a="1"/>
  <c r="AK211" i="2" s="1"/>
  <c r="AJ211" i="2" a="1"/>
  <c r="AJ211" i="2" s="1"/>
  <c r="AI211" i="2" a="1"/>
  <c r="AI211" i="2" s="1"/>
  <c r="BF205" i="2" a="1"/>
  <c r="BF205" i="2" s="1"/>
  <c r="BF208" i="2" s="1"/>
  <c r="BE205" i="2" a="1"/>
  <c r="BE205" i="2" s="1"/>
  <c r="BD205" i="2" a="1"/>
  <c r="BD205" i="2" s="1"/>
  <c r="BD208" i="2" s="1"/>
  <c r="BC205" i="2"/>
  <c r="BC208" i="2" s="1"/>
  <c r="BC205" i="2" a="1"/>
  <c r="BB205" i="2" a="1"/>
  <c r="BB205" i="2" s="1"/>
  <c r="BB208" i="2" s="1"/>
  <c r="BA205" i="2" a="1"/>
  <c r="BA205" i="2" s="1"/>
  <c r="BA207" i="2" s="1"/>
  <c r="AZ205" i="2" a="1"/>
  <c r="AZ205" i="2" s="1"/>
  <c r="AZ208" i="2" s="1"/>
  <c r="AY205" i="2" a="1"/>
  <c r="AY205" i="2" s="1"/>
  <c r="AY208" i="2" s="1"/>
  <c r="AX205" i="2" a="1"/>
  <c r="AX205" i="2" s="1"/>
  <c r="AX208" i="2" s="1"/>
  <c r="AW205" i="2" a="1"/>
  <c r="AW205" i="2" s="1"/>
  <c r="AV205" i="2" a="1"/>
  <c r="AV205" i="2" s="1"/>
  <c r="AV208" i="2" s="1"/>
  <c r="AU205" i="2"/>
  <c r="AU208" i="2" s="1"/>
  <c r="AU205" i="2" a="1"/>
  <c r="AT205" i="2" a="1"/>
  <c r="AT205" i="2" s="1"/>
  <c r="AT208" i="2" s="1"/>
  <c r="AS205" i="2" a="1"/>
  <c r="AS205" i="2" s="1"/>
  <c r="AR205" i="2" a="1"/>
  <c r="AR205" i="2" s="1"/>
  <c r="AR208" i="2" s="1"/>
  <c r="AQ205" i="2" a="1"/>
  <c r="AQ205" i="2" s="1"/>
  <c r="AP205" i="2" a="1"/>
  <c r="AP205" i="2" s="1"/>
  <c r="AP208" i="2" s="1"/>
  <c r="AO205" i="2" a="1"/>
  <c r="AO205" i="2" s="1"/>
  <c r="AN205" i="2" a="1"/>
  <c r="AN205" i="2" s="1"/>
  <c r="AN208" i="2" s="1"/>
  <c r="AM205" i="2" a="1"/>
  <c r="AM205" i="2" s="1"/>
  <c r="AL205" i="2"/>
  <c r="AL208" i="2" s="1"/>
  <c r="AL205" i="2" a="1"/>
  <c r="AK205" i="2" a="1"/>
  <c r="AK205" i="2" s="1"/>
  <c r="AJ205" i="2" a="1"/>
  <c r="AJ205" i="2" s="1"/>
  <c r="AI205" i="2" a="1"/>
  <c r="AI205" i="2" s="1"/>
  <c r="BF204" i="2" a="1"/>
  <c r="BF204" i="2" s="1"/>
  <c r="BE204" i="2" a="1"/>
  <c r="BE204" i="2" s="1"/>
  <c r="BD204" i="2" a="1"/>
  <c r="BD204" i="2" s="1"/>
  <c r="BC204" i="2" a="1"/>
  <c r="BC204" i="2" s="1"/>
  <c r="BB204" i="2" a="1"/>
  <c r="BB204" i="2" s="1"/>
  <c r="BA204" i="2" a="1"/>
  <c r="BA204" i="2" s="1"/>
  <c r="AZ204" i="2" a="1"/>
  <c r="AZ204" i="2" s="1"/>
  <c r="AY204" i="2" a="1"/>
  <c r="AY204" i="2" s="1"/>
  <c r="AX204" i="2" a="1"/>
  <c r="AX204" i="2" s="1"/>
  <c r="AW204" i="2" a="1"/>
  <c r="AW204" i="2" s="1"/>
  <c r="AV204" i="2" a="1"/>
  <c r="AV204" i="2" s="1"/>
  <c r="AU204" i="2" a="1"/>
  <c r="AU204" i="2" s="1"/>
  <c r="AT204" i="2" a="1"/>
  <c r="AT204" i="2" s="1"/>
  <c r="AS204" i="2" a="1"/>
  <c r="AS204" i="2" s="1"/>
  <c r="AR204" i="2" a="1"/>
  <c r="AR204" i="2" s="1"/>
  <c r="AQ204" i="2" a="1"/>
  <c r="AQ204" i="2" s="1"/>
  <c r="AP204" i="2" a="1"/>
  <c r="AP204" i="2" s="1"/>
  <c r="AO204" i="2" a="1"/>
  <c r="AO204" i="2" s="1"/>
  <c r="AN204" i="2" a="1"/>
  <c r="AN204" i="2" s="1"/>
  <c r="AM204" i="2" a="1"/>
  <c r="AM204" i="2" s="1"/>
  <c r="AL204" i="2" a="1"/>
  <c r="AL204" i="2" s="1"/>
  <c r="AK204" i="2" a="1"/>
  <c r="AK204" i="2" s="1"/>
  <c r="AJ204" i="2" a="1"/>
  <c r="AJ204" i="2" s="1"/>
  <c r="AI204" i="2" a="1"/>
  <c r="AI204" i="2" s="1"/>
  <c r="BF193" i="2" a="1"/>
  <c r="BF193" i="2" s="1"/>
  <c r="BE193" i="2" a="1"/>
  <c r="BE193" i="2" s="1"/>
  <c r="BE196" i="2" s="1"/>
  <c r="BD193" i="2" a="1"/>
  <c r="BD193" i="2" s="1"/>
  <c r="BC193" i="2" a="1"/>
  <c r="BC193" i="2" s="1"/>
  <c r="BB193" i="2" a="1"/>
  <c r="BB193" i="2" s="1"/>
  <c r="BA193" i="2" a="1"/>
  <c r="BA193" i="2" s="1"/>
  <c r="BA196" i="2" s="1"/>
  <c r="AZ193" i="2" a="1"/>
  <c r="AZ193" i="2" s="1"/>
  <c r="AY193" i="2" a="1"/>
  <c r="AY193" i="2" s="1"/>
  <c r="AX193" i="2" a="1"/>
  <c r="AX193" i="2" s="1"/>
  <c r="AW193" i="2" a="1"/>
  <c r="AW193" i="2" s="1"/>
  <c r="AW196" i="2" s="1"/>
  <c r="AV193" i="2" a="1"/>
  <c r="AV193" i="2" s="1"/>
  <c r="AU193" i="2" a="1"/>
  <c r="AU193" i="2" s="1"/>
  <c r="AT193" i="2" a="1"/>
  <c r="AT193" i="2" s="1"/>
  <c r="AS193" i="2" a="1"/>
  <c r="AS193" i="2" s="1"/>
  <c r="AS196" i="2" s="1"/>
  <c r="AR193" i="2" a="1"/>
  <c r="AR193" i="2" s="1"/>
  <c r="AQ193" i="2" a="1"/>
  <c r="AQ193" i="2" s="1"/>
  <c r="AQ196" i="2" s="1"/>
  <c r="AP193" i="2" a="1"/>
  <c r="AP193" i="2" s="1"/>
  <c r="AO193" i="2" a="1"/>
  <c r="AO193" i="2" s="1"/>
  <c r="AO196" i="2" s="1"/>
  <c r="AN193" i="2" a="1"/>
  <c r="AN193" i="2" s="1"/>
  <c r="AM193" i="2" a="1"/>
  <c r="AM193" i="2" s="1"/>
  <c r="AL193" i="2" a="1"/>
  <c r="AL193" i="2" s="1"/>
  <c r="AK193" i="2" a="1"/>
  <c r="AK193" i="2" s="1"/>
  <c r="AK196" i="2" s="1"/>
  <c r="AJ193" i="2" a="1"/>
  <c r="AJ193" i="2" s="1"/>
  <c r="AI193" i="2" a="1"/>
  <c r="AI193" i="2" s="1"/>
  <c r="BF192" i="2" a="1"/>
  <c r="BF192" i="2" s="1"/>
  <c r="BE192" i="2" a="1"/>
  <c r="BE192" i="2" s="1"/>
  <c r="BD192" i="2" a="1"/>
  <c r="BD192" i="2" s="1"/>
  <c r="BC192" i="2" a="1"/>
  <c r="BC192" i="2" s="1"/>
  <c r="BB192" i="2" a="1"/>
  <c r="BB192" i="2" s="1"/>
  <c r="BA192" i="2" a="1"/>
  <c r="BA192" i="2" s="1"/>
  <c r="AZ192" i="2" a="1"/>
  <c r="AZ192" i="2" s="1"/>
  <c r="AY192" i="2" a="1"/>
  <c r="AY192" i="2" s="1"/>
  <c r="AX192" i="2" a="1"/>
  <c r="AX192" i="2" s="1"/>
  <c r="AW192" i="2" a="1"/>
  <c r="AW192" i="2" s="1"/>
  <c r="AV192" i="2" a="1"/>
  <c r="AV192" i="2" s="1"/>
  <c r="AU192" i="2" a="1"/>
  <c r="AU192" i="2" s="1"/>
  <c r="AT192" i="2" a="1"/>
  <c r="AT192" i="2" s="1"/>
  <c r="AS192" i="2" a="1"/>
  <c r="AS192" i="2" s="1"/>
  <c r="AR192" i="2" a="1"/>
  <c r="AR192" i="2" s="1"/>
  <c r="AQ192" i="2" a="1"/>
  <c r="AQ192" i="2" s="1"/>
  <c r="AQ194" i="2" s="1"/>
  <c r="AP192" i="2" a="1"/>
  <c r="AP192" i="2" s="1"/>
  <c r="AO192" i="2" a="1"/>
  <c r="AO192" i="2" s="1"/>
  <c r="AN192" i="2" a="1"/>
  <c r="AN192" i="2" s="1"/>
  <c r="AM192" i="2" a="1"/>
  <c r="AM192" i="2" s="1"/>
  <c r="AL192" i="2" a="1"/>
  <c r="AL192" i="2" s="1"/>
  <c r="AK192" i="2" a="1"/>
  <c r="AK192" i="2" s="1"/>
  <c r="AJ192" i="2" a="1"/>
  <c r="AJ192" i="2" s="1"/>
  <c r="AI192" i="2" a="1"/>
  <c r="AI192" i="2" s="1"/>
  <c r="BF186" i="2" a="1"/>
  <c r="BF186" i="2" s="1"/>
  <c r="BE186" i="2" a="1"/>
  <c r="BE186" i="2" s="1"/>
  <c r="BD186" i="2" a="1"/>
  <c r="BD186" i="2" s="1"/>
  <c r="BC186" i="2" a="1"/>
  <c r="BC186" i="2" s="1"/>
  <c r="BB186" i="2"/>
  <c r="BB189" i="2" s="1"/>
  <c r="BB186" i="2" a="1"/>
  <c r="BA186" i="2" a="1"/>
  <c r="BA186" i="2" s="1"/>
  <c r="AZ186" i="2" a="1"/>
  <c r="AZ186" i="2" s="1"/>
  <c r="AY186" i="2" a="1"/>
  <c r="AY186" i="2" s="1"/>
  <c r="AX186" i="2" a="1"/>
  <c r="AX186" i="2" s="1"/>
  <c r="AX189" i="2" s="1"/>
  <c r="AW186" i="2" a="1"/>
  <c r="AW186" i="2" s="1"/>
  <c r="AV186" i="2" a="1"/>
  <c r="AV186" i="2" s="1"/>
  <c r="AU186" i="2" a="1"/>
  <c r="AU186" i="2" s="1"/>
  <c r="AT186" i="2" a="1"/>
  <c r="AT186" i="2" s="1"/>
  <c r="AT189" i="2" s="1"/>
  <c r="AS186" i="2" a="1"/>
  <c r="AS186" i="2" s="1"/>
  <c r="AR186" i="2"/>
  <c r="AR186" i="2" a="1"/>
  <c r="AQ186" i="2" a="1"/>
  <c r="AQ186" i="2" s="1"/>
  <c r="AP186" i="2" a="1"/>
  <c r="AP186" i="2" s="1"/>
  <c r="AP189" i="2" s="1"/>
  <c r="AO186" i="2" a="1"/>
  <c r="AO186" i="2" s="1"/>
  <c r="AN186" i="2" a="1"/>
  <c r="AN186" i="2" s="1"/>
  <c r="AM186" i="2" a="1"/>
  <c r="AM186" i="2" s="1"/>
  <c r="AL186" i="2"/>
  <c r="AL189" i="2" s="1"/>
  <c r="AL186" i="2" a="1"/>
  <c r="AK186" i="2" a="1"/>
  <c r="AK186" i="2" s="1"/>
  <c r="AJ186" i="2" a="1"/>
  <c r="AJ186" i="2" s="1"/>
  <c r="AI186" i="2" a="1"/>
  <c r="AI186" i="2" s="1"/>
  <c r="AI189" i="2" s="1"/>
  <c r="BF185" i="2" a="1"/>
  <c r="BF185" i="2" s="1"/>
  <c r="BE185" i="2" a="1"/>
  <c r="BE185" i="2" s="1"/>
  <c r="BD185" i="2" a="1"/>
  <c r="BD185" i="2" s="1"/>
  <c r="BC185" i="2" a="1"/>
  <c r="BC185" i="2" s="1"/>
  <c r="BB185" i="2" a="1"/>
  <c r="BB185" i="2" s="1"/>
  <c r="BA185" i="2" a="1"/>
  <c r="BA185" i="2" s="1"/>
  <c r="AZ185" i="2" a="1"/>
  <c r="AZ185" i="2" s="1"/>
  <c r="AY185" i="2" a="1"/>
  <c r="AY185" i="2" s="1"/>
  <c r="AX185" i="2" a="1"/>
  <c r="AX185" i="2" s="1"/>
  <c r="AW185" i="2" a="1"/>
  <c r="AW185" i="2" s="1"/>
  <c r="AV185" i="2" a="1"/>
  <c r="AV185" i="2" s="1"/>
  <c r="AU185" i="2" a="1"/>
  <c r="AU185" i="2" s="1"/>
  <c r="AT185" i="2"/>
  <c r="AT185" i="2" a="1"/>
  <c r="AS185" i="2" a="1"/>
  <c r="AS185" i="2" s="1"/>
  <c r="AR185" i="2"/>
  <c r="AR185" i="2" a="1"/>
  <c r="AQ185" i="2" a="1"/>
  <c r="AQ185" i="2" s="1"/>
  <c r="AP185" i="2" a="1"/>
  <c r="AP185" i="2" s="1"/>
  <c r="AO185" i="2" a="1"/>
  <c r="AO185" i="2" s="1"/>
  <c r="AN185" i="2" a="1"/>
  <c r="AN185" i="2" s="1"/>
  <c r="AM185" i="2" a="1"/>
  <c r="AM185" i="2" s="1"/>
  <c r="AL185" i="2" a="1"/>
  <c r="AL185" i="2" s="1"/>
  <c r="AK185" i="2" a="1"/>
  <c r="AK185" i="2" s="1"/>
  <c r="AJ185" i="2" a="1"/>
  <c r="AJ185" i="2" s="1"/>
  <c r="AI185" i="2" a="1"/>
  <c r="AI185" i="2" s="1"/>
  <c r="BF169" i="2" a="1"/>
  <c r="BF169" i="2" s="1"/>
  <c r="BE169" i="2" a="1"/>
  <c r="BE169" i="2" s="1"/>
  <c r="BD169" i="2" a="1"/>
  <c r="BD169" i="2" s="1"/>
  <c r="BC169" i="2" a="1"/>
  <c r="BC169" i="2" s="1"/>
  <c r="BB169" i="2" a="1"/>
  <c r="BB169" i="2" s="1"/>
  <c r="BA169" i="2" a="1"/>
  <c r="BA169" i="2" s="1"/>
  <c r="AZ169" i="2" a="1"/>
  <c r="AZ169" i="2" s="1"/>
  <c r="AY169" i="2" a="1"/>
  <c r="AY169" i="2" s="1"/>
  <c r="AX169" i="2" a="1"/>
  <c r="AX169" i="2" s="1"/>
  <c r="AW169" i="2" a="1"/>
  <c r="AW169" i="2" s="1"/>
  <c r="AW172" i="2" s="1"/>
  <c r="AV169" i="2" a="1"/>
  <c r="AV169" i="2" s="1"/>
  <c r="AU169" i="2" a="1"/>
  <c r="AU169" i="2" s="1"/>
  <c r="AT169" i="2" a="1"/>
  <c r="AT169" i="2" s="1"/>
  <c r="AS169" i="2" a="1"/>
  <c r="AS169" i="2" s="1"/>
  <c r="AS172" i="2" s="1"/>
  <c r="AR169" i="2" a="1"/>
  <c r="AR169" i="2" s="1"/>
  <c r="AQ169" i="2" a="1"/>
  <c r="AQ169" i="2" s="1"/>
  <c r="AP169" i="2" a="1"/>
  <c r="AP169" i="2" s="1"/>
  <c r="AO169" i="2" a="1"/>
  <c r="AO169" i="2" s="1"/>
  <c r="AN169" i="2" a="1"/>
  <c r="AN169" i="2" s="1"/>
  <c r="AM169" i="2" a="1"/>
  <c r="AM169" i="2" s="1"/>
  <c r="AL169" i="2" a="1"/>
  <c r="AL169" i="2" s="1"/>
  <c r="AK169" i="2" a="1"/>
  <c r="AK169" i="2" s="1"/>
  <c r="AK172" i="2" s="1"/>
  <c r="AJ169" i="2" a="1"/>
  <c r="AJ169" i="2" s="1"/>
  <c r="AI169" i="2" a="1"/>
  <c r="AI169" i="2" s="1"/>
  <c r="BF168" i="2" a="1"/>
  <c r="BF168" i="2" s="1"/>
  <c r="BE168" i="2" a="1"/>
  <c r="BE168" i="2" s="1"/>
  <c r="BD168" i="2" a="1"/>
  <c r="BD168" i="2" s="1"/>
  <c r="BC168" i="2" a="1"/>
  <c r="BC168" i="2" s="1"/>
  <c r="BB168" i="2" a="1"/>
  <c r="BB168" i="2" s="1"/>
  <c r="BA168" i="2" a="1"/>
  <c r="BA168" i="2" s="1"/>
  <c r="AZ168" i="2" a="1"/>
  <c r="AZ168" i="2" s="1"/>
  <c r="AY168" i="2" a="1"/>
  <c r="AY168" i="2" s="1"/>
  <c r="AX168" i="2" a="1"/>
  <c r="AX168" i="2" s="1"/>
  <c r="AW168" i="2" a="1"/>
  <c r="AW168" i="2" s="1"/>
  <c r="AV168" i="2" a="1"/>
  <c r="AV168" i="2" s="1"/>
  <c r="AU168" i="2" a="1"/>
  <c r="AU168" i="2" s="1"/>
  <c r="AT168" i="2" a="1"/>
  <c r="AT168" i="2" s="1"/>
  <c r="AS168" i="2" a="1"/>
  <c r="AS168" i="2" s="1"/>
  <c r="AR168" i="2" a="1"/>
  <c r="AR168" i="2" s="1"/>
  <c r="AQ168" i="2" a="1"/>
  <c r="AQ168" i="2" s="1"/>
  <c r="AP168" i="2"/>
  <c r="AP168" i="2" a="1"/>
  <c r="AO168" i="2" a="1"/>
  <c r="AO168" i="2" s="1"/>
  <c r="AN168" i="2" a="1"/>
  <c r="AN168" i="2" s="1"/>
  <c r="AM168" i="2" a="1"/>
  <c r="AM168" i="2" s="1"/>
  <c r="AL168" i="2" a="1"/>
  <c r="AL168" i="2" s="1"/>
  <c r="AK168" i="2" a="1"/>
  <c r="AK168" i="2" s="1"/>
  <c r="AJ168" i="2" a="1"/>
  <c r="AJ168" i="2" s="1"/>
  <c r="AI168" i="2" a="1"/>
  <c r="AI168" i="2" s="1"/>
  <c r="BF162" i="2" a="1"/>
  <c r="BF162" i="2" s="1"/>
  <c r="BE162" i="2" a="1"/>
  <c r="BE162" i="2" s="1"/>
  <c r="BD162" i="2" a="1"/>
  <c r="BD162" i="2" s="1"/>
  <c r="BC162" i="2" a="1"/>
  <c r="BC162" i="2" s="1"/>
  <c r="BB162" i="2" a="1"/>
  <c r="BB162" i="2" s="1"/>
  <c r="BA162" i="2" a="1"/>
  <c r="BA162" i="2" s="1"/>
  <c r="BA163" i="2" s="1"/>
  <c r="AZ162" i="2" a="1"/>
  <c r="AZ162" i="2" s="1"/>
  <c r="AY162" i="2" a="1"/>
  <c r="AY162" i="2" s="1"/>
  <c r="AX162" i="2" a="1"/>
  <c r="AX162" i="2" s="1"/>
  <c r="AW162" i="2" a="1"/>
  <c r="AW162" i="2" s="1"/>
  <c r="AV162" i="2" a="1"/>
  <c r="AV162" i="2" s="1"/>
  <c r="AU162" i="2" a="1"/>
  <c r="AU162" i="2" s="1"/>
  <c r="AT162" i="2" a="1"/>
  <c r="AT162" i="2" s="1"/>
  <c r="AS162" i="2" a="1"/>
  <c r="AS162" i="2" s="1"/>
  <c r="AR162" i="2" a="1"/>
  <c r="AR162" i="2" s="1"/>
  <c r="AQ162" i="2" a="1"/>
  <c r="AQ162" i="2" s="1"/>
  <c r="AP162" i="2" a="1"/>
  <c r="AP162" i="2" s="1"/>
  <c r="AO162" i="2" a="1"/>
  <c r="AO162" i="2" s="1"/>
  <c r="AN162" i="2" a="1"/>
  <c r="AN162" i="2" s="1"/>
  <c r="AM162" i="2" a="1"/>
  <c r="AM162" i="2" s="1"/>
  <c r="AL162" i="2" a="1"/>
  <c r="AL162" i="2" s="1"/>
  <c r="AK162" i="2" a="1"/>
  <c r="AK162" i="2" s="1"/>
  <c r="AJ162" i="2" a="1"/>
  <c r="AJ162" i="2" s="1"/>
  <c r="AI162" i="2" a="1"/>
  <c r="AI162" i="2" s="1"/>
  <c r="AI165" i="2" s="1"/>
  <c r="BF161" i="2" a="1"/>
  <c r="BF161" i="2" s="1"/>
  <c r="BE161" i="2" a="1"/>
  <c r="BE161" i="2" s="1"/>
  <c r="BD161" i="2" a="1"/>
  <c r="BD161" i="2" s="1"/>
  <c r="BC161" i="2" a="1"/>
  <c r="BC161" i="2" s="1"/>
  <c r="BB161" i="2" a="1"/>
  <c r="BB161" i="2" s="1"/>
  <c r="BA161" i="2" a="1"/>
  <c r="BA161" i="2" s="1"/>
  <c r="AZ161" i="2" a="1"/>
  <c r="AZ161" i="2" s="1"/>
  <c r="AY161" i="2" a="1"/>
  <c r="AY161" i="2" s="1"/>
  <c r="AX161" i="2" a="1"/>
  <c r="AX161" i="2" s="1"/>
  <c r="AW161" i="2" a="1"/>
  <c r="AW161" i="2" s="1"/>
  <c r="AV161" i="2" a="1"/>
  <c r="AV161" i="2" s="1"/>
  <c r="AU161" i="2" a="1"/>
  <c r="AU161" i="2" s="1"/>
  <c r="AT161" i="2"/>
  <c r="AT161" i="2" a="1"/>
  <c r="AS161" i="2" a="1"/>
  <c r="AS161" i="2" s="1"/>
  <c r="AR161" i="2" a="1"/>
  <c r="AR161" i="2" s="1"/>
  <c r="AQ161" i="2" a="1"/>
  <c r="AQ161" i="2" s="1"/>
  <c r="AP161" i="2" a="1"/>
  <c r="AP161" i="2" s="1"/>
  <c r="AO161" i="2" a="1"/>
  <c r="AO161" i="2" s="1"/>
  <c r="AN161" i="2" a="1"/>
  <c r="AN161" i="2" s="1"/>
  <c r="AM161" i="2" a="1"/>
  <c r="AM161" i="2" s="1"/>
  <c r="AM164" i="2" s="1"/>
  <c r="AL161" i="2" a="1"/>
  <c r="AL161" i="2" s="1"/>
  <c r="AK161" i="2" a="1"/>
  <c r="AK161" i="2" s="1"/>
  <c r="AJ161" i="2" a="1"/>
  <c r="AJ161" i="2" s="1"/>
  <c r="AI161" i="2" a="1"/>
  <c r="AI161" i="2" s="1"/>
  <c r="BF145" i="2" a="1"/>
  <c r="BF145" i="2" s="1"/>
  <c r="BF148" i="2" s="1"/>
  <c r="BE145" i="2" a="1"/>
  <c r="BE145" i="2" s="1"/>
  <c r="BE148" i="2" s="1"/>
  <c r="BD145" i="2" a="1"/>
  <c r="BD145" i="2" s="1"/>
  <c r="BC145" i="2" a="1"/>
  <c r="BC145" i="2" s="1"/>
  <c r="BC148" i="2" s="1"/>
  <c r="BB145" i="2" a="1"/>
  <c r="BB145" i="2" s="1"/>
  <c r="BA145" i="2" a="1"/>
  <c r="BA145" i="2" s="1"/>
  <c r="BA148" i="2" s="1"/>
  <c r="AZ145" i="2" a="1"/>
  <c r="AZ145" i="2" s="1"/>
  <c r="AY145" i="2" a="1"/>
  <c r="AY145" i="2" s="1"/>
  <c r="AX145" i="2" a="1"/>
  <c r="AX145" i="2" s="1"/>
  <c r="AW145" i="2" a="1"/>
  <c r="AW145" i="2" s="1"/>
  <c r="AW148" i="2" s="1"/>
  <c r="AV145" i="2" a="1"/>
  <c r="AV145" i="2" s="1"/>
  <c r="AU145" i="2" a="1"/>
  <c r="AU145" i="2" s="1"/>
  <c r="AU148" i="2" s="1"/>
  <c r="AT145" i="2" a="1"/>
  <c r="AT145" i="2" s="1"/>
  <c r="AS145" i="2" a="1"/>
  <c r="AS145" i="2" s="1"/>
  <c r="AR145" i="2" a="1"/>
  <c r="AR145" i="2" s="1"/>
  <c r="AQ145" i="2" a="1"/>
  <c r="AQ145" i="2" s="1"/>
  <c r="AQ148" i="2" s="1"/>
  <c r="AP145" i="2" a="1"/>
  <c r="AP145" i="2" s="1"/>
  <c r="AP148" i="2" s="1"/>
  <c r="AO145" i="2" a="1"/>
  <c r="AO145" i="2" s="1"/>
  <c r="AN145" i="2" a="1"/>
  <c r="AN145" i="2" s="1"/>
  <c r="AM145" i="2" a="1"/>
  <c r="AM145" i="2" s="1"/>
  <c r="AM147" i="2" s="1"/>
  <c r="AL145" i="2" a="1"/>
  <c r="AL145" i="2" s="1"/>
  <c r="AK145" i="2" a="1"/>
  <c r="AK145" i="2" s="1"/>
  <c r="AK148" i="2" s="1"/>
  <c r="AJ145" i="2" a="1"/>
  <c r="AJ145" i="2" s="1"/>
  <c r="AI145" i="2" a="1"/>
  <c r="AI145" i="2" s="1"/>
  <c r="BF144" i="2" a="1"/>
  <c r="BF144" i="2" s="1"/>
  <c r="BE144" i="2" a="1"/>
  <c r="BE144" i="2" s="1"/>
  <c r="BD144" i="2" a="1"/>
  <c r="BD144" i="2" s="1"/>
  <c r="BC144" i="2" a="1"/>
  <c r="BC144" i="2" s="1"/>
  <c r="BB144" i="2" a="1"/>
  <c r="BB144" i="2" s="1"/>
  <c r="BA144" i="2" a="1"/>
  <c r="BA144" i="2" s="1"/>
  <c r="AZ144" i="2"/>
  <c r="AZ144" i="2" a="1"/>
  <c r="AY144" i="2" a="1"/>
  <c r="AY144" i="2" s="1"/>
  <c r="AX144" i="2" a="1"/>
  <c r="AX144" i="2" s="1"/>
  <c r="AW144" i="2" a="1"/>
  <c r="AW144" i="2" s="1"/>
  <c r="AV144" i="2" a="1"/>
  <c r="AV144" i="2" s="1"/>
  <c r="AU144" i="2" a="1"/>
  <c r="AU144" i="2" s="1"/>
  <c r="AT144" i="2" a="1"/>
  <c r="AT144" i="2" s="1"/>
  <c r="AS144" i="2" a="1"/>
  <c r="AS144" i="2" s="1"/>
  <c r="AR144" i="2" a="1"/>
  <c r="AR144" i="2" s="1"/>
  <c r="AQ144" i="2" a="1"/>
  <c r="AQ144" i="2" s="1"/>
  <c r="AP144" i="2"/>
  <c r="AP144" i="2" a="1"/>
  <c r="AO144" i="2" a="1"/>
  <c r="AO144" i="2" s="1"/>
  <c r="AN144" i="2" a="1"/>
  <c r="AN144" i="2" s="1"/>
  <c r="AM144" i="2" a="1"/>
  <c r="AM144" i="2" s="1"/>
  <c r="AL144" i="2" a="1"/>
  <c r="AL144" i="2" s="1"/>
  <c r="AK144" i="2" a="1"/>
  <c r="AK144" i="2" s="1"/>
  <c r="AJ144" i="2" a="1"/>
  <c r="AJ144" i="2" s="1"/>
  <c r="AI144" i="2" a="1"/>
  <c r="AI144" i="2" s="1"/>
  <c r="BF138" i="2" a="1"/>
  <c r="BF138" i="2" s="1"/>
  <c r="BF141" i="2" s="1"/>
  <c r="BE138" i="2" a="1"/>
  <c r="BE138" i="2" s="1"/>
  <c r="BD138" i="2" a="1"/>
  <c r="BD138" i="2" s="1"/>
  <c r="BD141" i="2" s="1"/>
  <c r="BC138" i="2" a="1"/>
  <c r="BC138" i="2" s="1"/>
  <c r="BB138" i="2" a="1"/>
  <c r="BB138" i="2" s="1"/>
  <c r="BB141" i="2" s="1"/>
  <c r="BA138" i="2" a="1"/>
  <c r="BA138" i="2" s="1"/>
  <c r="AZ138" i="2" a="1"/>
  <c r="AZ138" i="2" s="1"/>
  <c r="AZ141" i="2" s="1"/>
  <c r="AY138" i="2" a="1"/>
  <c r="AY138" i="2" s="1"/>
  <c r="AX138" i="2"/>
  <c r="AX141" i="2" s="1"/>
  <c r="AX138" i="2" a="1"/>
  <c r="AW138" i="2" a="1"/>
  <c r="AW138" i="2" s="1"/>
  <c r="AV138" i="2" a="1"/>
  <c r="AV138" i="2" s="1"/>
  <c r="AV141" i="2" s="1"/>
  <c r="AU138" i="2" a="1"/>
  <c r="AU138" i="2" s="1"/>
  <c r="AT138" i="2" a="1"/>
  <c r="AT138" i="2" s="1"/>
  <c r="AT141" i="2" s="1"/>
  <c r="AS138" i="2" a="1"/>
  <c r="AS138" i="2" s="1"/>
  <c r="AR138" i="2" a="1"/>
  <c r="AR138" i="2" s="1"/>
  <c r="AR141" i="2" s="1"/>
  <c r="AQ138" i="2" a="1"/>
  <c r="AQ138" i="2" s="1"/>
  <c r="AP138" i="2" a="1"/>
  <c r="AP138" i="2" s="1"/>
  <c r="AP141" i="2" s="1"/>
  <c r="AO138" i="2" a="1"/>
  <c r="AO138" i="2" s="1"/>
  <c r="AN138" i="2" a="1"/>
  <c r="AN138" i="2" s="1"/>
  <c r="AM138" i="2" a="1"/>
  <c r="AM138" i="2" s="1"/>
  <c r="AL138" i="2" a="1"/>
  <c r="AL138" i="2" s="1"/>
  <c r="AK138" i="2" a="1"/>
  <c r="AK138" i="2" s="1"/>
  <c r="AJ138" i="2" a="1"/>
  <c r="AJ138" i="2" s="1"/>
  <c r="AI138" i="2" a="1"/>
  <c r="AI138" i="2" s="1"/>
  <c r="BF137" i="2" a="1"/>
  <c r="BF137" i="2" s="1"/>
  <c r="BE137" i="2" a="1"/>
  <c r="BE137" i="2" s="1"/>
  <c r="BD137" i="2" a="1"/>
  <c r="BD137" i="2" s="1"/>
  <c r="BC137" i="2" a="1"/>
  <c r="BC137" i="2" s="1"/>
  <c r="BB137" i="2" a="1"/>
  <c r="BB137" i="2" s="1"/>
  <c r="BA137" i="2" a="1"/>
  <c r="BA137" i="2" s="1"/>
  <c r="AZ137" i="2" a="1"/>
  <c r="AZ137" i="2" s="1"/>
  <c r="AY137" i="2" a="1"/>
  <c r="AY137" i="2" s="1"/>
  <c r="AX137" i="2" a="1"/>
  <c r="AX137" i="2" s="1"/>
  <c r="AW137" i="2" a="1"/>
  <c r="AW137" i="2" s="1"/>
  <c r="AV137" i="2" a="1"/>
  <c r="AV137" i="2" s="1"/>
  <c r="AU137" i="2" a="1"/>
  <c r="AU137" i="2" s="1"/>
  <c r="AT137" i="2" a="1"/>
  <c r="AT137" i="2" s="1"/>
  <c r="AS137" i="2" a="1"/>
  <c r="AS137" i="2" s="1"/>
  <c r="AR137" i="2" a="1"/>
  <c r="AR137" i="2" s="1"/>
  <c r="AQ137" i="2" a="1"/>
  <c r="AQ137" i="2" s="1"/>
  <c r="AP137" i="2" a="1"/>
  <c r="AP137" i="2" s="1"/>
  <c r="AO137" i="2" a="1"/>
  <c r="AO137" i="2" s="1"/>
  <c r="AN137" i="2" a="1"/>
  <c r="AN137" i="2" s="1"/>
  <c r="AM137" i="2" a="1"/>
  <c r="AM137" i="2" s="1"/>
  <c r="AL137" i="2" a="1"/>
  <c r="AL137" i="2" s="1"/>
  <c r="AK137" i="2" a="1"/>
  <c r="AK137" i="2" s="1"/>
  <c r="AJ137" i="2" a="1"/>
  <c r="AJ137" i="2" s="1"/>
  <c r="AI137" i="2" a="1"/>
  <c r="AI137" i="2" s="1"/>
  <c r="BF127" i="2"/>
  <c r="BE127" i="2"/>
  <c r="BD127" i="2"/>
  <c r="BC127" i="2"/>
  <c r="BB127" i="2"/>
  <c r="BA127" i="2"/>
  <c r="AZ127" i="2"/>
  <c r="AY127" i="2"/>
  <c r="AX127" i="2"/>
  <c r="AW127" i="2"/>
  <c r="AV127" i="2"/>
  <c r="AU127" i="2"/>
  <c r="AT127" i="2"/>
  <c r="AS127" i="2"/>
  <c r="AR127" i="2"/>
  <c r="AQ127" i="2"/>
  <c r="AP127" i="2"/>
  <c r="AO127" i="2"/>
  <c r="AN127" i="2"/>
  <c r="AM127" i="2"/>
  <c r="AL127" i="2"/>
  <c r="AK127" i="2"/>
  <c r="AJ127" i="2"/>
  <c r="AI127" i="2"/>
  <c r="BF126" i="2"/>
  <c r="BE126" i="2"/>
  <c r="BD126" i="2"/>
  <c r="BC126" i="2"/>
  <c r="BB126" i="2"/>
  <c r="BA126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L126" i="2"/>
  <c r="AK126" i="2"/>
  <c r="AJ126" i="2"/>
  <c r="AI126" i="2"/>
  <c r="BF125" i="2"/>
  <c r="BE125" i="2"/>
  <c r="BD125" i="2"/>
  <c r="BC125" i="2"/>
  <c r="BB125" i="2"/>
  <c r="BA125" i="2"/>
  <c r="AZ125" i="2"/>
  <c r="AY125" i="2"/>
  <c r="AX125" i="2"/>
  <c r="AW125" i="2"/>
  <c r="AV125" i="2"/>
  <c r="AU125" i="2"/>
  <c r="AT125" i="2"/>
  <c r="AS125" i="2"/>
  <c r="AR125" i="2"/>
  <c r="AQ125" i="2"/>
  <c r="AP125" i="2"/>
  <c r="AO125" i="2"/>
  <c r="AN125" i="2"/>
  <c r="AM125" i="2"/>
  <c r="AL125" i="2"/>
  <c r="AK125" i="2"/>
  <c r="AJ125" i="2"/>
  <c r="AI125" i="2"/>
  <c r="BD120" i="2" a="1"/>
  <c r="BD120" i="2" s="1"/>
  <c r="BF118" i="2"/>
  <c r="BE118" i="2"/>
  <c r="BD118" i="2"/>
  <c r="BC118" i="2"/>
  <c r="BB118" i="2"/>
  <c r="BB120" i="2" s="1" a="1"/>
  <c r="BB120" i="2" s="1"/>
  <c r="BA118" i="2"/>
  <c r="AZ118" i="2"/>
  <c r="AY118" i="2"/>
  <c r="AX118" i="2"/>
  <c r="AW118" i="2"/>
  <c r="AV118" i="2"/>
  <c r="AU118" i="2"/>
  <c r="AT118" i="2"/>
  <c r="AT120" i="2" s="1" a="1"/>
  <c r="AT120" i="2" s="1"/>
  <c r="AS118" i="2"/>
  <c r="AR118" i="2"/>
  <c r="AQ118" i="2"/>
  <c r="AP118" i="2"/>
  <c r="AO118" i="2"/>
  <c r="AN118" i="2"/>
  <c r="AM118" i="2"/>
  <c r="AL118" i="2"/>
  <c r="AL120" i="2" s="1" a="1"/>
  <c r="AL120" i="2" s="1"/>
  <c r="AK118" i="2"/>
  <c r="AJ118" i="2"/>
  <c r="AI118" i="2"/>
  <c r="AI120" i="2" s="1" a="1"/>
  <c r="AI120" i="2" s="1"/>
  <c r="BF117" i="2"/>
  <c r="BE117" i="2"/>
  <c r="BD117" i="2"/>
  <c r="BC117" i="2"/>
  <c r="BB117" i="2"/>
  <c r="BA117" i="2"/>
  <c r="AZ117" i="2"/>
  <c r="AY117" i="2"/>
  <c r="AX117" i="2"/>
  <c r="AW117" i="2"/>
  <c r="AV117" i="2"/>
  <c r="AU117" i="2"/>
  <c r="AT117" i="2"/>
  <c r="AS117" i="2"/>
  <c r="AR117" i="2"/>
  <c r="AQ117" i="2"/>
  <c r="AP117" i="2"/>
  <c r="AO117" i="2"/>
  <c r="AN117" i="2"/>
  <c r="AM117" i="2"/>
  <c r="AL117" i="2"/>
  <c r="AK117" i="2"/>
  <c r="AJ117" i="2"/>
  <c r="AI117" i="2"/>
  <c r="BF106" i="2"/>
  <c r="BE106" i="2"/>
  <c r="BD106" i="2"/>
  <c r="BC106" i="2"/>
  <c r="BB106" i="2"/>
  <c r="BA106" i="2"/>
  <c r="AZ106" i="2"/>
  <c r="AY106" i="2"/>
  <c r="AX106" i="2"/>
  <c r="AW106" i="2"/>
  <c r="AV106" i="2"/>
  <c r="AU106" i="2"/>
  <c r="AT106" i="2"/>
  <c r="AS106" i="2"/>
  <c r="AR106" i="2"/>
  <c r="AQ106" i="2"/>
  <c r="AP106" i="2"/>
  <c r="AO106" i="2"/>
  <c r="AN106" i="2"/>
  <c r="AM106" i="2"/>
  <c r="AL106" i="2"/>
  <c r="AK106" i="2"/>
  <c r="AJ106" i="2"/>
  <c r="AI106" i="2"/>
  <c r="BF105" i="2"/>
  <c r="BE105" i="2"/>
  <c r="BD105" i="2"/>
  <c r="BC105" i="2"/>
  <c r="BB105" i="2"/>
  <c r="BA105" i="2"/>
  <c r="AZ105" i="2"/>
  <c r="AY105" i="2"/>
  <c r="AX105" i="2"/>
  <c r="AW105" i="2"/>
  <c r="AV105" i="2"/>
  <c r="AU105" i="2"/>
  <c r="AT105" i="2"/>
  <c r="AS105" i="2"/>
  <c r="AR105" i="2"/>
  <c r="AQ105" i="2"/>
  <c r="AP105" i="2"/>
  <c r="AO105" i="2"/>
  <c r="AN105" i="2"/>
  <c r="AM105" i="2"/>
  <c r="AL105" i="2"/>
  <c r="AK105" i="2"/>
  <c r="AJ105" i="2"/>
  <c r="AI105" i="2"/>
  <c r="BF104" i="2"/>
  <c r="BE104" i="2"/>
  <c r="BD104" i="2"/>
  <c r="BC104" i="2"/>
  <c r="BB104" i="2"/>
  <c r="BA104" i="2"/>
  <c r="AZ104" i="2"/>
  <c r="AY104" i="2"/>
  <c r="AX104" i="2"/>
  <c r="AW104" i="2"/>
  <c r="AV104" i="2"/>
  <c r="AU104" i="2"/>
  <c r="AT104" i="2"/>
  <c r="AS104" i="2"/>
  <c r="AR104" i="2"/>
  <c r="AQ104" i="2"/>
  <c r="AP104" i="2"/>
  <c r="AO104" i="2"/>
  <c r="AN104" i="2"/>
  <c r="AM104" i="2"/>
  <c r="AL104" i="2"/>
  <c r="AK104" i="2"/>
  <c r="AJ104" i="2"/>
  <c r="AI104" i="2"/>
  <c r="BF92" i="2"/>
  <c r="BE92" i="2"/>
  <c r="BD92" i="2"/>
  <c r="BC92" i="2"/>
  <c r="BB92" i="2"/>
  <c r="BA92" i="2"/>
  <c r="AZ92" i="2"/>
  <c r="AY92" i="2"/>
  <c r="AX92" i="2"/>
  <c r="AW92" i="2"/>
  <c r="AV92" i="2"/>
  <c r="AU92" i="2"/>
  <c r="AT92" i="2"/>
  <c r="AS92" i="2"/>
  <c r="AR92" i="2"/>
  <c r="AQ92" i="2"/>
  <c r="AP92" i="2"/>
  <c r="AO92" i="2"/>
  <c r="AN92" i="2"/>
  <c r="AM92" i="2"/>
  <c r="AL92" i="2"/>
  <c r="AK92" i="2"/>
  <c r="AJ92" i="2"/>
  <c r="AI92" i="2"/>
  <c r="AI94" i="2" s="1" a="1"/>
  <c r="AI94" i="2" s="1"/>
  <c r="BF91" i="2"/>
  <c r="BE91" i="2"/>
  <c r="BD91" i="2"/>
  <c r="BC91" i="2"/>
  <c r="BB91" i="2"/>
  <c r="BA91" i="2"/>
  <c r="AZ91" i="2"/>
  <c r="AY91" i="2"/>
  <c r="AX91" i="2"/>
  <c r="AW91" i="2"/>
  <c r="AV91" i="2"/>
  <c r="AU91" i="2"/>
  <c r="AT91" i="2"/>
  <c r="AS91" i="2"/>
  <c r="AR91" i="2"/>
  <c r="AQ91" i="2"/>
  <c r="AP91" i="2"/>
  <c r="AO91" i="2"/>
  <c r="AN91" i="2"/>
  <c r="AM91" i="2"/>
  <c r="AL91" i="2"/>
  <c r="AK91" i="2"/>
  <c r="AJ91" i="2"/>
  <c r="AI91" i="2"/>
  <c r="BE55" i="2" a="1"/>
  <c r="BE55" i="2" s="1"/>
  <c r="AS55" i="2" a="1"/>
  <c r="AS55" i="2" s="1"/>
  <c r="AK55" i="2" a="1"/>
  <c r="AK55" i="2" s="1"/>
  <c r="BF54" i="2"/>
  <c r="BE54" i="2"/>
  <c r="BD54" i="2"/>
  <c r="BC54" i="2"/>
  <c r="BC55" i="2" s="1" a="1"/>
  <c r="BC55" i="2" s="1"/>
  <c r="BB54" i="2"/>
  <c r="BA54" i="2"/>
  <c r="AZ54" i="2"/>
  <c r="AY54" i="2"/>
  <c r="AX54" i="2"/>
  <c r="AW54" i="2"/>
  <c r="AW55" i="2" s="1" a="1"/>
  <c r="AW55" i="2" s="1"/>
  <c r="AV54" i="2"/>
  <c r="AU54" i="2"/>
  <c r="AU55" i="2" s="1" a="1"/>
  <c r="AU55" i="2" s="1"/>
  <c r="AT54" i="2"/>
  <c r="AS54" i="2"/>
  <c r="AR54" i="2"/>
  <c r="AQ54" i="2"/>
  <c r="AP54" i="2"/>
  <c r="AO54" i="2"/>
  <c r="AN54" i="2"/>
  <c r="AM54" i="2"/>
  <c r="AL54" i="2"/>
  <c r="AK54" i="2"/>
  <c r="AJ54" i="2"/>
  <c r="AI54" i="2"/>
  <c r="BF53" i="2"/>
  <c r="BE53" i="2"/>
  <c r="BD53" i="2"/>
  <c r="BC53" i="2"/>
  <c r="BB53" i="2"/>
  <c r="BA53" i="2"/>
  <c r="AZ53" i="2"/>
  <c r="AY53" i="2"/>
  <c r="AX53" i="2"/>
  <c r="AW53" i="2"/>
  <c r="AV53" i="2"/>
  <c r="AU53" i="2"/>
  <c r="AT53" i="2"/>
  <c r="AS53" i="2"/>
  <c r="AR53" i="2"/>
  <c r="AQ53" i="2"/>
  <c r="AP53" i="2"/>
  <c r="AO53" i="2"/>
  <c r="AN53" i="2"/>
  <c r="AM53" i="2"/>
  <c r="AL53" i="2"/>
  <c r="AK53" i="2"/>
  <c r="AJ53" i="2"/>
  <c r="AI53" i="2"/>
  <c r="BF32" i="2"/>
  <c r="BE32" i="2"/>
  <c r="BD32" i="2"/>
  <c r="BC32" i="2"/>
  <c r="BB32" i="2"/>
  <c r="BA32" i="2"/>
  <c r="AZ32" i="2"/>
  <c r="AY32" i="2"/>
  <c r="AX32" i="2"/>
  <c r="AW32" i="2"/>
  <c r="AV32" i="2"/>
  <c r="AU32" i="2"/>
  <c r="AT32" i="2"/>
  <c r="AS32" i="2"/>
  <c r="AR32" i="2"/>
  <c r="AQ32" i="2"/>
  <c r="AP32" i="2"/>
  <c r="AO32" i="2"/>
  <c r="AN32" i="2"/>
  <c r="AM32" i="2"/>
  <c r="AL32" i="2"/>
  <c r="AK32" i="2"/>
  <c r="AJ32" i="2"/>
  <c r="AI32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BF30" i="2"/>
  <c r="BE30" i="2"/>
  <c r="BD30" i="2"/>
  <c r="BC30" i="2"/>
  <c r="BC33" i="2" s="1"/>
  <c r="BB30" i="2"/>
  <c r="BA30" i="2"/>
  <c r="AZ30" i="2"/>
  <c r="AY30" i="2"/>
  <c r="AY33" i="2" s="1"/>
  <c r="AX30" i="2"/>
  <c r="AW30" i="2"/>
  <c r="AV30" i="2"/>
  <c r="AU30" i="2"/>
  <c r="AT30" i="2"/>
  <c r="AS30" i="2"/>
  <c r="AR30" i="2"/>
  <c r="AQ30" i="2"/>
  <c r="AP30" i="2"/>
  <c r="AO30" i="2"/>
  <c r="AN30" i="2"/>
  <c r="AM30" i="2"/>
  <c r="AM33" i="2" s="1"/>
  <c r="AL30" i="2"/>
  <c r="AK30" i="2"/>
  <c r="AJ30" i="2"/>
  <c r="AI30" i="2"/>
  <c r="AI33" i="2" s="1"/>
  <c r="AO22" i="2" a="1"/>
  <c r="AO22" i="2" s="1"/>
  <c r="AK22" i="2"/>
  <c r="BE21" i="2" a="1"/>
  <c r="BE21" i="2" s="1"/>
  <c r="AO21" i="2" a="1"/>
  <c r="AO21" i="2" s="1"/>
  <c r="AJ21" i="2" a="1"/>
  <c r="AJ21" i="2" s="1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BF19" i="2"/>
  <c r="BE19" i="2"/>
  <c r="BE22" i="2" s="1" a="1"/>
  <c r="BE22" i="2" s="1"/>
  <c r="BD19" i="2"/>
  <c r="BC19" i="2"/>
  <c r="BB19" i="2"/>
  <c r="BA19" i="2"/>
  <c r="AZ19" i="2"/>
  <c r="AY19" i="2"/>
  <c r="AX19" i="2"/>
  <c r="AW19" i="2"/>
  <c r="AW22" i="2" s="1" a="1"/>
  <c r="AW22" i="2" s="1"/>
  <c r="AV19" i="2"/>
  <c r="AU19" i="2"/>
  <c r="AT19" i="2"/>
  <c r="AS19" i="2"/>
  <c r="AR19" i="2"/>
  <c r="AQ19" i="2"/>
  <c r="AP19" i="2"/>
  <c r="AO19" i="2"/>
  <c r="AN19" i="2"/>
  <c r="AM19" i="2"/>
  <c r="AL19" i="2"/>
  <c r="AK19" i="2"/>
  <c r="AJ19" i="2"/>
  <c r="AI19" i="2"/>
  <c r="AJ231" i="1"/>
  <c r="AK231" i="1"/>
  <c r="AL231" i="1"/>
  <c r="AM231" i="1"/>
  <c r="AN231" i="1"/>
  <c r="AO231" i="1"/>
  <c r="AO234" i="1" s="1" a="1"/>
  <c r="AO234" i="1" s="1"/>
  <c r="AP231" i="1"/>
  <c r="AQ231" i="1"/>
  <c r="AQ233" i="1" s="1" a="1"/>
  <c r="AQ233" i="1" s="1"/>
  <c r="AR231" i="1"/>
  <c r="AS231" i="1"/>
  <c r="AS233" i="1" s="1" a="1"/>
  <c r="AS233" i="1" s="1"/>
  <c r="AT231" i="1"/>
  <c r="AU231" i="1"/>
  <c r="AV231" i="1"/>
  <c r="AW231" i="1"/>
  <c r="AW233" i="1" s="1" a="1"/>
  <c r="AW233" i="1" s="1"/>
  <c r="AX231" i="1"/>
  <c r="AY231" i="1"/>
  <c r="AY233" i="1" s="1" a="1"/>
  <c r="AY233" i="1" s="1"/>
  <c r="AZ231" i="1"/>
  <c r="BA231" i="1"/>
  <c r="BA234" i="1" s="1" a="1"/>
  <c r="BA234" i="1" s="1"/>
  <c r="BB231" i="1"/>
  <c r="BC231" i="1"/>
  <c r="BD231" i="1"/>
  <c r="BE231" i="1"/>
  <c r="BF231" i="1"/>
  <c r="AJ232" i="1"/>
  <c r="AJ234" i="1" s="1" a="1"/>
  <c r="AJ234" i="1" s="1"/>
  <c r="AK232" i="1"/>
  <c r="AL232" i="1"/>
  <c r="AM232" i="1"/>
  <c r="AN232" i="1"/>
  <c r="AN234" i="1" s="1" a="1"/>
  <c r="AN234" i="1" s="1"/>
  <c r="AO232" i="1"/>
  <c r="AP232" i="1"/>
  <c r="AQ232" i="1"/>
  <c r="AR232" i="1"/>
  <c r="AR234" i="1" s="1" a="1"/>
  <c r="AR234" i="1" s="1"/>
  <c r="AS232" i="1"/>
  <c r="AT232" i="1"/>
  <c r="AU232" i="1"/>
  <c r="AV232" i="1"/>
  <c r="AV233" i="1" s="1" a="1"/>
  <c r="AV233" i="1" s="1"/>
  <c r="AW232" i="1"/>
  <c r="AX232" i="1"/>
  <c r="AY232" i="1"/>
  <c r="AZ232" i="1"/>
  <c r="AZ233" i="1" s="1" a="1"/>
  <c r="AZ233" i="1" s="1"/>
  <c r="BA232" i="1"/>
  <c r="BB232" i="1"/>
  <c r="BC232" i="1"/>
  <c r="BD232" i="1"/>
  <c r="BD233" i="1" s="1" a="1"/>
  <c r="BD233" i="1" s="1"/>
  <c r="BE232" i="1"/>
  <c r="BF232" i="1"/>
  <c r="AI231" i="1"/>
  <c r="AJ53" i="1"/>
  <c r="AJ55" i="1" s="1" a="1"/>
  <c r="AJ55" i="1" s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AJ54" i="1"/>
  <c r="AK54" i="1"/>
  <c r="AL54" i="1"/>
  <c r="AM54" i="1"/>
  <c r="AN54" i="1"/>
  <c r="AO54" i="1"/>
  <c r="AP54" i="1"/>
  <c r="AQ54" i="1"/>
  <c r="AQ56" i="1" s="1" a="1"/>
  <c r="AQ56" i="1" s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AI53" i="1"/>
  <c r="AJ19" i="1"/>
  <c r="AK19" i="1"/>
  <c r="AK22" i="1" s="1"/>
  <c r="AL19" i="1"/>
  <c r="AM19" i="1"/>
  <c r="AM21" i="1" s="1" a="1"/>
  <c r="AM21" i="1" s="1"/>
  <c r="AN19" i="1"/>
  <c r="AO19" i="1"/>
  <c r="AP19" i="1"/>
  <c r="AQ19" i="1"/>
  <c r="AR19" i="1"/>
  <c r="AS19" i="1"/>
  <c r="AT19" i="1"/>
  <c r="AU19" i="1"/>
  <c r="AU22" i="1" s="1" a="1"/>
  <c r="AU22" i="1" s="1"/>
  <c r="AV19" i="1"/>
  <c r="AW19" i="1"/>
  <c r="AX19" i="1"/>
  <c r="AY19" i="1"/>
  <c r="AZ19" i="1"/>
  <c r="BA19" i="1"/>
  <c r="BA22" i="1" s="1" a="1"/>
  <c r="BA22" i="1" s="1"/>
  <c r="BB19" i="1"/>
  <c r="BC19" i="1"/>
  <c r="BC21" i="1" s="1" a="1"/>
  <c r="BC21" i="1" s="1"/>
  <c r="BD19" i="1"/>
  <c r="BE19" i="1"/>
  <c r="BF19" i="1"/>
  <c r="AJ20" i="1"/>
  <c r="AK20" i="1"/>
  <c r="AL20" i="1"/>
  <c r="AL22" i="1" s="1" a="1"/>
  <c r="AL22" i="1" s="1"/>
  <c r="AM20" i="1"/>
  <c r="AN20" i="1"/>
  <c r="AO20" i="1"/>
  <c r="AP20" i="1"/>
  <c r="AP21" i="1" s="1" a="1"/>
  <c r="AP21" i="1" s="1"/>
  <c r="AQ20" i="1"/>
  <c r="AR20" i="1"/>
  <c r="AS20" i="1"/>
  <c r="AT20" i="1"/>
  <c r="AT22" i="1" s="1" a="1"/>
  <c r="AT22" i="1" s="1"/>
  <c r="AU20" i="1"/>
  <c r="AV20" i="1"/>
  <c r="AW20" i="1"/>
  <c r="AX20" i="1"/>
  <c r="AX21" i="1" s="1" a="1"/>
  <c r="AX21" i="1" s="1"/>
  <c r="AY20" i="1"/>
  <c r="AZ20" i="1"/>
  <c r="BA20" i="1"/>
  <c r="BB20" i="1"/>
  <c r="BB22" i="1" s="1" a="1"/>
  <c r="BB22" i="1" s="1"/>
  <c r="BC20" i="1"/>
  <c r="BD20" i="1"/>
  <c r="BE20" i="1"/>
  <c r="BF20" i="1"/>
  <c r="BF21" i="1" s="1" a="1"/>
  <c r="BF21" i="1" s="1"/>
  <c r="AI19" i="1"/>
  <c r="BE234" i="1" a="1"/>
  <c r="BE234" i="1" s="1"/>
  <c r="AO233" i="1" a="1"/>
  <c r="AO233" i="1" s="1"/>
  <c r="AI232" i="1"/>
  <c r="AI234" i="1" s="1" a="1"/>
  <c r="AI234" i="1" s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X120" i="1" s="1" a="1"/>
  <c r="AX120" i="1" s="1"/>
  <c r="AY118" i="1"/>
  <c r="AZ118" i="1"/>
  <c r="BA118" i="1"/>
  <c r="BB118" i="1"/>
  <c r="BC118" i="1"/>
  <c r="BD118" i="1"/>
  <c r="BE118" i="1"/>
  <c r="BF118" i="1"/>
  <c r="AI118" i="1"/>
  <c r="AI117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B93" i="1" s="1" a="1"/>
  <c r="BB93" i="1" s="1"/>
  <c r="BC92" i="1"/>
  <c r="BD92" i="1"/>
  <c r="BE92" i="1"/>
  <c r="BF92" i="1"/>
  <c r="AI91" i="1"/>
  <c r="AI54" i="1"/>
  <c r="AI20" i="1"/>
  <c r="AI92" i="1"/>
  <c r="AS171" i="3" l="1"/>
  <c r="AQ139" i="3"/>
  <c r="AW195" i="3"/>
  <c r="AX171" i="3"/>
  <c r="AU129" i="3"/>
  <c r="AM139" i="3"/>
  <c r="AU171" i="3"/>
  <c r="AN258" i="3"/>
  <c r="BD258" i="3"/>
  <c r="BF140" i="3"/>
  <c r="AI194" i="3"/>
  <c r="AO207" i="3"/>
  <c r="BA129" i="3"/>
  <c r="BA164" i="3"/>
  <c r="AX140" i="3"/>
  <c r="AT164" i="3"/>
  <c r="AT140" i="3"/>
  <c r="AI164" i="3"/>
  <c r="AO208" i="3"/>
  <c r="AU164" i="3"/>
  <c r="AI258" i="3"/>
  <c r="AK129" i="3"/>
  <c r="AY140" i="3"/>
  <c r="BB139" i="3"/>
  <c r="AK140" i="3"/>
  <c r="AO140" i="3"/>
  <c r="BC147" i="3"/>
  <c r="AM163" i="3"/>
  <c r="AO164" i="3"/>
  <c r="AM171" i="3"/>
  <c r="AI207" i="3"/>
  <c r="AZ234" i="3" a="1"/>
  <c r="AZ234" i="3" s="1"/>
  <c r="AJ258" i="3"/>
  <c r="AJ265" i="3"/>
  <c r="BE140" i="3"/>
  <c r="AK146" i="3"/>
  <c r="AM257" i="3"/>
  <c r="BF129" i="3"/>
  <c r="AU170" i="3"/>
  <c r="AO206" i="3"/>
  <c r="AW207" i="3"/>
  <c r="AR264" i="3"/>
  <c r="AR265" i="3"/>
  <c r="AP147" i="3"/>
  <c r="AP148" i="3"/>
  <c r="AP171" i="3"/>
  <c r="AP170" i="3"/>
  <c r="BC172" i="3"/>
  <c r="BC171" i="3"/>
  <c r="BF171" i="3"/>
  <c r="BF170" i="3"/>
  <c r="AL94" i="3" a="1"/>
  <c r="AL94" i="3" s="1"/>
  <c r="AK170" i="3"/>
  <c r="AQ171" i="3"/>
  <c r="BA171" i="3"/>
  <c r="BC195" i="3"/>
  <c r="BB140" i="3"/>
  <c r="AM147" i="3"/>
  <c r="AP164" i="3"/>
  <c r="AU172" i="3"/>
  <c r="BA170" i="3"/>
  <c r="BE194" i="3"/>
  <c r="BE196" i="3"/>
  <c r="AW206" i="3"/>
  <c r="BE207" i="3"/>
  <c r="AX147" i="3"/>
  <c r="BF147" i="3"/>
  <c r="BF146" i="3"/>
  <c r="BF148" i="3"/>
  <c r="AQ207" i="3"/>
  <c r="AQ206" i="3"/>
  <c r="AY208" i="3"/>
  <c r="AY207" i="3"/>
  <c r="BC34" i="3"/>
  <c r="AX108" i="3"/>
  <c r="AU140" i="3"/>
  <c r="BA147" i="3"/>
  <c r="BA146" i="3"/>
  <c r="AP146" i="3"/>
  <c r="AV258" i="3"/>
  <c r="AV257" i="3"/>
  <c r="AQ265" i="3"/>
  <c r="AQ264" i="3"/>
  <c r="AZ265" i="3"/>
  <c r="AZ266" i="3" s="1"/>
  <c r="BD34" i="3"/>
  <c r="BE34" i="3"/>
  <c r="BC129" i="3"/>
  <c r="BC128" i="3"/>
  <c r="BC140" i="3"/>
  <c r="BC141" i="3"/>
  <c r="BC139" i="3"/>
  <c r="BC164" i="3"/>
  <c r="BC163" i="3"/>
  <c r="BB195" i="3"/>
  <c r="AQ208" i="3"/>
  <c r="AO258" i="3"/>
  <c r="AS258" i="3"/>
  <c r="AV259" i="3"/>
  <c r="AI265" i="3"/>
  <c r="AM140" i="3"/>
  <c r="AM141" i="3"/>
  <c r="AK147" i="3"/>
  <c r="AK148" i="3"/>
  <c r="AM164" i="3"/>
  <c r="AM165" i="3" s="1"/>
  <c r="AY164" i="3"/>
  <c r="BE164" i="3"/>
  <c r="AS195" i="3"/>
  <c r="BA195" i="3"/>
  <c r="AW208" i="3"/>
  <c r="AI213" i="3"/>
  <c r="AQ214" i="3"/>
  <c r="AQ213" i="3"/>
  <c r="AJ264" i="3"/>
  <c r="AJ266" i="3"/>
  <c r="AI140" i="3"/>
  <c r="AQ140" i="3"/>
  <c r="AQ141" i="3"/>
  <c r="AU146" i="3"/>
  <c r="BF164" i="3"/>
  <c r="AK171" i="3"/>
  <c r="BA194" i="3"/>
  <c r="AS207" i="3"/>
  <c r="AY214" i="3"/>
  <c r="BE258" i="3"/>
  <c r="BF120" i="2" a="1"/>
  <c r="BF120" i="2" s="1"/>
  <c r="AL164" i="2"/>
  <c r="BB187" i="2"/>
  <c r="AI234" i="2" a="1"/>
  <c r="AI234" i="2" s="1"/>
  <c r="AX120" i="2" a="1"/>
  <c r="AX120" i="2" s="1"/>
  <c r="AI22" i="2" a="1"/>
  <c r="AI22" i="2" s="1"/>
  <c r="AL119" i="2" a="1"/>
  <c r="AL119" i="2" s="1"/>
  <c r="BE146" i="2"/>
  <c r="AN119" i="2" a="1"/>
  <c r="AN119" i="2" s="1"/>
  <c r="AV120" i="2" a="1"/>
  <c r="AV120" i="2" s="1"/>
  <c r="BD119" i="2" a="1"/>
  <c r="BD119" i="2" s="1"/>
  <c r="AT119" i="2" a="1"/>
  <c r="AT119" i="2" s="1"/>
  <c r="AT121" i="2" s="1"/>
  <c r="AT122" i="2" s="1"/>
  <c r="AN120" i="2" a="1"/>
  <c r="AN120" i="2" s="1"/>
  <c r="AY147" i="2"/>
  <c r="AU164" i="2"/>
  <c r="AL188" i="2"/>
  <c r="AJ258" i="2"/>
  <c r="AN258" i="2"/>
  <c r="AI56" i="2" a="1"/>
  <c r="AI56" i="2" s="1"/>
  <c r="AP120" i="2" a="1"/>
  <c r="AP120" i="2" s="1"/>
  <c r="AP121" i="2" s="1"/>
  <c r="AP122" i="2" s="1"/>
  <c r="BB119" i="2" a="1"/>
  <c r="BB119" i="2" s="1"/>
  <c r="AY195" i="2"/>
  <c r="AV21" i="2" a="1"/>
  <c r="AV21" i="2" s="1"/>
  <c r="AK56" i="2"/>
  <c r="AK57" i="2" s="1"/>
  <c r="AK58" i="2" s="1"/>
  <c r="AK21" i="2" a="1"/>
  <c r="AK21" i="2" s="1"/>
  <c r="AS22" i="2" a="1"/>
  <c r="AS22" i="2" s="1"/>
  <c r="BA21" i="2" a="1"/>
  <c r="BA21" i="2" s="1"/>
  <c r="AS21" i="2" a="1"/>
  <c r="AS21" i="2" s="1"/>
  <c r="AS23" i="2" s="1"/>
  <c r="BA22" i="2" a="1"/>
  <c r="BA22" i="2" s="1"/>
  <c r="AV119" i="2" a="1"/>
  <c r="AV119" i="2" s="1"/>
  <c r="AS147" i="2"/>
  <c r="AS164" i="2"/>
  <c r="BF171" i="2"/>
  <c r="AT188" i="2"/>
  <c r="AQ22" i="2" a="1"/>
  <c r="AQ22" i="2" s="1"/>
  <c r="AY21" i="2" a="1"/>
  <c r="AY21" i="2" s="1"/>
  <c r="AL55" i="2" a="1"/>
  <c r="AL55" i="2" s="1"/>
  <c r="AT55" i="2" a="1"/>
  <c r="AT55" i="2" s="1"/>
  <c r="AS93" i="2" a="1"/>
  <c r="AS93" i="2" s="1"/>
  <c r="BA93" i="2" a="1"/>
  <c r="BA93" i="2" s="1"/>
  <c r="AO120" i="2" a="1"/>
  <c r="AO120" i="2" s="1"/>
  <c r="AW120" i="2" a="1"/>
  <c r="AW120" i="2" s="1"/>
  <c r="BE120" i="2" a="1"/>
  <c r="BE120" i="2" s="1"/>
  <c r="AW213" i="2"/>
  <c r="AS214" i="2"/>
  <c r="AJ22" i="2" a="1"/>
  <c r="AJ22" i="2" s="1"/>
  <c r="AJ23" i="2" s="1"/>
  <c r="AN22" i="2" a="1"/>
  <c r="AN22" i="2" s="1"/>
  <c r="AN21" i="2" a="1"/>
  <c r="AN21" i="2" s="1"/>
  <c r="AR22" i="2" a="1"/>
  <c r="AR22" i="2" s="1"/>
  <c r="AR21" i="2" a="1"/>
  <c r="AR21" i="2" s="1"/>
  <c r="AZ22" i="2" a="1"/>
  <c r="AZ22" i="2" s="1"/>
  <c r="BD22" i="2" a="1"/>
  <c r="BD22" i="2" s="1"/>
  <c r="BD21" i="2" a="1"/>
  <c r="BD21" i="2" s="1"/>
  <c r="AQ34" i="2"/>
  <c r="AM55" i="2" a="1"/>
  <c r="AM55" i="2" s="1"/>
  <c r="BB164" i="2"/>
  <c r="BB165" i="2" s="1"/>
  <c r="AI195" i="2"/>
  <c r="AY194" i="2"/>
  <c r="AZ21" i="2" a="1"/>
  <c r="AZ21" i="2" s="1"/>
  <c r="BC147" i="2"/>
  <c r="BC146" i="2"/>
  <c r="AK164" i="2"/>
  <c r="AK165" i="2"/>
  <c r="AM234" i="2" a="1"/>
  <c r="AM234" i="2" s="1"/>
  <c r="AQ234" i="2" a="1"/>
  <c r="AQ234" i="2" s="1"/>
  <c r="AU234" i="2" a="1"/>
  <c r="AU234" i="2" s="1"/>
  <c r="AY234" i="2" a="1"/>
  <c r="AY234" i="2" s="1"/>
  <c r="BC234" i="2" a="1"/>
  <c r="BC234" i="2" s="1"/>
  <c r="AM21" i="2" a="1"/>
  <c r="AM21" i="2" s="1"/>
  <c r="AU22" i="2" a="1"/>
  <c r="AU22" i="2" s="1"/>
  <c r="BC22" i="2" a="1"/>
  <c r="BC22" i="2" s="1"/>
  <c r="AP55" i="2" a="1"/>
  <c r="AP55" i="2" s="1"/>
  <c r="AX55" i="2" a="1"/>
  <c r="AX55" i="2" s="1"/>
  <c r="BB55" i="2" a="1"/>
  <c r="BB55" i="2" s="1"/>
  <c r="BF55" i="2" a="1"/>
  <c r="BF55" i="2" s="1"/>
  <c r="AK94" i="2"/>
  <c r="AO93" i="2" a="1"/>
  <c r="AO93" i="2" s="1"/>
  <c r="AW93" i="2" a="1"/>
  <c r="AW93" i="2" s="1"/>
  <c r="BE93" i="2" a="1"/>
  <c r="BE93" i="2" s="1"/>
  <c r="AK120" i="2" a="1"/>
  <c r="AK120" i="2" s="1"/>
  <c r="AS120" i="2" a="1"/>
  <c r="AS120" i="2" s="1"/>
  <c r="BA120" i="2" a="1"/>
  <c r="BA120" i="2" s="1"/>
  <c r="AW214" i="2"/>
  <c r="AW215" i="2"/>
  <c r="AV22" i="2" a="1"/>
  <c r="AV22" i="2" s="1"/>
  <c r="AV23" i="2" s="1"/>
  <c r="AJ94" i="2" a="1"/>
  <c r="AJ94" i="2" s="1"/>
  <c r="AN93" i="2" a="1"/>
  <c r="AN93" i="2" s="1"/>
  <c r="AR93" i="2" a="1"/>
  <c r="AR93" i="2" s="1"/>
  <c r="AV93" i="2" a="1"/>
  <c r="AV93" i="2" s="1"/>
  <c r="AZ93" i="2" a="1"/>
  <c r="AZ93" i="2" s="1"/>
  <c r="BD93" i="2" a="1"/>
  <c r="BD93" i="2" s="1"/>
  <c r="AJ120" i="2" a="1"/>
  <c r="AJ120" i="2" s="1"/>
  <c r="AJ119" i="2" a="1"/>
  <c r="AJ119" i="2" s="1"/>
  <c r="AR120" i="2" a="1"/>
  <c r="AR120" i="2" s="1"/>
  <c r="AR119" i="2" a="1"/>
  <c r="AR119" i="2" s="1"/>
  <c r="AR121" i="2" s="1"/>
  <c r="AR122" i="2" s="1"/>
  <c r="AZ120" i="2" a="1"/>
  <c r="AZ120" i="2" s="1"/>
  <c r="AZ119" i="2" a="1"/>
  <c r="AZ119" i="2" s="1"/>
  <c r="AM148" i="2"/>
  <c r="AK163" i="2"/>
  <c r="AY164" i="2"/>
  <c r="BC265" i="2"/>
  <c r="AN234" i="2" a="1"/>
  <c r="AN234" i="2" s="1"/>
  <c r="AV234" i="2" a="1"/>
  <c r="AV234" i="2" s="1"/>
  <c r="AJ56" i="2" a="1"/>
  <c r="AJ56" i="2" s="1"/>
  <c r="AN55" i="2" a="1"/>
  <c r="AN55" i="2" s="1"/>
  <c r="AR55" i="2" a="1"/>
  <c r="AR55" i="2" s="1"/>
  <c r="AV55" i="2" a="1"/>
  <c r="AV55" i="2" s="1"/>
  <c r="AZ55" i="2" a="1"/>
  <c r="AZ55" i="2" s="1"/>
  <c r="BD55" i="2" a="1"/>
  <c r="BD55" i="2" s="1"/>
  <c r="AL93" i="2" a="1"/>
  <c r="AL93" i="2" s="1"/>
  <c r="AP93" i="2" a="1"/>
  <c r="AP93" i="2" s="1"/>
  <c r="AT93" i="2" a="1"/>
  <c r="AT93" i="2" s="1"/>
  <c r="AX93" i="2" a="1"/>
  <c r="AX93" i="2" s="1"/>
  <c r="BB93" i="2" a="1"/>
  <c r="BB93" i="2" s="1"/>
  <c r="BF93" i="2" a="1"/>
  <c r="BF93" i="2" s="1"/>
  <c r="AL108" i="2"/>
  <c r="BB108" i="2"/>
  <c r="AP119" i="2" a="1"/>
  <c r="AP119" i="2" s="1"/>
  <c r="AX119" i="2" a="1"/>
  <c r="AX119" i="2" s="1"/>
  <c r="AX121" i="2" s="1"/>
  <c r="AX122" i="2" s="1"/>
  <c r="BF119" i="2" a="1"/>
  <c r="BF119" i="2" s="1"/>
  <c r="BF121" i="2" s="1"/>
  <c r="BF122" i="2" s="1"/>
  <c r="AM146" i="2"/>
  <c r="BC164" i="2"/>
  <c r="AW164" i="2"/>
  <c r="BA164" i="2"/>
  <c r="BA165" i="2" s="1"/>
  <c r="AL187" i="2"/>
  <c r="BB188" i="2"/>
  <c r="AN233" i="2" a="1"/>
  <c r="AN233" i="2" s="1"/>
  <c r="AV233" i="2" a="1"/>
  <c r="AV233" i="2" s="1"/>
  <c r="AJ234" i="2" a="1"/>
  <c r="AJ234" i="2" s="1"/>
  <c r="AJ235" i="2" s="1"/>
  <c r="AR234" i="2" a="1"/>
  <c r="AR234" i="2" s="1"/>
  <c r="AR235" i="2" s="1"/>
  <c r="AZ234" i="2" a="1"/>
  <c r="AZ234" i="2" s="1"/>
  <c r="AZ235" i="2" s="1"/>
  <c r="BD234" i="2" a="1"/>
  <c r="BD234" i="2" s="1"/>
  <c r="AL21" i="2" a="1"/>
  <c r="AL21" i="2" s="1"/>
  <c r="AP21" i="2" a="1"/>
  <c r="AP21" i="2" s="1"/>
  <c r="AT21" i="2" a="1"/>
  <c r="AT21" i="2" s="1"/>
  <c r="AX21" i="2" a="1"/>
  <c r="AX21" i="2" s="1"/>
  <c r="BB21" i="2" a="1"/>
  <c r="BB21" i="2" s="1"/>
  <c r="BF21" i="2" a="1"/>
  <c r="BF21" i="2" s="1"/>
  <c r="AW21" i="2" a="1"/>
  <c r="AW21" i="2" s="1"/>
  <c r="AW23" i="2" s="1"/>
  <c r="AW24" i="2" s="1"/>
  <c r="AO56" i="2" a="1"/>
  <c r="AO56" i="2" s="1"/>
  <c r="AS56" i="2" a="1"/>
  <c r="AS56" i="2" s="1"/>
  <c r="AS57" i="2" s="1"/>
  <c r="AW56" i="2" a="1"/>
  <c r="AW56" i="2" s="1"/>
  <c r="AW57" i="2" s="1"/>
  <c r="BA56" i="2" a="1"/>
  <c r="BA56" i="2" s="1"/>
  <c r="BE56" i="2" a="1"/>
  <c r="BE56" i="2" s="1"/>
  <c r="BE57" i="2" s="1"/>
  <c r="AO55" i="2" a="1"/>
  <c r="AO55" i="2" s="1"/>
  <c r="BA55" i="2" a="1"/>
  <c r="BA55" i="2" s="1"/>
  <c r="AM93" i="2" a="1"/>
  <c r="AM93" i="2" s="1"/>
  <c r="AQ93" i="2" a="1"/>
  <c r="AQ93" i="2" s="1"/>
  <c r="AU93" i="2" a="1"/>
  <c r="AU93" i="2" s="1"/>
  <c r="AY93" i="2" a="1"/>
  <c r="AY93" i="2" s="1"/>
  <c r="BC93" i="2" a="1"/>
  <c r="BC93" i="2" s="1"/>
  <c r="AM108" i="2"/>
  <c r="AQ108" i="2"/>
  <c r="BC108" i="2"/>
  <c r="AM120" i="2" a="1"/>
  <c r="AM120" i="2" s="1"/>
  <c r="AQ120" i="2" a="1"/>
  <c r="AQ120" i="2" s="1"/>
  <c r="AU120" i="2" a="1"/>
  <c r="AU120" i="2" s="1"/>
  <c r="AY120" i="2" a="1"/>
  <c r="AY120" i="2" s="1"/>
  <c r="BC120" i="2" a="1"/>
  <c r="BC120" i="2" s="1"/>
  <c r="AX147" i="2"/>
  <c r="BE147" i="2"/>
  <c r="AU147" i="2"/>
  <c r="AQ164" i="2"/>
  <c r="AQ165" i="2" s="1"/>
  <c r="AT187" i="2"/>
  <c r="AL234" i="2" a="1"/>
  <c r="AL234" i="2" s="1"/>
  <c r="AL235" i="2" s="1"/>
  <c r="AP234" i="2" a="1"/>
  <c r="AP234" i="2" s="1"/>
  <c r="AT234" i="2" a="1"/>
  <c r="AT234" i="2" s="1"/>
  <c r="AT235" i="2" s="1"/>
  <c r="AX234" i="2" a="1"/>
  <c r="AX234" i="2" s="1"/>
  <c r="BB234" i="2" a="1"/>
  <c r="BB234" i="2" s="1"/>
  <c r="BB235" i="2" s="1"/>
  <c r="BF233" i="2" a="1"/>
  <c r="BF233" i="2" s="1"/>
  <c r="AP233" i="2" a="1"/>
  <c r="AP233" i="2" s="1"/>
  <c r="AX233" i="2" a="1"/>
  <c r="AX233" i="2" s="1"/>
  <c r="AZ258" i="2"/>
  <c r="BD258" i="2"/>
  <c r="AR265" i="2"/>
  <c r="AR266" i="2" s="1"/>
  <c r="AV265" i="2"/>
  <c r="AI120" i="1" a="1"/>
  <c r="AI120" i="1" s="1"/>
  <c r="BB119" i="1" a="1"/>
  <c r="BB119" i="1" s="1"/>
  <c r="AK234" i="1"/>
  <c r="BE93" i="1" a="1"/>
  <c r="BE93" i="1" s="1"/>
  <c r="AY93" i="1" a="1"/>
  <c r="AY93" i="1" s="1"/>
  <c r="AQ93" i="1" a="1"/>
  <c r="AQ93" i="1" s="1"/>
  <c r="AI119" i="1" a="1"/>
  <c r="AI119" i="1" s="1"/>
  <c r="BD120" i="1" a="1"/>
  <c r="BD120" i="1" s="1"/>
  <c r="AZ119" i="1" a="1"/>
  <c r="AZ119" i="1" s="1"/>
  <c r="AV120" i="1" a="1"/>
  <c r="AV120" i="1" s="1"/>
  <c r="AR119" i="1" a="1"/>
  <c r="AR119" i="1" s="1"/>
  <c r="AN120" i="1" a="1"/>
  <c r="AN120" i="1" s="1"/>
  <c r="AJ119" i="1" a="1"/>
  <c r="AJ119" i="1" s="1"/>
  <c r="AX93" i="1" a="1"/>
  <c r="AX93" i="1" s="1"/>
  <c r="AS94" i="1" a="1"/>
  <c r="AS94" i="1" s="1"/>
  <c r="AO93" i="1" a="1"/>
  <c r="AO93" i="1" s="1"/>
  <c r="BF120" i="1" a="1"/>
  <c r="BF120" i="1" s="1"/>
  <c r="AT119" i="1" a="1"/>
  <c r="AT119" i="1" s="1"/>
  <c r="AP120" i="1" a="1"/>
  <c r="AP120" i="1" s="1"/>
  <c r="AL119" i="1" a="1"/>
  <c r="AL119" i="1" s="1"/>
  <c r="BC94" i="1" a="1"/>
  <c r="BC94" i="1" s="1"/>
  <c r="AY94" i="1" a="1"/>
  <c r="AY94" i="1" s="1"/>
  <c r="AQ94" i="1" a="1"/>
  <c r="AQ94" i="1" s="1"/>
  <c r="AM94" i="1" a="1"/>
  <c r="AM94" i="1" s="1"/>
  <c r="BF93" i="1" a="1"/>
  <c r="BF93" i="1" s="1"/>
  <c r="AT93" i="1" a="1"/>
  <c r="AT93" i="1" s="1"/>
  <c r="AP93" i="1" a="1"/>
  <c r="AP93" i="1" s="1"/>
  <c r="AL93" i="1" a="1"/>
  <c r="AL93" i="1" s="1"/>
  <c r="BC119" i="1" a="1"/>
  <c r="BC119" i="1" s="1"/>
  <c r="AY120" i="1" a="1"/>
  <c r="AY120" i="1" s="1"/>
  <c r="AU119" i="1" a="1"/>
  <c r="AU119" i="1" s="1"/>
  <c r="AQ120" i="1" a="1"/>
  <c r="AQ120" i="1" s="1"/>
  <c r="AM119" i="1" a="1"/>
  <c r="AM119" i="1" s="1"/>
  <c r="BF119" i="1" a="1"/>
  <c r="BF119" i="1" s="1"/>
  <c r="BB120" i="1" a="1"/>
  <c r="BB120" i="1" s="1"/>
  <c r="AX119" i="1" a="1"/>
  <c r="AX119" i="1" s="1"/>
  <c r="AT120" i="1" a="1"/>
  <c r="AT120" i="1" s="1"/>
  <c r="AP119" i="1" a="1"/>
  <c r="AP119" i="1" s="1"/>
  <c r="AL120" i="1" a="1"/>
  <c r="AL120" i="1" s="1"/>
  <c r="AU120" i="1" a="1"/>
  <c r="AU120" i="1" s="1"/>
  <c r="AJ233" i="1" a="1"/>
  <c r="AJ233" i="1" s="1"/>
  <c r="AS22" i="1" a="1"/>
  <c r="AS22" i="1" s="1"/>
  <c r="AJ56" i="1" a="1"/>
  <c r="AJ56" i="1" s="1"/>
  <c r="AY56" i="1" a="1"/>
  <c r="AY56" i="1" s="1"/>
  <c r="BC234" i="1" a="1"/>
  <c r="BC234" i="1" s="1"/>
  <c r="AU234" i="1" a="1"/>
  <c r="AU234" i="1" s="1"/>
  <c r="AQ234" i="1" a="1"/>
  <c r="AQ234" i="1" s="1"/>
  <c r="AM234" i="1" a="1"/>
  <c r="AM234" i="1" s="1"/>
  <c r="BF233" i="1" a="1"/>
  <c r="BF233" i="1" s="1"/>
  <c r="BB233" i="1" a="1"/>
  <c r="BB233" i="1" s="1"/>
  <c r="AX233" i="1" a="1"/>
  <c r="AX233" i="1" s="1"/>
  <c r="AT233" i="1" a="1"/>
  <c r="AT233" i="1" s="1"/>
  <c r="AP233" i="1" a="1"/>
  <c r="AP233" i="1" s="1"/>
  <c r="AL233" i="1" a="1"/>
  <c r="AL233" i="1" s="1"/>
  <c r="AR233" i="1" a="1"/>
  <c r="AR233" i="1" s="1"/>
  <c r="BE94" i="1" a="1"/>
  <c r="BE94" i="1" s="1"/>
  <c r="BA93" i="1" a="1"/>
  <c r="BA93" i="1" s="1"/>
  <c r="AW93" i="1" a="1"/>
  <c r="AW93" i="1" s="1"/>
  <c r="AS93" i="1" a="1"/>
  <c r="AS93" i="1" s="1"/>
  <c r="AO94" i="1" a="1"/>
  <c r="AO94" i="1" s="1"/>
  <c r="AK93" i="1" a="1"/>
  <c r="AK93" i="1" s="1"/>
  <c r="AZ93" i="1" a="1"/>
  <c r="AZ93" i="1" s="1"/>
  <c r="BE119" i="1" a="1"/>
  <c r="BE119" i="1" s="1"/>
  <c r="BA120" i="1" a="1"/>
  <c r="BA120" i="1" s="1"/>
  <c r="AW119" i="1" a="1"/>
  <c r="AW119" i="1" s="1"/>
  <c r="AS120" i="1" a="1"/>
  <c r="AS120" i="1" s="1"/>
  <c r="AO119" i="1" a="1"/>
  <c r="AO119" i="1" s="1"/>
  <c r="AK120" i="1" a="1"/>
  <c r="AK120" i="1" s="1"/>
  <c r="BC120" i="1" a="1"/>
  <c r="BC120" i="1" s="1"/>
  <c r="AM120" i="1" a="1"/>
  <c r="AM120" i="1" s="1"/>
  <c r="AK94" i="1"/>
  <c r="AW94" i="1" a="1"/>
  <c r="AW94" i="1" s="1"/>
  <c r="BD93" i="1" a="1"/>
  <c r="BD93" i="1" s="1"/>
  <c r="AV93" i="1" a="1"/>
  <c r="AV93" i="1" s="1"/>
  <c r="AR93" i="1" a="1"/>
  <c r="AR93" i="1" s="1"/>
  <c r="AN93" i="1" a="1"/>
  <c r="AN93" i="1" s="1"/>
  <c r="AJ94" i="1" a="1"/>
  <c r="AJ94" i="1" s="1"/>
  <c r="AU94" i="1" a="1"/>
  <c r="AU94" i="1" s="1"/>
  <c r="BE120" i="1" a="1"/>
  <c r="BE120" i="1" s="1"/>
  <c r="AZ120" i="1" a="1"/>
  <c r="AZ120" i="1" s="1"/>
  <c r="AW120" i="1" a="1"/>
  <c r="AW120" i="1" s="1"/>
  <c r="AR120" i="1" a="1"/>
  <c r="AR120" i="1" s="1"/>
  <c r="AO120" i="1" a="1"/>
  <c r="AO120" i="1" s="1"/>
  <c r="AJ120" i="1" a="1"/>
  <c r="AJ120" i="1" s="1"/>
  <c r="BD119" i="1" a="1"/>
  <c r="BD119" i="1" s="1"/>
  <c r="AY119" i="1" a="1"/>
  <c r="AY119" i="1" s="1"/>
  <c r="AV119" i="1" a="1"/>
  <c r="AV119" i="1" s="1"/>
  <c r="AQ119" i="1" a="1"/>
  <c r="AQ119" i="1" s="1"/>
  <c r="AN119" i="1" a="1"/>
  <c r="AN119" i="1" s="1"/>
  <c r="AR235" i="1"/>
  <c r="AY234" i="1" a="1"/>
  <c r="AY234" i="1" s="1"/>
  <c r="AY235" i="1" s="1"/>
  <c r="AK119" i="1" a="1"/>
  <c r="AK119" i="1" s="1"/>
  <c r="BA94" i="1" a="1"/>
  <c r="BA94" i="1" s="1"/>
  <c r="BA119" i="1" a="1"/>
  <c r="BA119" i="1" s="1"/>
  <c r="AS119" i="1" a="1"/>
  <c r="AS119" i="1" s="1"/>
  <c r="AQ235" i="1"/>
  <c r="AM233" i="1" a="1"/>
  <c r="AM233" i="1" s="1"/>
  <c r="AU233" i="1" a="1"/>
  <c r="AU233" i="1" s="1"/>
  <c r="BC233" i="1" a="1"/>
  <c r="BC233" i="1" s="1"/>
  <c r="AP94" i="3" a="1"/>
  <c r="AP94" i="3" s="1"/>
  <c r="BB93" i="3" a="1"/>
  <c r="BB93" i="3" s="1"/>
  <c r="BD234" i="3" a="1"/>
  <c r="BD234" i="3" s="1"/>
  <c r="BA120" i="3" a="1"/>
  <c r="BA120" i="3" s="1"/>
  <c r="AW233" i="3" a="1"/>
  <c r="AW233" i="3" s="1"/>
  <c r="AT94" i="3" a="1"/>
  <c r="AT94" i="3" s="1"/>
  <c r="AS55" i="3" a="1"/>
  <c r="AS55" i="3" s="1"/>
  <c r="BA55" i="3" a="1"/>
  <c r="BA55" i="3" s="1"/>
  <c r="BF93" i="3" a="1"/>
  <c r="BF93" i="3" s="1"/>
  <c r="BB94" i="3" a="1"/>
  <c r="BB94" i="3" s="1"/>
  <c r="BB95" i="3" s="1"/>
  <c r="AL22" i="3" a="1"/>
  <c r="AL22" i="3" s="1"/>
  <c r="AP21" i="3" a="1"/>
  <c r="AP21" i="3" s="1"/>
  <c r="AT22" i="3" a="1"/>
  <c r="AT22" i="3" s="1"/>
  <c r="AX22" i="3" a="1"/>
  <c r="AX22" i="3" s="1"/>
  <c r="BB21" i="3" a="1"/>
  <c r="BB21" i="3" s="1"/>
  <c r="BF21" i="3" a="1"/>
  <c r="BF21" i="3" s="1"/>
  <c r="BF23" i="3" s="1"/>
  <c r="BF24" i="3" s="1"/>
  <c r="AL56" i="3" a="1"/>
  <c r="AL56" i="3" s="1"/>
  <c r="AP56" i="3" a="1"/>
  <c r="AP56" i="3" s="1"/>
  <c r="AT56" i="3" a="1"/>
  <c r="AT56" i="3" s="1"/>
  <c r="AX55" i="3" a="1"/>
  <c r="AX55" i="3" s="1"/>
  <c r="BB56" i="3" a="1"/>
  <c r="BB56" i="3" s="1"/>
  <c r="BF56" i="3" a="1"/>
  <c r="BF56" i="3" s="1"/>
  <c r="AM94" i="3" a="1"/>
  <c r="AM94" i="3" s="1"/>
  <c r="AQ94" i="3" a="1"/>
  <c r="AQ94" i="3" s="1"/>
  <c r="AU94" i="3" a="1"/>
  <c r="AU94" i="3" s="1"/>
  <c r="AY94" i="3" a="1"/>
  <c r="AY94" i="3" s="1"/>
  <c r="BC94" i="3" a="1"/>
  <c r="BC94" i="3" s="1"/>
  <c r="AL93" i="3" a="1"/>
  <c r="AL93" i="3" s="1"/>
  <c r="AL95" i="3" s="1"/>
  <c r="AL96" i="3" s="1"/>
  <c r="BF94" i="3" a="1"/>
  <c r="BF94" i="3" s="1"/>
  <c r="BF95" i="3" s="1"/>
  <c r="BF96" i="3" s="1"/>
  <c r="AU120" i="3" a="1"/>
  <c r="AU120" i="3" s="1"/>
  <c r="BC120" i="3" a="1"/>
  <c r="BC120" i="3" s="1"/>
  <c r="BC119" i="3" a="1"/>
  <c r="BC119" i="3" s="1"/>
  <c r="AK234" i="3"/>
  <c r="AO233" i="3" a="1"/>
  <c r="AO233" i="3" s="1"/>
  <c r="AS234" i="3" a="1"/>
  <c r="AS234" i="3" s="1"/>
  <c r="BA234" i="3" a="1"/>
  <c r="BA234" i="3" s="1"/>
  <c r="BE233" i="3" a="1"/>
  <c r="BE233" i="3" s="1"/>
  <c r="AO55" i="3" a="1"/>
  <c r="AO55" i="3" s="1"/>
  <c r="BE55" i="3" a="1"/>
  <c r="BE55" i="3" s="1"/>
  <c r="AP93" i="3" a="1"/>
  <c r="AP93" i="3" s="1"/>
  <c r="AP95" i="3" s="1"/>
  <c r="AP96" i="3" s="1"/>
  <c r="AJ94" i="3" a="1"/>
  <c r="AJ94" i="3" s="1"/>
  <c r="AN93" i="3" a="1"/>
  <c r="AN93" i="3" s="1"/>
  <c r="BD93" i="3" a="1"/>
  <c r="BD93" i="3" s="1"/>
  <c r="AT93" i="3" a="1"/>
  <c r="AT93" i="3" s="1"/>
  <c r="AN120" i="3" a="1"/>
  <c r="AN120" i="3" s="1"/>
  <c r="AV120" i="3" a="1"/>
  <c r="AV120" i="3" s="1"/>
  <c r="BD120" i="3" a="1"/>
  <c r="BD120" i="3" s="1"/>
  <c r="AP234" i="3" a="1"/>
  <c r="AP234" i="3" s="1"/>
  <c r="AK56" i="3"/>
  <c r="AW55" i="3" a="1"/>
  <c r="AW55" i="3" s="1"/>
  <c r="AX93" i="3" a="1"/>
  <c r="AX93" i="3" s="1"/>
  <c r="AJ22" i="3" a="1"/>
  <c r="AJ22" i="3" s="1"/>
  <c r="AR21" i="3" a="1"/>
  <c r="AR21" i="3" s="1"/>
  <c r="AZ21" i="3" a="1"/>
  <c r="AZ21" i="3" s="1"/>
  <c r="AX94" i="3" a="1"/>
  <c r="AX94" i="3" s="1"/>
  <c r="AX95" i="3" s="1"/>
  <c r="AX96" i="3" s="1"/>
  <c r="BA119" i="3" a="1"/>
  <c r="BA119" i="3" s="1"/>
  <c r="AX21" i="3" a="1"/>
  <c r="AX21" i="3" s="1"/>
  <c r="AP55" i="3" a="1"/>
  <c r="AP55" i="3" s="1"/>
  <c r="AP57" i="3" s="1"/>
  <c r="AX56" i="3" a="1"/>
  <c r="AX56" i="3" s="1"/>
  <c r="AV94" i="3" a="1"/>
  <c r="AV94" i="3" s="1"/>
  <c r="AR120" i="3" a="1"/>
  <c r="AR120" i="3" s="1"/>
  <c r="AZ120" i="3" a="1"/>
  <c r="AZ120" i="3" s="1"/>
  <c r="AI22" i="3" a="1"/>
  <c r="AI22" i="3" s="1"/>
  <c r="AM21" i="3" a="1"/>
  <c r="AM21" i="3" s="1"/>
  <c r="AQ21" i="3" a="1"/>
  <c r="AQ21" i="3" s="1"/>
  <c r="AU21" i="3" a="1"/>
  <c r="AU21" i="3" s="1"/>
  <c r="AY21" i="3" a="1"/>
  <c r="AY21" i="3" s="1"/>
  <c r="BC21" i="3" a="1"/>
  <c r="BC21" i="3" s="1"/>
  <c r="AJ21" i="3" a="1"/>
  <c r="AJ21" i="3" s="1"/>
  <c r="AP22" i="3" a="1"/>
  <c r="AP22" i="3" s="1"/>
  <c r="AI56" i="3" a="1"/>
  <c r="AI56" i="3" s="1"/>
  <c r="AM55" i="3" a="1"/>
  <c r="AM55" i="3" s="1"/>
  <c r="AU55" i="3" a="1"/>
  <c r="AU55" i="3" s="1"/>
  <c r="BC55" i="3" a="1"/>
  <c r="BC55" i="3" s="1"/>
  <c r="AK55" i="3" a="1"/>
  <c r="AK55" i="3" s="1"/>
  <c r="AV93" i="3" a="1"/>
  <c r="AV93" i="3" s="1"/>
  <c r="AK119" i="3" a="1"/>
  <c r="AK119" i="3" s="1"/>
  <c r="AO120" i="3" a="1"/>
  <c r="AO120" i="3" s="1"/>
  <c r="AS119" i="3" a="1"/>
  <c r="AS119" i="3" s="1"/>
  <c r="AW120" i="3" a="1"/>
  <c r="AW120" i="3" s="1"/>
  <c r="BE120" i="3" a="1"/>
  <c r="BE120" i="3" s="1"/>
  <c r="AN119" i="3" a="1"/>
  <c r="AN119" i="3" s="1"/>
  <c r="AV119" i="3" a="1"/>
  <c r="AV119" i="3" s="1"/>
  <c r="BD119" i="3" a="1"/>
  <c r="BD119" i="3" s="1"/>
  <c r="AS120" i="3" a="1"/>
  <c r="AS120" i="3" s="1"/>
  <c r="AK233" i="3" a="1"/>
  <c r="AK233" i="3" s="1"/>
  <c r="BA233" i="3" a="1"/>
  <c r="BA233" i="3" s="1"/>
  <c r="BF55" i="3" a="1"/>
  <c r="BF55" i="3" s="1"/>
  <c r="AR94" i="3" a="1"/>
  <c r="AR94" i="3" s="1"/>
  <c r="AZ94" i="3" a="1"/>
  <c r="AZ94" i="3" s="1"/>
  <c r="BD94" i="3" a="1"/>
  <c r="BD94" i="3" s="1"/>
  <c r="BD95" i="3" s="1"/>
  <c r="AJ120" i="3" a="1"/>
  <c r="AJ120" i="3" s="1"/>
  <c r="AN22" i="3" a="1"/>
  <c r="AN22" i="3" s="1"/>
  <c r="AR22" i="3" a="1"/>
  <c r="AR22" i="3" s="1"/>
  <c r="AV22" i="3" a="1"/>
  <c r="AV22" i="3" s="1"/>
  <c r="AZ22" i="3" a="1"/>
  <c r="AZ22" i="3" s="1"/>
  <c r="BD22" i="3" a="1"/>
  <c r="BD22" i="3" s="1"/>
  <c r="AL21" i="3" a="1"/>
  <c r="AL21" i="3" s="1"/>
  <c r="AL23" i="3" s="1"/>
  <c r="AT21" i="3" a="1"/>
  <c r="AT21" i="3" s="1"/>
  <c r="AJ56" i="3" a="1"/>
  <c r="AJ56" i="3" s="1"/>
  <c r="AN55" i="3" a="1"/>
  <c r="AN55" i="3" s="1"/>
  <c r="AR56" i="3" a="1"/>
  <c r="AR56" i="3" s="1"/>
  <c r="AV55" i="3" a="1"/>
  <c r="AV55" i="3" s="1"/>
  <c r="AZ56" i="3" a="1"/>
  <c r="AZ56" i="3" s="1"/>
  <c r="BD55" i="3" a="1"/>
  <c r="BD55" i="3" s="1"/>
  <c r="AL55" i="3" a="1"/>
  <c r="AL55" i="3" s="1"/>
  <c r="AT55" i="3" a="1"/>
  <c r="AT55" i="3" s="1"/>
  <c r="AT57" i="3" s="1"/>
  <c r="BB55" i="3" a="1"/>
  <c r="BB55" i="3" s="1"/>
  <c r="AK120" i="3" a="1"/>
  <c r="AK120" i="3" s="1"/>
  <c r="AK121" i="3" s="1"/>
  <c r="AN233" i="3" a="1"/>
  <c r="AN233" i="3" s="1"/>
  <c r="AR233" i="3" a="1"/>
  <c r="AR233" i="3" s="1"/>
  <c r="AV233" i="3" a="1"/>
  <c r="AV233" i="3" s="1"/>
  <c r="AZ233" i="3" a="1"/>
  <c r="AZ233" i="3" s="1"/>
  <c r="AZ235" i="3" s="1"/>
  <c r="AZ236" i="3" s="1"/>
  <c r="AR234" i="3" a="1"/>
  <c r="AR234" i="3" s="1"/>
  <c r="BB23" i="3"/>
  <c r="BB24" i="3" s="1"/>
  <c r="AN94" i="3" a="1"/>
  <c r="AN94" i="3" s="1"/>
  <c r="AN21" i="3" a="1"/>
  <c r="AN21" i="3" s="1"/>
  <c r="AV21" i="3" a="1"/>
  <c r="AV21" i="3" s="1"/>
  <c r="BD21" i="3" a="1"/>
  <c r="BD21" i="3" s="1"/>
  <c r="AI94" i="3" a="1"/>
  <c r="AI94" i="3" s="1"/>
  <c r="AM93" i="3" a="1"/>
  <c r="AM93" i="3" s="1"/>
  <c r="AM95" i="3" s="1"/>
  <c r="AM96" i="3" s="1"/>
  <c r="AQ93" i="3" a="1"/>
  <c r="AQ93" i="3" s="1"/>
  <c r="AU93" i="3" a="1"/>
  <c r="AU93" i="3" s="1"/>
  <c r="AU95" i="3" s="1"/>
  <c r="AU96" i="3" s="1"/>
  <c r="AY93" i="3" a="1"/>
  <c r="AY93" i="3" s="1"/>
  <c r="BC93" i="3" a="1"/>
  <c r="BC93" i="3" s="1"/>
  <c r="AJ93" i="3" a="1"/>
  <c r="AJ93" i="3" s="1"/>
  <c r="AJ95" i="3" s="1"/>
  <c r="AJ96" i="3" s="1"/>
  <c r="AR93" i="3" a="1"/>
  <c r="AR93" i="3" s="1"/>
  <c r="AZ93" i="3" a="1"/>
  <c r="AZ93" i="3" s="1"/>
  <c r="AI120" i="3" a="1"/>
  <c r="AI120" i="3" s="1"/>
  <c r="AM119" i="3" a="1"/>
  <c r="AM119" i="3" s="1"/>
  <c r="AQ120" i="3" a="1"/>
  <c r="AQ120" i="3" s="1"/>
  <c r="AU119" i="3" a="1"/>
  <c r="AU119" i="3" s="1"/>
  <c r="AY120" i="3" a="1"/>
  <c r="AY120" i="3" s="1"/>
  <c r="AJ119" i="3" a="1"/>
  <c r="AJ119" i="3" s="1"/>
  <c r="AR119" i="3" a="1"/>
  <c r="AR119" i="3" s="1"/>
  <c r="AM120" i="3" a="1"/>
  <c r="AM120" i="3" s="1"/>
  <c r="AO234" i="3" a="1"/>
  <c r="AO234" i="3" s="1"/>
  <c r="AW234" i="3" a="1"/>
  <c r="AW234" i="3" s="1"/>
  <c r="AW235" i="3" s="1"/>
  <c r="AS233" i="3" a="1"/>
  <c r="AS233" i="3" s="1"/>
  <c r="AS235" i="3" s="1"/>
  <c r="AS236" i="3" s="1"/>
  <c r="AP33" i="3"/>
  <c r="AX33" i="3"/>
  <c r="BF33" i="3"/>
  <c r="AL33" i="3"/>
  <c r="AT33" i="3"/>
  <c r="BB33" i="3"/>
  <c r="AL34" i="3"/>
  <c r="AX34" i="3"/>
  <c r="BB34" i="3"/>
  <c r="BF34" i="3"/>
  <c r="AK21" i="3" a="1"/>
  <c r="AK21" i="3" s="1"/>
  <c r="AK22" i="3"/>
  <c r="AO21" i="3" a="1"/>
  <c r="AO21" i="3" s="1"/>
  <c r="AO22" i="3" a="1"/>
  <c r="AO22" i="3" s="1"/>
  <c r="AS21" i="3" a="1"/>
  <c r="AS21" i="3" s="1"/>
  <c r="AS22" i="3" a="1"/>
  <c r="AS22" i="3" s="1"/>
  <c r="AW21" i="3" a="1"/>
  <c r="AW21" i="3" s="1"/>
  <c r="AW22" i="3" a="1"/>
  <c r="AW22" i="3" s="1"/>
  <c r="BA21" i="3" a="1"/>
  <c r="BA21" i="3" s="1"/>
  <c r="BA22" i="3" a="1"/>
  <c r="BA22" i="3" s="1"/>
  <c r="BE21" i="3" a="1"/>
  <c r="BE21" i="3" s="1"/>
  <c r="BE22" i="3" a="1"/>
  <c r="BE22" i="3" s="1"/>
  <c r="AT34" i="3"/>
  <c r="BA141" i="3"/>
  <c r="BA139" i="3"/>
  <c r="AK189" i="3"/>
  <c r="AK188" i="3"/>
  <c r="AK187" i="3"/>
  <c r="AP189" i="3"/>
  <c r="AP187" i="3"/>
  <c r="AS189" i="3"/>
  <c r="AS188" i="3"/>
  <c r="AS187" i="3"/>
  <c r="AX187" i="3"/>
  <c r="AX188" i="3"/>
  <c r="BA188" i="3"/>
  <c r="BA189" i="3" s="1"/>
  <c r="BA187" i="3"/>
  <c r="BF187" i="3"/>
  <c r="BF188" i="3"/>
  <c r="BF189" i="3"/>
  <c r="AI234" i="3" a="1"/>
  <c r="AI234" i="3" s="1"/>
  <c r="AM234" i="3" a="1"/>
  <c r="AM234" i="3" s="1"/>
  <c r="AM233" i="3" a="1"/>
  <c r="AM233" i="3" s="1"/>
  <c r="AQ234" i="3" a="1"/>
  <c r="AQ234" i="3" s="1"/>
  <c r="AQ233" i="3" a="1"/>
  <c r="AQ233" i="3" s="1"/>
  <c r="AU234" i="3" a="1"/>
  <c r="AU234" i="3" s="1"/>
  <c r="AU233" i="3" a="1"/>
  <c r="AU233" i="3" s="1"/>
  <c r="AY234" i="3" a="1"/>
  <c r="AY234" i="3" s="1"/>
  <c r="AY233" i="3" a="1"/>
  <c r="AY233" i="3" s="1"/>
  <c r="BC234" i="3" a="1"/>
  <c r="BC234" i="3" s="1"/>
  <c r="BC233" i="3" a="1"/>
  <c r="BC233" i="3" s="1"/>
  <c r="AI233" i="3" a="1"/>
  <c r="AI233" i="3" s="1"/>
  <c r="AK258" i="3"/>
  <c r="AK257" i="3"/>
  <c r="AQ258" i="3"/>
  <c r="AQ257" i="3"/>
  <c r="AU257" i="3"/>
  <c r="AU258" i="3"/>
  <c r="AM22" i="3" a="1"/>
  <c r="AM22" i="3" s="1"/>
  <c r="AQ22" i="3" a="1"/>
  <c r="AQ22" i="3" s="1"/>
  <c r="AU22" i="3" a="1"/>
  <c r="AU22" i="3" s="1"/>
  <c r="AY22" i="3" a="1"/>
  <c r="AY22" i="3" s="1"/>
  <c r="BC22" i="3" a="1"/>
  <c r="BC22" i="3" s="1"/>
  <c r="AI33" i="3"/>
  <c r="AM33" i="3"/>
  <c r="AQ33" i="3"/>
  <c r="AU33" i="3"/>
  <c r="AY33" i="3"/>
  <c r="BC33" i="3"/>
  <c r="BC35" i="3" s="1"/>
  <c r="BC36" i="3" s="1"/>
  <c r="AI34" i="3"/>
  <c r="AM34" i="3"/>
  <c r="AQ34" i="3"/>
  <c r="AU34" i="3"/>
  <c r="AY34" i="3"/>
  <c r="AO56" i="3" a="1"/>
  <c r="AO56" i="3" s="1"/>
  <c r="AS56" i="3" a="1"/>
  <c r="AS56" i="3" s="1"/>
  <c r="AS57" i="3" s="1"/>
  <c r="AW56" i="3" a="1"/>
  <c r="AW56" i="3" s="1"/>
  <c r="BA56" i="3" a="1"/>
  <c r="BA56" i="3" s="1"/>
  <c r="BE56" i="3" a="1"/>
  <c r="BE56" i="3" s="1"/>
  <c r="BE57" i="3" s="1"/>
  <c r="AJ55" i="3" a="1"/>
  <c r="AJ55" i="3" s="1"/>
  <c r="AR55" i="3" a="1"/>
  <c r="AR55" i="3" s="1"/>
  <c r="AZ55" i="3" a="1"/>
  <c r="AZ55" i="3" s="1"/>
  <c r="AT107" i="3"/>
  <c r="AL108" i="3"/>
  <c r="BB108" i="3"/>
  <c r="AP129" i="3"/>
  <c r="AP141" i="3"/>
  <c r="AP139" i="3"/>
  <c r="AS140" i="3"/>
  <c r="AV141" i="3"/>
  <c r="AV140" i="3"/>
  <c r="AV139" i="3"/>
  <c r="AS139" i="3"/>
  <c r="AP140" i="3"/>
  <c r="AK172" i="3"/>
  <c r="AP188" i="3"/>
  <c r="AP34" i="3"/>
  <c r="AP35" i="3" s="1"/>
  <c r="AP36" i="3" s="1"/>
  <c r="AX141" i="3"/>
  <c r="AI21" i="3" a="1"/>
  <c r="AI21" i="3" s="1"/>
  <c r="AJ33" i="3"/>
  <c r="AN33" i="3"/>
  <c r="AR33" i="3"/>
  <c r="AV33" i="3"/>
  <c r="AZ33" i="3"/>
  <c r="BD33" i="3"/>
  <c r="AJ34" i="3"/>
  <c r="AN34" i="3"/>
  <c r="AR34" i="3"/>
  <c r="AV34" i="3"/>
  <c r="AZ34" i="3"/>
  <c r="AN56" i="3" a="1"/>
  <c r="AN56" i="3" s="1"/>
  <c r="AV56" i="3" a="1"/>
  <c r="AV56" i="3" s="1"/>
  <c r="AV57" i="3" s="1"/>
  <c r="BD56" i="3" a="1"/>
  <c r="BD56" i="3" s="1"/>
  <c r="AK94" i="3"/>
  <c r="AK93" i="3" a="1"/>
  <c r="AK93" i="3" s="1"/>
  <c r="AO93" i="3" a="1"/>
  <c r="AO93" i="3" s="1"/>
  <c r="AO94" i="3" a="1"/>
  <c r="AO94" i="3" s="1"/>
  <c r="AS93" i="3" a="1"/>
  <c r="AS93" i="3" s="1"/>
  <c r="AS94" i="3" a="1"/>
  <c r="AS94" i="3" s="1"/>
  <c r="AW93" i="3" a="1"/>
  <c r="AW93" i="3" s="1"/>
  <c r="AW94" i="3" a="1"/>
  <c r="AW94" i="3" s="1"/>
  <c r="BA93" i="3" a="1"/>
  <c r="BA93" i="3" s="1"/>
  <c r="BA94" i="3" a="1"/>
  <c r="BA94" i="3" s="1"/>
  <c r="BE93" i="3" a="1"/>
  <c r="BE93" i="3" s="1"/>
  <c r="BE94" i="3" a="1"/>
  <c r="BE94" i="3" s="1"/>
  <c r="AX107" i="3"/>
  <c r="AX109" i="3" s="1"/>
  <c r="AX110" i="3" s="1"/>
  <c r="AP108" i="3"/>
  <c r="AP109" i="3" s="1"/>
  <c r="AP110" i="3" s="1"/>
  <c r="BF108" i="3"/>
  <c r="BF109" i="3" s="1"/>
  <c r="BF110" i="3" s="1"/>
  <c r="AL119" i="3" a="1"/>
  <c r="AL119" i="3" s="1"/>
  <c r="AL120" i="3" a="1"/>
  <c r="AL120" i="3" s="1"/>
  <c r="AP120" i="3" a="1"/>
  <c r="AP120" i="3" s="1"/>
  <c r="AP119" i="3" a="1"/>
  <c r="AP119" i="3" s="1"/>
  <c r="AT119" i="3" a="1"/>
  <c r="AT119" i="3" s="1"/>
  <c r="AT120" i="3" a="1"/>
  <c r="AT120" i="3" s="1"/>
  <c r="AX120" i="3" a="1"/>
  <c r="AX120" i="3" s="1"/>
  <c r="AX119" i="3" a="1"/>
  <c r="AX119" i="3" s="1"/>
  <c r="BB120" i="3" a="1"/>
  <c r="BB120" i="3" s="1"/>
  <c r="BB119" i="3" a="1"/>
  <c r="BB119" i="3" s="1"/>
  <c r="BF120" i="3" a="1"/>
  <c r="BF120" i="3" s="1"/>
  <c r="BF119" i="3" a="1"/>
  <c r="BF119" i="3" s="1"/>
  <c r="AX128" i="3"/>
  <c r="AK141" i="3"/>
  <c r="AK139" i="3"/>
  <c r="AN141" i="3"/>
  <c r="AN140" i="3"/>
  <c r="AN139" i="3"/>
  <c r="AX139" i="3"/>
  <c r="BB147" i="3"/>
  <c r="BB148" i="3"/>
  <c r="BB146" i="3"/>
  <c r="BE148" i="3"/>
  <c r="BE146" i="3"/>
  <c r="BE147" i="3"/>
  <c r="AP163" i="3"/>
  <c r="AP165" i="3" s="1"/>
  <c r="AS164" i="3"/>
  <c r="AV165" i="3"/>
  <c r="AV164" i="3"/>
  <c r="AV163" i="3"/>
  <c r="AS163" i="3"/>
  <c r="AX189" i="3"/>
  <c r="BD141" i="3"/>
  <c r="BD140" i="3"/>
  <c r="BD139" i="3"/>
  <c r="AJ172" i="3"/>
  <c r="AJ171" i="3"/>
  <c r="AJ170" i="3"/>
  <c r="AK33" i="3"/>
  <c r="AO33" i="3"/>
  <c r="AS33" i="3"/>
  <c r="AW33" i="3"/>
  <c r="BA33" i="3"/>
  <c r="BE33" i="3"/>
  <c r="BE35" i="3" s="1"/>
  <c r="BE36" i="3" s="1"/>
  <c r="AK34" i="3"/>
  <c r="AO34" i="3"/>
  <c r="AS34" i="3"/>
  <c r="AW34" i="3"/>
  <c r="BA34" i="3"/>
  <c r="AM56" i="3" a="1"/>
  <c r="AM56" i="3" s="1"/>
  <c r="AQ56" i="3" a="1"/>
  <c r="AQ56" i="3" s="1"/>
  <c r="AU56" i="3" a="1"/>
  <c r="AU56" i="3" s="1"/>
  <c r="AY56" i="3" a="1"/>
  <c r="AY56" i="3" s="1"/>
  <c r="BC56" i="3" a="1"/>
  <c r="BC56" i="3" s="1"/>
  <c r="BC57" i="3" s="1"/>
  <c r="AI55" i="3" a="1"/>
  <c r="AI55" i="3" s="1"/>
  <c r="AI57" i="3" s="1"/>
  <c r="AQ55" i="3" a="1"/>
  <c r="AQ55" i="3" s="1"/>
  <c r="AY55" i="3" a="1"/>
  <c r="AY55" i="3" s="1"/>
  <c r="AL107" i="3"/>
  <c r="BB107" i="3"/>
  <c r="AT108" i="3"/>
  <c r="AT109" i="3" s="1"/>
  <c r="AT110" i="3" s="1"/>
  <c r="AL128" i="3"/>
  <c r="AP128" i="3"/>
  <c r="AP130" i="3" s="1"/>
  <c r="AP131" i="3" s="1"/>
  <c r="AT128" i="3"/>
  <c r="BB128" i="3"/>
  <c r="BF128" i="3"/>
  <c r="AL129" i="3"/>
  <c r="AT129" i="3"/>
  <c r="AT130" i="3" s="1"/>
  <c r="AT131" i="3" s="1"/>
  <c r="AX129" i="3"/>
  <c r="AX130" i="3" s="1"/>
  <c r="AX131" i="3" s="1"/>
  <c r="BB129" i="3"/>
  <c r="BF141" i="3"/>
  <c r="BF139" i="3"/>
  <c r="BA140" i="3"/>
  <c r="AI107" i="3"/>
  <c r="AM107" i="3"/>
  <c r="AQ107" i="3"/>
  <c r="AU107" i="3"/>
  <c r="AY107" i="3"/>
  <c r="BC107" i="3"/>
  <c r="AI108" i="3"/>
  <c r="AM108" i="3"/>
  <c r="AQ108" i="3"/>
  <c r="AU108" i="3"/>
  <c r="AY108" i="3"/>
  <c r="BC108" i="3"/>
  <c r="AI119" i="3" a="1"/>
  <c r="AI119" i="3" s="1"/>
  <c r="AO119" i="3" a="1"/>
  <c r="AO119" i="3" s="1"/>
  <c r="AQ119" i="3" a="1"/>
  <c r="AQ119" i="3" s="1"/>
  <c r="AW119" i="3" a="1"/>
  <c r="AW119" i="3" s="1"/>
  <c r="AY119" i="3" a="1"/>
  <c r="AY119" i="3" s="1"/>
  <c r="AI128" i="3"/>
  <c r="AO128" i="3"/>
  <c r="AY128" i="3"/>
  <c r="AY130" i="3" s="1"/>
  <c r="AY131" i="3" s="1"/>
  <c r="BE128" i="3"/>
  <c r="AQ129" i="3"/>
  <c r="AW129" i="3"/>
  <c r="AI139" i="3"/>
  <c r="AO139" i="3"/>
  <c r="AT139" i="3"/>
  <c r="AY139" i="3"/>
  <c r="BE139" i="3"/>
  <c r="AL140" i="3"/>
  <c r="AW140" i="3"/>
  <c r="AO141" i="3"/>
  <c r="AT141" i="3"/>
  <c r="AQ147" i="3"/>
  <c r="AT148" i="3"/>
  <c r="AT146" i="3"/>
  <c r="AT147" i="3"/>
  <c r="AW147" i="3"/>
  <c r="AW148" i="3"/>
  <c r="AW146" i="3"/>
  <c r="AZ148" i="3"/>
  <c r="AZ147" i="3"/>
  <c r="AZ146" i="3"/>
  <c r="AK163" i="3"/>
  <c r="AN164" i="3"/>
  <c r="AN163" i="3"/>
  <c r="AX163" i="3"/>
  <c r="BB171" i="3"/>
  <c r="BB170" i="3"/>
  <c r="BE170" i="3"/>
  <c r="BE171" i="3"/>
  <c r="AK195" i="3"/>
  <c r="AQ196" i="3"/>
  <c r="AQ194" i="3"/>
  <c r="AQ195" i="3"/>
  <c r="AT195" i="3"/>
  <c r="AT196" i="3"/>
  <c r="AT194" i="3"/>
  <c r="AW196" i="3"/>
  <c r="AW194" i="3"/>
  <c r="AI93" i="3" a="1"/>
  <c r="AI93" i="3" s="1"/>
  <c r="AI95" i="3" s="1"/>
  <c r="AJ107" i="3"/>
  <c r="AN107" i="3"/>
  <c r="AR107" i="3"/>
  <c r="AV107" i="3"/>
  <c r="AZ107" i="3"/>
  <c r="BD107" i="3"/>
  <c r="AJ108" i="3"/>
  <c r="AN108" i="3"/>
  <c r="AR108" i="3"/>
  <c r="AV108" i="3"/>
  <c r="AZ108" i="3"/>
  <c r="BD108" i="3"/>
  <c r="AZ119" i="3" a="1"/>
  <c r="AZ119" i="3" s="1"/>
  <c r="BE119" i="3" a="1"/>
  <c r="BE119" i="3" s="1"/>
  <c r="AK128" i="3"/>
  <c r="AU128" i="3"/>
  <c r="AU130" i="3" s="1"/>
  <c r="AU131" i="3" s="1"/>
  <c r="BA128" i="3"/>
  <c r="BA130" i="3" s="1"/>
  <c r="BA131" i="3" s="1"/>
  <c r="AM129" i="3"/>
  <c r="AM130" i="3" s="1"/>
  <c r="AM131" i="3" s="1"/>
  <c r="AS129" i="3"/>
  <c r="AS130" i="3" s="1"/>
  <c r="AS131" i="3" s="1"/>
  <c r="AU139" i="3"/>
  <c r="AI148" i="3"/>
  <c r="AI146" i="3"/>
  <c r="AI147" i="3"/>
  <c r="AL147" i="3"/>
  <c r="AL148" i="3"/>
  <c r="AL146" i="3"/>
  <c r="AO148" i="3"/>
  <c r="AO146" i="3"/>
  <c r="AO147" i="3"/>
  <c r="AR148" i="3"/>
  <c r="AR147" i="3"/>
  <c r="AR146" i="3"/>
  <c r="AU147" i="3"/>
  <c r="BF163" i="3"/>
  <c r="BF165" i="3" s="1"/>
  <c r="AT170" i="3"/>
  <c r="AT171" i="3"/>
  <c r="AW171" i="3"/>
  <c r="AW172" i="3"/>
  <c r="AW170" i="3"/>
  <c r="AZ171" i="3"/>
  <c r="AZ170" i="3"/>
  <c r="AL207" i="3"/>
  <c r="AL206" i="3"/>
  <c r="AP208" i="3"/>
  <c r="AP206" i="3"/>
  <c r="AP207" i="3"/>
  <c r="AZ208" i="3"/>
  <c r="AZ207" i="3"/>
  <c r="AZ206" i="3"/>
  <c r="BD208" i="3"/>
  <c r="BD207" i="3"/>
  <c r="BD206" i="3"/>
  <c r="AK107" i="3"/>
  <c r="AO107" i="3"/>
  <c r="AS107" i="3"/>
  <c r="AW107" i="3"/>
  <c r="BA107" i="3"/>
  <c r="BE107" i="3"/>
  <c r="AK108" i="3"/>
  <c r="AO108" i="3"/>
  <c r="AS108" i="3"/>
  <c r="AW108" i="3"/>
  <c r="BA108" i="3"/>
  <c r="BE108" i="3"/>
  <c r="AQ128" i="3"/>
  <c r="AW128" i="3"/>
  <c r="AI129" i="3"/>
  <c r="AI130" i="3" s="1"/>
  <c r="AI131" i="3" s="1"/>
  <c r="AO129" i="3"/>
  <c r="AO130" i="3" s="1"/>
  <c r="AO131" i="3" s="1"/>
  <c r="BE129" i="3"/>
  <c r="BE130" i="3" s="1"/>
  <c r="BE131" i="3" s="1"/>
  <c r="AJ141" i="3"/>
  <c r="AJ140" i="3"/>
  <c r="AJ139" i="3"/>
  <c r="AR141" i="3"/>
  <c r="AR140" i="3"/>
  <c r="AR139" i="3"/>
  <c r="AZ141" i="3"/>
  <c r="AZ140" i="3"/>
  <c r="AZ139" i="3"/>
  <c r="AL139" i="3"/>
  <c r="AW139" i="3"/>
  <c r="AJ148" i="3"/>
  <c r="AJ147" i="3"/>
  <c r="AJ146" i="3"/>
  <c r="AX164" i="3"/>
  <c r="BA163" i="3"/>
  <c r="BA165" i="3" s="1"/>
  <c r="BD164" i="3"/>
  <c r="BD163" i="3"/>
  <c r="AK164" i="3"/>
  <c r="AL171" i="3"/>
  <c r="AL170" i="3"/>
  <c r="AO170" i="3"/>
  <c r="AO171" i="3"/>
  <c r="AR171" i="3"/>
  <c r="AR170" i="3"/>
  <c r="AL208" i="3"/>
  <c r="AQ146" i="3"/>
  <c r="AY147" i="3"/>
  <c r="AQ148" i="3"/>
  <c r="AI163" i="3"/>
  <c r="AO163" i="3"/>
  <c r="AO165" i="3" s="1"/>
  <c r="AT163" i="3"/>
  <c r="AY163" i="3"/>
  <c r="BE163" i="3"/>
  <c r="BE165" i="3" s="1"/>
  <c r="AL164" i="3"/>
  <c r="AQ164" i="3"/>
  <c r="AW164" i="3"/>
  <c r="BB164" i="3"/>
  <c r="AI165" i="3"/>
  <c r="AT165" i="3"/>
  <c r="AQ170" i="3"/>
  <c r="AI171" i="3"/>
  <c r="AY171" i="3"/>
  <c r="AN189" i="3"/>
  <c r="AN188" i="3"/>
  <c r="AN187" i="3"/>
  <c r="AV189" i="3"/>
  <c r="AV188" i="3"/>
  <c r="AV187" i="3"/>
  <c r="BD188" i="3"/>
  <c r="BD187" i="3"/>
  <c r="AI187" i="3"/>
  <c r="AQ187" i="3"/>
  <c r="AY187" i="3"/>
  <c r="AI188" i="3"/>
  <c r="AQ188" i="3"/>
  <c r="AY188" i="3"/>
  <c r="AN196" i="3"/>
  <c r="AN195" i="3"/>
  <c r="AN194" i="3"/>
  <c r="AR196" i="3"/>
  <c r="AR195" i="3"/>
  <c r="AR194" i="3"/>
  <c r="AU195" i="3"/>
  <c r="AX194" i="3"/>
  <c r="AX195" i="3"/>
  <c r="BD195" i="3"/>
  <c r="BD194" i="3"/>
  <c r="AO194" i="3"/>
  <c r="AM207" i="3"/>
  <c r="AM208" i="3"/>
  <c r="AM206" i="3"/>
  <c r="AT208" i="3"/>
  <c r="AT206" i="3"/>
  <c r="AX207" i="3"/>
  <c r="AX208" i="3"/>
  <c r="AX206" i="3"/>
  <c r="AT207" i="3"/>
  <c r="AY213" i="3"/>
  <c r="AI215" i="3"/>
  <c r="AM146" i="3"/>
  <c r="AS146" i="3"/>
  <c r="AX146" i="3"/>
  <c r="BC146" i="3"/>
  <c r="AU163" i="3"/>
  <c r="AU165" i="3" s="1"/>
  <c r="AM170" i="3"/>
  <c r="AS170" i="3"/>
  <c r="AS172" i="3" s="1"/>
  <c r="AX170" i="3"/>
  <c r="AX172" i="3" s="1"/>
  <c r="BC170" i="3"/>
  <c r="AO189" i="3"/>
  <c r="AO188" i="3"/>
  <c r="AO187" i="3"/>
  <c r="AW189" i="3"/>
  <c r="AW188" i="3"/>
  <c r="AW187" i="3"/>
  <c r="BE189" i="3"/>
  <c r="BE188" i="3"/>
  <c r="BE187" i="3"/>
  <c r="AL187" i="3"/>
  <c r="AT187" i="3"/>
  <c r="BB187" i="3"/>
  <c r="AL188" i="3"/>
  <c r="AT188" i="3"/>
  <c r="BB188" i="3"/>
  <c r="AI195" i="3"/>
  <c r="AL194" i="3"/>
  <c r="AO195" i="3"/>
  <c r="AY195" i="3"/>
  <c r="BB194" i="3"/>
  <c r="BB196" i="3" s="1"/>
  <c r="BE195" i="3"/>
  <c r="AL195" i="3"/>
  <c r="AJ208" i="3"/>
  <c r="AJ207" i="3"/>
  <c r="AJ206" i="3"/>
  <c r="AN208" i="3"/>
  <c r="AN207" i="3"/>
  <c r="AN206" i="3"/>
  <c r="AU208" i="3"/>
  <c r="AU206" i="3"/>
  <c r="AU207" i="3"/>
  <c r="BB207" i="3"/>
  <c r="BF208" i="3"/>
  <c r="BF206" i="3"/>
  <c r="BF207" i="3"/>
  <c r="BB206" i="3"/>
  <c r="AI214" i="3"/>
  <c r="AQ215" i="3"/>
  <c r="AY264" i="3"/>
  <c r="AY265" i="3"/>
  <c r="AN148" i="3"/>
  <c r="AN147" i="3"/>
  <c r="AN146" i="3"/>
  <c r="AV148" i="3"/>
  <c r="AV147" i="3"/>
  <c r="AV146" i="3"/>
  <c r="BD148" i="3"/>
  <c r="BD147" i="3"/>
  <c r="BD146" i="3"/>
  <c r="AY146" i="3"/>
  <c r="AJ165" i="3"/>
  <c r="AJ164" i="3"/>
  <c r="AJ163" i="3"/>
  <c r="AR164" i="3"/>
  <c r="AR163" i="3"/>
  <c r="AZ164" i="3"/>
  <c r="AZ163" i="3"/>
  <c r="AL163" i="3"/>
  <c r="AQ163" i="3"/>
  <c r="AW163" i="3"/>
  <c r="BB163" i="3"/>
  <c r="AN172" i="3"/>
  <c r="AN171" i="3"/>
  <c r="AN170" i="3"/>
  <c r="AV172" i="3"/>
  <c r="AV171" i="3"/>
  <c r="AV170" i="3"/>
  <c r="BD171" i="3"/>
  <c r="BD170" i="3"/>
  <c r="AI170" i="3"/>
  <c r="AY170" i="3"/>
  <c r="AJ189" i="3"/>
  <c r="AJ188" i="3"/>
  <c r="AJ187" i="3"/>
  <c r="AR189" i="3"/>
  <c r="AR188" i="3"/>
  <c r="AR187" i="3"/>
  <c r="AZ188" i="3"/>
  <c r="AZ187" i="3"/>
  <c r="AM187" i="3"/>
  <c r="AU187" i="3"/>
  <c r="BC187" i="3"/>
  <c r="AM188" i="3"/>
  <c r="AU188" i="3"/>
  <c r="BC188" i="3"/>
  <c r="AU194" i="3"/>
  <c r="AJ196" i="3"/>
  <c r="AJ195" i="3"/>
  <c r="AJ194" i="3"/>
  <c r="AP195" i="3"/>
  <c r="AP196" i="3"/>
  <c r="AP194" i="3"/>
  <c r="AV196" i="3"/>
  <c r="AV195" i="3"/>
  <c r="AV194" i="3"/>
  <c r="AZ196" i="3"/>
  <c r="AZ195" i="3"/>
  <c r="AZ194" i="3"/>
  <c r="BF195" i="3"/>
  <c r="BF196" i="3"/>
  <c r="BF194" i="3"/>
  <c r="AY194" i="3"/>
  <c r="AI196" i="3"/>
  <c r="AR208" i="3"/>
  <c r="AR207" i="3"/>
  <c r="AR206" i="3"/>
  <c r="AV208" i="3"/>
  <c r="AV207" i="3"/>
  <c r="AV206" i="3"/>
  <c r="BC207" i="3"/>
  <c r="BC208" i="3"/>
  <c r="BC206" i="3"/>
  <c r="AN215" i="3"/>
  <c r="AN214" i="3"/>
  <c r="AN213" i="3"/>
  <c r="AV215" i="3"/>
  <c r="AV214" i="3"/>
  <c r="AV213" i="3"/>
  <c r="BD215" i="3"/>
  <c r="BD214" i="3"/>
  <c r="BD213" i="3"/>
  <c r="AW258" i="3"/>
  <c r="AW259" i="3"/>
  <c r="AW257" i="3"/>
  <c r="BA258" i="3"/>
  <c r="BA257" i="3"/>
  <c r="AS206" i="3"/>
  <c r="AK207" i="3"/>
  <c r="BA207" i="3"/>
  <c r="AS208" i="3"/>
  <c r="AO215" i="3"/>
  <c r="AO214" i="3"/>
  <c r="AO213" i="3"/>
  <c r="AW215" i="3"/>
  <c r="AW214" i="3"/>
  <c r="AW213" i="3"/>
  <c r="BE215" i="3"/>
  <c r="BE214" i="3"/>
  <c r="BE213" i="3"/>
  <c r="AL213" i="3"/>
  <c r="AT213" i="3"/>
  <c r="BB213" i="3"/>
  <c r="AL214" i="3"/>
  <c r="AT214" i="3"/>
  <c r="BB214" i="3"/>
  <c r="AR258" i="3"/>
  <c r="AR257" i="3"/>
  <c r="AX258" i="3"/>
  <c r="AX257" i="3"/>
  <c r="AJ128" i="3"/>
  <c r="AN128" i="3"/>
  <c r="AR128" i="3"/>
  <c r="AV128" i="3"/>
  <c r="AZ128" i="3"/>
  <c r="BD128" i="3"/>
  <c r="AJ129" i="3"/>
  <c r="AN129" i="3"/>
  <c r="AR129" i="3"/>
  <c r="AV129" i="3"/>
  <c r="AZ129" i="3"/>
  <c r="BD129" i="3"/>
  <c r="AI206" i="3"/>
  <c r="AY206" i="3"/>
  <c r="AJ215" i="3"/>
  <c r="AJ214" i="3"/>
  <c r="AJ213" i="3"/>
  <c r="AR215" i="3"/>
  <c r="AR214" i="3"/>
  <c r="AR213" i="3"/>
  <c r="AZ215" i="3"/>
  <c r="AZ214" i="3"/>
  <c r="AZ213" i="3"/>
  <c r="AM213" i="3"/>
  <c r="AU213" i="3"/>
  <c r="BC213" i="3"/>
  <c r="AM214" i="3"/>
  <c r="AU214" i="3"/>
  <c r="BC214" i="3"/>
  <c r="AW236" i="3"/>
  <c r="AK265" i="3"/>
  <c r="AK264" i="3"/>
  <c r="AO265" i="3"/>
  <c r="AO264" i="3"/>
  <c r="AU265" i="3"/>
  <c r="AU264" i="3"/>
  <c r="BA265" i="3"/>
  <c r="BA264" i="3"/>
  <c r="BE265" i="3"/>
  <c r="BE264" i="3"/>
  <c r="AM194" i="3"/>
  <c r="AS194" i="3"/>
  <c r="BC194" i="3"/>
  <c r="AK206" i="3"/>
  <c r="BA206" i="3"/>
  <c r="AK215" i="3"/>
  <c r="AK214" i="3"/>
  <c r="AK213" i="3"/>
  <c r="AS215" i="3"/>
  <c r="AS214" i="3"/>
  <c r="AS213" i="3"/>
  <c r="BA215" i="3"/>
  <c r="BA214" i="3"/>
  <c r="BA213" i="3"/>
  <c r="AP213" i="3"/>
  <c r="AX213" i="3"/>
  <c r="BF213" i="3"/>
  <c r="AP214" i="3"/>
  <c r="AX214" i="3"/>
  <c r="BF214" i="3"/>
  <c r="AL234" i="3" a="1"/>
  <c r="AL234" i="3" s="1"/>
  <c r="AL233" i="3" a="1"/>
  <c r="AL233" i="3" s="1"/>
  <c r="AP233" i="3" a="1"/>
  <c r="AP233" i="3" s="1"/>
  <c r="AT234" i="3" a="1"/>
  <c r="AT234" i="3" s="1"/>
  <c r="AT233" i="3" a="1"/>
  <c r="AT233" i="3" s="1"/>
  <c r="AX233" i="3" a="1"/>
  <c r="AX233" i="3" s="1"/>
  <c r="BB234" i="3" a="1"/>
  <c r="BB234" i="3" s="1"/>
  <c r="BB233" i="3" a="1"/>
  <c r="BB233" i="3" s="1"/>
  <c r="BF233" i="3" a="1"/>
  <c r="BF233" i="3" s="1"/>
  <c r="BF234" i="3" a="1"/>
  <c r="BF234" i="3" s="1"/>
  <c r="AX234" i="3" a="1"/>
  <c r="AX234" i="3" s="1"/>
  <c r="AI266" i="3"/>
  <c r="AI264" i="3"/>
  <c r="AL265" i="3"/>
  <c r="AL264" i="3"/>
  <c r="AV266" i="3"/>
  <c r="AV265" i="3"/>
  <c r="AV264" i="3"/>
  <c r="BB265" i="3"/>
  <c r="BB264" i="3"/>
  <c r="AJ234" i="3" a="1"/>
  <c r="AJ234" i="3" s="1"/>
  <c r="BD233" i="3" a="1"/>
  <c r="BD233" i="3" s="1"/>
  <c r="AN234" i="3" a="1"/>
  <c r="AN234" i="3" s="1"/>
  <c r="AV234" i="3" a="1"/>
  <c r="AV234" i="3" s="1"/>
  <c r="AV235" i="3" s="1"/>
  <c r="AI259" i="3"/>
  <c r="AI257" i="3"/>
  <c r="AO257" i="3"/>
  <c r="AO259" i="3" s="1"/>
  <c r="AS257" i="3"/>
  <c r="AY257" i="3"/>
  <c r="BE257" i="3"/>
  <c r="BE259" i="3" s="1"/>
  <c r="AY258" i="3"/>
  <c r="AM265" i="3"/>
  <c r="AM264" i="3"/>
  <c r="AS265" i="3"/>
  <c r="AS264" i="3"/>
  <c r="AW266" i="3"/>
  <c r="AW265" i="3"/>
  <c r="AW264" i="3"/>
  <c r="BC266" i="3"/>
  <c r="BC265" i="3"/>
  <c r="BC264" i="3"/>
  <c r="BE234" i="3" a="1"/>
  <c r="BE234" i="3" s="1"/>
  <c r="BE235" i="3" s="1"/>
  <c r="AJ233" i="3" a="1"/>
  <c r="AJ233" i="3" s="1"/>
  <c r="AJ259" i="3"/>
  <c r="AJ257" i="3"/>
  <c r="AM258" i="3"/>
  <c r="AM259" i="3" s="1"/>
  <c r="AP258" i="3"/>
  <c r="AP257" i="3"/>
  <c r="AZ257" i="3"/>
  <c r="BC258" i="3"/>
  <c r="BF258" i="3"/>
  <c r="BF257" i="3"/>
  <c r="BC257" i="3"/>
  <c r="AZ258" i="3"/>
  <c r="AN266" i="3"/>
  <c r="AN265" i="3"/>
  <c r="AN264" i="3"/>
  <c r="AT265" i="3"/>
  <c r="AT264" i="3"/>
  <c r="BD265" i="3"/>
  <c r="BD264" i="3"/>
  <c r="BD266" i="3" s="1"/>
  <c r="AN257" i="3"/>
  <c r="AN259" i="3" s="1"/>
  <c r="BD257" i="3"/>
  <c r="BD259" i="3" s="1"/>
  <c r="AL258" i="3"/>
  <c r="AL257" i="3"/>
  <c r="AT258" i="3"/>
  <c r="AT257" i="3"/>
  <c r="BB258" i="3"/>
  <c r="BB257" i="3"/>
  <c r="AP265" i="3"/>
  <c r="AP266" i="3" s="1"/>
  <c r="AP264" i="3"/>
  <c r="AX265" i="3"/>
  <c r="AX264" i="3"/>
  <c r="BF265" i="3"/>
  <c r="BF266" i="3" s="1"/>
  <c r="BF264" i="3"/>
  <c r="AK23" i="2"/>
  <c r="AK24" i="2" s="1"/>
  <c r="BA23" i="2"/>
  <c r="AO23" i="2"/>
  <c r="AO24" i="2" s="1"/>
  <c r="BE23" i="2"/>
  <c r="BE24" i="2" s="1"/>
  <c r="AV24" i="2"/>
  <c r="BA24" i="2"/>
  <c r="AI21" i="2" a="1"/>
  <c r="AI21" i="2" s="1"/>
  <c r="AI23" i="2" s="1"/>
  <c r="BC21" i="2" a="1"/>
  <c r="BC21" i="2" s="1"/>
  <c r="AL22" i="2" a="1"/>
  <c r="AL22" i="2" s="1"/>
  <c r="AL23" i="2" s="1"/>
  <c r="AP22" i="2" a="1"/>
  <c r="AP22" i="2" s="1"/>
  <c r="AP23" i="2" s="1"/>
  <c r="AT22" i="2" a="1"/>
  <c r="AT22" i="2" s="1"/>
  <c r="AX22" i="2" a="1"/>
  <c r="AX22" i="2" s="1"/>
  <c r="BB22" i="2" a="1"/>
  <c r="BB22" i="2" s="1"/>
  <c r="BB23" i="2" s="1"/>
  <c r="BF22" i="2" a="1"/>
  <c r="BF22" i="2" s="1"/>
  <c r="BF23" i="2" s="1"/>
  <c r="AW34" i="2"/>
  <c r="BA34" i="2"/>
  <c r="BE34" i="2"/>
  <c r="BE35" i="2" s="1"/>
  <c r="BE36" i="2" s="1"/>
  <c r="AK33" i="2"/>
  <c r="AO33" i="2"/>
  <c r="AS33" i="2"/>
  <c r="AW33" i="2"/>
  <c r="BA33" i="2"/>
  <c r="BE33" i="2"/>
  <c r="AK34" i="2"/>
  <c r="AO34" i="2"/>
  <c r="AO35" i="2" s="1"/>
  <c r="AO36" i="2" s="1"/>
  <c r="AS34" i="2"/>
  <c r="AS35" i="2" s="1"/>
  <c r="AS36" i="2" s="1"/>
  <c r="AM56" i="2" a="1"/>
  <c r="AM56" i="2" s="1"/>
  <c r="AM57" i="2" s="1"/>
  <c r="AQ56" i="2" a="1"/>
  <c r="AQ56" i="2" s="1"/>
  <c r="AU56" i="2" a="1"/>
  <c r="AU56" i="2" s="1"/>
  <c r="AU57" i="2" s="1"/>
  <c r="AY56" i="2" a="1"/>
  <c r="AY56" i="2" s="1"/>
  <c r="BC56" i="2" a="1"/>
  <c r="BC56" i="2" s="1"/>
  <c r="BC57" i="2" s="1"/>
  <c r="AI55" i="2" a="1"/>
  <c r="AI55" i="2" s="1"/>
  <c r="AI57" i="2" s="1"/>
  <c r="AQ55" i="2" a="1"/>
  <c r="AQ55" i="2" s="1"/>
  <c r="AY55" i="2" a="1"/>
  <c r="AY55" i="2" s="1"/>
  <c r="AQ21" i="2" a="1"/>
  <c r="AQ21" i="2" s="1"/>
  <c r="AQ23" i="2" s="1"/>
  <c r="AU21" i="2" a="1"/>
  <c r="AU21" i="2" s="1"/>
  <c r="AT34" i="2"/>
  <c r="AT35" i="2" s="1"/>
  <c r="AT36" i="2" s="1"/>
  <c r="AX34" i="2"/>
  <c r="AX35" i="2" s="1"/>
  <c r="AX36" i="2" s="1"/>
  <c r="BB34" i="2"/>
  <c r="BF34" i="2"/>
  <c r="AL33" i="2"/>
  <c r="AP33" i="2"/>
  <c r="AT33" i="2"/>
  <c r="AX33" i="2"/>
  <c r="BB33" i="2"/>
  <c r="BF33" i="2"/>
  <c r="AL34" i="2"/>
  <c r="AP34" i="2"/>
  <c r="AU34" i="2"/>
  <c r="AU35" i="2" s="1"/>
  <c r="AU36" i="2" s="1"/>
  <c r="AM22" i="2" a="1"/>
  <c r="AM22" i="2" s="1"/>
  <c r="AM23" i="2" s="1"/>
  <c r="AY22" i="2" a="1"/>
  <c r="AY22" i="2" s="1"/>
  <c r="AY23" i="2" s="1"/>
  <c r="AQ33" i="2"/>
  <c r="AQ35" i="2" s="1"/>
  <c r="AQ36" i="2" s="1"/>
  <c r="AU33" i="2"/>
  <c r="AI34" i="2"/>
  <c r="AI35" i="2" s="1"/>
  <c r="AI36" i="2" s="1"/>
  <c r="AM34" i="2"/>
  <c r="AM35" i="2" s="1"/>
  <c r="AM36" i="2" s="1"/>
  <c r="AY34" i="2"/>
  <c r="AY35" i="2" s="1"/>
  <c r="AY36" i="2" s="1"/>
  <c r="AM58" i="2"/>
  <c r="BC58" i="2"/>
  <c r="AV34" i="2"/>
  <c r="AZ34" i="2"/>
  <c r="BD34" i="2"/>
  <c r="AJ33" i="2"/>
  <c r="AN33" i="2"/>
  <c r="AR33" i="2"/>
  <c r="AV33" i="2"/>
  <c r="AZ33" i="2"/>
  <c r="AZ35" i="2" s="1"/>
  <c r="AZ36" i="2" s="1"/>
  <c r="BD33" i="2"/>
  <c r="AJ34" i="2"/>
  <c r="AN34" i="2"/>
  <c r="AR34" i="2"/>
  <c r="AR35" i="2" s="1"/>
  <c r="AR36" i="2" s="1"/>
  <c r="BC34" i="2"/>
  <c r="BC35" i="2" s="1"/>
  <c r="BC36" i="2" s="1"/>
  <c r="AW58" i="2"/>
  <c r="AL94" i="2" a="1"/>
  <c r="AL94" i="2" s="1"/>
  <c r="AL95" i="2" s="1"/>
  <c r="AN94" i="2" a="1"/>
  <c r="AN94" i="2" s="1"/>
  <c r="AN95" i="2" s="1"/>
  <c r="AP94" i="2" a="1"/>
  <c r="AP94" i="2" s="1"/>
  <c r="AR94" i="2" a="1"/>
  <c r="AR94" i="2" s="1"/>
  <c r="AT94" i="2" a="1"/>
  <c r="AT94" i="2" s="1"/>
  <c r="AV94" i="2" a="1"/>
  <c r="AV94" i="2" s="1"/>
  <c r="AV95" i="2" s="1"/>
  <c r="AX94" i="2" a="1"/>
  <c r="AX94" i="2" s="1"/>
  <c r="AX95" i="2" s="1"/>
  <c r="AZ94" i="2" a="1"/>
  <c r="AZ94" i="2" s="1"/>
  <c r="AZ95" i="2" s="1"/>
  <c r="BB94" i="2" a="1"/>
  <c r="BB94" i="2" s="1"/>
  <c r="BB95" i="2" s="1"/>
  <c r="BD94" i="2" a="1"/>
  <c r="BD94" i="2" s="1"/>
  <c r="BD95" i="2" s="1"/>
  <c r="BF94" i="2" a="1"/>
  <c r="BF94" i="2" s="1"/>
  <c r="AK107" i="2"/>
  <c r="AO107" i="2"/>
  <c r="AS107" i="2"/>
  <c r="AW107" i="2"/>
  <c r="BA107" i="2"/>
  <c r="BE107" i="2"/>
  <c r="AK108" i="2"/>
  <c r="AK109" i="2" s="1"/>
  <c r="AK110" i="2" s="1"/>
  <c r="AO108" i="2"/>
  <c r="AO109" i="2" s="1"/>
  <c r="AO110" i="2" s="1"/>
  <c r="AS108" i="2"/>
  <c r="AW108" i="2"/>
  <c r="BA108" i="2"/>
  <c r="BA109" i="2" s="1"/>
  <c r="BA110" i="2" s="1"/>
  <c r="BE108" i="2"/>
  <c r="BE109" i="2" s="1"/>
  <c r="BE110" i="2" s="1"/>
  <c r="AI119" i="2" a="1"/>
  <c r="AI119" i="2" s="1"/>
  <c r="AM119" i="2" a="1"/>
  <c r="AM119" i="2" s="1"/>
  <c r="AQ119" i="2" a="1"/>
  <c r="AQ119" i="2" s="1"/>
  <c r="AU119" i="2" a="1"/>
  <c r="AU119" i="2" s="1"/>
  <c r="AY119" i="2" a="1"/>
  <c r="AY119" i="2" s="1"/>
  <c r="BC119" i="2" a="1"/>
  <c r="BC119" i="2" s="1"/>
  <c r="AI128" i="2"/>
  <c r="AM128" i="2"/>
  <c r="AQ128" i="2"/>
  <c r="AU128" i="2"/>
  <c r="AY128" i="2"/>
  <c r="BC128" i="2"/>
  <c r="AI129" i="2"/>
  <c r="AI130" i="2" s="1"/>
  <c r="AI131" i="2" s="1"/>
  <c r="AM129" i="2"/>
  <c r="AQ129" i="2"/>
  <c r="AQ130" i="2" s="1"/>
  <c r="AQ131" i="2" s="1"/>
  <c r="AU129" i="2"/>
  <c r="AY129" i="2"/>
  <c r="AY130" i="2" s="1"/>
  <c r="AY131" i="2" s="1"/>
  <c r="BC129" i="2"/>
  <c r="AI141" i="2"/>
  <c r="AI140" i="2"/>
  <c r="AI139" i="2"/>
  <c r="AM141" i="2"/>
  <c r="AM140" i="2"/>
  <c r="AM139" i="2"/>
  <c r="AS141" i="2"/>
  <c r="AS140" i="2"/>
  <c r="AS139" i="2"/>
  <c r="BA141" i="2"/>
  <c r="BA140" i="2"/>
  <c r="BA139" i="2"/>
  <c r="AO147" i="2"/>
  <c r="AJ165" i="2"/>
  <c r="AJ164" i="2"/>
  <c r="AJ163" i="2"/>
  <c r="AX163" i="2"/>
  <c r="AX164" i="2"/>
  <c r="AT171" i="2"/>
  <c r="AT172" i="2" s="1"/>
  <c r="AT170" i="2"/>
  <c r="AL56" i="2" a="1"/>
  <c r="AL56" i="2" s="1"/>
  <c r="AN56" i="2" a="1"/>
  <c r="AN56" i="2" s="1"/>
  <c r="AN57" i="2" s="1"/>
  <c r="AP56" i="2" a="1"/>
  <c r="AP56" i="2" s="1"/>
  <c r="AP57" i="2" s="1"/>
  <c r="AR56" i="2" a="1"/>
  <c r="AR56" i="2" s="1"/>
  <c r="AR57" i="2" s="1"/>
  <c r="AT56" i="2" a="1"/>
  <c r="AT56" i="2" s="1"/>
  <c r="AT57" i="2" s="1"/>
  <c r="AV56" i="2" a="1"/>
  <c r="AV56" i="2" s="1"/>
  <c r="AX56" i="2" a="1"/>
  <c r="AX56" i="2" s="1"/>
  <c r="AX57" i="2" s="1"/>
  <c r="AZ56" i="2" a="1"/>
  <c r="AZ56" i="2" s="1"/>
  <c r="BB56" i="2" a="1"/>
  <c r="BB56" i="2" s="1"/>
  <c r="BB57" i="2" s="1"/>
  <c r="BD56" i="2" a="1"/>
  <c r="BD56" i="2" s="1"/>
  <c r="BF56" i="2" a="1"/>
  <c r="BF56" i="2" s="1"/>
  <c r="BF57" i="2" s="1"/>
  <c r="AJ93" i="2" a="1"/>
  <c r="AJ93" i="2" s="1"/>
  <c r="AL107" i="2"/>
  <c r="AP107" i="2"/>
  <c r="AT107" i="2"/>
  <c r="AX107" i="2"/>
  <c r="BB107" i="2"/>
  <c r="BB109" i="2" s="1"/>
  <c r="BB110" i="2" s="1"/>
  <c r="BF107" i="2"/>
  <c r="AP108" i="2"/>
  <c r="AP109" i="2" s="1"/>
  <c r="AP110" i="2" s="1"/>
  <c r="AT108" i="2"/>
  <c r="AX108" i="2"/>
  <c r="BF108" i="2"/>
  <c r="BF109" i="2" s="1"/>
  <c r="BF110" i="2" s="1"/>
  <c r="AN121" i="2"/>
  <c r="AN122" i="2" s="1"/>
  <c r="AV121" i="2"/>
  <c r="AV122" i="2" s="1"/>
  <c r="BD121" i="2"/>
  <c r="BD122" i="2" s="1"/>
  <c r="AJ141" i="2"/>
  <c r="AJ140" i="2"/>
  <c r="AJ139" i="2"/>
  <c r="AN141" i="2"/>
  <c r="AN140" i="2"/>
  <c r="AN139" i="2"/>
  <c r="AQ141" i="2"/>
  <c r="AQ140" i="2"/>
  <c r="AQ139" i="2"/>
  <c r="AY141" i="2"/>
  <c r="AY140" i="2"/>
  <c r="AY139" i="2"/>
  <c r="AI147" i="2"/>
  <c r="AL148" i="2"/>
  <c r="AL146" i="2"/>
  <c r="AL147" i="2"/>
  <c r="AV148" i="2"/>
  <c r="AV147" i="2"/>
  <c r="AV146" i="2"/>
  <c r="BB148" i="2"/>
  <c r="BB146" i="2"/>
  <c r="BB147" i="2"/>
  <c r="AN165" i="2"/>
  <c r="AN164" i="2"/>
  <c r="AN163" i="2"/>
  <c r="AR164" i="2"/>
  <c r="AR163" i="2"/>
  <c r="BF164" i="2"/>
  <c r="BF163" i="2"/>
  <c r="AJ172" i="2"/>
  <c r="AJ171" i="2"/>
  <c r="AJ170" i="2"/>
  <c r="AN172" i="2"/>
  <c r="AN171" i="2"/>
  <c r="AN170" i="2"/>
  <c r="BB171" i="2"/>
  <c r="BB170" i="2"/>
  <c r="BB172" i="2" s="1"/>
  <c r="AJ55" i="2" a="1"/>
  <c r="AJ55" i="2" s="1"/>
  <c r="AM94" i="2" a="1"/>
  <c r="AM94" i="2" s="1"/>
  <c r="AO94" i="2" a="1"/>
  <c r="AO94" i="2" s="1"/>
  <c r="AO95" i="2" s="1"/>
  <c r="AQ94" i="2" a="1"/>
  <c r="AQ94" i="2" s="1"/>
  <c r="AS94" i="2" a="1"/>
  <c r="AS94" i="2" s="1"/>
  <c r="AS95" i="2" s="1"/>
  <c r="AU94" i="2" a="1"/>
  <c r="AU94" i="2" s="1"/>
  <c r="AU95" i="2" s="1"/>
  <c r="AW94" i="2" a="1"/>
  <c r="AW94" i="2" s="1"/>
  <c r="AW95" i="2" s="1"/>
  <c r="AY94" i="2" a="1"/>
  <c r="AY94" i="2" s="1"/>
  <c r="AY95" i="2" s="1"/>
  <c r="BA94" i="2" a="1"/>
  <c r="BA94" i="2" s="1"/>
  <c r="BC94" i="2" a="1"/>
  <c r="BC94" i="2" s="1"/>
  <c r="BE94" i="2" a="1"/>
  <c r="BE94" i="2" s="1"/>
  <c r="BE95" i="2" s="1"/>
  <c r="AI107" i="2"/>
  <c r="AM107" i="2"/>
  <c r="AM109" i="2" s="1"/>
  <c r="AM110" i="2" s="1"/>
  <c r="AQ107" i="2"/>
  <c r="AQ109" i="2" s="1"/>
  <c r="AQ110" i="2" s="1"/>
  <c r="AU107" i="2"/>
  <c r="AY107" i="2"/>
  <c r="BC107" i="2"/>
  <c r="BC109" i="2" s="1"/>
  <c r="BC110" i="2" s="1"/>
  <c r="AI108" i="2"/>
  <c r="AU108" i="2"/>
  <c r="AU109" i="2" s="1"/>
  <c r="AU110" i="2" s="1"/>
  <c r="AY108" i="2"/>
  <c r="AY109" i="2" s="1"/>
  <c r="AY110" i="2" s="1"/>
  <c r="AK119" i="2" a="1"/>
  <c r="AK119" i="2" s="1"/>
  <c r="AO119" i="2" a="1"/>
  <c r="AO119" i="2" s="1"/>
  <c r="AS119" i="2" a="1"/>
  <c r="AS119" i="2" s="1"/>
  <c r="AW119" i="2" a="1"/>
  <c r="AW119" i="2" s="1"/>
  <c r="AW121" i="2" s="1"/>
  <c r="BA119" i="2" a="1"/>
  <c r="BA119" i="2" s="1"/>
  <c r="BE119" i="2" a="1"/>
  <c r="BE119" i="2" s="1"/>
  <c r="AK128" i="2"/>
  <c r="AO128" i="2"/>
  <c r="AO130" i="2" s="1"/>
  <c r="AO131" i="2" s="1"/>
  <c r="AS128" i="2"/>
  <c r="AW128" i="2"/>
  <c r="BA128" i="2"/>
  <c r="BE128" i="2"/>
  <c r="AK129" i="2"/>
  <c r="AO129" i="2"/>
  <c r="AS129" i="2"/>
  <c r="AS130" i="2" s="1"/>
  <c r="AS131" i="2" s="1"/>
  <c r="AW129" i="2"/>
  <c r="AW130" i="2" s="1"/>
  <c r="AW131" i="2" s="1"/>
  <c r="BA129" i="2"/>
  <c r="BE129" i="2"/>
  <c r="AK141" i="2"/>
  <c r="AK140" i="2"/>
  <c r="AK139" i="2"/>
  <c r="AO141" i="2"/>
  <c r="AO140" i="2"/>
  <c r="AO139" i="2"/>
  <c r="AW141" i="2"/>
  <c r="AW140" i="2"/>
  <c r="AW139" i="2"/>
  <c r="BE141" i="2"/>
  <c r="BE140" i="2"/>
  <c r="BE139" i="2"/>
  <c r="AV165" i="2"/>
  <c r="AV164" i="2"/>
  <c r="AV163" i="2"/>
  <c r="AZ164" i="2"/>
  <c r="AZ163" i="2"/>
  <c r="AR171" i="2"/>
  <c r="AR170" i="2"/>
  <c r="AV172" i="2"/>
  <c r="AV171" i="2"/>
  <c r="AV170" i="2"/>
  <c r="AI93" i="2" a="1"/>
  <c r="AI93" i="2" s="1"/>
  <c r="AK93" i="2" a="1"/>
  <c r="AK93" i="2" s="1"/>
  <c r="AJ107" i="2"/>
  <c r="AN107" i="2"/>
  <c r="AR107" i="2"/>
  <c r="AV107" i="2"/>
  <c r="AZ107" i="2"/>
  <c r="BD107" i="2"/>
  <c r="AJ108" i="2"/>
  <c r="AN108" i="2"/>
  <c r="AR108" i="2"/>
  <c r="AV108" i="2"/>
  <c r="AV109" i="2" s="1"/>
  <c r="AV110" i="2" s="1"/>
  <c r="AZ108" i="2"/>
  <c r="BD108" i="2"/>
  <c r="AL121" i="2"/>
  <c r="AL122" i="2" s="1"/>
  <c r="BB121" i="2"/>
  <c r="BB122" i="2" s="1"/>
  <c r="AL141" i="2"/>
  <c r="AL140" i="2"/>
  <c r="AL139" i="2"/>
  <c r="AU141" i="2"/>
  <c r="AU140" i="2"/>
  <c r="AU139" i="2"/>
  <c r="BC141" i="2"/>
  <c r="BC140" i="2"/>
  <c r="BC139" i="2"/>
  <c r="AN148" i="2"/>
  <c r="AN147" i="2"/>
  <c r="AN146" i="2"/>
  <c r="AT147" i="2"/>
  <c r="AT148" i="2"/>
  <c r="AT146" i="2"/>
  <c r="BD148" i="2"/>
  <c r="BD147" i="2"/>
  <c r="BD146" i="2"/>
  <c r="AP164" i="2"/>
  <c r="AP163" i="2"/>
  <c r="BD164" i="2"/>
  <c r="BD163" i="2"/>
  <c r="AL171" i="2"/>
  <c r="AL170" i="2"/>
  <c r="AL172" i="2" s="1"/>
  <c r="AZ171" i="2"/>
  <c r="AZ172" i="2" s="1"/>
  <c r="AZ170" i="2"/>
  <c r="BD171" i="2"/>
  <c r="BD172" i="2" s="1"/>
  <c r="BD170" i="2"/>
  <c r="AL128" i="2"/>
  <c r="AP128" i="2"/>
  <c r="AT128" i="2"/>
  <c r="AT130" i="2" s="1"/>
  <c r="AT131" i="2" s="1"/>
  <c r="AX128" i="2"/>
  <c r="BB128" i="2"/>
  <c r="BF128" i="2"/>
  <c r="AL129" i="2"/>
  <c r="AL130" i="2" s="1"/>
  <c r="AL131" i="2" s="1"/>
  <c r="AP129" i="2"/>
  <c r="AT129" i="2"/>
  <c r="AX129" i="2"/>
  <c r="BB129" i="2"/>
  <c r="BB130" i="2" s="1"/>
  <c r="BB131" i="2" s="1"/>
  <c r="BF129" i="2"/>
  <c r="AP139" i="2"/>
  <c r="AT139" i="2"/>
  <c r="AX139" i="2"/>
  <c r="BB139" i="2"/>
  <c r="BF139" i="2"/>
  <c r="AP140" i="2"/>
  <c r="AT140" i="2"/>
  <c r="AX140" i="2"/>
  <c r="BB140" i="2"/>
  <c r="BF140" i="2"/>
  <c r="AS146" i="2"/>
  <c r="AX146" i="2"/>
  <c r="AK147" i="2"/>
  <c r="AP147" i="2"/>
  <c r="BA147" i="2"/>
  <c r="BF147" i="2"/>
  <c r="AS148" i="2"/>
  <c r="AX148" i="2"/>
  <c r="AU163" i="2"/>
  <c r="AU165" i="2" s="1"/>
  <c r="AP170" i="2"/>
  <c r="AX170" i="2"/>
  <c r="BF170" i="2"/>
  <c r="BF172" i="2" s="1"/>
  <c r="AP171" i="2"/>
  <c r="AP172" i="2" s="1"/>
  <c r="AX171" i="2"/>
  <c r="AJ189" i="2"/>
  <c r="AJ188" i="2"/>
  <c r="AJ187" i="2"/>
  <c r="AM189" i="2"/>
  <c r="AM188" i="2"/>
  <c r="AM187" i="2"/>
  <c r="AR189" i="2"/>
  <c r="AR188" i="2"/>
  <c r="AR187" i="2"/>
  <c r="AU189" i="2"/>
  <c r="AU188" i="2"/>
  <c r="AU187" i="2"/>
  <c r="AZ189" i="2"/>
  <c r="AZ188" i="2"/>
  <c r="AZ187" i="2"/>
  <c r="BC189" i="2"/>
  <c r="BC188" i="2"/>
  <c r="BC187" i="2"/>
  <c r="AM196" i="2"/>
  <c r="AM195" i="2"/>
  <c r="AM194" i="2"/>
  <c r="AU196" i="2"/>
  <c r="AU195" i="2"/>
  <c r="AU194" i="2"/>
  <c r="BC196" i="2"/>
  <c r="BC195" i="2"/>
  <c r="BC194" i="2"/>
  <c r="AI194" i="2"/>
  <c r="AQ195" i="2"/>
  <c r="AY196" i="2"/>
  <c r="AI146" i="2"/>
  <c r="AO146" i="2"/>
  <c r="AY146" i="2"/>
  <c r="AQ147" i="2"/>
  <c r="AW147" i="2"/>
  <c r="AI148" i="2"/>
  <c r="AO148" i="2"/>
  <c r="AY148" i="2"/>
  <c r="AL163" i="2"/>
  <c r="AQ163" i="2"/>
  <c r="AW163" i="2"/>
  <c r="BB163" i="2"/>
  <c r="AI164" i="2"/>
  <c r="AO164" i="2"/>
  <c r="AT164" i="2"/>
  <c r="BE164" i="2"/>
  <c r="AL165" i="2"/>
  <c r="AW165" i="2"/>
  <c r="AI172" i="2"/>
  <c r="AI171" i="2"/>
  <c r="AI170" i="2"/>
  <c r="AQ171" i="2"/>
  <c r="AQ170" i="2"/>
  <c r="AY171" i="2"/>
  <c r="AY170" i="2"/>
  <c r="AY172" i="2" s="1"/>
  <c r="AK170" i="2"/>
  <c r="AS170" i="2"/>
  <c r="BA170" i="2"/>
  <c r="AK171" i="2"/>
  <c r="AS171" i="2"/>
  <c r="BA171" i="2"/>
  <c r="BA172" i="2" s="1"/>
  <c r="AK189" i="2"/>
  <c r="AK188" i="2"/>
  <c r="AK187" i="2"/>
  <c r="AS189" i="2"/>
  <c r="AS188" i="2"/>
  <c r="AS187" i="2"/>
  <c r="BA189" i="2"/>
  <c r="BA188" i="2"/>
  <c r="BA187" i="2"/>
  <c r="BF189" i="2"/>
  <c r="BF188" i="2"/>
  <c r="AX187" i="2"/>
  <c r="AP188" i="2"/>
  <c r="AI208" i="2"/>
  <c r="AI207" i="2"/>
  <c r="AI206" i="2"/>
  <c r="AO207" i="2"/>
  <c r="AO206" i="2"/>
  <c r="AO208" i="2"/>
  <c r="AJ128" i="2"/>
  <c r="AN128" i="2"/>
  <c r="AR128" i="2"/>
  <c r="AV128" i="2"/>
  <c r="AZ128" i="2"/>
  <c r="BD128" i="2"/>
  <c r="AJ129" i="2"/>
  <c r="AN129" i="2"/>
  <c r="AR129" i="2"/>
  <c r="AV129" i="2"/>
  <c r="AV130" i="2" s="1"/>
  <c r="AV131" i="2" s="1"/>
  <c r="AZ129" i="2"/>
  <c r="BD129" i="2"/>
  <c r="AR139" i="2"/>
  <c r="AV139" i="2"/>
  <c r="AZ139" i="2"/>
  <c r="BD139" i="2"/>
  <c r="AR140" i="2"/>
  <c r="AV140" i="2"/>
  <c r="AZ140" i="2"/>
  <c r="BD140" i="2"/>
  <c r="AK146" i="2"/>
  <c r="AP146" i="2"/>
  <c r="AU146" i="2"/>
  <c r="BA146" i="2"/>
  <c r="BF146" i="2"/>
  <c r="AM163" i="2"/>
  <c r="AM165" i="2" s="1"/>
  <c r="AS163" i="2"/>
  <c r="BC163" i="2"/>
  <c r="BC165" i="2" s="1"/>
  <c r="BE171" i="2"/>
  <c r="AI188" i="2"/>
  <c r="AI187" i="2"/>
  <c r="AN189" i="2"/>
  <c r="AN188" i="2"/>
  <c r="AN187" i="2"/>
  <c r="AQ188" i="2"/>
  <c r="AQ187" i="2"/>
  <c r="AV189" i="2"/>
  <c r="AV188" i="2"/>
  <c r="AV187" i="2"/>
  <c r="AY188" i="2"/>
  <c r="AY187" i="2"/>
  <c r="BD189" i="2"/>
  <c r="BD188" i="2"/>
  <c r="BD187" i="2"/>
  <c r="AQ189" i="2"/>
  <c r="AI196" i="2"/>
  <c r="AJ148" i="2"/>
  <c r="AJ147" i="2"/>
  <c r="AJ146" i="2"/>
  <c r="AR148" i="2"/>
  <c r="AR147" i="2"/>
  <c r="AR146" i="2"/>
  <c r="AZ148" i="2"/>
  <c r="AZ147" i="2"/>
  <c r="AZ146" i="2"/>
  <c r="AQ146" i="2"/>
  <c r="AW146" i="2"/>
  <c r="AI163" i="2"/>
  <c r="AO163" i="2"/>
  <c r="AT163" i="2"/>
  <c r="AY163" i="2"/>
  <c r="BE163" i="2"/>
  <c r="AM172" i="2"/>
  <c r="AM171" i="2"/>
  <c r="AM170" i="2"/>
  <c r="AU171" i="2"/>
  <c r="AU170" i="2"/>
  <c r="BC171" i="2"/>
  <c r="BC170" i="2"/>
  <c r="AO170" i="2"/>
  <c r="AW170" i="2"/>
  <c r="BE170" i="2"/>
  <c r="AO171" i="2"/>
  <c r="AW171" i="2"/>
  <c r="AO189" i="2"/>
  <c r="AO188" i="2"/>
  <c r="AO187" i="2"/>
  <c r="AW189" i="2"/>
  <c r="AW188" i="2"/>
  <c r="AW187" i="2"/>
  <c r="BE188" i="2"/>
  <c r="BE189" i="2"/>
  <c r="BE187" i="2"/>
  <c r="AP187" i="2"/>
  <c r="BF187" i="2"/>
  <c r="AX188" i="2"/>
  <c r="AY189" i="2"/>
  <c r="AL196" i="2"/>
  <c r="AL195" i="2"/>
  <c r="AL194" i="2"/>
  <c r="AP196" i="2"/>
  <c r="AP195" i="2"/>
  <c r="AP194" i="2"/>
  <c r="AT196" i="2"/>
  <c r="AT195" i="2"/>
  <c r="AT194" i="2"/>
  <c r="AX196" i="2"/>
  <c r="AX195" i="2"/>
  <c r="AX194" i="2"/>
  <c r="BB196" i="2"/>
  <c r="BB195" i="2"/>
  <c r="BB194" i="2"/>
  <c r="BF196" i="2"/>
  <c r="BF195" i="2"/>
  <c r="BF194" i="2"/>
  <c r="AO194" i="2"/>
  <c r="AW194" i="2"/>
  <c r="BE194" i="2"/>
  <c r="AO195" i="2"/>
  <c r="AW195" i="2"/>
  <c r="BE195" i="2"/>
  <c r="AQ208" i="2"/>
  <c r="AQ207" i="2"/>
  <c r="AQ206" i="2"/>
  <c r="AS207" i="2"/>
  <c r="AW207" i="2"/>
  <c r="BE207" i="2"/>
  <c r="AJ196" i="2"/>
  <c r="AJ195" i="2"/>
  <c r="AJ194" i="2"/>
  <c r="AN196" i="2"/>
  <c r="AN195" i="2"/>
  <c r="AN194" i="2"/>
  <c r="AR196" i="2"/>
  <c r="AR195" i="2"/>
  <c r="AR194" i="2"/>
  <c r="AV196" i="2"/>
  <c r="AV195" i="2"/>
  <c r="AV194" i="2"/>
  <c r="AZ196" i="2"/>
  <c r="AZ195" i="2"/>
  <c r="AZ194" i="2"/>
  <c r="BD196" i="2"/>
  <c r="BD195" i="2"/>
  <c r="BD194" i="2"/>
  <c r="AK194" i="2"/>
  <c r="AS194" i="2"/>
  <c r="BA194" i="2"/>
  <c r="AK195" i="2"/>
  <c r="AS195" i="2"/>
  <c r="BA195" i="2"/>
  <c r="AN207" i="2"/>
  <c r="AN206" i="2"/>
  <c r="AR207" i="2"/>
  <c r="AR206" i="2"/>
  <c r="AV207" i="2"/>
  <c r="AV206" i="2"/>
  <c r="AZ207" i="2"/>
  <c r="AZ206" i="2"/>
  <c r="BD207" i="2"/>
  <c r="BD206" i="2"/>
  <c r="AJ208" i="2"/>
  <c r="AJ207" i="2"/>
  <c r="AJ206" i="2"/>
  <c r="AM208" i="2"/>
  <c r="AM207" i="2"/>
  <c r="AM206" i="2"/>
  <c r="AK208" i="2"/>
  <c r="AK207" i="2"/>
  <c r="AK206" i="2"/>
  <c r="AL206" i="2"/>
  <c r="AP206" i="2"/>
  <c r="AT206" i="2"/>
  <c r="AX206" i="2"/>
  <c r="BB206" i="2"/>
  <c r="BF206" i="2"/>
  <c r="AL207" i="2"/>
  <c r="AP207" i="2"/>
  <c r="AT207" i="2"/>
  <c r="AX207" i="2"/>
  <c r="BB207" i="2"/>
  <c r="BF207" i="2"/>
  <c r="AS208" i="2"/>
  <c r="BA208" i="2"/>
  <c r="AJ215" i="2"/>
  <c r="AJ214" i="2"/>
  <c r="AJ213" i="2"/>
  <c r="AN215" i="2"/>
  <c r="AN214" i="2"/>
  <c r="AN213" i="2"/>
  <c r="AR215" i="2"/>
  <c r="AR214" i="2"/>
  <c r="AR213" i="2"/>
  <c r="AV215" i="2"/>
  <c r="AV214" i="2"/>
  <c r="AV213" i="2"/>
  <c r="AZ215" i="2"/>
  <c r="AZ214" i="2"/>
  <c r="AZ213" i="2"/>
  <c r="BD215" i="2"/>
  <c r="BD214" i="2"/>
  <c r="BD213" i="2"/>
  <c r="AO213" i="2"/>
  <c r="BE213" i="2"/>
  <c r="AU206" i="2"/>
  <c r="AY206" i="2"/>
  <c r="BC206" i="2"/>
  <c r="AU207" i="2"/>
  <c r="AY207" i="2"/>
  <c r="BC207" i="2"/>
  <c r="AS213" i="2"/>
  <c r="AK214" i="2"/>
  <c r="BA214" i="2"/>
  <c r="AS215" i="2"/>
  <c r="AJ236" i="2"/>
  <c r="AR236" i="2"/>
  <c r="AW208" i="2"/>
  <c r="BE208" i="2"/>
  <c r="AL215" i="2"/>
  <c r="AL214" i="2"/>
  <c r="AL213" i="2"/>
  <c r="AP215" i="2"/>
  <c r="AP214" i="2"/>
  <c r="AP213" i="2"/>
  <c r="AT215" i="2"/>
  <c r="AT214" i="2"/>
  <c r="AT213" i="2"/>
  <c r="AX215" i="2"/>
  <c r="AX214" i="2"/>
  <c r="AX213" i="2"/>
  <c r="BB215" i="2"/>
  <c r="BB214" i="2"/>
  <c r="BB213" i="2"/>
  <c r="BF215" i="2"/>
  <c r="BF214" i="2"/>
  <c r="BF213" i="2"/>
  <c r="BD235" i="2"/>
  <c r="BD236" i="2" s="1"/>
  <c r="AL236" i="2"/>
  <c r="BB236" i="2"/>
  <c r="AS206" i="2"/>
  <c r="AW206" i="2"/>
  <c r="BA206" i="2"/>
  <c r="BE206" i="2"/>
  <c r="AI215" i="2"/>
  <c r="AI214" i="2"/>
  <c r="AI213" i="2"/>
  <c r="AM215" i="2"/>
  <c r="AM214" i="2"/>
  <c r="AM213" i="2"/>
  <c r="AQ215" i="2"/>
  <c r="AQ214" i="2"/>
  <c r="AQ213" i="2"/>
  <c r="AU215" i="2"/>
  <c r="AU214" i="2"/>
  <c r="AU213" i="2"/>
  <c r="AY215" i="2"/>
  <c r="AY214" i="2"/>
  <c r="AY213" i="2"/>
  <c r="BC215" i="2"/>
  <c r="BC214" i="2"/>
  <c r="BC213" i="2"/>
  <c r="AK213" i="2"/>
  <c r="BA213" i="2"/>
  <c r="AK234" i="2"/>
  <c r="AK233" i="2" a="1"/>
  <c r="AK233" i="2" s="1"/>
  <c r="AO234" i="2" a="1"/>
  <c r="AO234" i="2" s="1"/>
  <c r="AO233" i="2" a="1"/>
  <c r="AO233" i="2" s="1"/>
  <c r="AS234" i="2" a="1"/>
  <c r="AS234" i="2" s="1"/>
  <c r="AS233" i="2" a="1"/>
  <c r="AS233" i="2" s="1"/>
  <c r="AW234" i="2" a="1"/>
  <c r="AW234" i="2" s="1"/>
  <c r="AW233" i="2" a="1"/>
  <c r="AW233" i="2" s="1"/>
  <c r="BA234" i="2" a="1"/>
  <c r="BA234" i="2" s="1"/>
  <c r="BA233" i="2" a="1"/>
  <c r="BA233" i="2" s="1"/>
  <c r="BE234" i="2" a="1"/>
  <c r="BE234" i="2" s="1"/>
  <c r="BE233" i="2" a="1"/>
  <c r="BE233" i="2" s="1"/>
  <c r="AI233" i="2" a="1"/>
  <c r="AI233" i="2" s="1"/>
  <c r="AM233" i="2" a="1"/>
  <c r="AM233" i="2" s="1"/>
  <c r="AQ233" i="2" a="1"/>
  <c r="AQ233" i="2" s="1"/>
  <c r="AU233" i="2" a="1"/>
  <c r="AU233" i="2" s="1"/>
  <c r="AY233" i="2" a="1"/>
  <c r="AY233" i="2" s="1"/>
  <c r="BC233" i="2" a="1"/>
  <c r="BC233" i="2" s="1"/>
  <c r="AS258" i="2"/>
  <c r="AS257" i="2"/>
  <c r="AW259" i="2"/>
  <c r="AW257" i="2"/>
  <c r="AW258" i="2"/>
  <c r="AO264" i="2"/>
  <c r="AO265" i="2"/>
  <c r="AI258" i="2"/>
  <c r="AI259" i="2"/>
  <c r="AI257" i="2"/>
  <c r="AM257" i="2"/>
  <c r="AM258" i="2"/>
  <c r="BA257" i="2"/>
  <c r="BA258" i="2"/>
  <c r="BA259" i="2" s="1"/>
  <c r="BE258" i="2"/>
  <c r="BE257" i="2"/>
  <c r="BE259" i="2" s="1"/>
  <c r="AI266" i="2"/>
  <c r="AI264" i="2"/>
  <c r="AI265" i="2"/>
  <c r="AS266" i="2"/>
  <c r="AS264" i="2"/>
  <c r="AS265" i="2"/>
  <c r="AW265" i="2"/>
  <c r="AW266" i="2"/>
  <c r="AW264" i="2"/>
  <c r="BA265" i="2"/>
  <c r="BA264" i="2"/>
  <c r="BD266" i="2"/>
  <c r="AU258" i="2"/>
  <c r="AU257" i="2"/>
  <c r="AU259" i="2" s="1"/>
  <c r="AM265" i="2"/>
  <c r="BE264" i="2"/>
  <c r="BE265" i="2"/>
  <c r="BF234" i="2" a="1"/>
  <c r="BF234" i="2" s="1"/>
  <c r="BF235" i="2" s="1"/>
  <c r="AK259" i="2"/>
  <c r="AK257" i="2"/>
  <c r="AK258" i="2"/>
  <c r="AO258" i="2"/>
  <c r="AO257" i="2"/>
  <c r="AY258" i="2"/>
  <c r="BC257" i="2"/>
  <c r="BC258" i="2"/>
  <c r="BC259" i="2" s="1"/>
  <c r="AK265" i="2"/>
  <c r="AK266" i="2"/>
  <c r="AK264" i="2"/>
  <c r="AQ265" i="2"/>
  <c r="AU264" i="2"/>
  <c r="AU265" i="2"/>
  <c r="AY264" i="2"/>
  <c r="AY265" i="2"/>
  <c r="AN257" i="2"/>
  <c r="AY257" i="2"/>
  <c r="BD257" i="2"/>
  <c r="AQ258" i="2"/>
  <c r="AV258" i="2"/>
  <c r="AN259" i="2"/>
  <c r="BD259" i="2"/>
  <c r="AQ264" i="2"/>
  <c r="AQ266" i="2" s="1"/>
  <c r="AV264" i="2"/>
  <c r="AN265" i="2"/>
  <c r="BD265" i="2"/>
  <c r="AV266" i="2"/>
  <c r="AL258" i="2"/>
  <c r="AL257" i="2"/>
  <c r="AT258" i="2"/>
  <c r="AT259" i="2" s="1"/>
  <c r="AT257" i="2"/>
  <c r="BB258" i="2"/>
  <c r="BB259" i="2" s="1"/>
  <c r="BB257" i="2"/>
  <c r="AJ257" i="2"/>
  <c r="AZ257" i="2"/>
  <c r="AZ259" i="2" s="1"/>
  <c r="AR258" i="2"/>
  <c r="AR259" i="2" s="1"/>
  <c r="AJ259" i="2"/>
  <c r="AP265" i="2"/>
  <c r="AP264" i="2"/>
  <c r="AX265" i="2"/>
  <c r="AX264" i="2"/>
  <c r="BF265" i="2"/>
  <c r="BF264" i="2"/>
  <c r="AM264" i="2"/>
  <c r="AR264" i="2"/>
  <c r="BC264" i="2"/>
  <c r="BC266" i="2" s="1"/>
  <c r="AJ265" i="2"/>
  <c r="AZ265" i="2"/>
  <c r="AM266" i="2"/>
  <c r="AQ257" i="2"/>
  <c r="AV257" i="2"/>
  <c r="AN264" i="2"/>
  <c r="BD264" i="2"/>
  <c r="AP258" i="2"/>
  <c r="AP259" i="2" s="1"/>
  <c r="AP257" i="2"/>
  <c r="AX258" i="2"/>
  <c r="AX257" i="2"/>
  <c r="BF258" i="2"/>
  <c r="BF257" i="2"/>
  <c r="AR257" i="2"/>
  <c r="AL265" i="2"/>
  <c r="AL264" i="2"/>
  <c r="AT265" i="2"/>
  <c r="AT264" i="2"/>
  <c r="BB265" i="2"/>
  <c r="BB266" i="2" s="1"/>
  <c r="BB264" i="2"/>
  <c r="AJ264" i="2"/>
  <c r="AZ264" i="2"/>
  <c r="AJ235" i="1"/>
  <c r="AJ236" i="1" s="1"/>
  <c r="AN233" i="1" a="1"/>
  <c r="AN233" i="1" s="1"/>
  <c r="AN235" i="1" s="1"/>
  <c r="AO235" i="1"/>
  <c r="AO236" i="1" s="1"/>
  <c r="AQ236" i="1"/>
  <c r="AY236" i="1"/>
  <c r="AU235" i="1"/>
  <c r="AU236" i="1" s="1"/>
  <c r="AR236" i="1"/>
  <c r="BA235" i="1"/>
  <c r="AS234" i="1" a="1"/>
  <c r="AS234" i="1" s="1"/>
  <c r="AS235" i="1" s="1"/>
  <c r="AW234" i="1" a="1"/>
  <c r="AW234" i="1" s="1"/>
  <c r="AW235" i="1" s="1"/>
  <c r="AI233" i="1" a="1"/>
  <c r="AI233" i="1" s="1"/>
  <c r="AK233" i="1" a="1"/>
  <c r="AK233" i="1" s="1"/>
  <c r="AK235" i="1" s="1"/>
  <c r="BA233" i="1" a="1"/>
  <c r="BA233" i="1" s="1"/>
  <c r="BE233" i="1" a="1"/>
  <c r="BE233" i="1" s="1"/>
  <c r="BE235" i="1" s="1"/>
  <c r="AL234" i="1" a="1"/>
  <c r="AL234" i="1" s="1"/>
  <c r="AL235" i="1" s="1"/>
  <c r="AP234" i="1" a="1"/>
  <c r="AP234" i="1" s="1"/>
  <c r="AP235" i="1" s="1"/>
  <c r="AT234" i="1" a="1"/>
  <c r="AT234" i="1" s="1"/>
  <c r="AT235" i="1" s="1"/>
  <c r="AV234" i="1" a="1"/>
  <c r="AV234" i="1" s="1"/>
  <c r="AV235" i="1" s="1"/>
  <c r="AX234" i="1" a="1"/>
  <c r="AX234" i="1" s="1"/>
  <c r="AX235" i="1" s="1"/>
  <c r="AZ234" i="1" a="1"/>
  <c r="AZ234" i="1" s="1"/>
  <c r="AZ235" i="1" s="1"/>
  <c r="BB234" i="1" a="1"/>
  <c r="BB234" i="1" s="1"/>
  <c r="BB235" i="1" s="1"/>
  <c r="BD234" i="1" a="1"/>
  <c r="BD234" i="1" s="1"/>
  <c r="BD235" i="1" s="1"/>
  <c r="BF234" i="1" a="1"/>
  <c r="BF234" i="1" s="1"/>
  <c r="BF235" i="1" s="1"/>
  <c r="BF121" i="1"/>
  <c r="BF122" i="1" s="1"/>
  <c r="AP121" i="1"/>
  <c r="AP122" i="1" s="1"/>
  <c r="AX121" i="1"/>
  <c r="AX122" i="1" s="1"/>
  <c r="AT121" i="1"/>
  <c r="AT122" i="1" s="1"/>
  <c r="BB121" i="1"/>
  <c r="BB122" i="1" s="1"/>
  <c r="AL121" i="1"/>
  <c r="AL122" i="1" s="1"/>
  <c r="AI121" i="1"/>
  <c r="AI122" i="1" s="1"/>
  <c r="BC121" i="1"/>
  <c r="BC122" i="1" s="1"/>
  <c r="AY121" i="1"/>
  <c r="AY122" i="1" s="1"/>
  <c r="AU121" i="1"/>
  <c r="AU122" i="1" s="1"/>
  <c r="AQ121" i="1"/>
  <c r="AQ122" i="1" s="1"/>
  <c r="AM121" i="1"/>
  <c r="AM122" i="1" s="1"/>
  <c r="BE122" i="1"/>
  <c r="BE121" i="1"/>
  <c r="BA121" i="1"/>
  <c r="BA122" i="1" s="1"/>
  <c r="AW121" i="1"/>
  <c r="AW122" i="1" s="1"/>
  <c r="AS121" i="1"/>
  <c r="AS122" i="1" s="1"/>
  <c r="AO121" i="1"/>
  <c r="AO122" i="1" s="1"/>
  <c r="AK121" i="1"/>
  <c r="AK122" i="1" s="1"/>
  <c r="AR121" i="1"/>
  <c r="AM93" i="1" a="1"/>
  <c r="AM93" i="1" s="1"/>
  <c r="AM95" i="1" s="1"/>
  <c r="AM96" i="1" s="1"/>
  <c r="BC93" i="1" a="1"/>
  <c r="BC93" i="1" s="1"/>
  <c r="BC95" i="1" s="1"/>
  <c r="BC96" i="1" s="1"/>
  <c r="AW95" i="1"/>
  <c r="AW96" i="1" s="1"/>
  <c r="AI94" i="1" a="1"/>
  <c r="AI94" i="1" s="1"/>
  <c r="AK95" i="1"/>
  <c r="AK96" i="1" s="1"/>
  <c r="BA95" i="1"/>
  <c r="BA96" i="1" s="1"/>
  <c r="AU93" i="1" a="1"/>
  <c r="AU93" i="1" s="1"/>
  <c r="AU95" i="1" s="1"/>
  <c r="AU96" i="1" s="1"/>
  <c r="AQ95" i="1"/>
  <c r="AQ96" i="1" s="1"/>
  <c r="AY95" i="1"/>
  <c r="AY96" i="1" s="1"/>
  <c r="AS95" i="1"/>
  <c r="AS96" i="1" s="1"/>
  <c r="AO95" i="1"/>
  <c r="AO96" i="1" s="1"/>
  <c r="BE95" i="1"/>
  <c r="BE96" i="1" s="1"/>
  <c r="AI93" i="1" a="1"/>
  <c r="AI93" i="1" s="1"/>
  <c r="AL94" i="1" a="1"/>
  <c r="AL94" i="1" s="1"/>
  <c r="AL95" i="1" s="1"/>
  <c r="AN94" i="1" a="1"/>
  <c r="AN94" i="1" s="1"/>
  <c r="AN95" i="1" s="1"/>
  <c r="AP94" i="1" a="1"/>
  <c r="AP94" i="1" s="1"/>
  <c r="AP95" i="1" s="1"/>
  <c r="AR94" i="1" a="1"/>
  <c r="AR94" i="1" s="1"/>
  <c r="AR95" i="1" s="1"/>
  <c r="AT94" i="1" a="1"/>
  <c r="AT94" i="1" s="1"/>
  <c r="AT95" i="1" s="1"/>
  <c r="AV94" i="1" a="1"/>
  <c r="AV94" i="1" s="1"/>
  <c r="AV95" i="1" s="1"/>
  <c r="AX94" i="1" a="1"/>
  <c r="AX94" i="1" s="1"/>
  <c r="AX95" i="1" s="1"/>
  <c r="AZ94" i="1" a="1"/>
  <c r="AZ94" i="1" s="1"/>
  <c r="AZ95" i="1" s="1"/>
  <c r="BB94" i="1" a="1"/>
  <c r="BB94" i="1" s="1"/>
  <c r="BB95" i="1" s="1"/>
  <c r="BD94" i="1" a="1"/>
  <c r="BD94" i="1" s="1"/>
  <c r="BD95" i="1" s="1"/>
  <c r="BF94" i="1" a="1"/>
  <c r="BF94" i="1" s="1"/>
  <c r="BF95" i="1" s="1"/>
  <c r="AJ93" i="1" a="1"/>
  <c r="AJ93" i="1" s="1"/>
  <c r="AJ95" i="1" s="1"/>
  <c r="BD21" i="1" a="1"/>
  <c r="BD21" i="1" s="1"/>
  <c r="AZ22" i="1" a="1"/>
  <c r="AZ22" i="1" s="1"/>
  <c r="AV21" i="1" a="1"/>
  <c r="AV21" i="1" s="1"/>
  <c r="AR22" i="1" a="1"/>
  <c r="AR22" i="1" s="1"/>
  <c r="AN21" i="1" a="1"/>
  <c r="AN21" i="1" s="1"/>
  <c r="AJ22" i="1" a="1"/>
  <c r="AJ22" i="1" s="1"/>
  <c r="AI22" i="1" a="1"/>
  <c r="AI22" i="1" s="1"/>
  <c r="AJ57" i="1"/>
  <c r="AJ58" i="1" s="1"/>
  <c r="AI55" i="1" a="1"/>
  <c r="AI55" i="1" s="1"/>
  <c r="AI56" i="1" a="1"/>
  <c r="AI56" i="1" s="1"/>
  <c r="AI57" i="1" s="1"/>
  <c r="AS56" i="1" a="1"/>
  <c r="AS56" i="1" s="1"/>
  <c r="BA56" i="1" a="1"/>
  <c r="BA56" i="1" s="1"/>
  <c r="AL55" i="1" a="1"/>
  <c r="AL55" i="1" s="1"/>
  <c r="AP55" i="1" a="1"/>
  <c r="AP55" i="1" s="1"/>
  <c r="AT55" i="1" a="1"/>
  <c r="AT55" i="1" s="1"/>
  <c r="AX55" i="1" a="1"/>
  <c r="AX55" i="1" s="1"/>
  <c r="BB55" i="1" a="1"/>
  <c r="BB55" i="1" s="1"/>
  <c r="BF55" i="1" a="1"/>
  <c r="BF55" i="1" s="1"/>
  <c r="AM55" i="1" a="1"/>
  <c r="AM55" i="1" s="1"/>
  <c r="AQ55" i="1" a="1"/>
  <c r="AQ55" i="1" s="1"/>
  <c r="AQ57" i="1" s="1"/>
  <c r="AU55" i="1" a="1"/>
  <c r="AU55" i="1" s="1"/>
  <c r="AY55" i="1" a="1"/>
  <c r="AY55" i="1" s="1"/>
  <c r="BC55" i="1" a="1"/>
  <c r="BC55" i="1" s="1"/>
  <c r="AM56" i="1" a="1"/>
  <c r="AM56" i="1" s="1"/>
  <c r="AU56" i="1" a="1"/>
  <c r="AU56" i="1" s="1"/>
  <c r="AU57" i="1" s="1"/>
  <c r="AU58" i="1" s="1"/>
  <c r="BC56" i="1" a="1"/>
  <c r="BC56" i="1" s="1"/>
  <c r="AK56" i="1"/>
  <c r="AO55" i="1" a="1"/>
  <c r="AO55" i="1" s="1"/>
  <c r="AS55" i="1" a="1"/>
  <c r="AS55" i="1" s="1"/>
  <c r="AW55" i="1" a="1"/>
  <c r="AW55" i="1" s="1"/>
  <c r="BA55" i="1" a="1"/>
  <c r="BA55" i="1" s="1"/>
  <c r="BE55" i="1" a="1"/>
  <c r="BE55" i="1" s="1"/>
  <c r="AN55" i="1" a="1"/>
  <c r="AN55" i="1" s="1"/>
  <c r="AR55" i="1" a="1"/>
  <c r="AR55" i="1" s="1"/>
  <c r="AV55" i="1" a="1"/>
  <c r="AV55" i="1" s="1"/>
  <c r="AZ55" i="1" a="1"/>
  <c r="AZ55" i="1" s="1"/>
  <c r="BD55" i="1" a="1"/>
  <c r="BD55" i="1" s="1"/>
  <c r="AO56" i="1" a="1"/>
  <c r="AO56" i="1" s="1"/>
  <c r="AW56" i="1" a="1"/>
  <c r="AW56" i="1" s="1"/>
  <c r="BE56" i="1" a="1"/>
  <c r="BE56" i="1" s="1"/>
  <c r="BE57" i="1" s="1"/>
  <c r="BE58" i="1" s="1"/>
  <c r="AK55" i="1" a="1"/>
  <c r="AK55" i="1" s="1"/>
  <c r="AL56" i="1" a="1"/>
  <c r="AL56" i="1" s="1"/>
  <c r="AN56" i="1" a="1"/>
  <c r="AN56" i="1" s="1"/>
  <c r="AP56" i="1" a="1"/>
  <c r="AP56" i="1" s="1"/>
  <c r="AR56" i="1" a="1"/>
  <c r="AR56" i="1" s="1"/>
  <c r="AT56" i="1" a="1"/>
  <c r="AT56" i="1" s="1"/>
  <c r="AV56" i="1" a="1"/>
  <c r="AV56" i="1" s="1"/>
  <c r="AX56" i="1" a="1"/>
  <c r="AX56" i="1" s="1"/>
  <c r="AX57" i="1" s="1"/>
  <c r="AZ56" i="1" a="1"/>
  <c r="AZ56" i="1" s="1"/>
  <c r="BB56" i="1" a="1"/>
  <c r="BB56" i="1" s="1"/>
  <c r="BD56" i="1" a="1"/>
  <c r="BD56" i="1" s="1"/>
  <c r="BF56" i="1" a="1"/>
  <c r="BF56" i="1" s="1"/>
  <c r="AM22" i="1" a="1"/>
  <c r="AM22" i="1" s="1"/>
  <c r="AM23" i="1" s="1"/>
  <c r="BC22" i="1" a="1"/>
  <c r="BC22" i="1" s="1"/>
  <c r="BC23" i="1" s="1"/>
  <c r="BD22" i="1" a="1"/>
  <c r="BD22" i="1" s="1"/>
  <c r="BD23" i="1" s="1"/>
  <c r="AN22" i="1" a="1"/>
  <c r="AN22" i="1" s="1"/>
  <c r="AU21" i="1" a="1"/>
  <c r="AU21" i="1" s="1"/>
  <c r="AU23" i="1" s="1"/>
  <c r="AY22" i="1" a="1"/>
  <c r="AY22" i="1" s="1"/>
  <c r="AQ22" i="1" a="1"/>
  <c r="AQ22" i="1" s="1"/>
  <c r="AR21" i="1" a="1"/>
  <c r="AR21" i="1" s="1"/>
  <c r="AV22" i="1" a="1"/>
  <c r="AV22" i="1" s="1"/>
  <c r="BE22" i="1" a="1"/>
  <c r="BE22" i="1" s="1"/>
  <c r="BA21" i="1" a="1"/>
  <c r="BA21" i="1" s="1"/>
  <c r="BA23" i="1" s="1"/>
  <c r="AW21" i="1" a="1"/>
  <c r="AW21" i="1" s="1"/>
  <c r="AS21" i="1" a="1"/>
  <c r="AS21" i="1" s="1"/>
  <c r="AO22" i="1" a="1"/>
  <c r="AO22" i="1" s="1"/>
  <c r="AK21" i="1" a="1"/>
  <c r="AK21" i="1" s="1"/>
  <c r="AZ21" i="1" a="1"/>
  <c r="AZ21" i="1" s="1"/>
  <c r="AJ21" i="1" a="1"/>
  <c r="AJ21" i="1" s="1"/>
  <c r="BF22" i="1" a="1"/>
  <c r="BF22" i="1" s="1"/>
  <c r="BF23" i="1" s="1"/>
  <c r="AX22" i="1" a="1"/>
  <c r="AX22" i="1" s="1"/>
  <c r="AX23" i="1" s="1"/>
  <c r="AP22" i="1" a="1"/>
  <c r="AP22" i="1" s="1"/>
  <c r="AP23" i="1" s="1"/>
  <c r="BE21" i="1" a="1"/>
  <c r="BE21" i="1" s="1"/>
  <c r="BB21" i="1" a="1"/>
  <c r="BB21" i="1" s="1"/>
  <c r="BB23" i="1" s="1"/>
  <c r="AT21" i="1" a="1"/>
  <c r="AT21" i="1" s="1"/>
  <c r="AT23" i="1" s="1"/>
  <c r="AO21" i="1" a="1"/>
  <c r="AO21" i="1" s="1"/>
  <c r="AL21" i="1" a="1"/>
  <c r="AL21" i="1" s="1"/>
  <c r="AI21" i="1" a="1"/>
  <c r="AI21" i="1" s="1"/>
  <c r="AW22" i="1" a="1"/>
  <c r="AW22" i="1" s="1"/>
  <c r="AY21" i="1" a="1"/>
  <c r="AY21" i="1" s="1"/>
  <c r="AQ21" i="1" a="1"/>
  <c r="AQ21" i="1" s="1"/>
  <c r="BF263" i="1" a="1"/>
  <c r="BF263" i="1" s="1"/>
  <c r="BE263" i="1" a="1"/>
  <c r="BE263" i="1" s="1"/>
  <c r="BD263" i="1" a="1"/>
  <c r="BD263" i="1" s="1"/>
  <c r="BC263" i="1" a="1"/>
  <c r="BC263" i="1" s="1"/>
  <c r="BC266" i="1" s="1"/>
  <c r="BB263" i="1" a="1"/>
  <c r="BB263" i="1" s="1"/>
  <c r="BA263" i="1" a="1"/>
  <c r="BA263" i="1" s="1"/>
  <c r="AZ263" i="1" a="1"/>
  <c r="AZ263" i="1" s="1"/>
  <c r="AY263" i="1" a="1"/>
  <c r="AY263" i="1" s="1"/>
  <c r="AX263" i="1" a="1"/>
  <c r="AX263" i="1" s="1"/>
  <c r="AW263" i="1" a="1"/>
  <c r="AW263" i="1" s="1"/>
  <c r="AV263" i="1" a="1"/>
  <c r="AV263" i="1" s="1"/>
  <c r="AU263" i="1" a="1"/>
  <c r="AU263" i="1" s="1"/>
  <c r="AT263" i="1" a="1"/>
  <c r="AT263" i="1" s="1"/>
  <c r="AS263" i="1" a="1"/>
  <c r="AS263" i="1" s="1"/>
  <c r="AR263" i="1" a="1"/>
  <c r="AR263" i="1" s="1"/>
  <c r="AQ263" i="1" a="1"/>
  <c r="AQ263" i="1" s="1"/>
  <c r="AP263" i="1" a="1"/>
  <c r="AP263" i="1" s="1"/>
  <c r="AO263" i="1" a="1"/>
  <c r="AO263" i="1" s="1"/>
  <c r="AN263" i="1" a="1"/>
  <c r="AN263" i="1" s="1"/>
  <c r="AM263" i="1" a="1"/>
  <c r="AM263" i="1" s="1"/>
  <c r="AL263" i="1" a="1"/>
  <c r="AL263" i="1" s="1"/>
  <c r="AK263" i="1" a="1"/>
  <c r="AK263" i="1" s="1"/>
  <c r="AJ263" i="1" a="1"/>
  <c r="AJ263" i="1" s="1"/>
  <c r="AI263" i="1" a="1"/>
  <c r="AI263" i="1" s="1"/>
  <c r="BF262" i="1" a="1"/>
  <c r="BF262" i="1" s="1"/>
  <c r="BE262" i="1" a="1"/>
  <c r="BE262" i="1" s="1"/>
  <c r="BD262" i="1" a="1"/>
  <c r="BD262" i="1" s="1"/>
  <c r="BC262" i="1" a="1"/>
  <c r="BC262" i="1" s="1"/>
  <c r="BB262" i="1" a="1"/>
  <c r="BB262" i="1" s="1"/>
  <c r="BA262" i="1" a="1"/>
  <c r="BA262" i="1" s="1"/>
  <c r="AZ262" i="1" a="1"/>
  <c r="AZ262" i="1" s="1"/>
  <c r="AY262" i="1" a="1"/>
  <c r="AY262" i="1" s="1"/>
  <c r="AX262" i="1" a="1"/>
  <c r="AX262" i="1" s="1"/>
  <c r="AW262" i="1" a="1"/>
  <c r="AW262" i="1" s="1"/>
  <c r="AV262" i="1" a="1"/>
  <c r="AV262" i="1" s="1"/>
  <c r="AU262" i="1" a="1"/>
  <c r="AU262" i="1" s="1"/>
  <c r="AT262" i="1" a="1"/>
  <c r="AT262" i="1" s="1"/>
  <c r="AS262" i="1" a="1"/>
  <c r="AS262" i="1" s="1"/>
  <c r="AR262" i="1" a="1"/>
  <c r="AR262" i="1" s="1"/>
  <c r="AQ262" i="1" a="1"/>
  <c r="AQ262" i="1" s="1"/>
  <c r="AP262" i="1" a="1"/>
  <c r="AP262" i="1" s="1"/>
  <c r="AO262" i="1" a="1"/>
  <c r="AO262" i="1" s="1"/>
  <c r="AN262" i="1" a="1"/>
  <c r="AN262" i="1" s="1"/>
  <c r="AM262" i="1" a="1"/>
  <c r="AM262" i="1" s="1"/>
  <c r="AL262" i="1" a="1"/>
  <c r="AL262" i="1" s="1"/>
  <c r="AK262" i="1" a="1"/>
  <c r="AK262" i="1" s="1"/>
  <c r="AJ262" i="1" a="1"/>
  <c r="AJ262" i="1" s="1"/>
  <c r="AI262" i="1" a="1"/>
  <c r="AI262" i="1" s="1"/>
  <c r="BF256" i="1" a="1"/>
  <c r="BF256" i="1" s="1"/>
  <c r="BE256" i="1" a="1"/>
  <c r="BE256" i="1" s="1"/>
  <c r="BD256" i="1" a="1"/>
  <c r="BD256" i="1" s="1"/>
  <c r="BC256" i="1" a="1"/>
  <c r="BC256" i="1" s="1"/>
  <c r="BC259" i="1" s="1"/>
  <c r="BB256" i="1" a="1"/>
  <c r="BB256" i="1" s="1"/>
  <c r="BA256" i="1" a="1"/>
  <c r="BA256" i="1" s="1"/>
  <c r="AZ256" i="1" a="1"/>
  <c r="AZ256" i="1" s="1"/>
  <c r="AY256" i="1" a="1"/>
  <c r="AY256" i="1" s="1"/>
  <c r="AX256" i="1" a="1"/>
  <c r="AX256" i="1" s="1"/>
  <c r="AW256" i="1" a="1"/>
  <c r="AW256" i="1" s="1"/>
  <c r="AV256" i="1" a="1"/>
  <c r="AV256" i="1" s="1"/>
  <c r="AU256" i="1" a="1"/>
  <c r="AU256" i="1" s="1"/>
  <c r="AT256" i="1" a="1"/>
  <c r="AT256" i="1" s="1"/>
  <c r="AS256" i="1" a="1"/>
  <c r="AS256" i="1" s="1"/>
  <c r="AR256" i="1" a="1"/>
  <c r="AR256" i="1" s="1"/>
  <c r="AQ256" i="1" a="1"/>
  <c r="AQ256" i="1" s="1"/>
  <c r="AP256" i="1" a="1"/>
  <c r="AP256" i="1" s="1"/>
  <c r="AO256" i="1" a="1"/>
  <c r="AO256" i="1" s="1"/>
  <c r="AN256" i="1" a="1"/>
  <c r="AN256" i="1" s="1"/>
  <c r="AM256" i="1" a="1"/>
  <c r="AM256" i="1" s="1"/>
  <c r="AL256" i="1" a="1"/>
  <c r="AL256" i="1" s="1"/>
  <c r="AK256" i="1" a="1"/>
  <c r="AK256" i="1" s="1"/>
  <c r="AJ256" i="1" a="1"/>
  <c r="AJ256" i="1" s="1"/>
  <c r="AI256" i="1" a="1"/>
  <c r="AI256" i="1" s="1"/>
  <c r="BF255" i="1" a="1"/>
  <c r="BF255" i="1" s="1"/>
  <c r="BE255" i="1" a="1"/>
  <c r="BE255" i="1" s="1"/>
  <c r="BD255" i="1" a="1"/>
  <c r="BD255" i="1" s="1"/>
  <c r="BC255" i="1" a="1"/>
  <c r="BC255" i="1" s="1"/>
  <c r="BB255" i="1" a="1"/>
  <c r="BB255" i="1" s="1"/>
  <c r="BA255" i="1" a="1"/>
  <c r="BA255" i="1" s="1"/>
  <c r="AZ255" i="1" a="1"/>
  <c r="AZ255" i="1" s="1"/>
  <c r="AY255" i="1" a="1"/>
  <c r="AY255" i="1" s="1"/>
  <c r="AX255" i="1" a="1"/>
  <c r="AX255" i="1" s="1"/>
  <c r="AW255" i="1" a="1"/>
  <c r="AW255" i="1" s="1"/>
  <c r="AV255" i="1" a="1"/>
  <c r="AV255" i="1" s="1"/>
  <c r="AU255" i="1" a="1"/>
  <c r="AU255" i="1" s="1"/>
  <c r="AT255" i="1" a="1"/>
  <c r="AT255" i="1" s="1"/>
  <c r="AS255" i="1" a="1"/>
  <c r="AS255" i="1" s="1"/>
  <c r="AR255" i="1" a="1"/>
  <c r="AR255" i="1" s="1"/>
  <c r="AQ255" i="1" a="1"/>
  <c r="AQ255" i="1" s="1"/>
  <c r="AP255" i="1" a="1"/>
  <c r="AP255" i="1" s="1"/>
  <c r="AO255" i="1" a="1"/>
  <c r="AO255" i="1" s="1"/>
  <c r="AN255" i="1" a="1"/>
  <c r="AN255" i="1" s="1"/>
  <c r="AM255" i="1" a="1"/>
  <c r="AM255" i="1" s="1"/>
  <c r="AL255" i="1" a="1"/>
  <c r="AL255" i="1" s="1"/>
  <c r="AK255" i="1" a="1"/>
  <c r="AK255" i="1" s="1"/>
  <c r="AJ255" i="1" a="1"/>
  <c r="AJ255" i="1" s="1"/>
  <c r="AI255" i="1" a="1"/>
  <c r="AI255" i="1" s="1"/>
  <c r="AJ204" i="1" a="1"/>
  <c r="AJ204" i="1" s="1"/>
  <c r="AK204" i="1" a="1"/>
  <c r="AK204" i="1" s="1"/>
  <c r="AL204" i="1" a="1"/>
  <c r="AL204" i="1" s="1"/>
  <c r="AM204" i="1" a="1"/>
  <c r="AM204" i="1"/>
  <c r="AN204" i="1" a="1"/>
  <c r="AN204" i="1" s="1"/>
  <c r="AO204" i="1" a="1"/>
  <c r="AO204" i="1" s="1"/>
  <c r="AP204" i="1" a="1"/>
  <c r="AP204" i="1" s="1"/>
  <c r="AQ204" i="1" a="1"/>
  <c r="AQ204" i="1" s="1"/>
  <c r="AR204" i="1" a="1"/>
  <c r="AR204" i="1" s="1"/>
  <c r="AS204" i="1" a="1"/>
  <c r="AS204" i="1" s="1"/>
  <c r="AT204" i="1" a="1"/>
  <c r="AT204" i="1" s="1"/>
  <c r="AU204" i="1" a="1"/>
  <c r="AU204" i="1" s="1"/>
  <c r="AV204" i="1" a="1"/>
  <c r="AV204" i="1" s="1"/>
  <c r="AW204" i="1" a="1"/>
  <c r="AW204" i="1" s="1"/>
  <c r="AX204" i="1" a="1"/>
  <c r="AX204" i="1" s="1"/>
  <c r="AY204" i="1" a="1"/>
  <c r="AY204" i="1" s="1"/>
  <c r="AZ204" i="1" a="1"/>
  <c r="AZ204" i="1" s="1"/>
  <c r="BA204" i="1" a="1"/>
  <c r="BA204" i="1" s="1"/>
  <c r="BB204" i="1" a="1"/>
  <c r="BB204" i="1" s="1"/>
  <c r="BC204" i="1" a="1"/>
  <c r="BC204" i="1" s="1"/>
  <c r="BD204" i="1" a="1"/>
  <c r="BD204" i="1" s="1"/>
  <c r="BE204" i="1" a="1"/>
  <c r="BE204" i="1" s="1"/>
  <c r="BF204" i="1" a="1"/>
  <c r="BF204" i="1" s="1"/>
  <c r="AJ205" i="1" a="1"/>
  <c r="AJ205" i="1" s="1"/>
  <c r="AK205" i="1" a="1"/>
  <c r="AK205" i="1" s="1"/>
  <c r="AL205" i="1" a="1"/>
  <c r="AL205" i="1" s="1"/>
  <c r="AM205" i="1" a="1"/>
  <c r="AM205" i="1" s="1"/>
  <c r="AN205" i="1" a="1"/>
  <c r="AN205" i="1" s="1"/>
  <c r="AO205" i="1" a="1"/>
  <c r="AO205" i="1" s="1"/>
  <c r="AP205" i="1" a="1"/>
  <c r="AP205" i="1" s="1"/>
  <c r="AQ205" i="1" a="1"/>
  <c r="AQ205" i="1" s="1"/>
  <c r="AR205" i="1" a="1"/>
  <c r="AR205" i="1" s="1"/>
  <c r="AS205" i="1" a="1"/>
  <c r="AS205" i="1" s="1"/>
  <c r="AT205" i="1" a="1"/>
  <c r="AT205" i="1" s="1"/>
  <c r="AU205" i="1" a="1"/>
  <c r="AU205" i="1" s="1"/>
  <c r="AV205" i="1" a="1"/>
  <c r="AV205" i="1" s="1"/>
  <c r="AV206" i="1" s="1"/>
  <c r="AW205" i="1" a="1"/>
  <c r="AW205" i="1" s="1"/>
  <c r="AX205" i="1" a="1"/>
  <c r="AX205" i="1" s="1"/>
  <c r="AY205" i="1" a="1"/>
  <c r="AY205" i="1" s="1"/>
  <c r="AZ205" i="1" a="1"/>
  <c r="AZ205" i="1" s="1"/>
  <c r="BA205" i="1" a="1"/>
  <c r="BA205" i="1" s="1"/>
  <c r="BB205" i="1" a="1"/>
  <c r="BB205" i="1" s="1"/>
  <c r="BC205" i="1" a="1"/>
  <c r="BC205" i="1" s="1"/>
  <c r="BD205" i="1" a="1"/>
  <c r="BD205" i="1"/>
  <c r="BE205" i="1" a="1"/>
  <c r="BE205" i="1" s="1"/>
  <c r="BF205" i="1" a="1"/>
  <c r="BF205" i="1" s="1"/>
  <c r="AJ211" i="1" a="1"/>
  <c r="AJ211" i="1"/>
  <c r="AK211" i="1" a="1"/>
  <c r="AK211" i="1" s="1"/>
  <c r="AL211" i="1" a="1"/>
  <c r="AL211" i="1" s="1"/>
  <c r="AM211" i="1" a="1"/>
  <c r="AM211" i="1" s="1"/>
  <c r="AN211" i="1" a="1"/>
  <c r="AN211" i="1" s="1"/>
  <c r="AO211" i="1" a="1"/>
  <c r="AO211" i="1" s="1"/>
  <c r="AP211" i="1" a="1"/>
  <c r="AP211" i="1" s="1"/>
  <c r="AQ211" i="1" a="1"/>
  <c r="AQ211" i="1" s="1"/>
  <c r="AR211" i="1" a="1"/>
  <c r="AR211" i="1" s="1"/>
  <c r="AS211" i="1" a="1"/>
  <c r="AS211" i="1" s="1"/>
  <c r="AT211" i="1" a="1"/>
  <c r="AT211" i="1" s="1"/>
  <c r="AU211" i="1" a="1"/>
  <c r="AU211" i="1" s="1"/>
  <c r="AV211" i="1" a="1"/>
  <c r="AV211" i="1" s="1"/>
  <c r="AW211" i="1" a="1"/>
  <c r="AW211" i="1" s="1"/>
  <c r="AX211" i="1" a="1"/>
  <c r="AX211" i="1" s="1"/>
  <c r="AY211" i="1" a="1"/>
  <c r="AY211" i="1" s="1"/>
  <c r="AZ211" i="1" a="1"/>
  <c r="AZ211" i="1" s="1"/>
  <c r="BA211" i="1" a="1"/>
  <c r="BA211" i="1" s="1"/>
  <c r="BB211" i="1" a="1"/>
  <c r="BB211" i="1" s="1"/>
  <c r="BC211" i="1" a="1"/>
  <c r="BC211" i="1" s="1"/>
  <c r="BD211" i="1" a="1"/>
  <c r="BD211" i="1" s="1"/>
  <c r="BE211" i="1" a="1"/>
  <c r="BE211" i="1" s="1"/>
  <c r="BF211" i="1" a="1"/>
  <c r="BF211" i="1" s="1"/>
  <c r="AJ212" i="1" a="1"/>
  <c r="AJ212" i="1" s="1"/>
  <c r="AK212" i="1" a="1"/>
  <c r="AK212" i="1" s="1"/>
  <c r="AL212" i="1" a="1"/>
  <c r="AL212" i="1" s="1"/>
  <c r="AM212" i="1" a="1"/>
  <c r="AM212" i="1" s="1"/>
  <c r="AN212" i="1" a="1"/>
  <c r="AN212" i="1" s="1"/>
  <c r="AO212" i="1" a="1"/>
  <c r="AO212" i="1" s="1"/>
  <c r="AO213" i="1" s="1"/>
  <c r="AP212" i="1" a="1"/>
  <c r="AP212" i="1" s="1"/>
  <c r="AQ212" i="1" a="1"/>
  <c r="AQ212" i="1" s="1"/>
  <c r="AR212" i="1" a="1"/>
  <c r="AR212" i="1" s="1"/>
  <c r="AS212" i="1" a="1"/>
  <c r="AS212" i="1" s="1"/>
  <c r="AS213" i="1" s="1"/>
  <c r="AT212" i="1" a="1"/>
  <c r="AT212" i="1"/>
  <c r="AU212" i="1" a="1"/>
  <c r="AU212" i="1" s="1"/>
  <c r="AU213" i="1" s="1"/>
  <c r="AV212" i="1" a="1"/>
  <c r="AV212" i="1" s="1"/>
  <c r="AW212" i="1" a="1"/>
  <c r="AW212" i="1" s="1"/>
  <c r="AX212" i="1" a="1"/>
  <c r="AX212" i="1" s="1"/>
  <c r="AY212" i="1" a="1"/>
  <c r="AY212" i="1" s="1"/>
  <c r="AZ212" i="1" a="1"/>
  <c r="AZ212" i="1" s="1"/>
  <c r="BA212" i="1" a="1"/>
  <c r="BA212" i="1" s="1"/>
  <c r="BA213" i="1" s="1"/>
  <c r="BB212" i="1" a="1"/>
  <c r="BB212" i="1" s="1"/>
  <c r="BB214" i="1" s="1"/>
  <c r="BC212" i="1" a="1"/>
  <c r="BC212" i="1" s="1"/>
  <c r="BC213" i="1" s="1"/>
  <c r="BD212" i="1" a="1"/>
  <c r="BD212" i="1" s="1"/>
  <c r="BE212" i="1" a="1"/>
  <c r="BE212" i="1" s="1"/>
  <c r="BE213" i="1" s="1"/>
  <c r="BF212" i="1" a="1"/>
  <c r="BF212" i="1" s="1"/>
  <c r="AI212" i="1" a="1"/>
  <c r="AI212" i="1" s="1"/>
  <c r="AI211" i="1" a="1"/>
  <c r="AI211" i="1" s="1"/>
  <c r="AI205" i="1" a="1"/>
  <c r="AI205" i="1" s="1"/>
  <c r="AI204" i="1" a="1"/>
  <c r="AI204" i="1" s="1"/>
  <c r="BF193" i="1" a="1"/>
  <c r="BF193" i="1" s="1"/>
  <c r="BE193" i="1" a="1"/>
  <c r="BE193" i="1" s="1"/>
  <c r="BD193" i="1" a="1"/>
  <c r="BD193" i="1" s="1"/>
  <c r="BC193" i="1" a="1"/>
  <c r="BC193" i="1" s="1"/>
  <c r="BB193" i="1" a="1"/>
  <c r="BB193" i="1" s="1"/>
  <c r="BA193" i="1" a="1"/>
  <c r="BA193" i="1" s="1"/>
  <c r="AZ193" i="1" a="1"/>
  <c r="AZ193" i="1" s="1"/>
  <c r="AY193" i="1" a="1"/>
  <c r="AY193" i="1" s="1"/>
  <c r="AX193" i="1" a="1"/>
  <c r="AX193" i="1" s="1"/>
  <c r="AW193" i="1" a="1"/>
  <c r="AW193" i="1" s="1"/>
  <c r="AV193" i="1" a="1"/>
  <c r="AV193" i="1" s="1"/>
  <c r="AU193" i="1" a="1"/>
  <c r="AU193" i="1" s="1"/>
  <c r="AT193" i="1" a="1"/>
  <c r="AT193" i="1" s="1"/>
  <c r="AS193" i="1" a="1"/>
  <c r="AS193" i="1" s="1"/>
  <c r="AR193" i="1" a="1"/>
  <c r="AR193" i="1" s="1"/>
  <c r="AQ193" i="1" a="1"/>
  <c r="AQ193" i="1" s="1"/>
  <c r="AP193" i="1" a="1"/>
  <c r="AP193" i="1" s="1"/>
  <c r="AO193" i="1" a="1"/>
  <c r="AO193" i="1" s="1"/>
  <c r="AN193" i="1" a="1"/>
  <c r="AN193" i="1" s="1"/>
  <c r="AM193" i="1" a="1"/>
  <c r="AM193" i="1" s="1"/>
  <c r="AL193" i="1" a="1"/>
  <c r="AL193" i="1" s="1"/>
  <c r="AK193" i="1" a="1"/>
  <c r="AK193" i="1" s="1"/>
  <c r="AJ193" i="1" a="1"/>
  <c r="AJ193" i="1" s="1"/>
  <c r="AI193" i="1" a="1"/>
  <c r="AI193" i="1" s="1"/>
  <c r="BF192" i="1" a="1"/>
  <c r="BF192" i="1" s="1"/>
  <c r="BE192" i="1" a="1"/>
  <c r="BE192" i="1" s="1"/>
  <c r="BD192" i="1" a="1"/>
  <c r="BD192" i="1" s="1"/>
  <c r="BC192" i="1" a="1"/>
  <c r="BC192" i="1" s="1"/>
  <c r="BB192" i="1" a="1"/>
  <c r="BB192" i="1" s="1"/>
  <c r="BA192" i="1" a="1"/>
  <c r="BA192" i="1" s="1"/>
  <c r="AZ192" i="1" a="1"/>
  <c r="AZ192" i="1" s="1"/>
  <c r="AY192" i="1" a="1"/>
  <c r="AY192" i="1" s="1"/>
  <c r="AX192" i="1" a="1"/>
  <c r="AX192" i="1" s="1"/>
  <c r="AW192" i="1" a="1"/>
  <c r="AW192" i="1" s="1"/>
  <c r="AV192" i="1" a="1"/>
  <c r="AV192" i="1" s="1"/>
  <c r="AU192" i="1" a="1"/>
  <c r="AU192" i="1" s="1"/>
  <c r="AT192" i="1" a="1"/>
  <c r="AT192" i="1" s="1"/>
  <c r="AS192" i="1" a="1"/>
  <c r="AS192" i="1" s="1"/>
  <c r="AR192" i="1" a="1"/>
  <c r="AR192" i="1" s="1"/>
  <c r="AQ192" i="1" a="1"/>
  <c r="AQ192" i="1" s="1"/>
  <c r="AP192" i="1" a="1"/>
  <c r="AP192" i="1" s="1"/>
  <c r="AO192" i="1" a="1"/>
  <c r="AO192" i="1" s="1"/>
  <c r="AN192" i="1" a="1"/>
  <c r="AN192" i="1" s="1"/>
  <c r="AM192" i="1" a="1"/>
  <c r="AM192" i="1" s="1"/>
  <c r="AL192" i="1" a="1"/>
  <c r="AL192" i="1" s="1"/>
  <c r="AK192" i="1" a="1"/>
  <c r="AK192" i="1" s="1"/>
  <c r="AJ192" i="1" a="1"/>
  <c r="AJ192" i="1" s="1"/>
  <c r="AI192" i="1" a="1"/>
  <c r="AI192" i="1" s="1"/>
  <c r="BF186" i="1" a="1"/>
  <c r="BF186" i="1" s="1"/>
  <c r="BE186" i="1" a="1"/>
  <c r="BE186" i="1" s="1"/>
  <c r="BD186" i="1" a="1"/>
  <c r="BD186" i="1" s="1"/>
  <c r="BC186" i="1" a="1"/>
  <c r="BC186" i="1" s="1"/>
  <c r="BB186" i="1" a="1"/>
  <c r="BB186" i="1" s="1"/>
  <c r="BA186" i="1" a="1"/>
  <c r="BA186" i="1" s="1"/>
  <c r="AZ186" i="1" a="1"/>
  <c r="AZ186" i="1" s="1"/>
  <c r="AY186" i="1" a="1"/>
  <c r="AY186" i="1" s="1"/>
  <c r="AX186" i="1" a="1"/>
  <c r="AX186" i="1" s="1"/>
  <c r="AW186" i="1" a="1"/>
  <c r="AW186" i="1" s="1"/>
  <c r="AV186" i="1" a="1"/>
  <c r="AV186" i="1" s="1"/>
  <c r="AU186" i="1" a="1"/>
  <c r="AU186" i="1" s="1"/>
  <c r="AT186" i="1" a="1"/>
  <c r="AT186" i="1" s="1"/>
  <c r="AS186" i="1" a="1"/>
  <c r="AS186" i="1" s="1"/>
  <c r="AR186" i="1" a="1"/>
  <c r="AR186" i="1" s="1"/>
  <c r="AQ186" i="1" a="1"/>
  <c r="AQ186" i="1" s="1"/>
  <c r="AP186" i="1" a="1"/>
  <c r="AP186" i="1" s="1"/>
  <c r="AO186" i="1" a="1"/>
  <c r="AO186" i="1" s="1"/>
  <c r="AN186" i="1" a="1"/>
  <c r="AN186" i="1" s="1"/>
  <c r="AM186" i="1" a="1"/>
  <c r="AM186" i="1" s="1"/>
  <c r="AL186" i="1" a="1"/>
  <c r="AL186" i="1" s="1"/>
  <c r="AK186" i="1" a="1"/>
  <c r="AK186" i="1" s="1"/>
  <c r="AJ186" i="1" a="1"/>
  <c r="AJ186" i="1" s="1"/>
  <c r="AI186" i="1" a="1"/>
  <c r="AI186" i="1" s="1"/>
  <c r="BF185" i="1" a="1"/>
  <c r="BF185" i="1" s="1"/>
  <c r="BE185" i="1" a="1"/>
  <c r="BE185" i="1" s="1"/>
  <c r="BD185" i="1" a="1"/>
  <c r="BD185" i="1" s="1"/>
  <c r="BC185" i="1" a="1"/>
  <c r="BC185" i="1" s="1"/>
  <c r="BB185" i="1" a="1"/>
  <c r="BB185" i="1" s="1"/>
  <c r="BA185" i="1" a="1"/>
  <c r="BA185" i="1" s="1"/>
  <c r="AZ185" i="1" a="1"/>
  <c r="AZ185" i="1" s="1"/>
  <c r="AY185" i="1" a="1"/>
  <c r="AY185" i="1" s="1"/>
  <c r="AX185" i="1" a="1"/>
  <c r="AX185" i="1" s="1"/>
  <c r="AW185" i="1" a="1"/>
  <c r="AW185" i="1" s="1"/>
  <c r="AV185" i="1" a="1"/>
  <c r="AV185" i="1" s="1"/>
  <c r="AU185" i="1" a="1"/>
  <c r="AU185" i="1" s="1"/>
  <c r="AT185" i="1" a="1"/>
  <c r="AT185" i="1" s="1"/>
  <c r="AS185" i="1" a="1"/>
  <c r="AS185" i="1" s="1"/>
  <c r="AR185" i="1" a="1"/>
  <c r="AR185" i="1" s="1"/>
  <c r="AQ185" i="1" a="1"/>
  <c r="AQ185" i="1" s="1"/>
  <c r="AP185" i="1" a="1"/>
  <c r="AP185" i="1" s="1"/>
  <c r="AO185" i="1" a="1"/>
  <c r="AO185" i="1" s="1"/>
  <c r="AN185" i="1" a="1"/>
  <c r="AN185" i="1" s="1"/>
  <c r="AM185" i="1" a="1"/>
  <c r="AM185" i="1" s="1"/>
  <c r="AL185" i="1" a="1"/>
  <c r="AL185" i="1" s="1"/>
  <c r="AK185" i="1" a="1"/>
  <c r="AK185" i="1" s="1"/>
  <c r="AJ185" i="1" a="1"/>
  <c r="AJ185" i="1" s="1"/>
  <c r="AI185" i="1" a="1"/>
  <c r="AI185" i="1" s="1"/>
  <c r="BF169" i="1" a="1"/>
  <c r="BF169" i="1" s="1"/>
  <c r="BE169" i="1" a="1"/>
  <c r="BE169" i="1" s="1"/>
  <c r="BD169" i="1" a="1"/>
  <c r="BD169" i="1" s="1"/>
  <c r="BC169" i="1" a="1"/>
  <c r="BC169" i="1" s="1"/>
  <c r="BB169" i="1" a="1"/>
  <c r="BB169" i="1" s="1"/>
  <c r="BA169" i="1" a="1"/>
  <c r="BA169" i="1" s="1"/>
  <c r="AZ169" i="1" a="1"/>
  <c r="AZ169" i="1" s="1"/>
  <c r="AY169" i="1" a="1"/>
  <c r="AY169" i="1" s="1"/>
  <c r="AX169" i="1" a="1"/>
  <c r="AX169" i="1" s="1"/>
  <c r="AW169" i="1" a="1"/>
  <c r="AW169" i="1" s="1"/>
  <c r="AV169" i="1" a="1"/>
  <c r="AV169" i="1" s="1"/>
  <c r="AU169" i="1" a="1"/>
  <c r="AU169" i="1" s="1"/>
  <c r="AT169" i="1" a="1"/>
  <c r="AT169" i="1" s="1"/>
  <c r="AS169" i="1" a="1"/>
  <c r="AS169" i="1" s="1"/>
  <c r="AR169" i="1" a="1"/>
  <c r="AR169" i="1" s="1"/>
  <c r="AQ169" i="1" a="1"/>
  <c r="AQ169" i="1" s="1"/>
  <c r="AP169" i="1" a="1"/>
  <c r="AP169" i="1" s="1"/>
  <c r="AO169" i="1" a="1"/>
  <c r="AO169" i="1" s="1"/>
  <c r="AN169" i="1" a="1"/>
  <c r="AN169" i="1" s="1"/>
  <c r="AM169" i="1" a="1"/>
  <c r="AM169" i="1" s="1"/>
  <c r="AL169" i="1" a="1"/>
  <c r="AL169" i="1" s="1"/>
  <c r="AK169" i="1" a="1"/>
  <c r="AK169" i="1" s="1"/>
  <c r="AJ169" i="1" a="1"/>
  <c r="AJ169" i="1" s="1"/>
  <c r="AI169" i="1" a="1"/>
  <c r="AI169" i="1" s="1"/>
  <c r="BF168" i="1" a="1"/>
  <c r="BF168" i="1" s="1"/>
  <c r="BE168" i="1" a="1"/>
  <c r="BE168" i="1" s="1"/>
  <c r="BD168" i="1" a="1"/>
  <c r="BD168" i="1" s="1"/>
  <c r="BC168" i="1" a="1"/>
  <c r="BC168" i="1" s="1"/>
  <c r="BB168" i="1" a="1"/>
  <c r="BB168" i="1" s="1"/>
  <c r="BA168" i="1" a="1"/>
  <c r="BA168" i="1" s="1"/>
  <c r="AZ168" i="1" a="1"/>
  <c r="AZ168" i="1" s="1"/>
  <c r="AY168" i="1" a="1"/>
  <c r="AY168" i="1" s="1"/>
  <c r="AX168" i="1" a="1"/>
  <c r="AX168" i="1" s="1"/>
  <c r="AW168" i="1" a="1"/>
  <c r="AW168" i="1" s="1"/>
  <c r="AV168" i="1" a="1"/>
  <c r="AV168" i="1" s="1"/>
  <c r="AU168" i="1" a="1"/>
  <c r="AU168" i="1" s="1"/>
  <c r="AT168" i="1" a="1"/>
  <c r="AT168" i="1" s="1"/>
  <c r="AS168" i="1" a="1"/>
  <c r="AS168" i="1" s="1"/>
  <c r="AR168" i="1" a="1"/>
  <c r="AR168" i="1" s="1"/>
  <c r="AQ168" i="1" a="1"/>
  <c r="AQ168" i="1" s="1"/>
  <c r="AP168" i="1" a="1"/>
  <c r="AP168" i="1" s="1"/>
  <c r="AO168" i="1" a="1"/>
  <c r="AO168" i="1" s="1"/>
  <c r="AN168" i="1" a="1"/>
  <c r="AN168" i="1" s="1"/>
  <c r="AM168" i="1" a="1"/>
  <c r="AM168" i="1" s="1"/>
  <c r="AL168" i="1" a="1"/>
  <c r="AL168" i="1" s="1"/>
  <c r="AK168" i="1" a="1"/>
  <c r="AK168" i="1" s="1"/>
  <c r="AJ168" i="1" a="1"/>
  <c r="AJ168" i="1" s="1"/>
  <c r="AI168" i="1" a="1"/>
  <c r="AI168" i="1" s="1"/>
  <c r="BF162" i="1" a="1"/>
  <c r="BF162" i="1" s="1"/>
  <c r="BE162" i="1" a="1"/>
  <c r="BE162" i="1" s="1"/>
  <c r="BD162" i="1" a="1"/>
  <c r="BD162" i="1" s="1"/>
  <c r="BC162" i="1" a="1"/>
  <c r="BC162" i="1" s="1"/>
  <c r="BB162" i="1" a="1"/>
  <c r="BB162" i="1" s="1"/>
  <c r="BA162" i="1" a="1"/>
  <c r="BA162" i="1" s="1"/>
  <c r="AZ162" i="1" a="1"/>
  <c r="AZ162" i="1" s="1"/>
  <c r="AY162" i="1" a="1"/>
  <c r="AY162" i="1" s="1"/>
  <c r="AX162" i="1" a="1"/>
  <c r="AX162" i="1" s="1"/>
  <c r="AW162" i="1" a="1"/>
  <c r="AW162" i="1" s="1"/>
  <c r="AV162" i="1" a="1"/>
  <c r="AV162" i="1" s="1"/>
  <c r="AU162" i="1" a="1"/>
  <c r="AU162" i="1" s="1"/>
  <c r="AT162" i="1" a="1"/>
  <c r="AT162" i="1" s="1"/>
  <c r="AS162" i="1" a="1"/>
  <c r="AS162" i="1" s="1"/>
  <c r="AR162" i="1" a="1"/>
  <c r="AR162" i="1" s="1"/>
  <c r="AQ162" i="1" a="1"/>
  <c r="AQ162" i="1" s="1"/>
  <c r="AP162" i="1" a="1"/>
  <c r="AP162" i="1" s="1"/>
  <c r="AO162" i="1" a="1"/>
  <c r="AO162" i="1" s="1"/>
  <c r="AN162" i="1" a="1"/>
  <c r="AN162" i="1" s="1"/>
  <c r="AM162" i="1" a="1"/>
  <c r="AM162" i="1" s="1"/>
  <c r="AL162" i="1" a="1"/>
  <c r="AL162" i="1" s="1"/>
  <c r="AK162" i="1" a="1"/>
  <c r="AK162" i="1" s="1"/>
  <c r="AJ162" i="1" a="1"/>
  <c r="AJ162" i="1" s="1"/>
  <c r="AI162" i="1" a="1"/>
  <c r="AI162" i="1" s="1"/>
  <c r="BF161" i="1" a="1"/>
  <c r="BF161" i="1" s="1"/>
  <c r="BE161" i="1" a="1"/>
  <c r="BE161" i="1" s="1"/>
  <c r="BD161" i="1" a="1"/>
  <c r="BD161" i="1" s="1"/>
  <c r="BC161" i="1" a="1"/>
  <c r="BC161" i="1" s="1"/>
  <c r="BB161" i="1" a="1"/>
  <c r="BB161" i="1" s="1"/>
  <c r="BA161" i="1" a="1"/>
  <c r="BA161" i="1" s="1"/>
  <c r="AZ161" i="1" a="1"/>
  <c r="AZ161" i="1" s="1"/>
  <c r="AY161" i="1" a="1"/>
  <c r="AY161" i="1" s="1"/>
  <c r="AX161" i="1" a="1"/>
  <c r="AX161" i="1" s="1"/>
  <c r="AW161" i="1" a="1"/>
  <c r="AW161" i="1" s="1"/>
  <c r="AV161" i="1" a="1"/>
  <c r="AV161" i="1" s="1"/>
  <c r="AU161" i="1" a="1"/>
  <c r="AU161" i="1" s="1"/>
  <c r="AT161" i="1" a="1"/>
  <c r="AT161" i="1" s="1"/>
  <c r="AS161" i="1" a="1"/>
  <c r="AS161" i="1" s="1"/>
  <c r="AR161" i="1" a="1"/>
  <c r="AR161" i="1" s="1"/>
  <c r="AQ161" i="1" a="1"/>
  <c r="AQ161" i="1" s="1"/>
  <c r="AP161" i="1" a="1"/>
  <c r="AP161" i="1" s="1"/>
  <c r="AO161" i="1" a="1"/>
  <c r="AO161" i="1" s="1"/>
  <c r="AN161" i="1" a="1"/>
  <c r="AN161" i="1" s="1"/>
  <c r="AM161" i="1" a="1"/>
  <c r="AM161" i="1" s="1"/>
  <c r="AL161" i="1" a="1"/>
  <c r="AL161" i="1" s="1"/>
  <c r="AK161" i="1" a="1"/>
  <c r="AK161" i="1" s="1"/>
  <c r="AJ161" i="1" a="1"/>
  <c r="AJ161" i="1" s="1"/>
  <c r="AI161" i="1" a="1"/>
  <c r="AI161" i="1" s="1"/>
  <c r="AJ144" i="1" a="1"/>
  <c r="AJ144" i="1" s="1"/>
  <c r="AK144" i="1" a="1"/>
  <c r="AK144" i="1" s="1"/>
  <c r="AL144" i="1" a="1"/>
  <c r="AL144" i="1" s="1"/>
  <c r="AM144" i="1" a="1"/>
  <c r="AM144" i="1" s="1"/>
  <c r="AN144" i="1" a="1"/>
  <c r="AN144" i="1" s="1"/>
  <c r="AO144" i="1" a="1"/>
  <c r="AO144" i="1" s="1"/>
  <c r="AP144" i="1" a="1"/>
  <c r="AP144" i="1" s="1"/>
  <c r="AQ144" i="1" a="1"/>
  <c r="AQ144" i="1" s="1"/>
  <c r="AR144" i="1" a="1"/>
  <c r="AR144" i="1" s="1"/>
  <c r="AS144" i="1" a="1"/>
  <c r="AS144" i="1" s="1"/>
  <c r="AT144" i="1" a="1"/>
  <c r="AT144" i="1" s="1"/>
  <c r="AU144" i="1" a="1"/>
  <c r="AU144" i="1" s="1"/>
  <c r="AV144" i="1" a="1"/>
  <c r="AV144" i="1" s="1"/>
  <c r="AW144" i="1" a="1"/>
  <c r="AW144" i="1" s="1"/>
  <c r="AX144" i="1" a="1"/>
  <c r="AX144" i="1" s="1"/>
  <c r="AY144" i="1" a="1"/>
  <c r="AY144" i="1" s="1"/>
  <c r="AZ144" i="1" a="1"/>
  <c r="AZ144" i="1" s="1"/>
  <c r="BA144" i="1" a="1"/>
  <c r="BA144" i="1" s="1"/>
  <c r="BB144" i="1" a="1"/>
  <c r="BB144" i="1" s="1"/>
  <c r="BC144" i="1" a="1"/>
  <c r="BC144" i="1" s="1"/>
  <c r="BD144" i="1" a="1"/>
  <c r="BD144" i="1" s="1"/>
  <c r="BE144" i="1" a="1"/>
  <c r="BE144" i="1" s="1"/>
  <c r="BF144" i="1" a="1"/>
  <c r="BF144" i="1" s="1"/>
  <c r="AJ145" i="1" a="1"/>
  <c r="AJ145" i="1" s="1"/>
  <c r="AK145" i="1" a="1"/>
  <c r="AK145" i="1" s="1"/>
  <c r="AL145" i="1" a="1"/>
  <c r="AL145" i="1" s="1"/>
  <c r="AM145" i="1" a="1"/>
  <c r="AM145" i="1" s="1"/>
  <c r="AN145" i="1" a="1"/>
  <c r="AN145" i="1" s="1"/>
  <c r="AO145" i="1" a="1"/>
  <c r="AO145" i="1" s="1"/>
  <c r="AP145" i="1" a="1"/>
  <c r="AP145" i="1" s="1"/>
  <c r="AQ145" i="1" a="1"/>
  <c r="AQ145" i="1" s="1"/>
  <c r="AR145" i="1" a="1"/>
  <c r="AR145" i="1" s="1"/>
  <c r="AS145" i="1" a="1"/>
  <c r="AS145" i="1" s="1"/>
  <c r="AT145" i="1" a="1"/>
  <c r="AT145" i="1" s="1"/>
  <c r="AU145" i="1" a="1"/>
  <c r="AU145" i="1" s="1"/>
  <c r="AV145" i="1" a="1"/>
  <c r="AV145" i="1" s="1"/>
  <c r="AW145" i="1" a="1"/>
  <c r="AW145" i="1" s="1"/>
  <c r="AX145" i="1" a="1"/>
  <c r="AX145" i="1" s="1"/>
  <c r="AY145" i="1" a="1"/>
  <c r="AY145" i="1" s="1"/>
  <c r="AZ145" i="1" a="1"/>
  <c r="AZ145" i="1" s="1"/>
  <c r="BA145" i="1" a="1"/>
  <c r="BA145" i="1" s="1"/>
  <c r="BB145" i="1" a="1"/>
  <c r="BB145" i="1" s="1"/>
  <c r="BC145" i="1" a="1"/>
  <c r="BC145" i="1" s="1"/>
  <c r="BD145" i="1" a="1"/>
  <c r="BD145" i="1" s="1"/>
  <c r="BE145" i="1" a="1"/>
  <c r="BE145" i="1" s="1"/>
  <c r="BF145" i="1" a="1"/>
  <c r="BF145" i="1" s="1"/>
  <c r="AI145" i="1" a="1"/>
  <c r="AI145" i="1" s="1"/>
  <c r="AI144" i="1" a="1"/>
  <c r="AI144" i="1" s="1"/>
  <c r="AJ137" i="1" a="1"/>
  <c r="AJ137" i="1" s="1"/>
  <c r="AK137" i="1" a="1"/>
  <c r="AK137" i="1" s="1"/>
  <c r="AL137" i="1" a="1"/>
  <c r="AL137" i="1" s="1"/>
  <c r="AM137" i="1" a="1"/>
  <c r="AM137" i="1" s="1"/>
  <c r="AN137" i="1" a="1"/>
  <c r="AN137" i="1" s="1"/>
  <c r="AO137" i="1" a="1"/>
  <c r="AO137" i="1" s="1"/>
  <c r="AP137" i="1" a="1"/>
  <c r="AP137" i="1" s="1"/>
  <c r="AQ137" i="1" a="1"/>
  <c r="AQ137" i="1" s="1"/>
  <c r="AR137" i="1" a="1"/>
  <c r="AR137" i="1" s="1"/>
  <c r="AS137" i="1" a="1"/>
  <c r="AS137" i="1" s="1"/>
  <c r="AT137" i="1" a="1"/>
  <c r="AT137" i="1" s="1"/>
  <c r="AU137" i="1" a="1"/>
  <c r="AU137" i="1" s="1"/>
  <c r="AV137" i="1" a="1"/>
  <c r="AV137" i="1" s="1"/>
  <c r="AW137" i="1" a="1"/>
  <c r="AW137" i="1" s="1"/>
  <c r="AX137" i="1" a="1"/>
  <c r="AX137" i="1" s="1"/>
  <c r="AY137" i="1" a="1"/>
  <c r="AY137" i="1" s="1"/>
  <c r="AZ137" i="1" a="1"/>
  <c r="AZ137" i="1" s="1"/>
  <c r="BA137" i="1" a="1"/>
  <c r="BA137" i="1" s="1"/>
  <c r="BB137" i="1" a="1"/>
  <c r="BB137" i="1" s="1"/>
  <c r="BC137" i="1" a="1"/>
  <c r="BC137" i="1" s="1"/>
  <c r="BD137" i="1" a="1"/>
  <c r="BD137" i="1" s="1"/>
  <c r="BE137" i="1" a="1"/>
  <c r="BE137" i="1" s="1"/>
  <c r="BF137" i="1" a="1"/>
  <c r="BF137" i="1" s="1"/>
  <c r="AI137" i="1" a="1"/>
  <c r="AI137" i="1" s="1"/>
  <c r="AM138" i="1" a="1"/>
  <c r="AM138" i="1" s="1"/>
  <c r="AN138" i="1" a="1"/>
  <c r="AN138" i="1" s="1"/>
  <c r="AN141" i="1" s="1"/>
  <c r="AO138" i="1" a="1"/>
  <c r="AO138" i="1" s="1"/>
  <c r="AP138" i="1" a="1"/>
  <c r="AP138" i="1" s="1"/>
  <c r="AQ138" i="1" a="1"/>
  <c r="AQ138" i="1" s="1"/>
  <c r="AR138" i="1" a="1"/>
  <c r="AR138" i="1" s="1"/>
  <c r="AS138" i="1" a="1"/>
  <c r="AS138" i="1" s="1"/>
  <c r="AT138" i="1" a="1"/>
  <c r="AT138" i="1" s="1"/>
  <c r="AU138" i="1" a="1"/>
  <c r="AU138" i="1" s="1"/>
  <c r="AV138" i="1" a="1"/>
  <c r="AV138" i="1" s="1"/>
  <c r="AV141" i="1" s="1"/>
  <c r="AW138" i="1" a="1"/>
  <c r="AW138" i="1" s="1"/>
  <c r="AX138" i="1" a="1"/>
  <c r="AX138" i="1" s="1"/>
  <c r="AY138" i="1" a="1"/>
  <c r="AY138" i="1" s="1"/>
  <c r="AZ138" i="1" a="1"/>
  <c r="AZ138" i="1" s="1"/>
  <c r="BA138" i="1" a="1"/>
  <c r="BA138" i="1" s="1"/>
  <c r="BB138" i="1" a="1"/>
  <c r="BB138" i="1" s="1"/>
  <c r="BC138" i="1" a="1"/>
  <c r="BC138" i="1" s="1"/>
  <c r="BD138" i="1" a="1"/>
  <c r="BD138" i="1" s="1"/>
  <c r="BE138" i="1" a="1"/>
  <c r="BE138" i="1" s="1"/>
  <c r="BE141" i="1" s="1"/>
  <c r="BF138" i="1" a="1"/>
  <c r="BF138" i="1" s="1"/>
  <c r="AI138" i="1" a="1"/>
  <c r="AI138" i="1" s="1"/>
  <c r="AJ138" i="1" a="1"/>
  <c r="AJ138" i="1" s="1"/>
  <c r="AK138" i="1" a="1"/>
  <c r="AK138" i="1" s="1"/>
  <c r="AK141" i="1" s="1"/>
  <c r="AL138" i="1" a="1"/>
  <c r="AL138" i="1" s="1"/>
  <c r="AQ266" i="3" l="1"/>
  <c r="AU266" i="3"/>
  <c r="AR266" i="3"/>
  <c r="AS266" i="3"/>
  <c r="AL266" i="3"/>
  <c r="AR130" i="3"/>
  <c r="AR131" i="3" s="1"/>
  <c r="AV109" i="3"/>
  <c r="AV110" i="3" s="1"/>
  <c r="BE172" i="3"/>
  <c r="AO35" i="3"/>
  <c r="AO36" i="3" s="1"/>
  <c r="BF35" i="3"/>
  <c r="BF36" i="3" s="1"/>
  <c r="AR35" i="3"/>
  <c r="AR36" i="3" s="1"/>
  <c r="AQ35" i="3"/>
  <c r="AQ36" i="3" s="1"/>
  <c r="AI35" i="3"/>
  <c r="AI36" i="3" s="1"/>
  <c r="AQ172" i="3"/>
  <c r="BB96" i="3"/>
  <c r="AY165" i="3"/>
  <c r="BE266" i="3"/>
  <c r="AY189" i="3"/>
  <c r="AO172" i="3"/>
  <c r="BE109" i="3"/>
  <c r="BE110" i="3" s="1"/>
  <c r="AO109" i="3"/>
  <c r="AO110" i="3" s="1"/>
  <c r="AT172" i="3"/>
  <c r="BA35" i="3"/>
  <c r="BA36" i="3" s="1"/>
  <c r="AK35" i="3"/>
  <c r="AK36" i="3" s="1"/>
  <c r="AU259" i="3"/>
  <c r="BB35" i="3"/>
  <c r="BB36" i="3" s="1"/>
  <c r="AX266" i="3"/>
  <c r="BA266" i="3"/>
  <c r="AO266" i="3"/>
  <c r="AY196" i="3"/>
  <c r="AU196" i="3"/>
  <c r="BD196" i="3"/>
  <c r="AZ172" i="3"/>
  <c r="BF130" i="3"/>
  <c r="BF131" i="3" s="1"/>
  <c r="AQ259" i="3"/>
  <c r="AX35" i="3"/>
  <c r="AX36" i="3" s="1"/>
  <c r="AO235" i="3"/>
  <c r="AN235" i="3"/>
  <c r="AN236" i="3" s="1"/>
  <c r="BD130" i="3"/>
  <c r="BD131" i="3" s="1"/>
  <c r="AN130" i="3"/>
  <c r="AN131" i="3" s="1"/>
  <c r="AV130" i="3"/>
  <c r="AV131" i="3" s="1"/>
  <c r="BA259" i="3"/>
  <c r="AL196" i="3"/>
  <c r="AM172" i="3"/>
  <c r="BD189" i="3"/>
  <c r="AY172" i="3"/>
  <c r="BA109" i="3"/>
  <c r="BA110" i="3" s="1"/>
  <c r="AK109" i="3"/>
  <c r="AK110" i="3" s="1"/>
  <c r="AN109" i="3"/>
  <c r="AN110" i="3" s="1"/>
  <c r="AN165" i="3"/>
  <c r="BB130" i="3"/>
  <c r="BB131" i="3" s="1"/>
  <c r="AW35" i="3"/>
  <c r="AW36" i="3" s="1"/>
  <c r="AT35" i="3"/>
  <c r="AT36" i="3" s="1"/>
  <c r="AM121" i="3"/>
  <c r="AM122" i="3" s="1"/>
  <c r="AZ259" i="3"/>
  <c r="AK266" i="3"/>
  <c r="AZ130" i="3"/>
  <c r="AZ131" i="3" s="1"/>
  <c r="AJ130" i="3"/>
  <c r="AJ131" i="3" s="1"/>
  <c r="AL172" i="3"/>
  <c r="AW109" i="3"/>
  <c r="AW110" i="3" s="1"/>
  <c r="AK130" i="3"/>
  <c r="AK131" i="3" s="1"/>
  <c r="AZ109" i="3"/>
  <c r="AZ110" i="3" s="1"/>
  <c r="AJ109" i="3"/>
  <c r="AJ110" i="3" s="1"/>
  <c r="AI109" i="3"/>
  <c r="AI110" i="3" s="1"/>
  <c r="AS35" i="3"/>
  <c r="AS36" i="3" s="1"/>
  <c r="AV35" i="3"/>
  <c r="AV36" i="3" s="1"/>
  <c r="BD35" i="3"/>
  <c r="BD36" i="3" s="1"/>
  <c r="AN35" i="3"/>
  <c r="AN36" i="3" s="1"/>
  <c r="BB109" i="3"/>
  <c r="BB110" i="3" s="1"/>
  <c r="AR57" i="3"/>
  <c r="AR58" i="3" s="1"/>
  <c r="AW57" i="3"/>
  <c r="AU35" i="3"/>
  <c r="AU36" i="3" s="1"/>
  <c r="AU23" i="3"/>
  <c r="BE23" i="3"/>
  <c r="BE24" i="3" s="1"/>
  <c r="AW23" i="3"/>
  <c r="AO23" i="3"/>
  <c r="BA172" i="3"/>
  <c r="BF172" i="3"/>
  <c r="BB259" i="3"/>
  <c r="AL259" i="3"/>
  <c r="AT266" i="3"/>
  <c r="BF259" i="3"/>
  <c r="AP259" i="3"/>
  <c r="AM266" i="3"/>
  <c r="AS259" i="3"/>
  <c r="AX259" i="3"/>
  <c r="AU189" i="3"/>
  <c r="BD172" i="3"/>
  <c r="AZ165" i="3"/>
  <c r="AY266" i="3"/>
  <c r="AX196" i="3"/>
  <c r="AQ165" i="3"/>
  <c r="AR172" i="3"/>
  <c r="BD165" i="3"/>
  <c r="BD109" i="3"/>
  <c r="BD110" i="3" s="1"/>
  <c r="AX165" i="3"/>
  <c r="AW130" i="3"/>
  <c r="AW131" i="3" s="1"/>
  <c r="AY109" i="3"/>
  <c r="AY110" i="3" s="1"/>
  <c r="AQ109" i="3"/>
  <c r="AQ110" i="3" s="1"/>
  <c r="AL109" i="3"/>
  <c r="AL110" i="3" s="1"/>
  <c r="AQ23" i="3"/>
  <c r="AU121" i="3"/>
  <c r="AU122" i="3" s="1"/>
  <c r="AY95" i="3"/>
  <c r="AY96" i="3" s="1"/>
  <c r="AN95" i="3"/>
  <c r="AZ23" i="3"/>
  <c r="AZ24" i="3" s="1"/>
  <c r="BF57" i="3"/>
  <c r="BF58" i="3" s="1"/>
  <c r="AX23" i="3"/>
  <c r="BA196" i="3"/>
  <c r="AP172" i="3"/>
  <c r="AY259" i="3"/>
  <c r="BB189" i="3"/>
  <c r="AL165" i="3"/>
  <c r="AS109" i="3"/>
  <c r="AS110" i="3" s="1"/>
  <c r="AR109" i="3"/>
  <c r="AR110" i="3" s="1"/>
  <c r="AQ130" i="3"/>
  <c r="AQ131" i="3" s="1"/>
  <c r="AU109" i="3"/>
  <c r="AU110" i="3" s="1"/>
  <c r="BC109" i="3"/>
  <c r="BC110" i="3" s="1"/>
  <c r="AM109" i="3"/>
  <c r="AM110" i="3" s="1"/>
  <c r="AL130" i="3"/>
  <c r="AL131" i="3" s="1"/>
  <c r="AS165" i="3"/>
  <c r="AO57" i="3"/>
  <c r="AM35" i="3"/>
  <c r="AM36" i="3" s="1"/>
  <c r="AR95" i="3"/>
  <c r="AR96" i="3" s="1"/>
  <c r="AV121" i="3"/>
  <c r="AV122" i="3" s="1"/>
  <c r="AT95" i="3"/>
  <c r="AT96" i="3" s="1"/>
  <c r="AQ95" i="3"/>
  <c r="AQ96" i="3" s="1"/>
  <c r="BA121" i="3"/>
  <c r="BA122" i="3" s="1"/>
  <c r="BC130" i="3"/>
  <c r="BC131" i="3" s="1"/>
  <c r="AT259" i="3"/>
  <c r="BB266" i="3"/>
  <c r="AZ189" i="3"/>
  <c r="AR165" i="3"/>
  <c r="AL189" i="3"/>
  <c r="BB165" i="3"/>
  <c r="AK165" i="3"/>
  <c r="BB172" i="3"/>
  <c r="AU57" i="3"/>
  <c r="AU58" i="3" s="1"/>
  <c r="AZ35" i="3"/>
  <c r="AZ36" i="3" s="1"/>
  <c r="AJ35" i="3"/>
  <c r="AJ36" i="3" s="1"/>
  <c r="AY35" i="3"/>
  <c r="AY36" i="3" s="1"/>
  <c r="AK259" i="3"/>
  <c r="AL35" i="3"/>
  <c r="AL36" i="3" s="1"/>
  <c r="AY259" i="2"/>
  <c r="AL266" i="2"/>
  <c r="AQ259" i="2"/>
  <c r="AU266" i="2"/>
  <c r="BA266" i="2"/>
  <c r="AO266" i="2"/>
  <c r="AX130" i="2"/>
  <c r="AX131" i="2" s="1"/>
  <c r="AZ165" i="2"/>
  <c r="BE130" i="2"/>
  <c r="BE131" i="2" s="1"/>
  <c r="AI109" i="2"/>
  <c r="AI110" i="2" s="1"/>
  <c r="BC95" i="2"/>
  <c r="BC96" i="2" s="1"/>
  <c r="AM95" i="2"/>
  <c r="AM96" i="2" s="1"/>
  <c r="BF165" i="2"/>
  <c r="AV57" i="2"/>
  <c r="AX165" i="2"/>
  <c r="BC121" i="2"/>
  <c r="BC122" i="2" s="1"/>
  <c r="AM121" i="2"/>
  <c r="AN35" i="2"/>
  <c r="AN36" i="2" s="1"/>
  <c r="BD35" i="2"/>
  <c r="BD36" i="2" s="1"/>
  <c r="AU58" i="2"/>
  <c r="BC23" i="2"/>
  <c r="AS24" i="2"/>
  <c r="AZ236" i="2"/>
  <c r="AS165" i="2"/>
  <c r="AZ130" i="2"/>
  <c r="AZ131" i="2" s="1"/>
  <c r="AJ130" i="2"/>
  <c r="AJ131" i="2" s="1"/>
  <c r="AZ109" i="2"/>
  <c r="AZ110" i="2" s="1"/>
  <c r="AJ109" i="2"/>
  <c r="AJ110" i="2" s="1"/>
  <c r="AK130" i="2"/>
  <c r="AK131" i="2" s="1"/>
  <c r="BA95" i="2"/>
  <c r="AT23" i="2"/>
  <c r="AT24" i="2" s="1"/>
  <c r="BF259" i="2"/>
  <c r="AX266" i="2"/>
  <c r="AT236" i="2"/>
  <c r="AU172" i="2"/>
  <c r="AX172" i="2"/>
  <c r="BD165" i="2"/>
  <c r="AR172" i="2"/>
  <c r="AM130" i="2"/>
  <c r="AM131" i="2" s="1"/>
  <c r="BF95" i="2"/>
  <c r="BF96" i="2" s="1"/>
  <c r="AP95" i="2"/>
  <c r="AP96" i="2" s="1"/>
  <c r="AS58" i="2"/>
  <c r="AO57" i="2"/>
  <c r="AO58" i="2" s="1"/>
  <c r="AZ121" i="2"/>
  <c r="AZ122" i="2" s="1"/>
  <c r="AJ121" i="2"/>
  <c r="AJ122" i="2" s="1"/>
  <c r="AR23" i="2"/>
  <c r="AX259" i="2"/>
  <c r="BF266" i="2"/>
  <c r="AP266" i="2"/>
  <c r="AL259" i="2"/>
  <c r="AM259" i="2"/>
  <c r="AO172" i="2"/>
  <c r="AQ172" i="2"/>
  <c r="BE165" i="2"/>
  <c r="AQ95" i="2"/>
  <c r="AQ96" i="2" s="1"/>
  <c r="AW109" i="2"/>
  <c r="AW110" i="2" s="1"/>
  <c r="AT95" i="2"/>
  <c r="AJ35" i="2"/>
  <c r="AJ36" i="2" s="1"/>
  <c r="AP35" i="2"/>
  <c r="AP36" i="2" s="1"/>
  <c r="BF35" i="2"/>
  <c r="BF36" i="2" s="1"/>
  <c r="AK35" i="2"/>
  <c r="AK36" i="2" s="1"/>
  <c r="BA35" i="2"/>
  <c r="BA36" i="2" s="1"/>
  <c r="AX23" i="2"/>
  <c r="AX24" i="2" s="1"/>
  <c r="BA57" i="2"/>
  <c r="BA58" i="2" s="1"/>
  <c r="AV235" i="2"/>
  <c r="AV236" i="2" s="1"/>
  <c r="BD23" i="2"/>
  <c r="BD24" i="2" s="1"/>
  <c r="AT266" i="2"/>
  <c r="AY266" i="2"/>
  <c r="AO259" i="2"/>
  <c r="BE235" i="2"/>
  <c r="BE236" i="2" s="1"/>
  <c r="AW235" i="2"/>
  <c r="AW236" i="2" s="1"/>
  <c r="AO235" i="2"/>
  <c r="BC172" i="2"/>
  <c r="AY165" i="2"/>
  <c r="BE172" i="2"/>
  <c r="AR130" i="2"/>
  <c r="AR131" i="2" s="1"/>
  <c r="AT165" i="2"/>
  <c r="AP165" i="2"/>
  <c r="AR109" i="2"/>
  <c r="AR110" i="2" s="1"/>
  <c r="AR165" i="2"/>
  <c r="AX109" i="2"/>
  <c r="AX110" i="2" s="1"/>
  <c r="AL109" i="2"/>
  <c r="AL110" i="2" s="1"/>
  <c r="AL57" i="2"/>
  <c r="AL58" i="2" s="1"/>
  <c r="AU130" i="2"/>
  <c r="AU131" i="2" s="1"/>
  <c r="AS109" i="2"/>
  <c r="AS110" i="2" s="1"/>
  <c r="AR95" i="2"/>
  <c r="AR96" i="2" s="1"/>
  <c r="AV35" i="2"/>
  <c r="AV36" i="2" s="1"/>
  <c r="AL35" i="2"/>
  <c r="AL36" i="2" s="1"/>
  <c r="BB35" i="2"/>
  <c r="BB36" i="2" s="1"/>
  <c r="AW35" i="2"/>
  <c r="AW36" i="2" s="1"/>
  <c r="AP235" i="2"/>
  <c r="AP236" i="2" s="1"/>
  <c r="AN235" i="2"/>
  <c r="AN236" i="2" s="1"/>
  <c r="AZ23" i="2"/>
  <c r="AZ24" i="2" s="1"/>
  <c r="AN23" i="2"/>
  <c r="AN24" i="2" s="1"/>
  <c r="AX235" i="2"/>
  <c r="AX236" i="2" s="1"/>
  <c r="AZ266" i="2"/>
  <c r="BE266" i="2"/>
  <c r="AS259" i="2"/>
  <c r="BD130" i="2"/>
  <c r="BD131" i="2" s="1"/>
  <c r="AN130" i="2"/>
  <c r="AN131" i="2" s="1"/>
  <c r="AO165" i="2"/>
  <c r="BF130" i="2"/>
  <c r="BF131" i="2" s="1"/>
  <c r="AP130" i="2"/>
  <c r="AP131" i="2" s="1"/>
  <c r="BD109" i="2"/>
  <c r="BD110" i="2" s="1"/>
  <c r="AN109" i="2"/>
  <c r="AN110" i="2" s="1"/>
  <c r="AK95" i="2"/>
  <c r="AK96" i="2" s="1"/>
  <c r="BA130" i="2"/>
  <c r="BA131" i="2" s="1"/>
  <c r="AT109" i="2"/>
  <c r="AT110" i="2" s="1"/>
  <c r="BC130" i="2"/>
  <c r="BC131" i="2" s="1"/>
  <c r="BE58" i="2"/>
  <c r="AR24" i="2"/>
  <c r="AJ24" i="2"/>
  <c r="AT214" i="1"/>
  <c r="AI207" i="1"/>
  <c r="AL213" i="1"/>
  <c r="AM235" i="1"/>
  <c r="AM236" i="1" s="1"/>
  <c r="AM213" i="1"/>
  <c r="BA57" i="1"/>
  <c r="BA58" i="1" s="1"/>
  <c r="AM57" i="1"/>
  <c r="AM58" i="1" s="1"/>
  <c r="AI23" i="1"/>
  <c r="AO57" i="1"/>
  <c r="AO58" i="1" s="1"/>
  <c r="AK213" i="1"/>
  <c r="AI147" i="1"/>
  <c r="AI214" i="1"/>
  <c r="AI215" i="1" s="1"/>
  <c r="AN206" i="1"/>
  <c r="AV23" i="1"/>
  <c r="AI146" i="1"/>
  <c r="AI213" i="1"/>
  <c r="AW215" i="1"/>
  <c r="AW213" i="1"/>
  <c r="AL214" i="1"/>
  <c r="AL215" i="1" s="1"/>
  <c r="BB213" i="1"/>
  <c r="BB215" i="1" s="1"/>
  <c r="AP139" i="1"/>
  <c r="AI206" i="1"/>
  <c r="AV207" i="1"/>
  <c r="AV57" i="1"/>
  <c r="BC235" i="1"/>
  <c r="BC236" i="1" s="1"/>
  <c r="AT213" i="1"/>
  <c r="AT215" i="1" s="1"/>
  <c r="BD207" i="1"/>
  <c r="AN207" i="1"/>
  <c r="AN236" i="1"/>
  <c r="AP235" i="3"/>
  <c r="AM57" i="3"/>
  <c r="AN96" i="3"/>
  <c r="BD121" i="3"/>
  <c r="BD122" i="3" s="1"/>
  <c r="AJ57" i="3"/>
  <c r="BC121" i="3"/>
  <c r="BC122" i="3" s="1"/>
  <c r="AW121" i="3"/>
  <c r="AW122" i="3" s="1"/>
  <c r="BC23" i="3"/>
  <c r="BC24" i="3" s="1"/>
  <c r="AM23" i="3"/>
  <c r="AP23" i="3"/>
  <c r="AP24" i="3" s="1"/>
  <c r="AX57" i="3"/>
  <c r="AX58" i="3" s="1"/>
  <c r="BA57" i="3"/>
  <c r="BA58" i="3" s="1"/>
  <c r="AK122" i="3"/>
  <c r="AJ23" i="3"/>
  <c r="AJ24" i="3" s="1"/>
  <c r="AL57" i="3"/>
  <c r="AL58" i="3" s="1"/>
  <c r="AN57" i="3"/>
  <c r="BB57" i="3"/>
  <c r="BB58" i="3" s="1"/>
  <c r="BF235" i="3"/>
  <c r="BF236" i="3" s="1"/>
  <c r="BA95" i="3"/>
  <c r="BA96" i="3" s="1"/>
  <c r="AS95" i="3"/>
  <c r="AS96" i="3" s="1"/>
  <c r="AY121" i="3"/>
  <c r="AY122" i="3" s="1"/>
  <c r="AV23" i="3"/>
  <c r="AV24" i="3" s="1"/>
  <c r="AK57" i="3"/>
  <c r="AK58" i="3" s="1"/>
  <c r="AV95" i="3"/>
  <c r="BD57" i="3"/>
  <c r="BD58" i="3" s="1"/>
  <c r="AY235" i="3"/>
  <c r="AY236" i="3" s="1"/>
  <c r="AQ235" i="3"/>
  <c r="AQ236" i="3" s="1"/>
  <c r="AR23" i="3"/>
  <c r="AR24" i="3" s="1"/>
  <c r="AZ95" i="3"/>
  <c r="AZ96" i="3" s="1"/>
  <c r="AN121" i="3"/>
  <c r="AN122" i="3" s="1"/>
  <c r="BB121" i="3"/>
  <c r="BB122" i="3" s="1"/>
  <c r="BD96" i="3"/>
  <c r="AR235" i="3"/>
  <c r="AR236" i="3" s="1"/>
  <c r="AL24" i="3"/>
  <c r="BA235" i="3"/>
  <c r="BA236" i="3" s="1"/>
  <c r="AV96" i="3"/>
  <c r="AT58" i="3"/>
  <c r="BD23" i="3"/>
  <c r="BD24" i="3" s="1"/>
  <c r="AN23" i="3"/>
  <c r="AN24" i="3" s="1"/>
  <c r="AS121" i="3"/>
  <c r="AS122" i="3" s="1"/>
  <c r="AR121" i="3"/>
  <c r="AR122" i="3" s="1"/>
  <c r="AP58" i="3"/>
  <c r="AT23" i="3"/>
  <c r="AT24" i="3" s="1"/>
  <c r="AW58" i="3"/>
  <c r="BC95" i="3"/>
  <c r="BC96" i="3" s="1"/>
  <c r="AO236" i="3"/>
  <c r="BE236" i="3"/>
  <c r="AQ121" i="3"/>
  <c r="AY23" i="3"/>
  <c r="AY24" i="3" s="1"/>
  <c r="AJ121" i="3"/>
  <c r="AJ122" i="3" s="1"/>
  <c r="AX24" i="3"/>
  <c r="AK235" i="3"/>
  <c r="AK236" i="3" s="1"/>
  <c r="AL235" i="3"/>
  <c r="AL236" i="3" s="1"/>
  <c r="AR259" i="3"/>
  <c r="AI58" i="3"/>
  <c r="AQ57" i="3"/>
  <c r="AQ58" i="3" s="1"/>
  <c r="AO58" i="3"/>
  <c r="AW24" i="3"/>
  <c r="AO24" i="3"/>
  <c r="AQ24" i="3"/>
  <c r="AN58" i="3"/>
  <c r="AM58" i="3"/>
  <c r="AU24" i="3"/>
  <c r="AJ235" i="3"/>
  <c r="AJ236" i="3" s="1"/>
  <c r="BD235" i="3"/>
  <c r="BD236" i="3" s="1"/>
  <c r="AT235" i="3"/>
  <c r="AT236" i="3" s="1"/>
  <c r="AV236" i="3"/>
  <c r="AI96" i="3"/>
  <c r="BF121" i="3"/>
  <c r="BF122" i="3" s="1"/>
  <c r="AX121" i="3"/>
  <c r="AX122" i="3" s="1"/>
  <c r="AP121" i="3"/>
  <c r="AP122" i="3" s="1"/>
  <c r="AK95" i="3"/>
  <c r="AK96" i="3" s="1"/>
  <c r="AO121" i="3"/>
  <c r="AO122" i="3" s="1"/>
  <c r="BC235" i="3"/>
  <c r="BC236" i="3" s="1"/>
  <c r="AU235" i="3"/>
  <c r="AU236" i="3" s="1"/>
  <c r="AM235" i="3"/>
  <c r="AM236" i="3" s="1"/>
  <c r="AZ121" i="3"/>
  <c r="AZ122" i="3" s="1"/>
  <c r="BA23" i="3"/>
  <c r="BA24" i="3" s="1"/>
  <c r="AS23" i="3"/>
  <c r="AS24" i="3" s="1"/>
  <c r="AK23" i="3"/>
  <c r="AK24" i="3" s="1"/>
  <c r="AI23" i="3"/>
  <c r="AI24" i="3" s="1"/>
  <c r="AZ57" i="3"/>
  <c r="AZ58" i="3" s="1"/>
  <c r="AM24" i="3"/>
  <c r="AQ122" i="3"/>
  <c r="AX235" i="3"/>
  <c r="AX236" i="3" s="1"/>
  <c r="BB235" i="3"/>
  <c r="BB236" i="3" s="1"/>
  <c r="AP236" i="3"/>
  <c r="AI121" i="3"/>
  <c r="AI122" i="3" s="1"/>
  <c r="AY57" i="3"/>
  <c r="AY58" i="3" s="1"/>
  <c r="AT121" i="3"/>
  <c r="AT122" i="3" s="1"/>
  <c r="AL121" i="3"/>
  <c r="AL122" i="3" s="1"/>
  <c r="BE95" i="3"/>
  <c r="BE96" i="3" s="1"/>
  <c r="AW95" i="3"/>
  <c r="AW96" i="3" s="1"/>
  <c r="AO95" i="3"/>
  <c r="AO96" i="3" s="1"/>
  <c r="BE121" i="3"/>
  <c r="BE122" i="3" s="1"/>
  <c r="AJ58" i="3"/>
  <c r="AI235" i="3"/>
  <c r="AI236" i="3" s="1"/>
  <c r="BE58" i="3"/>
  <c r="BC58" i="3"/>
  <c r="AV58" i="3"/>
  <c r="AS58" i="3"/>
  <c r="BA235" i="2"/>
  <c r="BA236" i="2" s="1"/>
  <c r="AS235" i="2"/>
  <c r="AS236" i="2" s="1"/>
  <c r="AK235" i="2"/>
  <c r="AQ235" i="2"/>
  <c r="AQ236" i="2" s="1"/>
  <c r="AX96" i="2"/>
  <c r="BB58" i="2"/>
  <c r="BE96" i="2"/>
  <c r="AO96" i="2"/>
  <c r="AV96" i="2"/>
  <c r="AY96" i="2"/>
  <c r="AI95" i="2"/>
  <c r="AI96" i="2" s="1"/>
  <c r="AV58" i="2"/>
  <c r="AP24" i="2"/>
  <c r="BF24" i="2"/>
  <c r="AO236" i="2"/>
  <c r="BC235" i="2"/>
  <c r="BC236" i="2" s="1"/>
  <c r="AM235" i="2"/>
  <c r="AM236" i="2" s="1"/>
  <c r="AZ57" i="2"/>
  <c r="AZ58" i="2" s="1"/>
  <c r="AT96" i="2"/>
  <c r="AX58" i="2"/>
  <c r="AS121" i="2"/>
  <c r="AS122" i="2" s="1"/>
  <c r="BA96" i="2"/>
  <c r="AY121" i="2"/>
  <c r="AY122" i="2" s="1"/>
  <c r="AI121" i="2"/>
  <c r="AI122" i="2" s="1"/>
  <c r="AU96" i="2"/>
  <c r="AY57" i="2"/>
  <c r="AY58" i="2" s="1"/>
  <c r="AR58" i="2"/>
  <c r="AM24" i="2"/>
  <c r="BB24" i="2"/>
  <c r="AY235" i="2"/>
  <c r="AY236" i="2" s="1"/>
  <c r="AI235" i="2"/>
  <c r="AI236" i="2" s="1"/>
  <c r="AT58" i="2"/>
  <c r="BE121" i="2"/>
  <c r="BE122" i="2" s="1"/>
  <c r="AO121" i="2"/>
  <c r="AO122" i="2" s="1"/>
  <c r="AW96" i="2"/>
  <c r="BD96" i="2"/>
  <c r="AN96" i="2"/>
  <c r="AU121" i="2"/>
  <c r="AU122" i="2" s="1"/>
  <c r="BC24" i="2"/>
  <c r="AN58" i="2"/>
  <c r="AY24" i="2"/>
  <c r="AK236" i="2"/>
  <c r="AU235" i="2"/>
  <c r="AU236" i="2" s="1"/>
  <c r="BF236" i="2"/>
  <c r="AW122" i="2"/>
  <c r="BD57" i="2"/>
  <c r="BD58" i="2" s="1"/>
  <c r="AM122" i="2"/>
  <c r="BB96" i="2"/>
  <c r="AL96" i="2"/>
  <c r="BF58" i="2"/>
  <c r="AP58" i="2"/>
  <c r="BA121" i="2"/>
  <c r="BA122" i="2" s="1"/>
  <c r="AK121" i="2"/>
  <c r="AK122" i="2" s="1"/>
  <c r="AS96" i="2"/>
  <c r="AZ96" i="2"/>
  <c r="AJ95" i="2"/>
  <c r="AJ96" i="2" s="1"/>
  <c r="AQ24" i="2"/>
  <c r="AQ121" i="2"/>
  <c r="AQ122" i="2" s="1"/>
  <c r="AI58" i="2"/>
  <c r="AQ57" i="2"/>
  <c r="AQ58" i="2" s="1"/>
  <c r="AI24" i="2"/>
  <c r="AJ57" i="2"/>
  <c r="AJ58" i="2" s="1"/>
  <c r="AU23" i="2"/>
  <c r="AU24" i="2" s="1"/>
  <c r="AL24" i="2"/>
  <c r="AZ236" i="1"/>
  <c r="BD236" i="1"/>
  <c r="AW23" i="1"/>
  <c r="AW24" i="1" s="1"/>
  <c r="AX236" i="1"/>
  <c r="BE236" i="1"/>
  <c r="AW236" i="1"/>
  <c r="AV236" i="1"/>
  <c r="AT236" i="1"/>
  <c r="BA236" i="1"/>
  <c r="AS236" i="1"/>
  <c r="BF236" i="1"/>
  <c r="AP236" i="1"/>
  <c r="AI235" i="1"/>
  <c r="AI236" i="1" s="1"/>
  <c r="AK236" i="1"/>
  <c r="BB236" i="1"/>
  <c r="AL236" i="1"/>
  <c r="AV121" i="1"/>
  <c r="AV122" i="1" s="1"/>
  <c r="AJ121" i="1"/>
  <c r="AJ122" i="1" s="1"/>
  <c r="AZ121" i="1"/>
  <c r="AZ122" i="1" s="1"/>
  <c r="AR122" i="1"/>
  <c r="AN121" i="1"/>
  <c r="AN122" i="1" s="1"/>
  <c r="BD121" i="1"/>
  <c r="BD122" i="1" s="1"/>
  <c r="AL96" i="1"/>
  <c r="AZ96" i="1"/>
  <c r="AI95" i="1"/>
  <c r="AI96" i="1" s="1"/>
  <c r="BF57" i="1"/>
  <c r="BF58" i="1" s="1"/>
  <c r="AP57" i="1"/>
  <c r="AP58" i="1" s="1"/>
  <c r="AS57" i="1"/>
  <c r="AR23" i="1"/>
  <c r="BB96" i="1"/>
  <c r="AT96" i="1"/>
  <c r="AR96" i="1"/>
  <c r="AX96" i="1"/>
  <c r="AV96" i="1"/>
  <c r="AJ96" i="1"/>
  <c r="BF96" i="1"/>
  <c r="AP96" i="1"/>
  <c r="BD96" i="1"/>
  <c r="AN96" i="1"/>
  <c r="AN23" i="1"/>
  <c r="AN24" i="1" s="1"/>
  <c r="BD57" i="1"/>
  <c r="BD58" i="1" s="1"/>
  <c r="AN57" i="1"/>
  <c r="AN58" i="1" s="1"/>
  <c r="BC57" i="1"/>
  <c r="BC58" i="1" s="1"/>
  <c r="AI58" i="1"/>
  <c r="AR24" i="1"/>
  <c r="AS23" i="1"/>
  <c r="AS24" i="1" s="1"/>
  <c r="BD24" i="1"/>
  <c r="AV24" i="1"/>
  <c r="AT24" i="1"/>
  <c r="BA24" i="1"/>
  <c r="AQ23" i="1"/>
  <c r="AQ24" i="1" s="1"/>
  <c r="AM24" i="1"/>
  <c r="AP24" i="1"/>
  <c r="AK23" i="1"/>
  <c r="AK24" i="1" s="1"/>
  <c r="BC24" i="1"/>
  <c r="AU24" i="1"/>
  <c r="BB24" i="1"/>
  <c r="AO23" i="1"/>
  <c r="AO24" i="1" s="1"/>
  <c r="BE23" i="1"/>
  <c r="BE24" i="1" s="1"/>
  <c r="AY23" i="1"/>
  <c r="AY24" i="1" s="1"/>
  <c r="AL23" i="1"/>
  <c r="AL24" i="1" s="1"/>
  <c r="BF24" i="1"/>
  <c r="AZ23" i="1"/>
  <c r="AZ24" i="1" s="1"/>
  <c r="AJ23" i="1"/>
  <c r="AJ24" i="1" s="1"/>
  <c r="AX24" i="1"/>
  <c r="AI24" i="1"/>
  <c r="BB57" i="1"/>
  <c r="AL57" i="1"/>
  <c r="AL58" i="1" s="1"/>
  <c r="AQ58" i="1"/>
  <c r="AW57" i="1"/>
  <c r="AW58" i="1" s="1"/>
  <c r="AR57" i="1"/>
  <c r="AR58" i="1" s="1"/>
  <c r="AY57" i="1"/>
  <c r="AY58" i="1" s="1"/>
  <c r="AT57" i="1"/>
  <c r="AT58" i="1" s="1"/>
  <c r="AS58" i="1"/>
  <c r="AZ57" i="1"/>
  <c r="AZ58" i="1" s="1"/>
  <c r="AX58" i="1"/>
  <c r="AV58" i="1"/>
  <c r="BB58" i="1"/>
  <c r="AK57" i="1"/>
  <c r="AK58" i="1" s="1"/>
  <c r="AX258" i="1"/>
  <c r="AX257" i="1"/>
  <c r="AS265" i="1"/>
  <c r="AS264" i="1"/>
  <c r="AJ258" i="1"/>
  <c r="AJ259" i="1" s="1"/>
  <c r="AJ257" i="1"/>
  <c r="AW257" i="1"/>
  <c r="AW258" i="1"/>
  <c r="AT265" i="1"/>
  <c r="AT266" i="1" s="1"/>
  <c r="AT264" i="1"/>
  <c r="AZ264" i="1"/>
  <c r="AZ265" i="1"/>
  <c r="AN266" i="1"/>
  <c r="AN265" i="1"/>
  <c r="AN264" i="1"/>
  <c r="AP265" i="1"/>
  <c r="AP264" i="1"/>
  <c r="AK259" i="1"/>
  <c r="AK258" i="1"/>
  <c r="AK257" i="1"/>
  <c r="AT258" i="1"/>
  <c r="AT259" i="1" s="1"/>
  <c r="AT257" i="1"/>
  <c r="AZ258" i="1"/>
  <c r="AZ257" i="1"/>
  <c r="AJ265" i="1"/>
  <c r="AJ264" i="1"/>
  <c r="AW265" i="1"/>
  <c r="AW264" i="1"/>
  <c r="AL258" i="1"/>
  <c r="AL257" i="1"/>
  <c r="AR257" i="1"/>
  <c r="AR258" i="1"/>
  <c r="BE258" i="1"/>
  <c r="BE257" i="1"/>
  <c r="AO265" i="1"/>
  <c r="AO264" i="1"/>
  <c r="BB265" i="1"/>
  <c r="BB264" i="1"/>
  <c r="AS257" i="1"/>
  <c r="AS258" i="1"/>
  <c r="BF258" i="1"/>
  <c r="BF257" i="1"/>
  <c r="AN258" i="1"/>
  <c r="AN257" i="1"/>
  <c r="BA258" i="1"/>
  <c r="BA257" i="1"/>
  <c r="AK266" i="1"/>
  <c r="AK265" i="1"/>
  <c r="AK264" i="1"/>
  <c r="AX265" i="1"/>
  <c r="AX264" i="1"/>
  <c r="AX266" i="1" s="1"/>
  <c r="BD265" i="1"/>
  <c r="BD264" i="1"/>
  <c r="BD258" i="1"/>
  <c r="BD257" i="1"/>
  <c r="BA265" i="1"/>
  <c r="BA264" i="1"/>
  <c r="AV266" i="1"/>
  <c r="AV265" i="1"/>
  <c r="AV264" i="1"/>
  <c r="AO258" i="1"/>
  <c r="AO257" i="1"/>
  <c r="BB258" i="1"/>
  <c r="BB257" i="1"/>
  <c r="AL265" i="1"/>
  <c r="AL264" i="1"/>
  <c r="AR265" i="1"/>
  <c r="AR264" i="1"/>
  <c r="BE265" i="1"/>
  <c r="BE264" i="1"/>
  <c r="AP258" i="1"/>
  <c r="AP257" i="1"/>
  <c r="AV259" i="1"/>
  <c r="AV258" i="1"/>
  <c r="AV257" i="1"/>
  <c r="BF265" i="1"/>
  <c r="BF264" i="1"/>
  <c r="AI257" i="1"/>
  <c r="AQ257" i="1"/>
  <c r="AY257" i="1"/>
  <c r="AI258" i="1"/>
  <c r="AQ258" i="1"/>
  <c r="AY258" i="1"/>
  <c r="AI264" i="1"/>
  <c r="AQ264" i="1"/>
  <c r="AY264" i="1"/>
  <c r="AI265" i="1"/>
  <c r="AQ265" i="1"/>
  <c r="AQ266" i="1" s="1"/>
  <c r="AY265" i="1"/>
  <c r="AM264" i="1"/>
  <c r="AU264" i="1"/>
  <c r="BC264" i="1"/>
  <c r="AM265" i="1"/>
  <c r="AU265" i="1"/>
  <c r="BC265" i="1"/>
  <c r="AM257" i="1"/>
  <c r="AU257" i="1"/>
  <c r="BC257" i="1"/>
  <c r="AM258" i="1"/>
  <c r="AU258" i="1"/>
  <c r="AU259" i="1" s="1"/>
  <c r="BC258" i="1"/>
  <c r="AZ214" i="1"/>
  <c r="AZ213" i="1"/>
  <c r="BD206" i="1"/>
  <c r="AX207" i="1"/>
  <c r="AX206" i="1"/>
  <c r="AK207" i="1"/>
  <c r="AK206" i="1"/>
  <c r="BF214" i="1"/>
  <c r="BF213" i="1"/>
  <c r="AR214" i="1"/>
  <c r="AR213" i="1"/>
  <c r="AV214" i="1"/>
  <c r="AV213" i="1"/>
  <c r="AM214" i="1"/>
  <c r="AM215" i="1" s="1"/>
  <c r="BE207" i="1"/>
  <c r="BE206" i="1"/>
  <c r="AY207" i="1"/>
  <c r="AY206" i="1"/>
  <c r="AL206" i="1"/>
  <c r="AL207" i="1"/>
  <c r="BD214" i="1"/>
  <c r="BD213" i="1"/>
  <c r="AU214" i="1"/>
  <c r="AU215" i="1" s="1"/>
  <c r="AW207" i="1"/>
  <c r="AW206" i="1"/>
  <c r="AW208" i="1"/>
  <c r="AQ207" i="1"/>
  <c r="AQ206" i="1"/>
  <c r="AP207" i="1"/>
  <c r="AP206" i="1"/>
  <c r="BB206" i="1"/>
  <c r="BB207" i="1"/>
  <c r="AO207" i="1"/>
  <c r="AO206" i="1"/>
  <c r="BC207" i="1"/>
  <c r="BC208" i="1" s="1"/>
  <c r="BC206" i="1"/>
  <c r="BC214" i="1"/>
  <c r="BC215" i="1" s="1"/>
  <c r="AJ214" i="1"/>
  <c r="AJ213" i="1"/>
  <c r="BA207" i="1"/>
  <c r="BA206" i="1"/>
  <c r="AU207" i="1"/>
  <c r="AU206" i="1"/>
  <c r="AN214" i="1"/>
  <c r="AN213" i="1"/>
  <c r="AN215" i="1"/>
  <c r="AT206" i="1"/>
  <c r="AT207" i="1"/>
  <c r="BF207" i="1"/>
  <c r="BF206" i="1"/>
  <c r="AS207" i="1"/>
  <c r="AS206" i="1"/>
  <c r="AM207" i="1"/>
  <c r="AM206" i="1"/>
  <c r="BA214" i="1"/>
  <c r="BA215" i="1" s="1"/>
  <c r="AS214" i="1"/>
  <c r="AS215" i="1" s="1"/>
  <c r="AK214" i="1"/>
  <c r="AK215" i="1" s="1"/>
  <c r="AY213" i="1"/>
  <c r="AQ213" i="1"/>
  <c r="AZ206" i="1"/>
  <c r="AR206" i="1"/>
  <c r="AJ206" i="1"/>
  <c r="AN208" i="1"/>
  <c r="AY214" i="1"/>
  <c r="AQ214" i="1"/>
  <c r="AX213" i="1"/>
  <c r="AP213" i="1"/>
  <c r="AZ207" i="1"/>
  <c r="AZ208" i="1" s="1"/>
  <c r="AR207" i="1"/>
  <c r="AR208" i="1" s="1"/>
  <c r="AJ207" i="1"/>
  <c r="AJ208" i="1" s="1"/>
  <c r="AX214" i="1"/>
  <c r="AP214" i="1"/>
  <c r="BE214" i="1"/>
  <c r="BE215" i="1" s="1"/>
  <c r="AW214" i="1"/>
  <c r="AO214" i="1"/>
  <c r="AO215" i="1" s="1"/>
  <c r="AV208" i="1"/>
  <c r="BF189" i="1"/>
  <c r="BF188" i="1"/>
  <c r="BF187" i="1"/>
  <c r="AX195" i="1"/>
  <c r="AX196" i="1" s="1"/>
  <c r="AX194" i="1"/>
  <c r="AI187" i="1"/>
  <c r="AI188" i="1"/>
  <c r="AQ187" i="1"/>
  <c r="AQ189" i="1" s="1"/>
  <c r="AQ188" i="1"/>
  <c r="AY188" i="1"/>
  <c r="AY187" i="1"/>
  <c r="AI195" i="1"/>
  <c r="AI194" i="1"/>
  <c r="AI196" i="1" s="1"/>
  <c r="AQ194" i="1"/>
  <c r="AQ195" i="1"/>
  <c r="AQ196" i="1"/>
  <c r="AY195" i="1"/>
  <c r="AY194" i="1"/>
  <c r="AJ187" i="1"/>
  <c r="AJ188" i="1"/>
  <c r="AR188" i="1"/>
  <c r="AR187" i="1"/>
  <c r="AZ188" i="1"/>
  <c r="AZ189" i="1" s="1"/>
  <c r="AZ187" i="1"/>
  <c r="AJ194" i="1"/>
  <c r="AJ195" i="1"/>
  <c r="AR196" i="1"/>
  <c r="AR195" i="1"/>
  <c r="AR194" i="1"/>
  <c r="AZ194" i="1"/>
  <c r="AZ195" i="1"/>
  <c r="AK189" i="1"/>
  <c r="AK188" i="1"/>
  <c r="AK187" i="1"/>
  <c r="AS189" i="1"/>
  <c r="AS188" i="1"/>
  <c r="AS187" i="1"/>
  <c r="BA188" i="1"/>
  <c r="BA187" i="1"/>
  <c r="AK196" i="1"/>
  <c r="AK195" i="1"/>
  <c r="AK194" i="1"/>
  <c r="AS196" i="1"/>
  <c r="AS195" i="1"/>
  <c r="AS194" i="1"/>
  <c r="BA195" i="1"/>
  <c r="BA194" i="1"/>
  <c r="AX188" i="1"/>
  <c r="AX187" i="1"/>
  <c r="AP196" i="1"/>
  <c r="AP195" i="1"/>
  <c r="AP194" i="1"/>
  <c r="AL196" i="1"/>
  <c r="AL195" i="1"/>
  <c r="AL194" i="1"/>
  <c r="AM189" i="1"/>
  <c r="AM188" i="1"/>
  <c r="AM187" i="1"/>
  <c r="AU188" i="1"/>
  <c r="AU187" i="1"/>
  <c r="BC189" i="1"/>
  <c r="BC188" i="1"/>
  <c r="BC187" i="1"/>
  <c r="AM196" i="1"/>
  <c r="AM195" i="1"/>
  <c r="AM194" i="1"/>
  <c r="AU195" i="1"/>
  <c r="AU194" i="1"/>
  <c r="BC196" i="1"/>
  <c r="BC195" i="1"/>
  <c r="BC194" i="1"/>
  <c r="AT196" i="1"/>
  <c r="AT195" i="1"/>
  <c r="AT194" i="1"/>
  <c r="AN188" i="1"/>
  <c r="AN187" i="1"/>
  <c r="AV189" i="1"/>
  <c r="AV188" i="1"/>
  <c r="AV187" i="1"/>
  <c r="BD188" i="1"/>
  <c r="BD187" i="1"/>
  <c r="AN195" i="1"/>
  <c r="AN194" i="1"/>
  <c r="AV196" i="1"/>
  <c r="AV195" i="1"/>
  <c r="AV194" i="1"/>
  <c r="BD195" i="1"/>
  <c r="BD194" i="1"/>
  <c r="AP188" i="1"/>
  <c r="AP187" i="1"/>
  <c r="BF196" i="1"/>
  <c r="BF195" i="1"/>
  <c r="BF194" i="1"/>
  <c r="AL189" i="1"/>
  <c r="AL188" i="1"/>
  <c r="AL187" i="1"/>
  <c r="AT189" i="1"/>
  <c r="AT188" i="1"/>
  <c r="AT187" i="1"/>
  <c r="BB188" i="1"/>
  <c r="BB187" i="1"/>
  <c r="BB196" i="1"/>
  <c r="BB195" i="1"/>
  <c r="BB194" i="1"/>
  <c r="AO188" i="1"/>
  <c r="AO187" i="1"/>
  <c r="AW188" i="1"/>
  <c r="AW187" i="1"/>
  <c r="BE189" i="1"/>
  <c r="BE188" i="1"/>
  <c r="BE187" i="1"/>
  <c r="AO195" i="1"/>
  <c r="AO194" i="1"/>
  <c r="AW196" i="1"/>
  <c r="AW195" i="1"/>
  <c r="AW194" i="1"/>
  <c r="BE196" i="1"/>
  <c r="BE195" i="1"/>
  <c r="BE194" i="1"/>
  <c r="AM164" i="1"/>
  <c r="AM163" i="1"/>
  <c r="BC164" i="1"/>
  <c r="BC163" i="1"/>
  <c r="AU171" i="1"/>
  <c r="AU170" i="1"/>
  <c r="AV165" i="1"/>
  <c r="AV164" i="1"/>
  <c r="AV163" i="1"/>
  <c r="AN172" i="1"/>
  <c r="AN171" i="1"/>
  <c r="AN170" i="1"/>
  <c r="BD171" i="1"/>
  <c r="BD170" i="1"/>
  <c r="AW165" i="1"/>
  <c r="AW164" i="1"/>
  <c r="AW163" i="1"/>
  <c r="BE171" i="1"/>
  <c r="BE170" i="1"/>
  <c r="AX164" i="1"/>
  <c r="AX163" i="1"/>
  <c r="BF171" i="1"/>
  <c r="BF172" i="1" s="1"/>
  <c r="BF170" i="1"/>
  <c r="AQ164" i="1"/>
  <c r="AQ163" i="1"/>
  <c r="AY171" i="1"/>
  <c r="AY170" i="1"/>
  <c r="AR164" i="1"/>
  <c r="AR163" i="1"/>
  <c r="AZ171" i="1"/>
  <c r="AZ170" i="1"/>
  <c r="AK165" i="1"/>
  <c r="AK164" i="1"/>
  <c r="AK163" i="1"/>
  <c r="AS164" i="1"/>
  <c r="AS163" i="1"/>
  <c r="BA164" i="1"/>
  <c r="BA163" i="1"/>
  <c r="AK172" i="1"/>
  <c r="AK171" i="1"/>
  <c r="AK170" i="1"/>
  <c r="AS171" i="1"/>
  <c r="AS170" i="1"/>
  <c r="BA171" i="1"/>
  <c r="BA170" i="1"/>
  <c r="AU164" i="1"/>
  <c r="AU163" i="1"/>
  <c r="AM171" i="1"/>
  <c r="AM170" i="1"/>
  <c r="BC171" i="1"/>
  <c r="BC170" i="1"/>
  <c r="AN164" i="1"/>
  <c r="AN163" i="1"/>
  <c r="BD164" i="1"/>
  <c r="BD163" i="1"/>
  <c r="AV172" i="1"/>
  <c r="AV171" i="1"/>
  <c r="AV170" i="1"/>
  <c r="AO164" i="1"/>
  <c r="AO163" i="1"/>
  <c r="BE164" i="1"/>
  <c r="BE163" i="1"/>
  <c r="AO171" i="1"/>
  <c r="AO170" i="1"/>
  <c r="AW172" i="1"/>
  <c r="AW171" i="1"/>
  <c r="AW170" i="1"/>
  <c r="AP164" i="1"/>
  <c r="AP163" i="1"/>
  <c r="BF164" i="1"/>
  <c r="BF163" i="1"/>
  <c r="AP171" i="1"/>
  <c r="AP170" i="1"/>
  <c r="AX171" i="1"/>
  <c r="AX170" i="1"/>
  <c r="AI164" i="1"/>
  <c r="AI163" i="1"/>
  <c r="AY163" i="1"/>
  <c r="AY164" i="1"/>
  <c r="AI171" i="1"/>
  <c r="AI170" i="1"/>
  <c r="AQ170" i="1"/>
  <c r="AQ171" i="1"/>
  <c r="AJ163" i="1"/>
  <c r="AJ164" i="1"/>
  <c r="AZ164" i="1"/>
  <c r="AZ163" i="1"/>
  <c r="AJ171" i="1"/>
  <c r="AJ170" i="1"/>
  <c r="AR171" i="1"/>
  <c r="AR170" i="1"/>
  <c r="AL164" i="1"/>
  <c r="AL163" i="1"/>
  <c r="AT164" i="1"/>
  <c r="AT163" i="1"/>
  <c r="BB164" i="1"/>
  <c r="BB163" i="1"/>
  <c r="AL171" i="1"/>
  <c r="AL170" i="1"/>
  <c r="AT171" i="1"/>
  <c r="AT170" i="1"/>
  <c r="BB171" i="1"/>
  <c r="BB170" i="1"/>
  <c r="AZ147" i="1"/>
  <c r="AZ146" i="1"/>
  <c r="AR147" i="1"/>
  <c r="AR148" i="1" s="1"/>
  <c r="AR146" i="1"/>
  <c r="AJ147" i="1"/>
  <c r="AJ146" i="1"/>
  <c r="AQ146" i="1"/>
  <c r="AQ147" i="1"/>
  <c r="AX147" i="1"/>
  <c r="AX146" i="1"/>
  <c r="AY147" i="1"/>
  <c r="AY146" i="1"/>
  <c r="BF147" i="1"/>
  <c r="BF146" i="1"/>
  <c r="AP147" i="1"/>
  <c r="AP146" i="1"/>
  <c r="BE146" i="1"/>
  <c r="BE148" i="1"/>
  <c r="BE147" i="1"/>
  <c r="AW146" i="1"/>
  <c r="AW147" i="1"/>
  <c r="AO146" i="1"/>
  <c r="AO147" i="1"/>
  <c r="BD147" i="1"/>
  <c r="BD146" i="1"/>
  <c r="BC146" i="1"/>
  <c r="BC147" i="1"/>
  <c r="AU146" i="1"/>
  <c r="AU147" i="1"/>
  <c r="AM146" i="1"/>
  <c r="AM147" i="1"/>
  <c r="AV147" i="1"/>
  <c r="AV146" i="1"/>
  <c r="AV148" i="1"/>
  <c r="AN148" i="1"/>
  <c r="AN147" i="1"/>
  <c r="AN146" i="1"/>
  <c r="BB147" i="1"/>
  <c r="BB146" i="1"/>
  <c r="AT147" i="1"/>
  <c r="AT148" i="1" s="1"/>
  <c r="AT146" i="1"/>
  <c r="AL147" i="1"/>
  <c r="AL146" i="1"/>
  <c r="BA147" i="1"/>
  <c r="BA146" i="1"/>
  <c r="AS147" i="1"/>
  <c r="AS146" i="1"/>
  <c r="AK148" i="1"/>
  <c r="AK147" i="1"/>
  <c r="AK146" i="1"/>
  <c r="AL140" i="1"/>
  <c r="AL139" i="1"/>
  <c r="AY140" i="1"/>
  <c r="AY139" i="1"/>
  <c r="AQ140" i="1"/>
  <c r="AQ141" i="1" s="1"/>
  <c r="AQ139" i="1"/>
  <c r="BF139" i="1"/>
  <c r="BF140" i="1"/>
  <c r="AX139" i="1"/>
  <c r="AX140" i="1"/>
  <c r="AP140" i="1"/>
  <c r="AP141" i="1" s="1"/>
  <c r="AZ140" i="1"/>
  <c r="AZ139" i="1"/>
  <c r="AR140" i="1"/>
  <c r="AR141" i="1" s="1"/>
  <c r="AR139" i="1"/>
  <c r="BE139" i="1"/>
  <c r="BE140" i="1"/>
  <c r="AW139" i="1"/>
  <c r="AW140" i="1"/>
  <c r="AO139" i="1"/>
  <c r="AO140" i="1"/>
  <c r="AO141" i="1" s="1"/>
  <c r="BD139" i="1"/>
  <c r="BD140" i="1"/>
  <c r="AV139" i="1"/>
  <c r="AV140" i="1"/>
  <c r="AN139" i="1"/>
  <c r="AN140" i="1"/>
  <c r="BC140" i="1"/>
  <c r="BC139" i="1"/>
  <c r="AU139" i="1"/>
  <c r="AU140" i="1"/>
  <c r="AM140" i="1"/>
  <c r="AM139" i="1"/>
  <c r="BB140" i="1"/>
  <c r="BB139" i="1"/>
  <c r="AT140" i="1"/>
  <c r="AT139" i="1"/>
  <c r="BA140" i="1"/>
  <c r="BA141" i="1" s="1"/>
  <c r="BA139" i="1"/>
  <c r="AS140" i="1"/>
  <c r="AS139" i="1"/>
  <c r="AK140" i="1"/>
  <c r="AK139" i="1"/>
  <c r="AJ140" i="1"/>
  <c r="AJ139" i="1"/>
  <c r="AI139" i="1"/>
  <c r="AI140" i="1"/>
  <c r="AK125" i="1"/>
  <c r="AL125" i="1"/>
  <c r="AL129" i="1" s="1"/>
  <c r="AM125" i="1"/>
  <c r="AM128" i="1" s="1"/>
  <c r="AT125" i="1"/>
  <c r="AZ125" i="1"/>
  <c r="BC125" i="1"/>
  <c r="BC128" i="1" s="1"/>
  <c r="AK126" i="1"/>
  <c r="AK129" i="1" s="1"/>
  <c r="AL126" i="1"/>
  <c r="AM126" i="1"/>
  <c r="AT126" i="1"/>
  <c r="AT129" i="1" s="1"/>
  <c r="AZ126" i="1"/>
  <c r="AZ129" i="1" s="1"/>
  <c r="BC126" i="1"/>
  <c r="AK127" i="1"/>
  <c r="AL127" i="1"/>
  <c r="AM127" i="1"/>
  <c r="AT127" i="1"/>
  <c r="AZ127" i="1"/>
  <c r="BC127" i="1"/>
  <c r="AK128" i="1"/>
  <c r="AT128" i="1"/>
  <c r="AZ128" i="1"/>
  <c r="AM129" i="1"/>
  <c r="AJ104" i="1"/>
  <c r="AJ107" i="1" s="1"/>
  <c r="AK104" i="1"/>
  <c r="AL104" i="1"/>
  <c r="AM104" i="1"/>
  <c r="AN104" i="1"/>
  <c r="AN107" i="1" s="1"/>
  <c r="AO104" i="1"/>
  <c r="AP104" i="1"/>
  <c r="AQ104" i="1"/>
  <c r="AR104" i="1"/>
  <c r="AR107" i="1" s="1"/>
  <c r="AS104" i="1"/>
  <c r="AS107" i="1" s="1"/>
  <c r="BC104" i="1"/>
  <c r="BE104" i="1"/>
  <c r="BF104" i="1"/>
  <c r="AJ105" i="1"/>
  <c r="AK105" i="1"/>
  <c r="AL105" i="1"/>
  <c r="AM105" i="1"/>
  <c r="AM108" i="1" s="1"/>
  <c r="AN105" i="1"/>
  <c r="AO105" i="1"/>
  <c r="AP105" i="1"/>
  <c r="AQ105" i="1"/>
  <c r="AQ108" i="1" s="1"/>
  <c r="AR105" i="1"/>
  <c r="AS105" i="1"/>
  <c r="BC105" i="1"/>
  <c r="BE105" i="1"/>
  <c r="BE108" i="1" s="1"/>
  <c r="BF105" i="1"/>
  <c r="AJ106" i="1"/>
  <c r="AK106" i="1"/>
  <c r="AL106" i="1"/>
  <c r="AM106" i="1"/>
  <c r="AN106" i="1"/>
  <c r="AO106" i="1"/>
  <c r="AP106" i="1"/>
  <c r="AQ106" i="1"/>
  <c r="AR106" i="1"/>
  <c r="AS106" i="1"/>
  <c r="BC106" i="1"/>
  <c r="BE106" i="1"/>
  <c r="BF106" i="1"/>
  <c r="AK107" i="1"/>
  <c r="AL107" i="1"/>
  <c r="AM107" i="1"/>
  <c r="AQ107" i="1"/>
  <c r="BC107" i="1"/>
  <c r="AK108" i="1"/>
  <c r="AL108" i="1"/>
  <c r="AS108" i="1"/>
  <c r="BC108" i="1"/>
  <c r="AI106" i="1"/>
  <c r="AI105" i="1"/>
  <c r="AI104" i="1"/>
  <c r="AP66" i="1"/>
  <c r="AR66" i="1"/>
  <c r="AT66" i="1"/>
  <c r="AV66" i="1"/>
  <c r="AX66" i="1"/>
  <c r="AZ66" i="1"/>
  <c r="BB66" i="1"/>
  <c r="BD66" i="1"/>
  <c r="BF66" i="1"/>
  <c r="BC66" i="1"/>
  <c r="BA66" i="1"/>
  <c r="AY66" i="1"/>
  <c r="AU66" i="1"/>
  <c r="AS66" i="1"/>
  <c r="AQ66" i="1"/>
  <c r="AO66" i="1"/>
  <c r="AN66" i="1"/>
  <c r="AM66" i="1"/>
  <c r="AL66" i="1"/>
  <c r="AK66" i="1"/>
  <c r="BD65" i="1"/>
  <c r="BC65" i="1"/>
  <c r="BA65" i="1"/>
  <c r="AZ65" i="1"/>
  <c r="AY65" i="1"/>
  <c r="AV65" i="1"/>
  <c r="AU65" i="1"/>
  <c r="AT65" i="1"/>
  <c r="AS65" i="1"/>
  <c r="AR65" i="1"/>
  <c r="AQ65" i="1"/>
  <c r="AO65" i="1"/>
  <c r="AN65" i="1"/>
  <c r="AM65" i="1"/>
  <c r="AL65" i="1"/>
  <c r="AK65" i="1"/>
  <c r="BE64" i="1"/>
  <c r="BD64" i="1"/>
  <c r="BC64" i="1"/>
  <c r="BB64" i="1"/>
  <c r="BB67" i="1" s="1"/>
  <c r="BA64" i="1"/>
  <c r="AZ64" i="1"/>
  <c r="AY64" i="1"/>
  <c r="AV64" i="1"/>
  <c r="AU64" i="1"/>
  <c r="AT64" i="1"/>
  <c r="AT67" i="1" s="1"/>
  <c r="AS64" i="1"/>
  <c r="AR64" i="1"/>
  <c r="AQ64" i="1"/>
  <c r="AO64" i="1"/>
  <c r="AN64" i="1"/>
  <c r="AM64" i="1"/>
  <c r="AL64" i="1"/>
  <c r="AL67" i="1" s="1"/>
  <c r="AK64" i="1"/>
  <c r="AK32" i="1"/>
  <c r="AM32" i="1"/>
  <c r="AT32" i="1"/>
  <c r="BC32" i="1"/>
  <c r="AK30" i="1"/>
  <c r="AM30" i="1"/>
  <c r="AT30" i="1"/>
  <c r="AT33" i="1" s="1"/>
  <c r="BC30" i="1"/>
  <c r="AK31" i="1"/>
  <c r="AK34" i="1" s="1"/>
  <c r="AM31" i="1"/>
  <c r="AM34" i="1" s="1"/>
  <c r="AT31" i="1"/>
  <c r="AT34" i="1" s="1"/>
  <c r="BC31" i="1"/>
  <c r="BC34" i="1" s="1"/>
  <c r="AL130" i="1" l="1"/>
  <c r="AL131" i="1" s="1"/>
  <c r="AR108" i="1"/>
  <c r="AL128" i="1"/>
  <c r="AP215" i="1"/>
  <c r="AY215" i="1"/>
  <c r="AT208" i="1"/>
  <c r="AN108" i="1"/>
  <c r="AQ172" i="1"/>
  <c r="BD165" i="1"/>
  <c r="AJ196" i="1"/>
  <c r="AY196" i="1"/>
  <c r="AY189" i="1"/>
  <c r="AI189" i="1"/>
  <c r="AX215" i="1"/>
  <c r="AS259" i="1"/>
  <c r="AR259" i="1"/>
  <c r="AS266" i="1"/>
  <c r="AI208" i="1"/>
  <c r="AJ108" i="1"/>
  <c r="AJ109" i="1" s="1"/>
  <c r="AJ110" i="1" s="1"/>
  <c r="BC129" i="1"/>
  <c r="BF141" i="1"/>
  <c r="BE165" i="1"/>
  <c r="BA165" i="1"/>
  <c r="BD189" i="1"/>
  <c r="AZ215" i="1"/>
  <c r="AS141" i="1"/>
  <c r="AL148" i="1"/>
  <c r="BB148" i="1"/>
  <c r="BB172" i="1"/>
  <c r="AL172" i="1"/>
  <c r="AR172" i="1"/>
  <c r="AZ165" i="1"/>
  <c r="AZ196" i="1"/>
  <c r="AL208" i="1"/>
  <c r="BD172" i="1"/>
  <c r="BB189" i="1"/>
  <c r="BA266" i="1"/>
  <c r="BD266" i="1"/>
  <c r="AI148" i="1"/>
  <c r="AK130" i="1"/>
  <c r="AK131" i="1" s="1"/>
  <c r="AM130" i="1"/>
  <c r="AM131" i="1" s="1"/>
  <c r="AX141" i="1"/>
  <c r="AP148" i="1"/>
  <c r="AQ148" i="1"/>
  <c r="AI165" i="1"/>
  <c r="AP172" i="1"/>
  <c r="AX165" i="1"/>
  <c r="AN189" i="1"/>
  <c r="AR215" i="1"/>
  <c r="AK208" i="1"/>
  <c r="BA208" i="1"/>
  <c r="AI259" i="1"/>
  <c r="BE266" i="1"/>
  <c r="AO259" i="1"/>
  <c r="BB266" i="1"/>
  <c r="BC130" i="1"/>
  <c r="BC131" i="1" s="1"/>
  <c r="AR109" i="1"/>
  <c r="AR110" i="1" s="1"/>
  <c r="AN109" i="1"/>
  <c r="AL141" i="1"/>
  <c r="AJ148" i="1"/>
  <c r="AP165" i="1"/>
  <c r="AM172" i="1"/>
  <c r="AR165" i="1"/>
  <c r="AU172" i="1"/>
  <c r="AM165" i="1"/>
  <c r="AO196" i="1"/>
  <c r="AM259" i="1"/>
  <c r="AI266" i="1"/>
  <c r="AR266" i="1"/>
  <c r="BB259" i="1"/>
  <c r="AN259" i="1"/>
  <c r="AO266" i="1"/>
  <c r="AP266" i="1"/>
  <c r="AI107" i="1"/>
  <c r="AJ141" i="1"/>
  <c r="AT141" i="1"/>
  <c r="AM141" i="1"/>
  <c r="BC141" i="1"/>
  <c r="AZ141" i="1"/>
  <c r="BD148" i="1"/>
  <c r="AZ148" i="1"/>
  <c r="AJ172" i="1"/>
  <c r="AX172" i="1"/>
  <c r="AS165" i="1"/>
  <c r="AW189" i="1"/>
  <c r="BD196" i="1"/>
  <c r="AQ208" i="1"/>
  <c r="AV215" i="1"/>
  <c r="BF215" i="1"/>
  <c r="AX208" i="1"/>
  <c r="AU266" i="1"/>
  <c r="AQ259" i="1"/>
  <c r="BD259" i="1"/>
  <c r="AW266" i="1"/>
  <c r="AZ259" i="1"/>
  <c r="AI141" i="1"/>
  <c r="BB141" i="1"/>
  <c r="AU141" i="1"/>
  <c r="BD141" i="1"/>
  <c r="AW141" i="1"/>
  <c r="AY141" i="1"/>
  <c r="BC148" i="1"/>
  <c r="AO148" i="1"/>
  <c r="AI172" i="1"/>
  <c r="BC172" i="1"/>
  <c r="AU165" i="1"/>
  <c r="AS172" i="1"/>
  <c r="AZ172" i="1"/>
  <c r="AY172" i="1"/>
  <c r="BC165" i="1"/>
  <c r="AP189" i="1"/>
  <c r="BA189" i="1"/>
  <c r="AQ215" i="1"/>
  <c r="AM208" i="1"/>
  <c r="BF208" i="1"/>
  <c r="AP208" i="1"/>
  <c r="BE208" i="1"/>
  <c r="AL266" i="1"/>
  <c r="BA259" i="1"/>
  <c r="BF259" i="1"/>
  <c r="BE259" i="1"/>
  <c r="AX259" i="1"/>
  <c r="BD208" i="1"/>
  <c r="AK33" i="1"/>
  <c r="AK35" i="1" s="1"/>
  <c r="AK36" i="1" s="1"/>
  <c r="AN67" i="1"/>
  <c r="AS67" i="1"/>
  <c r="AY67" i="1"/>
  <c r="BC67" i="1"/>
  <c r="AJ65" i="1"/>
  <c r="AJ64" i="1"/>
  <c r="AJ67" i="1" s="1"/>
  <c r="AJ66" i="1"/>
  <c r="AI65" i="1"/>
  <c r="AI64" i="1"/>
  <c r="AI66" i="1"/>
  <c r="BC33" i="1"/>
  <c r="BC35" i="1" s="1"/>
  <c r="BC36" i="1" s="1"/>
  <c r="AK67" i="1"/>
  <c r="AO67" i="1"/>
  <c r="AZ67" i="1"/>
  <c r="BD67" i="1"/>
  <c r="BB65" i="1"/>
  <c r="BB68" i="1" s="1"/>
  <c r="BB69" i="1" s="1"/>
  <c r="BB70" i="1" s="1"/>
  <c r="AN110" i="1"/>
  <c r="BC109" i="1"/>
  <c r="BC110" i="1" s="1"/>
  <c r="AQ109" i="1"/>
  <c r="AQ110" i="1" s="1"/>
  <c r="AM109" i="1"/>
  <c r="AM110" i="1" s="1"/>
  <c r="AQ67" i="1"/>
  <c r="AU67" i="1"/>
  <c r="BA67" i="1"/>
  <c r="BE67" i="1"/>
  <c r="BE66" i="1"/>
  <c r="AW65" i="1"/>
  <c r="BF107" i="1"/>
  <c r="AP107" i="1"/>
  <c r="AL109" i="1"/>
  <c r="AT35" i="1"/>
  <c r="AT36" i="1" s="1"/>
  <c r="AM33" i="1"/>
  <c r="AM35" i="1" s="1"/>
  <c r="AM36" i="1" s="1"/>
  <c r="AM67" i="1"/>
  <c r="AR67" i="1"/>
  <c r="AV67" i="1"/>
  <c r="BF108" i="1"/>
  <c r="AP108" i="1"/>
  <c r="AP109" i="1" s="1"/>
  <c r="AP110" i="1" s="1"/>
  <c r="AL110" i="1"/>
  <c r="BE107" i="1"/>
  <c r="BE109" i="1" s="1"/>
  <c r="BE110" i="1" s="1"/>
  <c r="AS109" i="1"/>
  <c r="AS110" i="1" s="1"/>
  <c r="AO108" i="1"/>
  <c r="AK109" i="1"/>
  <c r="AK110" i="1" s="1"/>
  <c r="BA148" i="1"/>
  <c r="AY148" i="1"/>
  <c r="AT165" i="1"/>
  <c r="AJ165" i="1"/>
  <c r="AO172" i="1"/>
  <c r="AO165" i="1"/>
  <c r="AN165" i="1"/>
  <c r="AQ165" i="1"/>
  <c r="BE172" i="1"/>
  <c r="AO189" i="1"/>
  <c r="AN196" i="1"/>
  <c r="AU196" i="1"/>
  <c r="AU189" i="1"/>
  <c r="AU208" i="1"/>
  <c r="AJ215" i="1"/>
  <c r="BB208" i="1"/>
  <c r="BD215" i="1"/>
  <c r="AM266" i="1"/>
  <c r="AY266" i="1"/>
  <c r="BF266" i="1"/>
  <c r="AJ266" i="1"/>
  <c r="AZ266" i="1"/>
  <c r="AW259" i="1"/>
  <c r="AZ130" i="1"/>
  <c r="AZ131" i="1" s="1"/>
  <c r="AT130" i="1"/>
  <c r="AT131" i="1" s="1"/>
  <c r="AS148" i="1"/>
  <c r="AM148" i="1"/>
  <c r="AT172" i="1"/>
  <c r="BF165" i="1"/>
  <c r="BA172" i="1"/>
  <c r="BA196" i="1"/>
  <c r="AR189" i="1"/>
  <c r="AS208" i="1"/>
  <c r="AU148" i="1"/>
  <c r="AW148" i="1"/>
  <c r="BF148" i="1"/>
  <c r="AX148" i="1"/>
  <c r="BB165" i="1"/>
  <c r="AL165" i="1"/>
  <c r="AY165" i="1"/>
  <c r="AX189" i="1"/>
  <c r="AJ189" i="1"/>
  <c r="AO208" i="1"/>
  <c r="AY208" i="1"/>
  <c r="AY259" i="1"/>
  <c r="AP259" i="1"/>
  <c r="AL259" i="1"/>
  <c r="AO107" i="1"/>
  <c r="AI108" i="1"/>
  <c r="AI109" i="1" s="1"/>
  <c r="AI110" i="1" s="1"/>
  <c r="AW64" i="1"/>
  <c r="AW66" i="1"/>
  <c r="BE65" i="1"/>
  <c r="AN68" i="1"/>
  <c r="AN69" i="1" s="1"/>
  <c r="AN70" i="1" s="1"/>
  <c r="AR68" i="1"/>
  <c r="AZ68" i="1"/>
  <c r="AZ69" i="1" s="1"/>
  <c r="AZ70" i="1" s="1"/>
  <c r="AK68" i="1"/>
  <c r="AK69" i="1" s="1"/>
  <c r="AK70" i="1" s="1"/>
  <c r="AL68" i="1"/>
  <c r="AL69" i="1" s="1"/>
  <c r="AL70" i="1" s="1"/>
  <c r="AT68" i="1"/>
  <c r="AT69" i="1" s="1"/>
  <c r="AT70" i="1" s="1"/>
  <c r="AS68" i="1"/>
  <c r="AS69" i="1" s="1"/>
  <c r="AS70" i="1" s="1"/>
  <c r="AM68" i="1"/>
  <c r="AM69" i="1" s="1"/>
  <c r="AM70" i="1" s="1"/>
  <c r="AU68" i="1"/>
  <c r="AU69" i="1" s="1"/>
  <c r="AU70" i="1" s="1"/>
  <c r="BC68" i="1"/>
  <c r="BC69" i="1" s="1"/>
  <c r="BC70" i="1" s="1"/>
  <c r="AV68" i="1"/>
  <c r="AV69" i="1" s="1"/>
  <c r="AV70" i="1" s="1"/>
  <c r="BD68" i="1"/>
  <c r="BD69" i="1" s="1"/>
  <c r="BD70" i="1" s="1"/>
  <c r="BA68" i="1"/>
  <c r="BA69" i="1" s="1"/>
  <c r="BA70" i="1" s="1"/>
  <c r="AO68" i="1"/>
  <c r="AO69" i="1" s="1"/>
  <c r="AO70" i="1" s="1"/>
  <c r="AP64" i="1"/>
  <c r="AX64" i="1"/>
  <c r="BF64" i="1"/>
  <c r="AP65" i="1"/>
  <c r="AX65" i="1"/>
  <c r="BF65" i="1"/>
  <c r="BF68" i="1" s="1"/>
  <c r="AQ68" i="1"/>
  <c r="AQ69" i="1" s="1"/>
  <c r="AQ70" i="1" s="1"/>
  <c r="AY68" i="1"/>
  <c r="AY69" i="1" s="1"/>
  <c r="AY70" i="1" s="1"/>
  <c r="AO109" i="1" l="1"/>
  <c r="AO110" i="1" s="1"/>
  <c r="AR69" i="1"/>
  <c r="AR70" i="1" s="1"/>
  <c r="BF109" i="1"/>
  <c r="BF110" i="1" s="1"/>
  <c r="AJ68" i="1"/>
  <c r="AJ69" i="1" s="1"/>
  <c r="AJ70" i="1" s="1"/>
  <c r="AP68" i="1"/>
  <c r="AP69" i="1" s="1"/>
  <c r="AP70" i="1" s="1"/>
  <c r="BF67" i="1"/>
  <c r="BF69" i="1" s="1"/>
  <c r="BF70" i="1" s="1"/>
  <c r="AW67" i="1"/>
  <c r="AX67" i="1"/>
  <c r="AI68" i="1"/>
  <c r="AI67" i="1"/>
  <c r="AP67" i="1"/>
  <c r="BE68" i="1"/>
  <c r="BE69" i="1" s="1"/>
  <c r="BE70" i="1" s="1"/>
  <c r="AW68" i="1"/>
  <c r="AX68" i="1"/>
  <c r="AX69" i="1" s="1"/>
  <c r="AX70" i="1" s="1"/>
  <c r="AO242" i="3" l="1"/>
  <c r="AO245" i="3" s="1"/>
  <c r="AO243" i="3"/>
  <c r="AO246" i="3" s="1"/>
  <c r="AO247" i="3" s="1"/>
  <c r="AO248" i="3" s="1"/>
  <c r="AO244" i="3"/>
  <c r="BA242" i="3"/>
  <c r="BA245" i="3" s="1"/>
  <c r="BA243" i="3"/>
  <c r="BA244" i="3"/>
  <c r="AL243" i="3"/>
  <c r="AL244" i="3"/>
  <c r="AL242" i="3"/>
  <c r="AL245" i="3" s="1"/>
  <c r="AP243" i="3"/>
  <c r="AP242" i="3"/>
  <c r="AP245" i="3" s="1"/>
  <c r="AP244" i="3"/>
  <c r="AT243" i="3"/>
  <c r="AT244" i="3"/>
  <c r="AT242" i="3"/>
  <c r="AT245" i="3" s="1"/>
  <c r="AX243" i="3"/>
  <c r="AX242" i="3"/>
  <c r="AX245" i="3" s="1"/>
  <c r="AX244" i="3"/>
  <c r="BB243" i="3"/>
  <c r="BB244" i="3"/>
  <c r="BB242" i="3"/>
  <c r="BB245" i="3" s="1"/>
  <c r="BF243" i="3"/>
  <c r="BF242" i="3"/>
  <c r="BF245" i="3" s="1"/>
  <c r="BF244" i="3"/>
  <c r="AS242" i="3"/>
  <c r="AS245" i="3" s="1"/>
  <c r="AS243" i="3"/>
  <c r="AS246" i="3" s="1"/>
  <c r="AS247" i="3" s="1"/>
  <c r="AS248" i="3" s="1"/>
  <c r="AS244" i="3"/>
  <c r="BE242" i="3"/>
  <c r="BE245" i="3" s="1"/>
  <c r="BE243" i="3"/>
  <c r="BE244" i="3"/>
  <c r="AM244" i="3"/>
  <c r="AM242" i="3"/>
  <c r="AM243" i="3"/>
  <c r="AQ244" i="3"/>
  <c r="AQ243" i="3"/>
  <c r="AQ242" i="3"/>
  <c r="AU244" i="3"/>
  <c r="AU242" i="3"/>
  <c r="AU243" i="3"/>
  <c r="AY244" i="3"/>
  <c r="AY243" i="3"/>
  <c r="AY242" i="3"/>
  <c r="BC244" i="3"/>
  <c r="BC242" i="3"/>
  <c r="BC243" i="3"/>
  <c r="AI242" i="3"/>
  <c r="AI245" i="3" s="1"/>
  <c r="AI244" i="3"/>
  <c r="AI243" i="3"/>
  <c r="AK242" i="3"/>
  <c r="AK245" i="3" s="1"/>
  <c r="AK243" i="3"/>
  <c r="AK244" i="3"/>
  <c r="AW242" i="3"/>
  <c r="AW243" i="3"/>
  <c r="AW244" i="3"/>
  <c r="AJ244" i="3"/>
  <c r="AJ242" i="3"/>
  <c r="AJ243" i="3"/>
  <c r="AN242" i="3"/>
  <c r="AN243" i="3"/>
  <c r="AN244" i="3"/>
  <c r="AR242" i="3"/>
  <c r="AR245" i="3" s="1"/>
  <c r="AR243" i="3"/>
  <c r="AR246" i="3" s="1"/>
  <c r="AR244" i="3"/>
  <c r="AV242" i="3"/>
  <c r="AV245" i="3" s="1"/>
  <c r="AV243" i="3"/>
  <c r="AV244" i="3"/>
  <c r="AZ242" i="3"/>
  <c r="AZ243" i="3"/>
  <c r="AZ244" i="3"/>
  <c r="BD242" i="3"/>
  <c r="BD243" i="3"/>
  <c r="BD244" i="3"/>
  <c r="AW69" i="1"/>
  <c r="AW70" i="1" s="1"/>
  <c r="AI69" i="1"/>
  <c r="AI70" i="1" s="1"/>
  <c r="AZ246" i="3" l="1"/>
  <c r="AI246" i="3"/>
  <c r="AI247" i="3" s="1"/>
  <c r="AI248" i="3" s="1"/>
  <c r="AX246" i="3"/>
  <c r="AX247" i="3" s="1"/>
  <c r="AX248" i="3" s="1"/>
  <c r="AT246" i="3"/>
  <c r="AT247" i="3" s="1"/>
  <c r="AT248" i="3" s="1"/>
  <c r="AW65" i="3"/>
  <c r="AW64" i="3"/>
  <c r="AW66" i="3"/>
  <c r="AJ245" i="3"/>
  <c r="BC245" i="3"/>
  <c r="AM245" i="3"/>
  <c r="AL66" i="3"/>
  <c r="AL65" i="3"/>
  <c r="AL64" i="3"/>
  <c r="AL67" i="3" s="1"/>
  <c r="AP66" i="3"/>
  <c r="AP65" i="3"/>
  <c r="AP64" i="3"/>
  <c r="AP67" i="3" s="1"/>
  <c r="AT66" i="3"/>
  <c r="AT65" i="3"/>
  <c r="AT64" i="3"/>
  <c r="AT67" i="3" s="1"/>
  <c r="AX66" i="3"/>
  <c r="AX65" i="3"/>
  <c r="AX64" i="3"/>
  <c r="AX67" i="3" s="1"/>
  <c r="BB65" i="3"/>
  <c r="BB66" i="3"/>
  <c r="BB64" i="3"/>
  <c r="BB67" i="3" s="1"/>
  <c r="BF66" i="3"/>
  <c r="BF65" i="3"/>
  <c r="BF64" i="3"/>
  <c r="BF67" i="3" s="1"/>
  <c r="BD246" i="3"/>
  <c r="AZ245" i="3"/>
  <c r="AZ247" i="3" s="1"/>
  <c r="AZ248" i="3" s="1"/>
  <c r="AN246" i="3"/>
  <c r="AU246" i="3"/>
  <c r="AQ246" i="3"/>
  <c r="BB246" i="3"/>
  <c r="BB247" i="3" s="1"/>
  <c r="BB248" i="3" s="1"/>
  <c r="AL246" i="3"/>
  <c r="AL247" i="3" s="1"/>
  <c r="AL248" i="3" s="1"/>
  <c r="AK66" i="3"/>
  <c r="AK65" i="3"/>
  <c r="AK64" i="3"/>
  <c r="AK67" i="3" s="1"/>
  <c r="AO65" i="3"/>
  <c r="AO64" i="3"/>
  <c r="AO67" i="3" s="1"/>
  <c r="AO66" i="3"/>
  <c r="BA66" i="3"/>
  <c r="BA65" i="3"/>
  <c r="BA64" i="3"/>
  <c r="BA67" i="3" s="1"/>
  <c r="BE65" i="3"/>
  <c r="BE64" i="3"/>
  <c r="BE67" i="3" s="1"/>
  <c r="BE66" i="3"/>
  <c r="AW245" i="3"/>
  <c r="AM66" i="3"/>
  <c r="AM64" i="3"/>
  <c r="AM67" i="3" s="1"/>
  <c r="AM65" i="3"/>
  <c r="AQ66" i="3"/>
  <c r="AQ65" i="3"/>
  <c r="AQ64" i="3"/>
  <c r="AQ67" i="3" s="1"/>
  <c r="AU66" i="3"/>
  <c r="AU65" i="3"/>
  <c r="AU64" i="3"/>
  <c r="AU67" i="3" s="1"/>
  <c r="AY66" i="3"/>
  <c r="AY65" i="3"/>
  <c r="AY64" i="3"/>
  <c r="AY67" i="3" s="1"/>
  <c r="BC66" i="3"/>
  <c r="BC65" i="3"/>
  <c r="BC64" i="3"/>
  <c r="BC67" i="3" s="1"/>
  <c r="AI66" i="3"/>
  <c r="AI65" i="3"/>
  <c r="AI64" i="3"/>
  <c r="AI67" i="3" s="1"/>
  <c r="BD245" i="3"/>
  <c r="BD247" i="3" s="1"/>
  <c r="BD248" i="3" s="1"/>
  <c r="AN245" i="3"/>
  <c r="AK246" i="3"/>
  <c r="AY245" i="3"/>
  <c r="AU245" i="3"/>
  <c r="BF246" i="3"/>
  <c r="BF247" i="3" s="1"/>
  <c r="BF248" i="3" s="1"/>
  <c r="AP246" i="3"/>
  <c r="AP247" i="3" s="1"/>
  <c r="AP248" i="3" s="1"/>
  <c r="AS65" i="3"/>
  <c r="AS64" i="3"/>
  <c r="AS67" i="3" s="1"/>
  <c r="AS66" i="3"/>
  <c r="AQ245" i="3"/>
  <c r="AQ247" i="3" s="1"/>
  <c r="AQ248" i="3" s="1"/>
  <c r="AJ66" i="3"/>
  <c r="AJ65" i="3"/>
  <c r="AJ64" i="3"/>
  <c r="AR65" i="3"/>
  <c r="AR64" i="3"/>
  <c r="AR66" i="3"/>
  <c r="AV66" i="3"/>
  <c r="AV65" i="3"/>
  <c r="AV64" i="3"/>
  <c r="AV67" i="3" s="1"/>
  <c r="AZ66" i="3"/>
  <c r="AZ65" i="3"/>
  <c r="AZ64" i="3"/>
  <c r="BD65" i="3"/>
  <c r="BD64" i="3"/>
  <c r="BD67" i="3" s="1"/>
  <c r="BD66" i="3"/>
  <c r="AN65" i="3"/>
  <c r="AN64" i="3"/>
  <c r="AN67" i="3" s="1"/>
  <c r="AN66" i="3"/>
  <c r="AV246" i="3"/>
  <c r="AV247" i="3" s="1"/>
  <c r="AV248" i="3" s="1"/>
  <c r="AR247" i="3"/>
  <c r="AR248" i="3" s="1"/>
  <c r="AJ246" i="3"/>
  <c r="AW246" i="3"/>
  <c r="AK247" i="3"/>
  <c r="AK248" i="3" s="1"/>
  <c r="BC246" i="3"/>
  <c r="BC247" i="3" s="1"/>
  <c r="BC248" i="3" s="1"/>
  <c r="AY246" i="3"/>
  <c r="AY247" i="3" s="1"/>
  <c r="AY248" i="3" s="1"/>
  <c r="AM246" i="3"/>
  <c r="AM247" i="3" s="1"/>
  <c r="AM248" i="3" s="1"/>
  <c r="BE246" i="3"/>
  <c r="BE247" i="3" s="1"/>
  <c r="BE248" i="3" s="1"/>
  <c r="BA246" i="3"/>
  <c r="BA247" i="3" s="1"/>
  <c r="BA248" i="3" s="1"/>
  <c r="AW247" i="3" l="1"/>
  <c r="AW248" i="3" s="1"/>
  <c r="AN247" i="3"/>
  <c r="AN248" i="3" s="1"/>
  <c r="AT68" i="3"/>
  <c r="AU247" i="3"/>
  <c r="AU248" i="3" s="1"/>
  <c r="AL68" i="3"/>
  <c r="AL69" i="3" s="1"/>
  <c r="AL70" i="3" s="1"/>
  <c r="AM68" i="3"/>
  <c r="AM69" i="3" s="1"/>
  <c r="AM70" i="3" s="1"/>
  <c r="AI68" i="3"/>
  <c r="AI69" i="3" s="1"/>
  <c r="AI70" i="3" s="1"/>
  <c r="AQ68" i="3"/>
  <c r="AQ69" i="3" s="1"/>
  <c r="AQ70" i="3" s="1"/>
  <c r="BE68" i="3"/>
  <c r="BE69" i="3" s="1"/>
  <c r="BE70" i="3" s="1"/>
  <c r="AK68" i="3"/>
  <c r="AK69" i="3" s="1"/>
  <c r="AK70" i="3" s="1"/>
  <c r="BB68" i="3"/>
  <c r="BB69" i="3" s="1"/>
  <c r="BB70" i="3" s="1"/>
  <c r="AN68" i="3"/>
  <c r="AN69" i="3" s="1"/>
  <c r="AN70" i="3" s="1"/>
  <c r="AV68" i="3"/>
  <c r="AV69" i="3" s="1"/>
  <c r="AV70" i="3" s="1"/>
  <c r="AJ247" i="3"/>
  <c r="AJ248" i="3" s="1"/>
  <c r="AZ67" i="3"/>
  <c r="AR68" i="3"/>
  <c r="AS68" i="3"/>
  <c r="AP69" i="3"/>
  <c r="AP70" i="3" s="1"/>
  <c r="AJ68" i="3"/>
  <c r="AY68" i="3"/>
  <c r="AY69" i="3" s="1"/>
  <c r="AY70" i="3" s="1"/>
  <c r="BF68" i="3"/>
  <c r="BF69" i="3" s="1"/>
  <c r="BF70" i="3" s="1"/>
  <c r="AT69" i="3"/>
  <c r="AT70" i="3" s="1"/>
  <c r="AP68" i="3"/>
  <c r="AS69" i="3"/>
  <c r="AS70" i="3" s="1"/>
  <c r="AZ68" i="3"/>
  <c r="AJ67" i="3"/>
  <c r="AJ69" i="3" s="1"/>
  <c r="AJ70" i="3" s="1"/>
  <c r="AU68" i="3"/>
  <c r="AU69" i="3" s="1"/>
  <c r="AU70" i="3" s="1"/>
  <c r="BD68" i="3"/>
  <c r="BD69" i="3" s="1"/>
  <c r="BD70" i="3" s="1"/>
  <c r="AR67" i="3"/>
  <c r="BC68" i="3"/>
  <c r="BC69" i="3" s="1"/>
  <c r="BC70" i="3" s="1"/>
  <c r="BA68" i="3"/>
  <c r="BA69" i="3" s="1"/>
  <c r="BA70" i="3" s="1"/>
  <c r="AO68" i="3"/>
  <c r="AO69" i="3" s="1"/>
  <c r="AO70" i="3" s="1"/>
  <c r="AW67" i="3"/>
  <c r="AX68" i="3"/>
  <c r="AX69" i="3" s="1"/>
  <c r="AX70" i="3" s="1"/>
  <c r="AW68" i="3"/>
  <c r="BC66" i="2"/>
  <c r="BC65" i="2"/>
  <c r="BC64" i="2"/>
  <c r="BC67" i="2" s="1"/>
  <c r="AM66" i="2"/>
  <c r="AM65" i="2"/>
  <c r="AM64" i="2"/>
  <c r="AM67" i="2" s="1"/>
  <c r="BF66" i="2"/>
  <c r="BF65" i="2"/>
  <c r="BF68" i="2" s="1"/>
  <c r="BF69" i="2" s="1"/>
  <c r="BF70" i="2" s="1"/>
  <c r="BF64" i="2"/>
  <c r="BF67" i="2" s="1"/>
  <c r="BB66" i="2"/>
  <c r="BB65" i="2"/>
  <c r="BB64" i="2"/>
  <c r="BB67" i="2" s="1"/>
  <c r="AX66" i="2"/>
  <c r="AX65" i="2"/>
  <c r="AX64" i="2"/>
  <c r="AX67" i="2" s="1"/>
  <c r="AT66" i="2"/>
  <c r="AT65" i="2"/>
  <c r="AT64" i="2"/>
  <c r="AT67" i="2" s="1"/>
  <c r="AP66" i="2"/>
  <c r="AP65" i="2"/>
  <c r="AP68" i="2" s="1"/>
  <c r="AP69" i="2" s="1"/>
  <c r="AP70" i="2" s="1"/>
  <c r="AP64" i="2"/>
  <c r="AP67" i="2" s="1"/>
  <c r="AL66" i="2"/>
  <c r="AL65" i="2"/>
  <c r="AL64" i="2"/>
  <c r="AL67" i="2" s="1"/>
  <c r="AY66" i="2"/>
  <c r="AY65" i="2"/>
  <c r="AY64" i="2"/>
  <c r="AY67" i="2" s="1"/>
  <c r="AQ66" i="2"/>
  <c r="AQ65" i="2"/>
  <c r="AQ64" i="2"/>
  <c r="AQ67" i="2" s="1"/>
  <c r="BE66" i="2"/>
  <c r="BE65" i="2"/>
  <c r="BE68" i="2" s="1"/>
  <c r="BE69" i="2" s="1"/>
  <c r="BE70" i="2" s="1"/>
  <c r="BE64" i="2"/>
  <c r="BE67" i="2" s="1"/>
  <c r="BA66" i="2"/>
  <c r="BA65" i="2"/>
  <c r="BA64" i="2"/>
  <c r="BA67" i="2" s="1"/>
  <c r="AW66" i="2"/>
  <c r="AW65" i="2"/>
  <c r="AW64" i="2"/>
  <c r="AW67" i="2" s="1"/>
  <c r="AS66" i="2"/>
  <c r="AS65" i="2"/>
  <c r="AS64" i="2"/>
  <c r="AS67" i="2" s="1"/>
  <c r="AO66" i="2"/>
  <c r="AO65" i="2"/>
  <c r="AO68" i="2" s="1"/>
  <c r="AO69" i="2" s="1"/>
  <c r="AO70" i="2" s="1"/>
  <c r="AO64" i="2"/>
  <c r="AO67" i="2" s="1"/>
  <c r="AK66" i="2"/>
  <c r="AK65" i="2"/>
  <c r="AK64" i="2"/>
  <c r="AK67" i="2" s="1"/>
  <c r="AN66" i="2"/>
  <c r="AN65" i="2"/>
  <c r="AN64" i="2"/>
  <c r="AN67" i="2" s="1"/>
  <c r="AU66" i="2"/>
  <c r="AU65" i="2"/>
  <c r="AU64" i="2"/>
  <c r="AU67" i="2" s="1"/>
  <c r="BD66" i="2"/>
  <c r="BD65" i="2"/>
  <c r="BD68" i="2" s="1"/>
  <c r="BD69" i="2" s="1"/>
  <c r="BD70" i="2" s="1"/>
  <c r="BD64" i="2"/>
  <c r="BD67" i="2" s="1"/>
  <c r="AZ66" i="2"/>
  <c r="AZ65" i="2"/>
  <c r="AZ64" i="2"/>
  <c r="AZ67" i="2" s="1"/>
  <c r="AV65" i="2"/>
  <c r="AV64" i="2"/>
  <c r="AV67" i="2" s="1"/>
  <c r="AV66" i="2"/>
  <c r="AR66" i="2"/>
  <c r="AR65" i="2"/>
  <c r="AR64" i="2"/>
  <c r="AR67" i="2" s="1"/>
  <c r="AJ66" i="2"/>
  <c r="AJ65" i="2"/>
  <c r="AJ68" i="2" s="1"/>
  <c r="AJ69" i="2" s="1"/>
  <c r="AJ70" i="2" s="1"/>
  <c r="AJ64" i="2"/>
  <c r="AJ67" i="2" s="1"/>
  <c r="AI66" i="2"/>
  <c r="AI65" i="2"/>
  <c r="AI64" i="2"/>
  <c r="AI67" i="2" s="1"/>
  <c r="AW69" i="3" l="1"/>
  <c r="AW70" i="3" s="1"/>
  <c r="AZ69" i="3"/>
  <c r="AZ70" i="3" s="1"/>
  <c r="AR69" i="3"/>
  <c r="AR70" i="3" s="1"/>
  <c r="AN68" i="2"/>
  <c r="AN69" i="2" s="1"/>
  <c r="AN70" i="2" s="1"/>
  <c r="AW68" i="2"/>
  <c r="AW69" i="2" s="1"/>
  <c r="AW70" i="2" s="1"/>
  <c r="BC68" i="2"/>
  <c r="BC69" i="2" s="1"/>
  <c r="BC70" i="2" s="1"/>
  <c r="AY242" i="2"/>
  <c r="AY244" i="2"/>
  <c r="AY243" i="2"/>
  <c r="AQ242" i="2"/>
  <c r="AQ244" i="2"/>
  <c r="AQ243" i="2"/>
  <c r="BF243" i="2"/>
  <c r="BF244" i="2"/>
  <c r="BF242" i="2"/>
  <c r="BF245" i="2" s="1"/>
  <c r="BB242" i="2"/>
  <c r="BB245" i="2" s="1"/>
  <c r="BB244" i="2"/>
  <c r="BB243" i="2"/>
  <c r="BB246" i="2" s="1"/>
  <c r="AX243" i="2"/>
  <c r="AX246" i="2" s="1"/>
  <c r="AX244" i="2"/>
  <c r="AX242" i="2"/>
  <c r="AX245" i="2" s="1"/>
  <c r="AT244" i="2"/>
  <c r="AT243" i="2"/>
  <c r="AT246" i="2" s="1"/>
  <c r="AT242" i="2"/>
  <c r="AT245" i="2" s="1"/>
  <c r="AP243" i="2"/>
  <c r="AP244" i="2"/>
  <c r="AP242" i="2"/>
  <c r="AP245" i="2" s="1"/>
  <c r="AL242" i="2"/>
  <c r="AL245" i="2" s="1"/>
  <c r="AL244" i="2"/>
  <c r="AL243" i="2"/>
  <c r="AL246" i="2" s="1"/>
  <c r="AI68" i="2"/>
  <c r="AI69" i="2" s="1"/>
  <c r="AI70" i="2" s="1"/>
  <c r="AZ68" i="2"/>
  <c r="AZ69" i="2" s="1"/>
  <c r="AZ70" i="2" s="1"/>
  <c r="AK68" i="2"/>
  <c r="AK69" i="2" s="1"/>
  <c r="AK70" i="2" s="1"/>
  <c r="BA68" i="2"/>
  <c r="BA69" i="2" s="1"/>
  <c r="BA70" i="2" s="1"/>
  <c r="AL68" i="2"/>
  <c r="AL69" i="2" s="1"/>
  <c r="AL70" i="2" s="1"/>
  <c r="BB68" i="2"/>
  <c r="BB69" i="2" s="1"/>
  <c r="BB70" i="2" s="1"/>
  <c r="BC242" i="2"/>
  <c r="BC243" i="2"/>
  <c r="BC246" i="2" s="1"/>
  <c r="BC244" i="2"/>
  <c r="AM243" i="2"/>
  <c r="AM242" i="2"/>
  <c r="AM244" i="2"/>
  <c r="BE244" i="2"/>
  <c r="BE242" i="2"/>
  <c r="BE245" i="2" s="1"/>
  <c r="BE243" i="2"/>
  <c r="BA244" i="2"/>
  <c r="BA243" i="2"/>
  <c r="BA242" i="2"/>
  <c r="BA245" i="2" s="1"/>
  <c r="AW244" i="2"/>
  <c r="AW242" i="2"/>
  <c r="AW245" i="2" s="1"/>
  <c r="AW243" i="2"/>
  <c r="AS244" i="2"/>
  <c r="AS243" i="2"/>
  <c r="AS242" i="2"/>
  <c r="AS245" i="2" s="1"/>
  <c r="AO244" i="2"/>
  <c r="AO242" i="2"/>
  <c r="AO245" i="2" s="1"/>
  <c r="AO243" i="2"/>
  <c r="AK244" i="2"/>
  <c r="AK243" i="2"/>
  <c r="AK242" i="2"/>
  <c r="AK245" i="2" s="1"/>
  <c r="AY68" i="2"/>
  <c r="AY69" i="2" s="1"/>
  <c r="AY70" i="2" s="1"/>
  <c r="AX68" i="2"/>
  <c r="AX69" i="2" s="1"/>
  <c r="AX70" i="2" s="1"/>
  <c r="AU242" i="2"/>
  <c r="AU243" i="2"/>
  <c r="AU244" i="2"/>
  <c r="BD243" i="2"/>
  <c r="BD244" i="2"/>
  <c r="BD242" i="2"/>
  <c r="BD245" i="2" s="1"/>
  <c r="AZ243" i="2"/>
  <c r="AZ242" i="2"/>
  <c r="AZ245" i="2" s="1"/>
  <c r="AZ244" i="2"/>
  <c r="AV243" i="2"/>
  <c r="AV244" i="2"/>
  <c r="AV242" i="2"/>
  <c r="AV245" i="2" s="1"/>
  <c r="AR243" i="2"/>
  <c r="AR242" i="2"/>
  <c r="AR245" i="2" s="1"/>
  <c r="AR244" i="2"/>
  <c r="AN242" i="2"/>
  <c r="AN245" i="2" s="1"/>
  <c r="AN243" i="2"/>
  <c r="AN244" i="2"/>
  <c r="AJ243" i="2"/>
  <c r="AJ242" i="2"/>
  <c r="AJ245" i="2" s="1"/>
  <c r="AJ244" i="2"/>
  <c r="AI244" i="2"/>
  <c r="AI242" i="2"/>
  <c r="AI245" i="2" s="1"/>
  <c r="AI243" i="2"/>
  <c r="AI246" i="2" s="1"/>
  <c r="AI247" i="2" s="1"/>
  <c r="AI248" i="2" s="1"/>
  <c r="AR68" i="2"/>
  <c r="AR69" i="2" s="1"/>
  <c r="AR70" i="2" s="1"/>
  <c r="AV68" i="2"/>
  <c r="AV69" i="2" s="1"/>
  <c r="AV70" i="2" s="1"/>
  <c r="AU68" i="2"/>
  <c r="AU69" i="2" s="1"/>
  <c r="AU70" i="2" s="1"/>
  <c r="AS68" i="2"/>
  <c r="AS69" i="2" s="1"/>
  <c r="AS70" i="2" s="1"/>
  <c r="AQ68" i="2"/>
  <c r="AQ69" i="2" s="1"/>
  <c r="AQ70" i="2" s="1"/>
  <c r="AT68" i="2"/>
  <c r="AT69" i="2" s="1"/>
  <c r="AT70" i="2" s="1"/>
  <c r="AM68" i="2"/>
  <c r="AM69" i="2" s="1"/>
  <c r="AM70" i="2" s="1"/>
  <c r="BE242" i="1"/>
  <c r="BE245" i="1" s="1"/>
  <c r="BE244" i="1"/>
  <c r="BE243" i="1"/>
  <c r="AS242" i="1"/>
  <c r="AS245" i="1" s="1"/>
  <c r="AS244" i="1"/>
  <c r="AS243" i="1"/>
  <c r="AS246" i="1" s="1"/>
  <c r="AS247" i="1" s="1"/>
  <c r="AS248" i="1" s="1"/>
  <c r="AZ244" i="1"/>
  <c r="AZ243" i="1"/>
  <c r="AZ242" i="1"/>
  <c r="AZ245" i="1" s="1"/>
  <c r="AN244" i="1"/>
  <c r="AN243" i="1"/>
  <c r="AN242" i="1"/>
  <c r="AN245" i="1" s="1"/>
  <c r="BC244" i="1"/>
  <c r="BC243" i="1"/>
  <c r="BC246" i="1" s="1"/>
  <c r="BC242" i="1"/>
  <c r="AY244" i="1"/>
  <c r="AY243" i="1"/>
  <c r="AY242" i="1"/>
  <c r="AU244" i="1"/>
  <c r="AU243" i="1"/>
  <c r="AU242" i="1"/>
  <c r="AQ244" i="1"/>
  <c r="AQ243" i="1"/>
  <c r="AQ246" i="1" s="1"/>
  <c r="AQ242" i="1"/>
  <c r="AM244" i="1"/>
  <c r="AM243" i="1"/>
  <c r="AM246" i="1" s="1"/>
  <c r="AM242" i="1"/>
  <c r="BA242" i="1"/>
  <c r="BA245" i="1" s="1"/>
  <c r="BA244" i="1"/>
  <c r="BA243" i="1"/>
  <c r="BA246" i="1" s="1"/>
  <c r="BA247" i="1" s="1"/>
  <c r="BA248" i="1" s="1"/>
  <c r="AO242" i="1"/>
  <c r="AO245" i="1" s="1"/>
  <c r="AO244" i="1"/>
  <c r="AO243" i="1"/>
  <c r="AO246" i="1" s="1"/>
  <c r="AO247" i="1" s="1"/>
  <c r="AO248" i="1" s="1"/>
  <c r="BD244" i="1"/>
  <c r="BD243" i="1"/>
  <c r="BD242" i="1"/>
  <c r="BD245" i="1" s="1"/>
  <c r="AV244" i="1"/>
  <c r="AV243" i="1"/>
  <c r="AV242" i="1"/>
  <c r="AV245" i="1" s="1"/>
  <c r="AJ244" i="1"/>
  <c r="AJ243" i="1"/>
  <c r="AJ242" i="1"/>
  <c r="AJ245" i="1" s="1"/>
  <c r="BF243" i="1"/>
  <c r="BF246" i="1" s="1"/>
  <c r="BF247" i="1" s="1"/>
  <c r="BF248" i="1" s="1"/>
  <c r="BF242" i="1"/>
  <c r="BF245" i="1" s="1"/>
  <c r="BF244" i="1"/>
  <c r="BB243" i="1"/>
  <c r="BB246" i="1" s="1"/>
  <c r="BB247" i="1" s="1"/>
  <c r="BB248" i="1" s="1"/>
  <c r="BB242" i="1"/>
  <c r="BB245" i="1" s="1"/>
  <c r="BB244" i="1"/>
  <c r="AX243" i="1"/>
  <c r="AX242" i="1"/>
  <c r="AX245" i="1" s="1"/>
  <c r="AX244" i="1"/>
  <c r="AT243" i="1"/>
  <c r="AT242" i="1"/>
  <c r="AT245" i="1" s="1"/>
  <c r="AT244" i="1"/>
  <c r="AP243" i="1"/>
  <c r="AP246" i="1" s="1"/>
  <c r="AP247" i="1" s="1"/>
  <c r="AP248" i="1" s="1"/>
  <c r="AP242" i="1"/>
  <c r="AP245" i="1" s="1"/>
  <c r="AP244" i="1"/>
  <c r="AL243" i="1"/>
  <c r="AL246" i="1" s="1"/>
  <c r="AL247" i="1" s="1"/>
  <c r="AL248" i="1" s="1"/>
  <c r="AL242" i="1"/>
  <c r="AL245" i="1" s="1"/>
  <c r="AL244" i="1"/>
  <c r="AK242" i="1"/>
  <c r="AK245" i="1" s="1"/>
  <c r="AK244" i="1"/>
  <c r="AK243" i="1"/>
  <c r="AW242" i="1"/>
  <c r="AW245" i="1" s="1"/>
  <c r="AW244" i="1"/>
  <c r="AW243" i="1"/>
  <c r="AW246" i="1" s="1"/>
  <c r="AW247" i="1" s="1"/>
  <c r="AW248" i="1" s="1"/>
  <c r="AR244" i="1"/>
  <c r="AR243" i="1"/>
  <c r="AR242" i="1"/>
  <c r="AR245" i="1" s="1"/>
  <c r="AI243" i="1"/>
  <c r="AI246" i="1" s="1"/>
  <c r="AI247" i="1" s="1"/>
  <c r="AI248" i="1" s="1"/>
  <c r="AI242" i="1"/>
  <c r="AI245" i="1" s="1"/>
  <c r="AI244" i="1"/>
  <c r="AX247" i="2" l="1"/>
  <c r="AX248" i="2" s="1"/>
  <c r="AY246" i="2"/>
  <c r="AU246" i="2"/>
  <c r="AM246" i="2"/>
  <c r="AM247" i="2" s="1"/>
  <c r="AM248" i="2" s="1"/>
  <c r="AT247" i="2"/>
  <c r="AT248" i="2" s="1"/>
  <c r="AQ245" i="2"/>
  <c r="AJ246" i="2"/>
  <c r="AJ247" i="2" s="1"/>
  <c r="AJ248" i="2"/>
  <c r="AZ246" i="2"/>
  <c r="AZ247" i="2" s="1"/>
  <c r="AZ248" i="2" s="1"/>
  <c r="AO246" i="2"/>
  <c r="AO247" i="2" s="1"/>
  <c r="AO248" i="2" s="1"/>
  <c r="AS246" i="2"/>
  <c r="AS247" i="2" s="1"/>
  <c r="AS248" i="2" s="1"/>
  <c r="BE246" i="2"/>
  <c r="BE247" i="2" s="1"/>
  <c r="BE248" i="2" s="1"/>
  <c r="AM245" i="2"/>
  <c r="BC245" i="2"/>
  <c r="BC247" i="2" s="1"/>
  <c r="BC248" i="2" s="1"/>
  <c r="AP246" i="2"/>
  <c r="AP247" i="2" s="1"/>
  <c r="AP248" i="2" s="1"/>
  <c r="BF246" i="2"/>
  <c r="BD246" i="2"/>
  <c r="BD247" i="2" s="1"/>
  <c r="BD248" i="2" s="1"/>
  <c r="AV246" i="2"/>
  <c r="AV247" i="2" s="1"/>
  <c r="AV248" i="2"/>
  <c r="AL247" i="2"/>
  <c r="AL248" i="2" s="1"/>
  <c r="BB247" i="2"/>
  <c r="BB248" i="2" s="1"/>
  <c r="AQ246" i="2"/>
  <c r="AQ247" i="2" s="1"/>
  <c r="AQ248" i="2" s="1"/>
  <c r="AN246" i="2"/>
  <c r="AN247" i="2" s="1"/>
  <c r="AN248" i="2" s="1"/>
  <c r="AR246" i="2"/>
  <c r="AR247" i="2" s="1"/>
  <c r="AR248" i="2" s="1"/>
  <c r="AU245" i="2"/>
  <c r="AU247" i="2"/>
  <c r="AU248" i="2" s="1"/>
  <c r="AK246" i="2"/>
  <c r="AK247" i="2" s="1"/>
  <c r="AK248" i="2" s="1"/>
  <c r="AW246" i="2"/>
  <c r="AW247" i="2" s="1"/>
  <c r="AW248" i="2" s="1"/>
  <c r="BA246" i="2"/>
  <c r="BA247" i="2" s="1"/>
  <c r="BA248" i="2" s="1"/>
  <c r="BF247" i="2"/>
  <c r="BF248" i="2" s="1"/>
  <c r="AY245" i="2"/>
  <c r="AY247" i="2" s="1"/>
  <c r="AY248" i="2" s="1"/>
  <c r="AV246" i="1"/>
  <c r="AV247" i="1" s="1"/>
  <c r="AV248" i="1" s="1"/>
  <c r="AR246" i="1"/>
  <c r="AR247" i="1" s="1"/>
  <c r="AR248" i="1" s="1"/>
  <c r="AT246" i="1"/>
  <c r="AT247" i="1" s="1"/>
  <c r="AT248" i="1" s="1"/>
  <c r="AQ245" i="1"/>
  <c r="AQ247" i="1" s="1"/>
  <c r="AQ248" i="1" s="1"/>
  <c r="AU246" i="1"/>
  <c r="AZ246" i="1"/>
  <c r="AZ247" i="1" s="1"/>
  <c r="AZ248" i="1" s="1"/>
  <c r="AK246" i="1"/>
  <c r="AK247" i="1" s="1"/>
  <c r="AK248" i="1" s="1"/>
  <c r="BD246" i="1"/>
  <c r="BD247" i="1" s="1"/>
  <c r="BD248" i="1" s="1"/>
  <c r="AM245" i="1"/>
  <c r="AM247" i="1" s="1"/>
  <c r="AM248" i="1" s="1"/>
  <c r="BC245" i="1"/>
  <c r="BC247" i="1"/>
  <c r="BC248" i="1" s="1"/>
  <c r="AN246" i="1"/>
  <c r="AN247" i="1" s="1"/>
  <c r="AN248" i="1" s="1"/>
  <c r="BE246" i="1"/>
  <c r="BE247" i="1" s="1"/>
  <c r="BE248" i="1" s="1"/>
  <c r="AY245" i="1"/>
  <c r="AX246" i="1"/>
  <c r="AX247" i="1" s="1"/>
  <c r="AX248" i="1" s="1"/>
  <c r="AJ246" i="1"/>
  <c r="AJ247" i="1" s="1"/>
  <c r="AJ248" i="1" s="1"/>
  <c r="AU245" i="1"/>
  <c r="AY246" i="1"/>
  <c r="AY247" i="1" s="1"/>
  <c r="AY248" i="1" s="1"/>
  <c r="AU247" i="1" l="1"/>
  <c r="AU248" i="1" s="1"/>
  <c r="AP31" i="1"/>
  <c r="AP32" i="1"/>
  <c r="AP30" i="1"/>
  <c r="AZ32" i="1"/>
  <c r="AZ30" i="1"/>
  <c r="AZ31" i="1"/>
  <c r="AQ30" i="1"/>
  <c r="AQ31" i="1"/>
  <c r="AQ32" i="1"/>
  <c r="AX31" i="1"/>
  <c r="AX32" i="1"/>
  <c r="AX30" i="1"/>
  <c r="AO31" i="1"/>
  <c r="AO32" i="1"/>
  <c r="AO30" i="1"/>
  <c r="BF31" i="1"/>
  <c r="BF32" i="1"/>
  <c r="BF30" i="1"/>
  <c r="AW31" i="1"/>
  <c r="AW32" i="1"/>
  <c r="AW30" i="1"/>
  <c r="AL31" i="1"/>
  <c r="AL32" i="1"/>
  <c r="AL30" i="1"/>
  <c r="BE31" i="1"/>
  <c r="BE32" i="1"/>
  <c r="BE30" i="1"/>
  <c r="AV31" i="1"/>
  <c r="AV32" i="1"/>
  <c r="AV30" i="1"/>
  <c r="AJ32" i="1"/>
  <c r="AJ30" i="1"/>
  <c r="AJ31" i="1"/>
  <c r="AN32" i="1"/>
  <c r="AN30" i="1"/>
  <c r="AN31" i="1"/>
  <c r="BD31" i="1"/>
  <c r="BD32" i="1"/>
  <c r="BD30" i="1"/>
  <c r="AU31" i="1"/>
  <c r="AU32" i="1"/>
  <c r="AU30" i="1"/>
  <c r="AY31" i="1"/>
  <c r="AY30" i="1"/>
  <c r="AY32" i="1"/>
  <c r="AI31" i="1"/>
  <c r="AI32" i="1"/>
  <c r="AI30" i="1"/>
  <c r="BB32" i="1"/>
  <c r="BB30" i="1"/>
  <c r="BB31" i="1"/>
  <c r="AS31" i="1"/>
  <c r="AS32" i="1"/>
  <c r="AS30" i="1"/>
  <c r="BA32" i="1"/>
  <c r="BA30" i="1"/>
  <c r="BA31" i="1"/>
  <c r="AR30" i="1"/>
  <c r="AR32" i="1"/>
  <c r="AR31" i="1"/>
  <c r="AZ34" i="1" l="1"/>
  <c r="AZ35" i="1" s="1"/>
  <c r="AZ36" i="1" s="1"/>
  <c r="AS33" i="1"/>
  <c r="AN125" i="1"/>
  <c r="AN128" i="1" s="1"/>
  <c r="AN127" i="1"/>
  <c r="AN126" i="1"/>
  <c r="AN129" i="1" s="1"/>
  <c r="BA33" i="1"/>
  <c r="AI33" i="1"/>
  <c r="AY33" i="1"/>
  <c r="AN34" i="1"/>
  <c r="AN35" i="1" s="1"/>
  <c r="AN36" i="1" s="1"/>
  <c r="AJ33" i="1"/>
  <c r="AL33" i="1"/>
  <c r="AX33" i="1"/>
  <c r="BD33" i="1"/>
  <c r="AN33" i="1"/>
  <c r="BE33" i="1"/>
  <c r="AO33" i="1"/>
  <c r="AQ33" i="1"/>
  <c r="AP33" i="1"/>
  <c r="AJ125" i="1"/>
  <c r="AJ127" i="1"/>
  <c r="AJ126" i="1"/>
  <c r="BB33" i="1"/>
  <c r="AU33" i="1"/>
  <c r="BF33" i="1"/>
  <c r="AR33" i="1"/>
  <c r="AV33" i="1"/>
  <c r="AI125" i="1"/>
  <c r="AI128" i="1" s="1"/>
  <c r="AI127" i="1"/>
  <c r="AI126" i="1"/>
  <c r="BA34" i="1"/>
  <c r="BA35" i="1" s="1"/>
  <c r="BA36" i="1" s="1"/>
  <c r="AJ34" i="1"/>
  <c r="AJ35" i="1" s="1"/>
  <c r="AJ36" i="1" s="1"/>
  <c r="BE34" i="1"/>
  <c r="AW33" i="1"/>
  <c r="AZ33" i="1"/>
  <c r="AP34" i="1"/>
  <c r="AP35" i="1" s="1"/>
  <c r="AP36" i="1" s="1"/>
  <c r="AU34" i="1"/>
  <c r="BF34" i="1"/>
  <c r="AQ34" i="1"/>
  <c r="AI34" i="1"/>
  <c r="AI35" i="1" s="1"/>
  <c r="AI36" i="1" s="1"/>
  <c r="AL34" i="1"/>
  <c r="AL35" i="1" s="1"/>
  <c r="AL36" i="1" s="1"/>
  <c r="BD34" i="1"/>
  <c r="AO34" i="1"/>
  <c r="AR34" i="1"/>
  <c r="AS34" i="1"/>
  <c r="AS35" i="1" s="1"/>
  <c r="AS36" i="1" s="1"/>
  <c r="AV34" i="1"/>
  <c r="AV35" i="1" s="1"/>
  <c r="AV36" i="1" s="1"/>
  <c r="BB34" i="1"/>
  <c r="BB35" i="1" s="1"/>
  <c r="BB36" i="1" s="1"/>
  <c r="AY34" i="1"/>
  <c r="AY35" i="1" s="1"/>
  <c r="AY36" i="1" s="1"/>
  <c r="AW34" i="1"/>
  <c r="AX34" i="1"/>
  <c r="AR35" i="1" l="1"/>
  <c r="AR36" i="1" s="1"/>
  <c r="AO35" i="1"/>
  <c r="AO36" i="1" s="1"/>
  <c r="AQ35" i="1"/>
  <c r="AQ36" i="1" s="1"/>
  <c r="BD35" i="1"/>
  <c r="BD36" i="1" s="1"/>
  <c r="BF35" i="1"/>
  <c r="BF36" i="1" s="1"/>
  <c r="AX35" i="1"/>
  <c r="AX36" i="1" s="1"/>
  <c r="AU35" i="1"/>
  <c r="AU36" i="1" s="1"/>
  <c r="AW35" i="1"/>
  <c r="AW36" i="1" s="1"/>
  <c r="AI129" i="1"/>
  <c r="AI130" i="1" s="1"/>
  <c r="AI131" i="1" s="1"/>
  <c r="BE35" i="1"/>
  <c r="BE36" i="1" s="1"/>
  <c r="AU106" i="1"/>
  <c r="AU105" i="1"/>
  <c r="AU104" i="1"/>
  <c r="BA104" i="1"/>
  <c r="BA106" i="1"/>
  <c r="BA105" i="1"/>
  <c r="AW104" i="1"/>
  <c r="AW106" i="1"/>
  <c r="AW105" i="1"/>
  <c r="AZ106" i="1"/>
  <c r="AZ105" i="1"/>
  <c r="AZ104" i="1"/>
  <c r="AV106" i="1"/>
  <c r="AV105" i="1"/>
  <c r="AV104" i="1"/>
  <c r="AJ128" i="1"/>
  <c r="BD106" i="1"/>
  <c r="BD105" i="1"/>
  <c r="BD104" i="1"/>
  <c r="AY106" i="1"/>
  <c r="AY105" i="1"/>
  <c r="AY104" i="1"/>
  <c r="AT105" i="1"/>
  <c r="AT104" i="1"/>
  <c r="AT106" i="1"/>
  <c r="BB105" i="1"/>
  <c r="BB104" i="1"/>
  <c r="BB106" i="1"/>
  <c r="AX105" i="1"/>
  <c r="AX104" i="1"/>
  <c r="AX106" i="1"/>
  <c r="AJ129" i="1"/>
  <c r="AJ130" i="1" s="1"/>
  <c r="AJ131" i="1" s="1"/>
  <c r="AN130" i="1"/>
  <c r="AN131" i="1" s="1"/>
  <c r="BA108" i="1" l="1"/>
  <c r="AY108" i="1"/>
  <c r="AX108" i="1"/>
  <c r="BD127" i="1"/>
  <c r="BD126" i="1"/>
  <c r="BD125" i="1"/>
  <c r="BD128" i="1" s="1"/>
  <c r="AY126" i="1"/>
  <c r="AY129" i="1" s="1"/>
  <c r="AY130" i="1" s="1"/>
  <c r="AY131" i="1" s="1"/>
  <c r="AY127" i="1"/>
  <c r="AY125" i="1"/>
  <c r="AY128" i="1" s="1"/>
  <c r="AU127" i="1"/>
  <c r="AU125" i="1"/>
  <c r="AU126" i="1"/>
  <c r="AP125" i="1"/>
  <c r="AP128" i="1" s="1"/>
  <c r="AP127" i="1"/>
  <c r="AP126" i="1"/>
  <c r="AP129" i="1" s="1"/>
  <c r="AP130" i="1" s="1"/>
  <c r="AP131" i="1" s="1"/>
  <c r="BB107" i="1"/>
  <c r="AT108" i="1"/>
  <c r="BD107" i="1"/>
  <c r="AZ107" i="1"/>
  <c r="BA107" i="1"/>
  <c r="BA109" i="1" s="1"/>
  <c r="BA110" i="1" s="1"/>
  <c r="AW127" i="1"/>
  <c r="AW126" i="1"/>
  <c r="AW125" i="1"/>
  <c r="AW128" i="1" s="1"/>
  <c r="BB126" i="1"/>
  <c r="BB125" i="1"/>
  <c r="BB128" i="1" s="1"/>
  <c r="BB127" i="1"/>
  <c r="AX125" i="1"/>
  <c r="AX128" i="1" s="1"/>
  <c r="AX127" i="1"/>
  <c r="AX126" i="1"/>
  <c r="AS126" i="1"/>
  <c r="AS125" i="1"/>
  <c r="AS128" i="1" s="1"/>
  <c r="AS127" i="1"/>
  <c r="AO126" i="1"/>
  <c r="AO127" i="1"/>
  <c r="AO125" i="1"/>
  <c r="AO128" i="1" s="1"/>
  <c r="AX107" i="1"/>
  <c r="BB108" i="1"/>
  <c r="AY107" i="1"/>
  <c r="AY109" i="1" s="1"/>
  <c r="AY110" i="1" s="1"/>
  <c r="BD108" i="1"/>
  <c r="BD109" i="1" s="1"/>
  <c r="BD110" i="1" s="1"/>
  <c r="AV107" i="1"/>
  <c r="AZ108" i="1"/>
  <c r="AW107" i="1"/>
  <c r="AU107" i="1"/>
  <c r="BF127" i="1"/>
  <c r="BF126" i="1"/>
  <c r="BF125" i="1"/>
  <c r="AU108" i="1"/>
  <c r="AU109" i="1" s="1"/>
  <c r="AU110" i="1" s="1"/>
  <c r="BA126" i="1"/>
  <c r="BA129" i="1" s="1"/>
  <c r="BA130" i="1" s="1"/>
  <c r="BA131" i="1" s="1"/>
  <c r="BA125" i="1"/>
  <c r="BA128" i="1" s="1"/>
  <c r="BA127" i="1"/>
  <c r="AR125" i="1"/>
  <c r="AR127" i="1"/>
  <c r="AR126" i="1"/>
  <c r="AV108" i="1"/>
  <c r="BE126" i="1"/>
  <c r="BE125" i="1"/>
  <c r="BE128" i="1" s="1"/>
  <c r="BE127" i="1"/>
  <c r="AV125" i="1"/>
  <c r="AV128" i="1" s="1"/>
  <c r="AV127" i="1"/>
  <c r="AV126" i="1"/>
  <c r="AQ126" i="1"/>
  <c r="AQ125" i="1"/>
  <c r="AQ128" i="1" s="1"/>
  <c r="AQ127" i="1"/>
  <c r="AT107" i="1"/>
  <c r="AT109" i="1" s="1"/>
  <c r="AT110" i="1" s="1"/>
  <c r="AW108" i="1"/>
  <c r="BD129" i="1" l="1"/>
  <c r="AV109" i="1"/>
  <c r="AV110" i="1" s="1"/>
  <c r="BB109" i="1"/>
  <c r="BB110" i="1" s="1"/>
  <c r="AV129" i="1"/>
  <c r="AV130" i="1" s="1"/>
  <c r="AV131" i="1" s="1"/>
  <c r="BE129" i="1"/>
  <c r="BE130" i="1" s="1"/>
  <c r="BE131" i="1" s="1"/>
  <c r="AX109" i="1"/>
  <c r="AX110" i="1" s="1"/>
  <c r="BB129" i="1"/>
  <c r="BB130" i="1" s="1"/>
  <c r="BB131" i="1" s="1"/>
  <c r="AW109" i="1"/>
  <c r="AW110" i="1" s="1"/>
  <c r="AQ129" i="1"/>
  <c r="AQ130" i="1" s="1"/>
  <c r="AQ131" i="1" s="1"/>
  <c r="BF129" i="1"/>
  <c r="AZ109" i="1"/>
  <c r="AZ110" i="1" s="1"/>
  <c r="AS129" i="1"/>
  <c r="AS130" i="1" s="1"/>
  <c r="AS131" i="1" s="1"/>
  <c r="AW129" i="1"/>
  <c r="AW130" i="1" s="1"/>
  <c r="AW131" i="1" s="1"/>
  <c r="AR128" i="1"/>
  <c r="AU129" i="1"/>
  <c r="AU128" i="1"/>
  <c r="AU130" i="1" s="1"/>
  <c r="AU131" i="1" s="1"/>
  <c r="AR129" i="1"/>
  <c r="AR130" i="1" s="1"/>
  <c r="AR131" i="1" s="1"/>
  <c r="BF128" i="1"/>
  <c r="AO129" i="1"/>
  <c r="AO130" i="1" s="1"/>
  <c r="AO131" i="1" s="1"/>
  <c r="AX129" i="1"/>
  <c r="AX130" i="1" s="1"/>
  <c r="AX131" i="1" s="1"/>
  <c r="BD130" i="1"/>
  <c r="BD131" i="1" s="1"/>
  <c r="BF130" i="1" l="1"/>
  <c r="BF131" i="1" s="1"/>
</calcChain>
</file>

<file path=xl/sharedStrings.xml><?xml version="1.0" encoding="utf-8"?>
<sst xmlns="http://schemas.openxmlformats.org/spreadsheetml/2006/main" count="3559" uniqueCount="98">
  <si>
    <t>Overview table of repeatability tests on M4 and Tracer</t>
  </si>
  <si>
    <t>Espirit quantification "Linestone 393 Point2"</t>
  </si>
  <si>
    <t>mol%</t>
  </si>
  <si>
    <t>STDEV</t>
  </si>
  <si>
    <t>C</t>
  </si>
  <si>
    <t>O</t>
  </si>
  <si>
    <t>Cl</t>
  </si>
  <si>
    <t>Br</t>
  </si>
  <si>
    <t>Rh</t>
  </si>
  <si>
    <t>Na</t>
  </si>
  <si>
    <t>Mg</t>
  </si>
  <si>
    <t>Al</t>
  </si>
  <si>
    <t>Si</t>
  </si>
  <si>
    <t xml:space="preserve"> P</t>
  </si>
  <si>
    <t xml:space="preserve"> S</t>
  </si>
  <si>
    <t xml:space="preserve"> K</t>
  </si>
  <si>
    <t>Ca</t>
  </si>
  <si>
    <t>Ti</t>
  </si>
  <si>
    <t>Cr</t>
  </si>
  <si>
    <t>Mn</t>
  </si>
  <si>
    <t>Fe</t>
  </si>
  <si>
    <t>Ni</t>
  </si>
  <si>
    <t>Cu</t>
  </si>
  <si>
    <t>Zn</t>
  </si>
  <si>
    <t>Rb</t>
  </si>
  <si>
    <t>Sr</t>
  </si>
  <si>
    <t>Ba</t>
  </si>
  <si>
    <t>Pb</t>
  </si>
  <si>
    <t>MEAN</t>
  </si>
  <si>
    <t>Coefficient of variation (RSD)</t>
  </si>
  <si>
    <t>MEAN RSD's (ARTAX)</t>
  </si>
  <si>
    <t>ARTAX deconvolution</t>
  </si>
  <si>
    <t>MEAN signal/noise (ARTAX)</t>
  </si>
  <si>
    <t>Same-spot measurements</t>
  </si>
  <si>
    <t>Time (s)</t>
  </si>
  <si>
    <t>Different spot measurements</t>
  </si>
  <si>
    <t>Same spot measurements</t>
  </si>
  <si>
    <t>Maps</t>
  </si>
  <si>
    <t>pXRF quantification Carbonate Standard</t>
  </si>
  <si>
    <t>mol% pXRF spot</t>
  </si>
  <si>
    <t>pXRF measurements</t>
  </si>
  <si>
    <t>maps</t>
  </si>
  <si>
    <t>ESPRIT</t>
  </si>
  <si>
    <t>Average spot measurements</t>
  </si>
  <si>
    <t>STANDARD VALUES</t>
  </si>
  <si>
    <t>ICP-MS VALUES</t>
  </si>
  <si>
    <t>POWER FUNCTION FIT</t>
  </si>
  <si>
    <t>threshold value =</t>
  </si>
  <si>
    <t>Rsquared</t>
  </si>
  <si>
    <t>RSD/s</t>
  </si>
  <si>
    <t>a-1 (exponent of derivative)</t>
  </si>
  <si>
    <t>t_minimal (time threshold is reached in sec)</t>
  </si>
  <si>
    <t>a (exponent)</t>
  </si>
  <si>
    <t>b (constant in RSD)</t>
  </si>
  <si>
    <t>ab (constant of derivative in RSD/sec)</t>
  </si>
  <si>
    <t>RSD at t_minimal</t>
  </si>
  <si>
    <t>LLD</t>
  </si>
  <si>
    <t>LLQ</t>
  </si>
  <si>
    <t>D</t>
  </si>
  <si>
    <t>Dt</t>
  </si>
  <si>
    <t>t LLD</t>
  </si>
  <si>
    <t>t before</t>
  </si>
  <si>
    <t>t after</t>
  </si>
  <si>
    <t>t LLQ</t>
  </si>
  <si>
    <t>lower limit</t>
  </si>
  <si>
    <t>upper limit</t>
  </si>
  <si>
    <t>col_out</t>
  </si>
  <si>
    <t>col_in</t>
  </si>
  <si>
    <t>dt/dc</t>
  </si>
  <si>
    <t>t confident</t>
  </si>
  <si>
    <t>SD</t>
  </si>
  <si>
    <t>Li7(LR)</t>
  </si>
  <si>
    <t>B11(LR)</t>
  </si>
  <si>
    <t>V51(MR)</t>
  </si>
  <si>
    <t>Co59(MR)</t>
  </si>
  <si>
    <t>As75(HR)</t>
  </si>
  <si>
    <t>Cd114(LR)</t>
  </si>
  <si>
    <t>Hg202(LR)</t>
  </si>
  <si>
    <t>Na23(MR)</t>
  </si>
  <si>
    <t>Mg26(MR)</t>
  </si>
  <si>
    <t>Al27(MR)</t>
  </si>
  <si>
    <t>Si28(MR)</t>
  </si>
  <si>
    <t>P31(MR)</t>
  </si>
  <si>
    <t>S32(MR)</t>
  </si>
  <si>
    <t>K39(HR)</t>
  </si>
  <si>
    <t>Ca42(MR)</t>
  </si>
  <si>
    <t>Ti47(MR)</t>
  </si>
  <si>
    <t>Cr52(MR)</t>
  </si>
  <si>
    <t>Mn55(MR)</t>
  </si>
  <si>
    <t>Fe56(MR)</t>
  </si>
  <si>
    <t>Ni60(MR)</t>
  </si>
  <si>
    <t>Cu63(MR)</t>
  </si>
  <si>
    <t>Zn66(MR)</t>
  </si>
  <si>
    <t>Rb85(LR)</t>
  </si>
  <si>
    <t>Sr86/88(LR)</t>
  </si>
  <si>
    <t>Ba138(LR)</t>
  </si>
  <si>
    <t>Pb208(LR)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</si>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</sst>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11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11"/>
      <color theme="8" tint="0.59999389629810485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8" tint="0.59999389629810485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1" fillId="0" borderId="0" xfId="0" applyFont="1"/>
    <xf numFmtId="0" fontId="0" fillId="0" borderId="0" xfId="0" applyFont="1" applyAlignment="1">
      <alignment horizontal="right" vertical="top"/>
    </xf>
    <xf numFmtId="0" fontId="1" fillId="2" borderId="0" xfId="0" applyFont="1" applyFill="1"/>
    <xf numFmtId="0" fontId="0" fillId="2" borderId="0" xfId="0" applyFill="1"/>
    <xf numFmtId="0" fontId="0" fillId="2" borderId="0" xfId="0" applyFont="1" applyFill="1" applyAlignment="1">
      <alignment horizontal="left" vertical="top"/>
    </xf>
    <xf numFmtId="0" fontId="0" fillId="2" borderId="0" xfId="0" applyFont="1" applyFill="1" applyAlignment="1">
      <alignment horizontal="center" vertical="top"/>
    </xf>
    <xf numFmtId="0" fontId="0" fillId="2" borderId="0" xfId="0" applyFont="1" applyFill="1" applyAlignment="1">
      <alignment horizontal="right" vertical="top"/>
    </xf>
    <xf numFmtId="0" fontId="0" fillId="2" borderId="0" xfId="0" applyFont="1" applyFill="1"/>
    <xf numFmtId="0" fontId="1" fillId="3" borderId="0" xfId="0" applyFont="1" applyFill="1"/>
    <xf numFmtId="0" fontId="0" fillId="3" borderId="0" xfId="0" applyFill="1"/>
    <xf numFmtId="0" fontId="0" fillId="3" borderId="0" xfId="0" applyFont="1" applyFill="1" applyAlignment="1">
      <alignment horizontal="left" vertical="top"/>
    </xf>
    <xf numFmtId="0" fontId="0" fillId="3" borderId="0" xfId="0" applyFont="1" applyFill="1" applyAlignment="1">
      <alignment horizontal="center" vertical="top"/>
    </xf>
    <xf numFmtId="0" fontId="0" fillId="3" borderId="0" xfId="0" applyFont="1" applyFill="1" applyAlignment="1">
      <alignment horizontal="right" vertical="top"/>
    </xf>
    <xf numFmtId="0" fontId="0" fillId="3" borderId="0" xfId="0" applyFont="1" applyFill="1"/>
    <xf numFmtId="0" fontId="0" fillId="0" borderId="0" xfId="0" applyFill="1"/>
    <xf numFmtId="0" fontId="0" fillId="0" borderId="0" xfId="0" applyFont="1" applyFill="1" applyAlignment="1">
      <alignment horizontal="right" vertical="top"/>
    </xf>
    <xf numFmtId="0" fontId="2" fillId="0" borderId="0" xfId="0" applyFont="1"/>
    <xf numFmtId="0" fontId="3" fillId="0" borderId="0" xfId="0" applyFont="1"/>
    <xf numFmtId="0" fontId="2" fillId="2" borderId="0" xfId="0" applyFont="1" applyFill="1"/>
    <xf numFmtId="0" fontId="3" fillId="2" borderId="0" xfId="0" applyFont="1" applyFill="1"/>
    <xf numFmtId="0" fontId="4" fillId="0" borderId="0" xfId="0" applyFont="1"/>
    <xf numFmtId="0" fontId="5" fillId="0" borderId="0" xfId="0" applyFont="1"/>
    <xf numFmtId="0" fontId="1" fillId="4" borderId="0" xfId="0" applyFont="1" applyFill="1"/>
    <xf numFmtId="0" fontId="0" fillId="4" borderId="0" xfId="0" applyFill="1"/>
    <xf numFmtId="0" fontId="0" fillId="4" borderId="0" xfId="0" applyFont="1" applyFill="1" applyAlignment="1">
      <alignment horizontal="left" vertical="top"/>
    </xf>
    <xf numFmtId="0" fontId="0" fillId="4" borderId="0" xfId="0" applyFont="1" applyFill="1" applyAlignment="1">
      <alignment horizontal="center" vertical="top"/>
    </xf>
    <xf numFmtId="0" fontId="0" fillId="4" borderId="0" xfId="0" applyFont="1" applyFill="1" applyAlignment="1">
      <alignment horizontal="right" vertical="top"/>
    </xf>
    <xf numFmtId="0" fontId="0" fillId="5" borderId="0" xfId="0" applyFill="1"/>
    <xf numFmtId="0" fontId="0" fillId="5" borderId="0" xfId="0" applyFont="1" applyFill="1" applyAlignment="1">
      <alignment horizontal="right" vertical="top"/>
    </xf>
    <xf numFmtId="0" fontId="0" fillId="6" borderId="0" xfId="0" applyFill="1"/>
    <xf numFmtId="0" fontId="0" fillId="6" borderId="0" xfId="0" applyFont="1" applyFill="1" applyAlignment="1">
      <alignment horizontal="right" vertical="top"/>
    </xf>
    <xf numFmtId="0" fontId="0" fillId="5" borderId="0" xfId="0" applyFont="1" applyFill="1"/>
    <xf numFmtId="0" fontId="0" fillId="5" borderId="0" xfId="0" applyFont="1" applyFill="1" applyAlignment="1">
      <alignment horizontal="left" vertical="top"/>
    </xf>
    <xf numFmtId="0" fontId="7" fillId="5" borderId="0" xfId="0" applyFont="1" applyFill="1"/>
    <xf numFmtId="0" fontId="0" fillId="5" borderId="0" xfId="0" applyFont="1" applyFill="1" applyAlignment="1">
      <alignment horizontal="center" vertical="top"/>
    </xf>
    <xf numFmtId="0" fontId="8" fillId="5" borderId="0" xfId="0" applyFont="1" applyFill="1" applyAlignment="1">
      <alignment horizontal="left" vertical="top"/>
    </xf>
    <xf numFmtId="0" fontId="8" fillId="4" borderId="0" xfId="0" applyFont="1" applyFill="1" applyAlignment="1">
      <alignment horizontal="left" vertical="top"/>
    </xf>
    <xf numFmtId="0" fontId="0" fillId="4" borderId="0" xfId="0" applyFill="1" applyAlignment="1">
      <alignment horizontal="right"/>
    </xf>
    <xf numFmtId="0" fontId="1" fillId="7" borderId="0" xfId="0" applyFont="1" applyFill="1"/>
    <xf numFmtId="0" fontId="0" fillId="7" borderId="0" xfId="0" applyFill="1"/>
    <xf numFmtId="0" fontId="0" fillId="7" borderId="0" xfId="0" applyFont="1" applyFill="1" applyAlignment="1">
      <alignment horizontal="left" vertical="top"/>
    </xf>
    <xf numFmtId="0" fontId="0" fillId="7" borderId="0" xfId="0" applyFont="1" applyFill="1" applyAlignment="1">
      <alignment horizontal="center" vertical="top"/>
    </xf>
    <xf numFmtId="0" fontId="0" fillId="7" borderId="0" xfId="0" applyFont="1" applyFill="1" applyAlignment="1">
      <alignment horizontal="right" vertical="top"/>
    </xf>
    <xf numFmtId="0" fontId="0" fillId="7" borderId="0" xfId="0" applyFont="1" applyFill="1"/>
    <xf numFmtId="0" fontId="0" fillId="7" borderId="0" xfId="0" applyFont="1" applyFill="1" applyAlignment="1">
      <alignment horizontal="center"/>
    </xf>
    <xf numFmtId="0" fontId="1" fillId="8" borderId="0" xfId="0" applyFont="1" applyFill="1"/>
    <xf numFmtId="0" fontId="0" fillId="8" borderId="0" xfId="0" applyFill="1"/>
    <xf numFmtId="0" fontId="0" fillId="8" borderId="0" xfId="0" applyFont="1" applyFill="1" applyAlignment="1">
      <alignment horizontal="left" vertical="top"/>
    </xf>
    <xf numFmtId="0" fontId="0" fillId="8" borderId="0" xfId="0" applyFont="1" applyFill="1" applyAlignment="1">
      <alignment horizontal="center" vertical="top"/>
    </xf>
    <xf numFmtId="0" fontId="0" fillId="8" borderId="0" xfId="0" applyFont="1" applyFill="1"/>
    <xf numFmtId="0" fontId="0" fillId="8" borderId="0" xfId="0" applyFont="1" applyFill="1" applyAlignment="1">
      <alignment horizontal="center"/>
    </xf>
    <xf numFmtId="0" fontId="0" fillId="8" borderId="0" xfId="0" applyFont="1" applyFill="1" applyAlignment="1">
      <alignment horizontal="right" vertical="top"/>
    </xf>
    <xf numFmtId="0" fontId="1" fillId="9" borderId="0" xfId="0" applyFont="1" applyFill="1"/>
    <xf numFmtId="0" fontId="0" fillId="9" borderId="0" xfId="0" applyFill="1"/>
    <xf numFmtId="0" fontId="0" fillId="9" borderId="0" xfId="0" applyFont="1" applyFill="1"/>
    <xf numFmtId="0" fontId="8" fillId="4" borderId="1" xfId="0" applyFont="1" applyFill="1" applyBorder="1" applyAlignment="1">
      <alignment horizontal="left" vertical="top"/>
    </xf>
    <xf numFmtId="0" fontId="2" fillId="0" borderId="2" xfId="0" applyNumberFormat="1" applyFont="1" applyBorder="1" applyAlignment="1">
      <alignment horizontal="center"/>
    </xf>
    <xf numFmtId="0" fontId="0" fillId="5" borderId="1" xfId="0" applyFont="1" applyFill="1" applyBorder="1" applyAlignment="1">
      <alignment horizontal="left" vertical="top"/>
    </xf>
    <xf numFmtId="0" fontId="0" fillId="4" borderId="1" xfId="0" applyFont="1" applyFill="1" applyBorder="1" applyAlignment="1">
      <alignment horizontal="left" vertical="top"/>
    </xf>
    <xf numFmtId="0" fontId="0" fillId="2" borderId="0" xfId="0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8" fillId="10" borderId="0" xfId="0" applyFont="1" applyFill="1" applyAlignment="1">
      <alignment horizontal="center"/>
    </xf>
    <xf numFmtId="0" fontId="0" fillId="2" borderId="4" xfId="0" applyFill="1" applyBorder="1" applyAlignment="1">
      <alignment horizontal="center"/>
    </xf>
    <xf numFmtId="1" fontId="8" fillId="2" borderId="0" xfId="0" applyNumberFormat="1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3" borderId="4" xfId="0" applyFill="1" applyBorder="1" applyAlignment="1">
      <alignment horizontal="center"/>
    </xf>
    <xf numFmtId="1" fontId="8" fillId="3" borderId="0" xfId="0" applyNumberFormat="1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5" borderId="0" xfId="0" applyFill="1" applyAlignment="1">
      <alignment horizontal="center"/>
    </xf>
    <xf numFmtId="164" fontId="0" fillId="5" borderId="0" xfId="0" applyNumberForma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0" fillId="5" borderId="4" xfId="0" applyFill="1" applyBorder="1" applyAlignment="1">
      <alignment horizontal="center"/>
    </xf>
    <xf numFmtId="1" fontId="8" fillId="5" borderId="0" xfId="0" applyNumberFormat="1" applyFont="1" applyFill="1" applyAlignment="1">
      <alignment horizontal="center"/>
    </xf>
    <xf numFmtId="0" fontId="8" fillId="5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4" borderId="0" xfId="0" applyFill="1" applyAlignment="1">
      <alignment horizontal="center"/>
    </xf>
    <xf numFmtId="1" fontId="8" fillId="4" borderId="0" xfId="0" applyNumberFormat="1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8" fillId="4" borderId="0" xfId="0" applyFont="1" applyFill="1" applyAlignment="1">
      <alignment horizontal="center" vertical="top"/>
    </xf>
    <xf numFmtId="0" fontId="0" fillId="7" borderId="0" xfId="0" applyFill="1" applyAlignment="1">
      <alignment horizontal="center"/>
    </xf>
    <xf numFmtId="1" fontId="8" fillId="7" borderId="0" xfId="0" applyNumberFormat="1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5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8" fillId="10" borderId="0" xfId="0" applyFont="1" applyFill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1" fontId="8" fillId="3" borderId="1" xfId="0" applyNumberFormat="1" applyFont="1" applyFill="1" applyBorder="1" applyAlignment="1">
      <alignment horizontal="left"/>
    </xf>
    <xf numFmtId="0" fontId="8" fillId="3" borderId="1" xfId="0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1" fontId="8" fillId="5" borderId="1" xfId="0" applyNumberFormat="1" applyFont="1" applyFill="1" applyBorder="1" applyAlignment="1">
      <alignment horizontal="left"/>
    </xf>
    <xf numFmtId="0" fontId="8" fillId="5" borderId="1" xfId="0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8" fillId="4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8" fillId="7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9" borderId="1" xfId="0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8" fillId="2" borderId="0" xfId="0" applyFont="1" applyFill="1"/>
    <xf numFmtId="164" fontId="8" fillId="5" borderId="0" xfId="0" applyNumberFormat="1" applyFont="1" applyFill="1" applyAlignment="1">
      <alignment horizontal="center"/>
    </xf>
    <xf numFmtId="164" fontId="0" fillId="5" borderId="0" xfId="0" applyNumberFormat="1" applyFill="1"/>
    <xf numFmtId="0" fontId="6" fillId="5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33</xdr:col>
      <xdr:colOff>59872</xdr:colOff>
      <xdr:row>1</xdr:row>
      <xdr:rowOff>12246</xdr:rowOff>
    </xdr:from>
    <xdr:ext cx="1143133" cy="281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15980229" y="447675"/>
              <a:ext cx="1143133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NL" sz="1800" b="1" i="1">
                        <a:latin typeface="Cambria Math" panose="02040503050406030204" pitchFamily="18" charset="0"/>
                      </a:rPr>
                      <m:t>𝒚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𝒃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∗</m:t>
                    </m:r>
                    <m:sSup>
                      <m:sSupPr>
                        <m:ctrlPr>
                          <a:rPr lang="nl-NL" sz="18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  <m:sup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𝒂</m:t>
                        </m:r>
                      </m:sup>
                    </m:sSup>
                  </m:oMath>
                </m:oMathPara>
              </a14:m>
              <a:endParaRPr lang="nl-NL" sz="1800" b="1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15980229" y="447675"/>
              <a:ext cx="1143133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nl-NL" sz="1800" b="1" i="0">
                  <a:latin typeface="Cambria Math" panose="02040503050406030204" pitchFamily="18" charset="0"/>
                </a:rPr>
                <a:t>𝒚=𝒃 ∗𝒙^𝒂</a:t>
              </a:r>
              <a:endParaRPr lang="nl-NL" sz="1800" b="1"/>
            </a:p>
          </xdr:txBody>
        </xdr:sp>
      </mc:Fallback>
    </mc:AlternateContent>
    <xdr:clientData/>
  </xdr:oneCellAnchor>
  <xdr:oneCellAnchor>
    <xdr:from>
      <xdr:col>33</xdr:col>
      <xdr:colOff>1885951</xdr:colOff>
      <xdr:row>1</xdr:row>
      <xdr:rowOff>1360</xdr:rowOff>
    </xdr:from>
    <xdr:ext cx="2934329" cy="2939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17806308" y="436789"/>
              <a:ext cx="2934329" cy="2939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NL" sz="1800" b="1" i="0">
                        <a:latin typeface="Cambria Math" panose="02040503050406030204" pitchFamily="18" charset="0"/>
                      </a:rPr>
                      <m:t>𝐝𝐞𝐫𝐢𝐯𝐚𝐭𝐢𝐯𝐞</m:t>
                    </m:r>
                    <m:r>
                      <a:rPr lang="nl-NL" sz="1800" b="1" i="0">
                        <a:latin typeface="Cambria Math" panose="02040503050406030204" pitchFamily="18" charset="0"/>
                      </a:rPr>
                      <m:t>: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𝒚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′=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𝒂𝒃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∗</m:t>
                    </m:r>
                    <m:sSup>
                      <m:sSupPr>
                        <m:ctrlPr>
                          <a:rPr lang="nl-NL" sz="18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  <m:sup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𝒂</m:t>
                        </m:r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𝟏</m:t>
                        </m:r>
                      </m:sup>
                    </m:sSup>
                  </m:oMath>
                </m:oMathPara>
              </a14:m>
              <a:endParaRPr lang="nl-NL" sz="1800" b="1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17806308" y="436789"/>
              <a:ext cx="2934329" cy="2939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nl-NL" sz="1800" b="1" i="0">
                  <a:latin typeface="Cambria Math" panose="02040503050406030204" pitchFamily="18" charset="0"/>
                </a:rPr>
                <a:t>𝐝𝐞𝐫𝐢𝐯𝐚𝐭𝐢𝐯𝐞: 𝒚′=𝒂𝒃 ∗𝒙^(𝒂−𝟏)</a:t>
              </a:r>
              <a:endParaRPr lang="nl-NL" sz="1800" b="1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33</xdr:col>
      <xdr:colOff>59872</xdr:colOff>
      <xdr:row>1</xdr:row>
      <xdr:rowOff>12246</xdr:rowOff>
    </xdr:from>
    <xdr:ext cx="1143133" cy="281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15909472" y="440871"/>
              <a:ext cx="1143133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NL" sz="1800" b="1" i="1">
                        <a:latin typeface="Cambria Math" panose="02040503050406030204" pitchFamily="18" charset="0"/>
                      </a:rPr>
                      <m:t>𝒚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𝒃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∗</m:t>
                    </m:r>
                    <m:sSup>
                      <m:sSupPr>
                        <m:ctrlPr>
                          <a:rPr lang="nl-NL" sz="18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  <m:sup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𝒂</m:t>
                        </m:r>
                      </m:sup>
                    </m:sSup>
                  </m:oMath>
                </m:oMathPara>
              </a14:m>
              <a:endParaRPr lang="nl-NL" sz="1800" b="1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15909472" y="440871"/>
              <a:ext cx="1143133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nl-NL" sz="1800" b="1" i="0">
                  <a:latin typeface="Cambria Math" panose="02040503050406030204" pitchFamily="18" charset="0"/>
                </a:rPr>
                <a:t>𝒚=𝒃 ∗𝒙^𝒂</a:t>
              </a:r>
              <a:endParaRPr lang="nl-NL" sz="1800" b="1"/>
            </a:p>
          </xdr:txBody>
        </xdr:sp>
      </mc:Fallback>
    </mc:AlternateContent>
    <xdr:clientData/>
  </xdr:oneCellAnchor>
  <xdr:oneCellAnchor>
    <xdr:from>
      <xdr:col>33</xdr:col>
      <xdr:colOff>1885951</xdr:colOff>
      <xdr:row>1</xdr:row>
      <xdr:rowOff>1360</xdr:rowOff>
    </xdr:from>
    <xdr:ext cx="2934329" cy="2939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17735551" y="429985"/>
              <a:ext cx="2934329" cy="2939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NL" sz="1800" b="1" i="0">
                        <a:latin typeface="Cambria Math" panose="02040503050406030204" pitchFamily="18" charset="0"/>
                      </a:rPr>
                      <m:t>𝐝𝐞𝐫𝐢𝐯𝐚𝐭𝐢𝐯𝐞</m:t>
                    </m:r>
                    <m:r>
                      <a:rPr lang="nl-NL" sz="1800" b="1" i="0">
                        <a:latin typeface="Cambria Math" panose="02040503050406030204" pitchFamily="18" charset="0"/>
                      </a:rPr>
                      <m:t>: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𝒚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′=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𝒂𝒃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∗</m:t>
                    </m:r>
                    <m:sSup>
                      <m:sSupPr>
                        <m:ctrlPr>
                          <a:rPr lang="nl-NL" sz="18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  <m:sup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𝒂</m:t>
                        </m:r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𝟏</m:t>
                        </m:r>
                      </m:sup>
                    </m:sSup>
                  </m:oMath>
                </m:oMathPara>
              </a14:m>
              <a:endParaRPr lang="nl-NL" sz="1800" b="1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17735551" y="429985"/>
              <a:ext cx="2934329" cy="2939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nl-NL" sz="1800" b="1" i="0">
                  <a:latin typeface="Cambria Math" panose="02040503050406030204" pitchFamily="18" charset="0"/>
                </a:rPr>
                <a:t>𝐝𝐞𝐫𝐢𝐯𝐚𝐭𝐢𝐯𝐞: 𝒚′=𝒂𝒃 ∗𝒙^(𝒂−𝟏)</a:t>
              </a:r>
              <a:endParaRPr lang="nl-NL" sz="1800" b="1"/>
            </a:p>
          </xdr:txBody>
        </xdr:sp>
      </mc:Fallback>
    </mc:AlternateContent>
    <xdr:clientData/>
  </xdr:oneCellAnchor>
  <xdr:oneCellAnchor>
    <xdr:from>
      <xdr:col>33</xdr:col>
      <xdr:colOff>59872</xdr:colOff>
      <xdr:row>1</xdr:row>
      <xdr:rowOff>12246</xdr:rowOff>
    </xdr:from>
    <xdr:ext cx="1143133" cy="281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15909472" y="440871"/>
              <a:ext cx="1143133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NL" sz="1800" b="1" i="1">
                        <a:latin typeface="Cambria Math" panose="02040503050406030204" pitchFamily="18" charset="0"/>
                      </a:rPr>
                      <m:t>𝒚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𝒃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∗</m:t>
                    </m:r>
                    <m:sSup>
                      <m:sSupPr>
                        <m:ctrlPr>
                          <a:rPr lang="nl-NL" sz="18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  <m:sup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𝒂</m:t>
                        </m:r>
                      </m:sup>
                    </m:sSup>
                  </m:oMath>
                </m:oMathPara>
              </a14:m>
              <a:endParaRPr lang="nl-NL" sz="1800" b="1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15909472" y="440871"/>
              <a:ext cx="1143133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nl-NL" sz="1800" b="1" i="0">
                  <a:latin typeface="Cambria Math" panose="02040503050406030204" pitchFamily="18" charset="0"/>
                </a:rPr>
                <a:t>𝒚=𝒃 ∗𝒙^𝒂</a:t>
              </a:r>
              <a:endParaRPr lang="nl-NL" sz="1800" b="1"/>
            </a:p>
          </xdr:txBody>
        </xdr:sp>
      </mc:Fallback>
    </mc:AlternateContent>
    <xdr:clientData/>
  </xdr:oneCellAnchor>
  <xdr:oneCellAnchor>
    <xdr:from>
      <xdr:col>33</xdr:col>
      <xdr:colOff>1885951</xdr:colOff>
      <xdr:row>1</xdr:row>
      <xdr:rowOff>1360</xdr:rowOff>
    </xdr:from>
    <xdr:ext cx="2934329" cy="2939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17735551" y="429985"/>
              <a:ext cx="2934329" cy="2939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NL" sz="1800" b="1" i="0">
                        <a:latin typeface="Cambria Math" panose="02040503050406030204" pitchFamily="18" charset="0"/>
                      </a:rPr>
                      <m:t>𝐝𝐞𝐫𝐢𝐯𝐚𝐭𝐢𝐯𝐞</m:t>
                    </m:r>
                    <m:r>
                      <a:rPr lang="nl-NL" sz="1800" b="1" i="0">
                        <a:latin typeface="Cambria Math" panose="02040503050406030204" pitchFamily="18" charset="0"/>
                      </a:rPr>
                      <m:t>: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𝒚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′=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𝒂𝒃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∗</m:t>
                    </m:r>
                    <m:sSup>
                      <m:sSupPr>
                        <m:ctrlPr>
                          <a:rPr lang="nl-NL" sz="18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  <m:sup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𝒂</m:t>
                        </m:r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𝟏</m:t>
                        </m:r>
                      </m:sup>
                    </m:sSup>
                  </m:oMath>
                </m:oMathPara>
              </a14:m>
              <a:endParaRPr lang="nl-NL" sz="1800" b="1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17735551" y="429985"/>
              <a:ext cx="2934329" cy="2939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nl-NL" sz="1800" b="1" i="0">
                  <a:latin typeface="Cambria Math" panose="02040503050406030204" pitchFamily="18" charset="0"/>
                </a:rPr>
                <a:t>𝐝𝐞𝐫𝐢𝐯𝐚𝐭𝐢𝐯𝐞: 𝒚′=𝒂𝒃 ∗𝒙^(𝒂−𝟏)</a:t>
              </a:r>
              <a:endParaRPr lang="nl-NL" sz="1800" b="1"/>
            </a:p>
          </xdr:txBody>
        </xdr:sp>
      </mc:Fallback>
    </mc:AlternateContent>
    <xdr:clientData/>
  </xdr:oneCellAnchor>
  <xdr:oneCellAnchor>
    <xdr:from>
      <xdr:col>33</xdr:col>
      <xdr:colOff>59872</xdr:colOff>
      <xdr:row>1</xdr:row>
      <xdr:rowOff>12246</xdr:rowOff>
    </xdr:from>
    <xdr:ext cx="1143133" cy="281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15909472" y="440871"/>
              <a:ext cx="1143133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NL" sz="1800" b="1" i="1">
                        <a:latin typeface="Cambria Math" panose="02040503050406030204" pitchFamily="18" charset="0"/>
                      </a:rPr>
                      <m:t>𝒚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𝒃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∗</m:t>
                    </m:r>
                    <m:sSup>
                      <m:sSupPr>
                        <m:ctrlPr>
                          <a:rPr lang="nl-NL" sz="18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  <m:sup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𝒂</m:t>
                        </m:r>
                      </m:sup>
                    </m:sSup>
                  </m:oMath>
                </m:oMathPara>
              </a14:m>
              <a:endParaRPr lang="nl-NL" sz="1800" b="1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15909472" y="440871"/>
              <a:ext cx="1143133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nl-NL" sz="1800" b="1" i="0">
                  <a:latin typeface="Cambria Math" panose="02040503050406030204" pitchFamily="18" charset="0"/>
                </a:rPr>
                <a:t>𝒚=𝒃 ∗𝒙^𝒂</a:t>
              </a:r>
              <a:endParaRPr lang="nl-NL" sz="1800" b="1"/>
            </a:p>
          </xdr:txBody>
        </xdr:sp>
      </mc:Fallback>
    </mc:AlternateContent>
    <xdr:clientData/>
  </xdr:oneCellAnchor>
  <xdr:oneCellAnchor>
    <xdr:from>
      <xdr:col>33</xdr:col>
      <xdr:colOff>1885951</xdr:colOff>
      <xdr:row>1</xdr:row>
      <xdr:rowOff>1360</xdr:rowOff>
    </xdr:from>
    <xdr:ext cx="2934329" cy="2939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17735551" y="429985"/>
              <a:ext cx="2934329" cy="2939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NL" sz="1800" b="1" i="0">
                        <a:latin typeface="Cambria Math" panose="02040503050406030204" pitchFamily="18" charset="0"/>
                      </a:rPr>
                      <m:t>𝐝𝐞𝐫𝐢𝐯𝐚𝐭𝐢𝐯𝐞</m:t>
                    </m:r>
                    <m:r>
                      <a:rPr lang="nl-NL" sz="1800" b="1" i="0">
                        <a:latin typeface="Cambria Math" panose="02040503050406030204" pitchFamily="18" charset="0"/>
                      </a:rPr>
                      <m:t>: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𝒚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′=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𝒂𝒃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∗</m:t>
                    </m:r>
                    <m:sSup>
                      <m:sSupPr>
                        <m:ctrlPr>
                          <a:rPr lang="nl-NL" sz="18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  <m:sup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𝒂</m:t>
                        </m:r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𝟏</m:t>
                        </m:r>
                      </m:sup>
                    </m:sSup>
                  </m:oMath>
                </m:oMathPara>
              </a14:m>
              <a:endParaRPr lang="nl-NL" sz="1800" b="1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17735551" y="429985"/>
              <a:ext cx="2934329" cy="2939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nl-NL" sz="1800" b="1" i="0">
                  <a:latin typeface="Cambria Math" panose="02040503050406030204" pitchFamily="18" charset="0"/>
                </a:rPr>
                <a:t>𝐝𝐞𝐫𝐢𝐯𝐚𝐭𝐢𝐯𝐞: 𝒚′=𝒂𝒃 ∗𝒙^(𝒂−𝟏)</a:t>
              </a:r>
              <a:endParaRPr lang="nl-NL" sz="1800" b="1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33</xdr:col>
      <xdr:colOff>59872</xdr:colOff>
      <xdr:row>1</xdr:row>
      <xdr:rowOff>12246</xdr:rowOff>
    </xdr:from>
    <xdr:ext cx="1143133" cy="281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15909472" y="440871"/>
              <a:ext cx="1143133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NL" sz="1800" b="1" i="1">
                        <a:latin typeface="Cambria Math" panose="02040503050406030204" pitchFamily="18" charset="0"/>
                      </a:rPr>
                      <m:t>𝒚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𝒃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∗</m:t>
                    </m:r>
                    <m:sSup>
                      <m:sSupPr>
                        <m:ctrlPr>
                          <a:rPr lang="nl-NL" sz="18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  <m:sup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𝒂</m:t>
                        </m:r>
                      </m:sup>
                    </m:sSup>
                  </m:oMath>
                </m:oMathPara>
              </a14:m>
              <a:endParaRPr lang="nl-NL" sz="1800" b="1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15909472" y="440871"/>
              <a:ext cx="1143133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nl-NL" sz="1800" b="1" i="0">
                  <a:latin typeface="Cambria Math" panose="02040503050406030204" pitchFamily="18" charset="0"/>
                </a:rPr>
                <a:t>𝒚=𝒃 ∗𝒙^𝒂</a:t>
              </a:r>
              <a:endParaRPr lang="nl-NL" sz="1800" b="1"/>
            </a:p>
          </xdr:txBody>
        </xdr:sp>
      </mc:Fallback>
    </mc:AlternateContent>
    <xdr:clientData/>
  </xdr:oneCellAnchor>
  <xdr:oneCellAnchor>
    <xdr:from>
      <xdr:col>33</xdr:col>
      <xdr:colOff>1885951</xdr:colOff>
      <xdr:row>1</xdr:row>
      <xdr:rowOff>1360</xdr:rowOff>
    </xdr:from>
    <xdr:ext cx="2934329" cy="2939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17735551" y="429985"/>
              <a:ext cx="2934329" cy="2939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NL" sz="1800" b="1" i="0">
                        <a:latin typeface="Cambria Math" panose="02040503050406030204" pitchFamily="18" charset="0"/>
                      </a:rPr>
                      <m:t>𝐝𝐞𝐫𝐢𝐯𝐚𝐭𝐢𝐯𝐞</m:t>
                    </m:r>
                    <m:r>
                      <a:rPr lang="nl-NL" sz="1800" b="1" i="0">
                        <a:latin typeface="Cambria Math" panose="02040503050406030204" pitchFamily="18" charset="0"/>
                      </a:rPr>
                      <m:t>: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𝒚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′=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𝒂𝒃</m:t>
                    </m:r>
                    <m:r>
                      <a:rPr lang="nl-NL" sz="1800" b="1" i="1">
                        <a:latin typeface="Cambria Math" panose="02040503050406030204" pitchFamily="18" charset="0"/>
                      </a:rPr>
                      <m:t> ∗</m:t>
                    </m:r>
                    <m:sSup>
                      <m:sSupPr>
                        <m:ctrlPr>
                          <a:rPr lang="nl-NL" sz="18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  <m:sup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𝒂</m:t>
                        </m:r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nl-NL" sz="1800" b="1" i="1">
                            <a:latin typeface="Cambria Math" panose="02040503050406030204" pitchFamily="18" charset="0"/>
                          </a:rPr>
                          <m:t>𝟏</m:t>
                        </m:r>
                      </m:sup>
                    </m:sSup>
                  </m:oMath>
                </m:oMathPara>
              </a14:m>
              <a:endParaRPr lang="nl-NL" sz="1800" b="1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17735551" y="429985"/>
              <a:ext cx="2934329" cy="2939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nl-NL" sz="1800" b="1" i="0">
                  <a:latin typeface="Cambria Math" panose="02040503050406030204" pitchFamily="18" charset="0"/>
                </a:rPr>
                <a:t>𝐝𝐞𝐫𝐢𝐯𝐚𝐭𝐢𝐯𝐞: 𝒚′=𝒂𝒃 ∗𝒙^(𝒂−𝟏)</a:t>
              </a:r>
              <a:endParaRPr lang="nl-NL" sz="1800" b="1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45"/>
  <sheetViews>
    <sheetView zoomScale="70" zoomScaleNormal="70" workbookViewId="0">
      <selection activeCell="AE312" sqref="AE312"/>
    </sheetView>
  </sheetViews>
  <sheetFormatPr defaultRowHeight="15" x14ac:dyDescent="0.25"/>
  <cols>
    <col min="26" max="26" width="11.140625" customWidth="1"/>
    <col min="34" max="34" width="48.5703125" style="94" bestFit="1" customWidth="1"/>
    <col min="35" max="35" width="16.7109375" style="62" bestFit="1" customWidth="1"/>
    <col min="36" max="36" width="17.7109375" style="62" bestFit="1" customWidth="1"/>
    <col min="37" max="58" width="9.140625" style="62"/>
  </cols>
  <sheetData>
    <row r="1" spans="1:60" s="22" customFormat="1" ht="33.75" x14ac:dyDescent="0.5">
      <c r="A1" s="21" t="s">
        <v>0</v>
      </c>
      <c r="AH1" s="93" t="s">
        <v>46</v>
      </c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</row>
    <row r="2" spans="1:60" ht="23.25" customHeight="1" thickBot="1" x14ac:dyDescent="0.3"/>
    <row r="3" spans="1:60" s="18" customFormat="1" ht="29.25" thickBot="1" x14ac:dyDescent="0.5">
      <c r="A3" s="17" t="s">
        <v>1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AH3" s="95" t="s">
        <v>47</v>
      </c>
      <c r="AI3" s="57">
        <v>1E-4</v>
      </c>
      <c r="AJ3" s="63" t="s">
        <v>49</v>
      </c>
      <c r="AK3" s="63"/>
      <c r="AL3" s="119">
        <v>2</v>
      </c>
      <c r="AM3" s="63" t="s">
        <v>70</v>
      </c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17"/>
      <c r="BH3" s="17"/>
    </row>
    <row r="4" spans="1:60" ht="18.75" x14ac:dyDescent="0.3">
      <c r="A4" s="1"/>
      <c r="B4" s="1">
        <v>12.0107</v>
      </c>
      <c r="C4" s="1">
        <v>15.9994</v>
      </c>
      <c r="D4" s="1">
        <v>35.453000000000003</v>
      </c>
      <c r="E4" s="1">
        <v>79.903999999999996</v>
      </c>
      <c r="F4" s="1">
        <v>102.9055</v>
      </c>
      <c r="G4" s="1">
        <v>22.98976</v>
      </c>
      <c r="H4" s="1">
        <v>24.305</v>
      </c>
      <c r="I4" s="1">
        <v>26.981529999999999</v>
      </c>
      <c r="J4" s="1">
        <v>28.0855</v>
      </c>
      <c r="K4" s="1">
        <v>30.973759999999999</v>
      </c>
      <c r="L4" s="1">
        <v>32.064999999999998</v>
      </c>
      <c r="M4" s="1">
        <v>39.098300000000002</v>
      </c>
      <c r="N4" s="1">
        <v>40.078000000000003</v>
      </c>
      <c r="O4" s="1">
        <v>47.866999999999997</v>
      </c>
      <c r="P4" s="1">
        <v>51.996099999999998</v>
      </c>
      <c r="Q4" s="1">
        <v>54.938045000000002</v>
      </c>
      <c r="R4" s="1">
        <v>55.844999999999999</v>
      </c>
      <c r="S4" s="1">
        <v>58.693399999999997</v>
      </c>
      <c r="T4" s="1">
        <v>63.545999999999999</v>
      </c>
      <c r="U4" s="1">
        <v>65.38</v>
      </c>
      <c r="V4" s="1">
        <v>85.467799999999997</v>
      </c>
      <c r="W4" s="1">
        <v>87.62</v>
      </c>
      <c r="X4" s="1">
        <v>137.327</v>
      </c>
      <c r="Y4" s="1">
        <v>207.2</v>
      </c>
      <c r="Z4" s="1">
        <v>6.9409999999999998</v>
      </c>
      <c r="AA4" s="1">
        <v>10.811</v>
      </c>
      <c r="AB4" s="1">
        <v>50.941499999999998</v>
      </c>
      <c r="AC4" s="1">
        <v>58.933194999999998</v>
      </c>
      <c r="AD4" s="1">
        <v>39.948</v>
      </c>
      <c r="AE4" s="1">
        <v>112.411</v>
      </c>
      <c r="AF4" s="1">
        <v>200.59</v>
      </c>
      <c r="AH4" s="96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1"/>
      <c r="BH4" s="1"/>
    </row>
    <row r="5" spans="1:60" s="4" customFormat="1" ht="18.75" x14ac:dyDescent="0.3">
      <c r="A5" s="3" t="s">
        <v>2</v>
      </c>
      <c r="B5" s="3" t="s">
        <v>33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AH5" s="98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</row>
    <row r="6" spans="1:60" s="4" customFormat="1" x14ac:dyDescent="0.25">
      <c r="A6" s="4" t="s">
        <v>3</v>
      </c>
      <c r="AH6" s="98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60" s="4" customFormat="1" x14ac:dyDescent="0.25">
      <c r="A7" s="5" t="s">
        <v>34</v>
      </c>
      <c r="B7" s="6" t="s">
        <v>4</v>
      </c>
      <c r="C7" s="6" t="s">
        <v>5</v>
      </c>
      <c r="D7" s="5" t="s">
        <v>6</v>
      </c>
      <c r="E7" s="5" t="s">
        <v>7</v>
      </c>
      <c r="F7" s="5" t="s">
        <v>8</v>
      </c>
      <c r="G7" s="5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5" t="s">
        <v>17</v>
      </c>
      <c r="P7" s="5" t="s">
        <v>18</v>
      </c>
      <c r="Q7" s="5" t="s">
        <v>19</v>
      </c>
      <c r="R7" s="5" t="s">
        <v>20</v>
      </c>
      <c r="S7" s="5" t="s">
        <v>21</v>
      </c>
      <c r="T7" s="5" t="s">
        <v>22</v>
      </c>
      <c r="U7" s="5" t="s">
        <v>23</v>
      </c>
      <c r="V7" s="5" t="s">
        <v>24</v>
      </c>
      <c r="W7" s="5" t="s">
        <v>25</v>
      </c>
      <c r="X7" s="5" t="s">
        <v>26</v>
      </c>
      <c r="Y7" s="5" t="s">
        <v>27</v>
      </c>
      <c r="Z7" s="54" t="s">
        <v>71</v>
      </c>
      <c r="AA7" s="54" t="s">
        <v>72</v>
      </c>
      <c r="AB7" s="54" t="s">
        <v>73</v>
      </c>
      <c r="AC7" s="54" t="s">
        <v>74</v>
      </c>
      <c r="AD7" s="54" t="s">
        <v>75</v>
      </c>
      <c r="AE7" s="54" t="s">
        <v>76</v>
      </c>
      <c r="AF7" s="54" t="s">
        <v>77</v>
      </c>
      <c r="AH7" s="98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</row>
    <row r="8" spans="1:60" s="4" customFormat="1" x14ac:dyDescent="0.25">
      <c r="A8" s="4">
        <v>3</v>
      </c>
      <c r="B8" s="4">
        <v>1.7605076084048184E-4</v>
      </c>
      <c r="C8" s="4">
        <v>7.5294040846194158E-5</v>
      </c>
      <c r="D8" s="4">
        <v>0</v>
      </c>
      <c r="E8" s="4">
        <v>1.1855594695440448E-6</v>
      </c>
      <c r="F8" s="4">
        <v>0</v>
      </c>
      <c r="G8" s="4">
        <v>0</v>
      </c>
      <c r="H8" s="4">
        <v>1.7703174716364085E-4</v>
      </c>
      <c r="I8" s="4">
        <v>1.2207177717255311E-4</v>
      </c>
      <c r="J8" s="4">
        <v>5.8734595750609239E-4</v>
      </c>
      <c r="K8" s="4">
        <v>1.2393466517430318E-5</v>
      </c>
      <c r="L8" s="4">
        <v>7.4361650876321252E-5</v>
      </c>
      <c r="M8" s="4">
        <v>0</v>
      </c>
      <c r="N8" s="4">
        <v>5.3487807054827211E-4</v>
      </c>
      <c r="O8" s="4">
        <v>1.5570086406795211E-4</v>
      </c>
      <c r="P8" s="4">
        <v>1.3339665647035551E-5</v>
      </c>
      <c r="Q8" s="4">
        <v>1.3937246417259465E-5</v>
      </c>
      <c r="R8" s="4">
        <v>2.0152861803431945E-5</v>
      </c>
      <c r="S8" s="4">
        <v>8.2065210074124049E-6</v>
      </c>
      <c r="T8" s="4">
        <v>9.9873336620737313E-7</v>
      </c>
      <c r="U8" s="4">
        <v>2.834776202724592E-6</v>
      </c>
      <c r="V8" s="4">
        <v>0</v>
      </c>
      <c r="W8" s="4">
        <v>1.6537551886191933E-5</v>
      </c>
      <c r="X8" s="4">
        <v>2.0580487856597554E-5</v>
      </c>
      <c r="Y8" s="4">
        <v>1.289340324158868E-5</v>
      </c>
      <c r="Z8" s="4">
        <v>0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  <c r="AF8" s="4">
        <v>0</v>
      </c>
      <c r="AH8" s="98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</row>
    <row r="9" spans="1:60" s="4" customFormat="1" x14ac:dyDescent="0.25">
      <c r="A9" s="4">
        <v>10</v>
      </c>
      <c r="B9" s="4">
        <v>1.0153931240860312E-4</v>
      </c>
      <c r="C9" s="4">
        <v>7.3037565917330208E-5</v>
      </c>
      <c r="D9" s="4">
        <v>0</v>
      </c>
      <c r="E9" s="4">
        <v>3.8305854764782556E-6</v>
      </c>
      <c r="F9" s="4">
        <v>0</v>
      </c>
      <c r="G9" s="4">
        <v>0</v>
      </c>
      <c r="H9" s="4">
        <v>1.7627214817614618E-4</v>
      </c>
      <c r="I9" s="4">
        <v>8.6746669070910951E-5</v>
      </c>
      <c r="J9" s="4">
        <v>3.5323882371962937E-4</v>
      </c>
      <c r="K9" s="4">
        <v>5.8846188823700586E-6</v>
      </c>
      <c r="L9" s="4">
        <v>3.8167668469084213E-5</v>
      </c>
      <c r="M9" s="4">
        <v>0</v>
      </c>
      <c r="N9" s="4">
        <v>4.781385094124563E-4</v>
      </c>
      <c r="O9" s="4">
        <v>1.3520430054214248E-4</v>
      </c>
      <c r="P9" s="4">
        <v>7.4416334055492051E-6</v>
      </c>
      <c r="Q9" s="4">
        <v>9.1065281090001366E-6</v>
      </c>
      <c r="R9" s="4">
        <v>1.3709964667601732E-5</v>
      </c>
      <c r="S9" s="4">
        <v>3.5601277651287006E-6</v>
      </c>
      <c r="T9" s="4">
        <v>3.1563259227203956E-6</v>
      </c>
      <c r="U9" s="4">
        <v>3.9706262708994884E-6</v>
      </c>
      <c r="V9" s="4">
        <v>0</v>
      </c>
      <c r="W9" s="4">
        <v>6.7448945694507974E-6</v>
      </c>
      <c r="X9" s="4">
        <v>1.9257833433324804E-5</v>
      </c>
      <c r="Y9" s="4">
        <v>1.4427188334121913E-5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H9" s="98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</row>
    <row r="10" spans="1:60" s="4" customFormat="1" x14ac:dyDescent="0.25">
      <c r="A10" s="4">
        <v>30</v>
      </c>
      <c r="B10" s="4">
        <v>4.9522997723819962E-5</v>
      </c>
      <c r="C10" s="4">
        <v>9.3794541563568964E-5</v>
      </c>
      <c r="D10" s="4">
        <v>0</v>
      </c>
      <c r="E10" s="4">
        <v>3.4513311793768856E-6</v>
      </c>
      <c r="F10" s="4">
        <v>0</v>
      </c>
      <c r="G10" s="4">
        <v>5.7900157654280071E-5</v>
      </c>
      <c r="H10" s="4">
        <v>2.9129648176075517E-4</v>
      </c>
      <c r="I10" s="4">
        <v>5.8597513672600821E-5</v>
      </c>
      <c r="J10" s="4">
        <v>1.7238221422372351E-4</v>
      </c>
      <c r="K10" s="4">
        <v>4.4876989395910087E-6</v>
      </c>
      <c r="L10" s="4">
        <v>2.4147545617797217E-5</v>
      </c>
      <c r="M10" s="4">
        <v>0</v>
      </c>
      <c r="N10" s="4">
        <v>4.5431814573449657E-4</v>
      </c>
      <c r="O10" s="4">
        <v>6.720869835297023E-5</v>
      </c>
      <c r="P10" s="4">
        <v>4.4545382090798484E-6</v>
      </c>
      <c r="Q10" s="4">
        <v>4.9230825191381622E-6</v>
      </c>
      <c r="R10" s="4">
        <v>7.69602588486561E-6</v>
      </c>
      <c r="S10" s="4">
        <v>1.6320843214747266E-6</v>
      </c>
      <c r="T10" s="4">
        <v>3.1979833403469496E-6</v>
      </c>
      <c r="U10" s="4">
        <v>2.7361593228364516E-6</v>
      </c>
      <c r="V10" s="4">
        <v>0</v>
      </c>
      <c r="W10" s="4">
        <v>4.3434809729185471E-6</v>
      </c>
      <c r="X10" s="4">
        <v>1.3300292140081216E-5</v>
      </c>
      <c r="Y10" s="4">
        <v>7.2301671212231435E-6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H10" s="98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</row>
    <row r="11" spans="1:60" s="4" customFormat="1" x14ac:dyDescent="0.25">
      <c r="A11" s="4">
        <v>60</v>
      </c>
      <c r="B11" s="4">
        <v>4.2677999513331251E-5</v>
      </c>
      <c r="C11" s="4">
        <v>8.140457059666716E-5</v>
      </c>
      <c r="D11" s="4">
        <v>0</v>
      </c>
      <c r="E11" s="4">
        <v>2.2065187262245153E-6</v>
      </c>
      <c r="F11" s="4">
        <v>0</v>
      </c>
      <c r="G11" s="4">
        <v>1.0468598200421791E-4</v>
      </c>
      <c r="H11" s="4">
        <v>2.3396858784286819E-4</v>
      </c>
      <c r="I11" s="4">
        <v>2.9192652967492326E-5</v>
      </c>
      <c r="J11" s="4">
        <v>1.4167980045030066E-4</v>
      </c>
      <c r="K11" s="4">
        <v>3.1673022049973335E-6</v>
      </c>
      <c r="L11" s="4">
        <v>2.2205944124157375E-5</v>
      </c>
      <c r="M11" s="4">
        <v>0</v>
      </c>
      <c r="N11" s="4">
        <v>3.9539961823599896E-4</v>
      </c>
      <c r="O11" s="4">
        <v>4.8147388502713695E-5</v>
      </c>
      <c r="P11" s="4">
        <v>3.7426051331238263E-6</v>
      </c>
      <c r="Q11" s="4">
        <v>3.6613912990876934E-6</v>
      </c>
      <c r="R11" s="4">
        <v>6.1389873113832208E-6</v>
      </c>
      <c r="S11" s="4">
        <v>1.3816933435649129E-6</v>
      </c>
      <c r="T11" s="4">
        <v>3.1785735588579622E-6</v>
      </c>
      <c r="U11" s="4">
        <v>1.6961670523319991E-6</v>
      </c>
      <c r="V11" s="4">
        <v>0</v>
      </c>
      <c r="W11" s="4">
        <v>2.8730193990447221E-6</v>
      </c>
      <c r="X11" s="4">
        <v>1.0632498642606782E-5</v>
      </c>
      <c r="Y11" s="4">
        <v>6.7747175539928761E-6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H11" s="98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</row>
    <row r="12" spans="1:60" s="4" customFormat="1" x14ac:dyDescent="0.25">
      <c r="A12" s="4">
        <v>120</v>
      </c>
      <c r="B12" s="4">
        <v>3.1372768506191509E-5</v>
      </c>
      <c r="C12" s="4">
        <v>7.2171510549017611E-5</v>
      </c>
      <c r="D12" s="4">
        <v>0</v>
      </c>
      <c r="E12" s="4">
        <v>1.4747154580901893E-6</v>
      </c>
      <c r="F12" s="4">
        <v>0</v>
      </c>
      <c r="G12" s="4">
        <v>3.5374954795235327E-6</v>
      </c>
      <c r="H12" s="4">
        <v>2.2783740576834985E-4</v>
      </c>
      <c r="I12" s="4">
        <v>3.072847853249913E-5</v>
      </c>
      <c r="J12" s="4">
        <v>9.4950904780383228E-5</v>
      </c>
      <c r="K12" s="4">
        <v>1.4380680711606734E-6</v>
      </c>
      <c r="L12" s="4">
        <v>1.5269239224325302E-5</v>
      </c>
      <c r="M12" s="4">
        <v>0</v>
      </c>
      <c r="N12" s="4">
        <v>3.3449814742004982E-4</v>
      </c>
      <c r="O12" s="4">
        <v>4.1821113738264336E-5</v>
      </c>
      <c r="P12" s="4">
        <v>2.9321382310966962E-6</v>
      </c>
      <c r="Q12" s="4">
        <v>2.6050587160004388E-6</v>
      </c>
      <c r="R12" s="4">
        <v>4.8114238613667393E-6</v>
      </c>
      <c r="S12" s="4">
        <v>6.3184846788081091E-7</v>
      </c>
      <c r="T12" s="4">
        <v>1.8657341730623645E-6</v>
      </c>
      <c r="U12" s="4">
        <v>1.4439943094275065E-6</v>
      </c>
      <c r="V12" s="4">
        <v>0</v>
      </c>
      <c r="W12" s="4">
        <v>2.406451903397432E-6</v>
      </c>
      <c r="X12" s="4">
        <v>9.3597962171327376E-6</v>
      </c>
      <c r="Y12" s="4">
        <v>4.1389878360575923E-6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H12" s="98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</row>
    <row r="13" spans="1:60" s="4" customFormat="1" x14ac:dyDescent="0.25">
      <c r="A13" s="4">
        <v>300</v>
      </c>
      <c r="B13" s="4">
        <v>2.7891948453341514E-5</v>
      </c>
      <c r="C13" s="4">
        <v>4.2668872817768647E-5</v>
      </c>
      <c r="D13" s="4">
        <v>0</v>
      </c>
      <c r="E13" s="4">
        <v>9.6741013790186168E-7</v>
      </c>
      <c r="F13" s="4">
        <v>0</v>
      </c>
      <c r="G13" s="4">
        <v>8.4375336187762556E-5</v>
      </c>
      <c r="H13" s="4">
        <v>1.2469963418339694E-4</v>
      </c>
      <c r="I13" s="4">
        <v>1.7754661944739896E-5</v>
      </c>
      <c r="J13" s="4">
        <v>6.5339983338385293E-5</v>
      </c>
      <c r="K13" s="4">
        <v>1.0674685695716356E-6</v>
      </c>
      <c r="L13" s="4">
        <v>1.5949237445588642E-5</v>
      </c>
      <c r="M13" s="4">
        <v>0</v>
      </c>
      <c r="N13" s="4">
        <v>1.8651203829344692E-4</v>
      </c>
      <c r="O13" s="4">
        <v>2.5010065167622752E-5</v>
      </c>
      <c r="P13" s="4">
        <v>1.5859164215668017E-6</v>
      </c>
      <c r="Q13" s="4">
        <v>1.8232153041136703E-6</v>
      </c>
      <c r="R13" s="4">
        <v>2.8404658044072778E-6</v>
      </c>
      <c r="S13" s="4">
        <v>1.338874874103994E-6</v>
      </c>
      <c r="T13" s="4">
        <v>1.2922826502927812E-6</v>
      </c>
      <c r="U13" s="4">
        <v>8.3749371419005883E-7</v>
      </c>
      <c r="V13" s="4">
        <v>0</v>
      </c>
      <c r="W13" s="4">
        <v>1.3516798826030246E-6</v>
      </c>
      <c r="X13" s="4">
        <v>6.5447764851401447E-6</v>
      </c>
      <c r="Y13" s="4">
        <v>3.061119294273297E-6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H13" s="98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</row>
    <row r="14" spans="1:60" s="4" customFormat="1" x14ac:dyDescent="0.25">
      <c r="A14" s="4">
        <v>600</v>
      </c>
      <c r="B14" s="4">
        <v>1.3826512703140196E-5</v>
      </c>
      <c r="C14" s="4">
        <v>2.8949130313238909E-5</v>
      </c>
      <c r="D14" s="4">
        <v>0</v>
      </c>
      <c r="E14" s="4">
        <v>7.8685997657706969E-7</v>
      </c>
      <c r="F14" s="4">
        <v>0</v>
      </c>
      <c r="G14" s="4">
        <v>3.8341251950502268E-5</v>
      </c>
      <c r="H14" s="4">
        <v>9.2585725544896226E-5</v>
      </c>
      <c r="I14" s="4">
        <v>1.326781851682064E-5</v>
      </c>
      <c r="J14" s="4">
        <v>4.665006062803741E-5</v>
      </c>
      <c r="K14" s="4">
        <v>9.9334641879117146E-7</v>
      </c>
      <c r="L14" s="4">
        <v>1.2176639803390426E-5</v>
      </c>
      <c r="M14" s="4">
        <v>0</v>
      </c>
      <c r="N14" s="4">
        <v>1.537026069248268E-4</v>
      </c>
      <c r="O14" s="4">
        <v>1.8163304066637912E-5</v>
      </c>
      <c r="P14" s="4">
        <v>1.0231512627773571E-6</v>
      </c>
      <c r="Q14" s="4">
        <v>9.7838230529635682E-7</v>
      </c>
      <c r="R14" s="4">
        <v>1.8464112293674588E-6</v>
      </c>
      <c r="S14" s="4">
        <v>8.6910556301586167E-7</v>
      </c>
      <c r="T14" s="4">
        <v>8.8029002341647825E-7</v>
      </c>
      <c r="U14" s="4">
        <v>5.9701728544115655E-7</v>
      </c>
      <c r="V14" s="4">
        <v>0</v>
      </c>
      <c r="W14" s="4">
        <v>7.642765975973477E-7</v>
      </c>
      <c r="X14" s="4">
        <v>5.1215127640793358E-6</v>
      </c>
      <c r="Y14" s="4">
        <v>1.7654273885676846E-6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H14" s="98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</row>
    <row r="15" spans="1:60" s="4" customFormat="1" x14ac:dyDescent="0.25">
      <c r="A15" s="4">
        <v>1800</v>
      </c>
      <c r="B15" s="4">
        <v>1.9017765329300583E-5</v>
      </c>
      <c r="C15" s="4">
        <v>3.0134880689179484E-5</v>
      </c>
      <c r="D15" s="4">
        <v>0</v>
      </c>
      <c r="E15" s="4">
        <v>4.4763745641087836E-7</v>
      </c>
      <c r="F15" s="4">
        <v>0</v>
      </c>
      <c r="G15" s="4">
        <v>9.5729622618919954E-5</v>
      </c>
      <c r="H15" s="4">
        <v>5.5902564997292225E-5</v>
      </c>
      <c r="I15" s="4">
        <v>7.6648750339095224E-6</v>
      </c>
      <c r="J15" s="4">
        <v>4.6752086756046197E-5</v>
      </c>
      <c r="K15" s="4">
        <v>5.8280425678431941E-7</v>
      </c>
      <c r="L15" s="4">
        <v>6.4657530116676889E-6</v>
      </c>
      <c r="M15" s="4">
        <v>0</v>
      </c>
      <c r="N15" s="4">
        <v>1.1716309065975591E-4</v>
      </c>
      <c r="O15" s="4">
        <v>1.1759869458671389E-5</v>
      </c>
      <c r="P15" s="4">
        <v>2.1606120195766691E-6</v>
      </c>
      <c r="Q15" s="4">
        <v>9.8038048739577595E-7</v>
      </c>
      <c r="R15" s="4">
        <v>2.007241899747942E-6</v>
      </c>
      <c r="S15" s="4">
        <v>6.2573532274461535E-7</v>
      </c>
      <c r="T15" s="4">
        <v>5.9520587893856107E-7</v>
      </c>
      <c r="U15" s="4">
        <v>4.1729414146898815E-7</v>
      </c>
      <c r="V15" s="4">
        <v>0</v>
      </c>
      <c r="W15" s="4">
        <v>1.0067837532976949E-6</v>
      </c>
      <c r="X15" s="4">
        <v>2.9199839290104948E-6</v>
      </c>
      <c r="Y15" s="4">
        <v>3.4457249348026992E-6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H15" s="98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</row>
    <row r="16" spans="1:60" s="4" customFormat="1" x14ac:dyDescent="0.25">
      <c r="AH16" s="98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</row>
    <row r="17" spans="1:84" s="4" customFormat="1" x14ac:dyDescent="0.25">
      <c r="A17" s="4" t="s">
        <v>28</v>
      </c>
      <c r="AH17" s="98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</row>
    <row r="18" spans="1:84" s="4" customFormat="1" x14ac:dyDescent="0.25">
      <c r="A18" s="5" t="s">
        <v>34</v>
      </c>
      <c r="B18" s="6"/>
      <c r="C18" s="6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AH18" s="100"/>
      <c r="AI18" s="6" t="s">
        <v>4</v>
      </c>
      <c r="AJ18" s="6" t="s">
        <v>5</v>
      </c>
      <c r="AK18" s="5" t="s">
        <v>6</v>
      </c>
      <c r="AL18" s="5" t="s">
        <v>7</v>
      </c>
      <c r="AM18" s="5" t="s">
        <v>8</v>
      </c>
      <c r="AN18" s="5" t="s">
        <v>9</v>
      </c>
      <c r="AO18" s="5" t="s">
        <v>10</v>
      </c>
      <c r="AP18" s="5" t="s">
        <v>11</v>
      </c>
      <c r="AQ18" s="5" t="s">
        <v>12</v>
      </c>
      <c r="AR18" s="5" t="s">
        <v>13</v>
      </c>
      <c r="AS18" s="5" t="s">
        <v>14</v>
      </c>
      <c r="AT18" s="5" t="s">
        <v>15</v>
      </c>
      <c r="AU18" s="5" t="s">
        <v>16</v>
      </c>
      <c r="AV18" s="5" t="s">
        <v>17</v>
      </c>
      <c r="AW18" s="5" t="s">
        <v>18</v>
      </c>
      <c r="AX18" s="5" t="s">
        <v>19</v>
      </c>
      <c r="AY18" s="5" t="s">
        <v>20</v>
      </c>
      <c r="AZ18" s="5" t="s">
        <v>21</v>
      </c>
      <c r="BA18" s="5" t="s">
        <v>22</v>
      </c>
      <c r="BB18" s="5" t="s">
        <v>23</v>
      </c>
      <c r="BC18" s="5" t="s">
        <v>24</v>
      </c>
      <c r="BD18" s="5" t="s">
        <v>25</v>
      </c>
      <c r="BE18" s="5" t="s">
        <v>26</v>
      </c>
      <c r="BF18" s="5" t="s">
        <v>27</v>
      </c>
    </row>
    <row r="19" spans="1:84" s="4" customFormat="1" x14ac:dyDescent="0.25">
      <c r="A19" s="4">
        <v>3</v>
      </c>
      <c r="B19" s="4">
        <v>0.1191771623580479</v>
      </c>
      <c r="C19" s="4">
        <v>0.47972687431831817</v>
      </c>
      <c r="D19" s="4">
        <v>0</v>
      </c>
      <c r="E19" s="4">
        <v>5.2149441662217712E-7</v>
      </c>
      <c r="F19" s="4">
        <v>0</v>
      </c>
      <c r="G19" s="4">
        <v>0</v>
      </c>
      <c r="H19" s="4">
        <v>5.3128360020553012E-5</v>
      </c>
      <c r="I19" s="4">
        <v>3.3354488443224079E-4</v>
      </c>
      <c r="J19" s="4">
        <v>2.5094817816707074E-3</v>
      </c>
      <c r="K19" s="4">
        <v>1.6036127905257919E-5</v>
      </c>
      <c r="L19" s="4">
        <v>4.2940115029893975E-5</v>
      </c>
      <c r="M19" s="4">
        <v>0</v>
      </c>
      <c r="N19" s="4">
        <v>0.39753477720961994</v>
      </c>
      <c r="O19" s="4">
        <v>1.0223814408114429E-4</v>
      </c>
      <c r="P19" s="4">
        <v>3.9349304046354207E-5</v>
      </c>
      <c r="Q19" s="4">
        <v>6.3968541642842579E-5</v>
      </c>
      <c r="R19" s="4">
        <v>2.6105383286469396E-4</v>
      </c>
      <c r="S19" s="4">
        <v>3.6687216568046245E-6</v>
      </c>
      <c r="T19" s="4">
        <v>2.9948227537330306E-7</v>
      </c>
      <c r="U19" s="4">
        <v>8.7842866569271047E-7</v>
      </c>
      <c r="V19" s="4">
        <v>0</v>
      </c>
      <c r="W19" s="4">
        <v>1.199807773713249E-4</v>
      </c>
      <c r="X19" s="4">
        <v>7.6049103978260894E-6</v>
      </c>
      <c r="Y19" s="4">
        <v>6.4912075366006861E-6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H19" s="98" t="s">
        <v>64</v>
      </c>
      <c r="AI19" s="60">
        <f t="shared" ref="AI19:BF19" si="0">IF(B26-$AL$3*B15&lt;0,0,B26-$AL$3*B15)</f>
        <v>0.11890206782503382</v>
      </c>
      <c r="AJ19" s="60">
        <f t="shared" si="0"/>
        <v>0.47992927717988493</v>
      </c>
      <c r="AK19" s="60">
        <f t="shared" si="0"/>
        <v>0</v>
      </c>
      <c r="AL19" s="60">
        <f t="shared" si="0"/>
        <v>1.503891560007298E-5</v>
      </c>
      <c r="AM19" s="60">
        <f t="shared" si="0"/>
        <v>0</v>
      </c>
      <c r="AN19" s="60">
        <f t="shared" si="0"/>
        <v>0</v>
      </c>
      <c r="AO19" s="60">
        <f t="shared" si="0"/>
        <v>9.1477651828960596E-4</v>
      </c>
      <c r="AP19" s="60">
        <f t="shared" si="0"/>
        <v>6.5135817675789748E-4</v>
      </c>
      <c r="AQ19" s="60">
        <f t="shared" si="0"/>
        <v>3.1836730550957792E-3</v>
      </c>
      <c r="AR19" s="60">
        <f t="shared" si="0"/>
        <v>2.4188428987885243E-5</v>
      </c>
      <c r="AS19" s="60">
        <f t="shared" si="0"/>
        <v>9.8983729452749693E-6</v>
      </c>
      <c r="AT19" s="60">
        <f t="shared" si="0"/>
        <v>0</v>
      </c>
      <c r="AU19" s="60">
        <f t="shared" si="0"/>
        <v>0.39488424946436379</v>
      </c>
      <c r="AV19" s="60">
        <f t="shared" si="0"/>
        <v>5.2820058217839308E-5</v>
      </c>
      <c r="AW19" s="60">
        <f t="shared" si="0"/>
        <v>3.899518826618586E-5</v>
      </c>
      <c r="AX19" s="60">
        <f t="shared" si="0"/>
        <v>7.6855869430381892E-5</v>
      </c>
      <c r="AY19" s="60">
        <f t="shared" si="0"/>
        <v>3.1047956742986759E-4</v>
      </c>
      <c r="AZ19" s="60">
        <f t="shared" si="0"/>
        <v>7.0583525980954109E-6</v>
      </c>
      <c r="BA19" s="60">
        <f t="shared" si="0"/>
        <v>9.214434380077357E-6</v>
      </c>
      <c r="BB19" s="60">
        <f t="shared" si="0"/>
        <v>1.5068686151495783E-5</v>
      </c>
      <c r="BC19" s="60">
        <f t="shared" si="0"/>
        <v>0</v>
      </c>
      <c r="BD19" s="60">
        <f t="shared" si="0"/>
        <v>1.616541670320846E-4</v>
      </c>
      <c r="BE19" s="60">
        <f t="shared" si="0"/>
        <v>4.6046440621204622E-5</v>
      </c>
      <c r="BF19" s="60">
        <f t="shared" si="0"/>
        <v>6.3951593889494004E-5</v>
      </c>
    </row>
    <row r="20" spans="1:84" s="4" customFormat="1" x14ac:dyDescent="0.25">
      <c r="A20" s="4">
        <v>10</v>
      </c>
      <c r="B20" s="4">
        <v>0.11903336284334003</v>
      </c>
      <c r="C20" s="4">
        <v>0.47973976971031912</v>
      </c>
      <c r="D20" s="4">
        <v>0</v>
      </c>
      <c r="E20" s="4">
        <v>2.6768434892533523E-6</v>
      </c>
      <c r="F20" s="4">
        <v>0</v>
      </c>
      <c r="G20" s="4">
        <v>0</v>
      </c>
      <c r="H20" s="4">
        <v>7.3442360743471803E-5</v>
      </c>
      <c r="I20" s="4">
        <v>5.2345287273867819E-4</v>
      </c>
      <c r="J20" s="4">
        <v>2.8852490695697808E-3</v>
      </c>
      <c r="K20" s="4">
        <v>1.3377673188782414E-5</v>
      </c>
      <c r="L20" s="4">
        <v>1.7040591366512704E-5</v>
      </c>
      <c r="M20" s="4">
        <v>0</v>
      </c>
      <c r="N20" s="4">
        <v>0.39701066558564008</v>
      </c>
      <c r="O20" s="4">
        <v>1.3619432491777662E-4</v>
      </c>
      <c r="P20" s="4">
        <v>3.6875069359463534E-5</v>
      </c>
      <c r="Q20" s="4">
        <v>6.8473935440621576E-5</v>
      </c>
      <c r="R20" s="4">
        <v>2.8079194227310342E-4</v>
      </c>
      <c r="S20" s="4">
        <v>1.1315351908357118E-6</v>
      </c>
      <c r="T20" s="4">
        <v>2.081734752536546E-6</v>
      </c>
      <c r="U20" s="4">
        <v>4.0813664394530224E-6</v>
      </c>
      <c r="V20" s="4">
        <v>0</v>
      </c>
      <c r="W20" s="4">
        <v>1.4353981884230343E-4</v>
      </c>
      <c r="X20" s="4">
        <v>7.3857580811984551E-6</v>
      </c>
      <c r="Y20" s="4">
        <v>2.0406964307056343E-5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H20" s="98" t="s">
        <v>65</v>
      </c>
      <c r="AI20" s="60">
        <f t="shared" ref="AI20:BF20" si="1">B26+$AL$3*B15</f>
        <v>0.11897813888635103</v>
      </c>
      <c r="AJ20" s="60">
        <f t="shared" si="1"/>
        <v>0.48004981670264163</v>
      </c>
      <c r="AK20" s="60">
        <f t="shared" si="1"/>
        <v>0</v>
      </c>
      <c r="AL20" s="60">
        <f t="shared" si="1"/>
        <v>1.6829465425716492E-5</v>
      </c>
      <c r="AM20" s="60">
        <f t="shared" si="1"/>
        <v>0</v>
      </c>
      <c r="AN20" s="60">
        <f t="shared" si="1"/>
        <v>2.746863702299751E-4</v>
      </c>
      <c r="AO20" s="60">
        <f t="shared" si="1"/>
        <v>1.1383867782787749E-3</v>
      </c>
      <c r="AP20" s="60">
        <f t="shared" si="1"/>
        <v>6.8201767689353562E-4</v>
      </c>
      <c r="AQ20" s="60">
        <f t="shared" si="1"/>
        <v>3.3706814021199644E-3</v>
      </c>
      <c r="AR20" s="60">
        <f t="shared" si="1"/>
        <v>2.6519646015022521E-5</v>
      </c>
      <c r="AS20" s="60">
        <f t="shared" si="1"/>
        <v>3.5761384991945725E-5</v>
      </c>
      <c r="AT20" s="60">
        <f t="shared" si="1"/>
        <v>0</v>
      </c>
      <c r="AU20" s="60">
        <f t="shared" si="1"/>
        <v>0.39535290182700283</v>
      </c>
      <c r="AV20" s="60">
        <f t="shared" si="1"/>
        <v>9.9859536052524859E-5</v>
      </c>
      <c r="AW20" s="60">
        <f t="shared" si="1"/>
        <v>4.7637636344492539E-5</v>
      </c>
      <c r="AX20" s="60">
        <f t="shared" si="1"/>
        <v>8.0777391379964993E-5</v>
      </c>
      <c r="AY20" s="60">
        <f t="shared" si="1"/>
        <v>3.1850853502885939E-4</v>
      </c>
      <c r="AZ20" s="60">
        <f t="shared" si="1"/>
        <v>9.5612938890738727E-6</v>
      </c>
      <c r="BA20" s="60">
        <f t="shared" si="1"/>
        <v>1.1595257895831601E-5</v>
      </c>
      <c r="BB20" s="60">
        <f t="shared" si="1"/>
        <v>1.6737862717371736E-5</v>
      </c>
      <c r="BC20" s="60">
        <f t="shared" si="1"/>
        <v>0</v>
      </c>
      <c r="BD20" s="60">
        <f t="shared" si="1"/>
        <v>1.6568130204527536E-4</v>
      </c>
      <c r="BE20" s="60">
        <f t="shared" si="1"/>
        <v>5.7726376337246606E-5</v>
      </c>
      <c r="BF20" s="60">
        <f t="shared" si="1"/>
        <v>7.7734493628704791E-5</v>
      </c>
    </row>
    <row r="21" spans="1:84" s="4" customFormat="1" x14ac:dyDescent="0.25">
      <c r="A21" s="4">
        <v>30</v>
      </c>
      <c r="B21" s="4">
        <v>0.11899334480456229</v>
      </c>
      <c r="C21" s="4">
        <v>0.47979722742126085</v>
      </c>
      <c r="D21" s="4">
        <v>0</v>
      </c>
      <c r="E21" s="4">
        <v>7.3373082784583869E-6</v>
      </c>
      <c r="F21" s="4">
        <v>0</v>
      </c>
      <c r="G21" s="4">
        <v>1.2786015238011573E-5</v>
      </c>
      <c r="H21" s="4">
        <v>2.8162828252574029E-4</v>
      </c>
      <c r="I21" s="4">
        <v>5.766257199542106E-4</v>
      </c>
      <c r="J21" s="4">
        <v>3.030042567775326E-3</v>
      </c>
      <c r="K21" s="4">
        <v>1.7362770275538083E-5</v>
      </c>
      <c r="L21" s="4">
        <v>1.336196588404334E-5</v>
      </c>
      <c r="M21" s="4">
        <v>0</v>
      </c>
      <c r="N21" s="4">
        <v>0.39652904806613437</v>
      </c>
      <c r="O21" s="4">
        <v>1.1471724907433243E-4</v>
      </c>
      <c r="P21" s="4">
        <v>4.2748459880778788E-5</v>
      </c>
      <c r="Q21" s="4">
        <v>7.2601986228632565E-5</v>
      </c>
      <c r="R21" s="4">
        <v>3.0286085777807308E-4</v>
      </c>
      <c r="S21" s="4">
        <v>4.6511715302085323E-7</v>
      </c>
      <c r="T21" s="4">
        <v>2.3977613314876887E-6</v>
      </c>
      <c r="U21" s="4">
        <v>7.9439444600732067E-6</v>
      </c>
      <c r="V21" s="4">
        <v>0</v>
      </c>
      <c r="W21" s="4">
        <v>1.540173968609899E-4</v>
      </c>
      <c r="X21" s="4">
        <v>6.7920592964924161E-6</v>
      </c>
      <c r="Y21" s="4">
        <v>3.6690246047310784E-5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H21" s="98" t="s">
        <v>66</v>
      </c>
      <c r="AI21" s="60">
        <f t="array" ref="AI21">IFERROR(MATCH(1,1/((B19:B26&gt;AI20)+(B19:B26&lt;AI19)),1),0)</f>
        <v>3</v>
      </c>
      <c r="AJ21" s="60">
        <f t="array" ref="AJ21">IFERROR(MATCH(1,1/((C19:C26&gt;AJ20)+(C19:C26&lt;AJ19)),1),0)</f>
        <v>5</v>
      </c>
      <c r="AK21" s="60">
        <f t="array" ref="AK21">IFERROR(MATCH(1,1/((D19:D26&gt;AK20)+(D19:D26&lt;AK19)),1),0)</f>
        <v>0</v>
      </c>
      <c r="AL21" s="60">
        <f t="array" ref="AL21">IFERROR(MATCH(1,1/((E19:E26&gt;AL20)+(E19:E26&lt;AL19)),1),0)</f>
        <v>6</v>
      </c>
      <c r="AM21" s="60">
        <f t="array" ref="AM21">IFERROR(MATCH(1,1/((F19:F26&gt;AM20)+(F19:F26&lt;AM19)),1),0)</f>
        <v>0</v>
      </c>
      <c r="AN21" s="60">
        <f t="array" ref="AN21">IFERROR(MATCH(1,1/((G19:G26&gt;AN20)+(G19:G26&lt;AN19)),1),0)</f>
        <v>0</v>
      </c>
      <c r="AO21" s="60">
        <f t="array" ref="AO21">IFERROR(MATCH(1,1/((H19:H26&gt;AO20)+(H19:H26&lt;AO19)),1),0)</f>
        <v>5</v>
      </c>
      <c r="AP21" s="60">
        <f t="array" ref="AP21">IFERROR(MATCH(1,1/((I19:I26&gt;AP20)+(I19:I26&lt;AP19)),1),0)</f>
        <v>5</v>
      </c>
      <c r="AQ21" s="60">
        <f t="array" ref="AQ21">IFERROR(MATCH(1,1/((J19:J26&gt;AQ20)+(J19:J26&lt;AQ19)),1),0)</f>
        <v>4</v>
      </c>
      <c r="AR21" s="60">
        <f t="array" ref="AR21">IFERROR(MATCH(1,1/((K19:K26&gt;AR20)+(K19:K26&lt;AR19)),1),0)</f>
        <v>7</v>
      </c>
      <c r="AS21" s="60">
        <f t="array" ref="AS21">IFERROR(MATCH(1,1/((L19:L26&gt;AS20)+(L19:L26&lt;AS19)),1),0)</f>
        <v>1</v>
      </c>
      <c r="AT21" s="60">
        <f t="array" ref="AT21">IFERROR(MATCH(1,1/((M19:M26&gt;AT20)+(M19:M26&lt;AT19)),1),0)</f>
        <v>0</v>
      </c>
      <c r="AU21" s="60">
        <f t="array" ref="AU21">IFERROR(MATCH(1,1/((N19:N26&gt;AU20)+(N19:N26&lt;AU19)),1),0)</f>
        <v>5</v>
      </c>
      <c r="AV21" s="60">
        <f t="array" ref="AV21">IFERROR(MATCH(1,1/((O19:O26&gt;AV20)+(O19:O26&lt;AV19)),1),0)</f>
        <v>4</v>
      </c>
      <c r="AW21" s="60">
        <f t="array" ref="AW21">IFERROR(MATCH(1,1/((P19:P26&gt;AW20)+(P19:P26&lt;AW19)),1),0)</f>
        <v>7</v>
      </c>
      <c r="AX21" s="60">
        <f t="array" ref="AX21">IFERROR(MATCH(1,1/((Q19:Q26&gt;AX20)+(Q19:Q26&lt;AX19)),1),0)</f>
        <v>7</v>
      </c>
      <c r="AY21" s="60">
        <f t="array" ref="AY21">IFERROR(MATCH(1,1/((R19:R26&gt;AY20)+(R19:R26&lt;AY19)),1),0)</f>
        <v>5</v>
      </c>
      <c r="AZ21" s="60">
        <f t="array" ref="AZ21">IFERROR(MATCH(1,1/((S19:S26&gt;AZ20)+(S19:S26&lt;AZ19)),1),0)</f>
        <v>7</v>
      </c>
      <c r="BA21" s="60">
        <f t="array" ref="BA21">IFERROR(MATCH(1,1/((T19:T26&gt;BA20)+(T19:T26&lt;BA19)),1),0)</f>
        <v>6</v>
      </c>
      <c r="BB21" s="60">
        <f t="array" ref="BB21">IFERROR(MATCH(1,1/((U19:U26&gt;BB20)+(U19:U26&lt;BB19)),1),0)</f>
        <v>7</v>
      </c>
      <c r="BC21" s="60">
        <f t="array" ref="BC21">IFERROR(MATCH(1,1/((V19:V26&gt;BC20)+(V19:V26&lt;BC19)),1),0)</f>
        <v>0</v>
      </c>
      <c r="BD21" s="60">
        <f t="array" ref="BD21">IFERROR(MATCH(1,1/((W19:W26&gt;BD20)+(W19:W26&lt;BD19)),1),0)</f>
        <v>5</v>
      </c>
      <c r="BE21" s="60">
        <f t="array" ref="BE21">IFERROR(MATCH(1,1/((X19:X26&gt;BE20)+(X19:X26&lt;BE19)),1),0)</f>
        <v>6</v>
      </c>
      <c r="BF21" s="60">
        <f t="array" ref="BF21">IFERROR(MATCH(1,1/((Y19:Y26&gt;BF20)+(Y19:Y26&lt;BF19)),1),0)</f>
        <v>7</v>
      </c>
    </row>
    <row r="22" spans="1:84" s="4" customFormat="1" x14ac:dyDescent="0.25">
      <c r="A22" s="4">
        <v>60</v>
      </c>
      <c r="B22" s="4">
        <v>0.1189637303623049</v>
      </c>
      <c r="C22" s="4">
        <v>0.47986905295465504</v>
      </c>
      <c r="D22" s="4">
        <v>0</v>
      </c>
      <c r="E22" s="4">
        <v>1.0070327436928042E-5</v>
      </c>
      <c r="F22" s="4">
        <v>0</v>
      </c>
      <c r="G22" s="4">
        <v>3.315076259904681E-5</v>
      </c>
      <c r="H22" s="4">
        <v>5.1736280095440593E-4</v>
      </c>
      <c r="I22" s="4">
        <v>6.2061993293149875E-4</v>
      </c>
      <c r="J22" s="4">
        <v>3.1595995371220963E-3</v>
      </c>
      <c r="K22" s="4">
        <v>1.8817419427331438E-5</v>
      </c>
      <c r="L22" s="4">
        <v>1.2077941189564206E-5</v>
      </c>
      <c r="M22" s="4">
        <v>0</v>
      </c>
      <c r="N22" s="4">
        <v>0.39603960914429842</v>
      </c>
      <c r="O22" s="4">
        <v>1.0292854667357941E-4</v>
      </c>
      <c r="P22" s="4">
        <v>4.3638281053941077E-5</v>
      </c>
      <c r="Q22" s="4">
        <v>7.2438998406172813E-5</v>
      </c>
      <c r="R22" s="4">
        <v>3.0701375232067594E-4</v>
      </c>
      <c r="S22" s="4">
        <v>3.5294222744505966E-7</v>
      </c>
      <c r="T22" s="4">
        <v>5.0531910484131106E-6</v>
      </c>
      <c r="U22" s="4">
        <v>1.0320245420218586E-5</v>
      </c>
      <c r="V22" s="4">
        <v>0</v>
      </c>
      <c r="W22" s="4">
        <v>1.5817710354395752E-4</v>
      </c>
      <c r="X22" s="4">
        <v>1.3598461747270324E-5</v>
      </c>
      <c r="Y22" s="4">
        <v>4.2387294639237202E-5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H22" s="118" t="s">
        <v>67</v>
      </c>
      <c r="AI22" s="60">
        <f t="array" ref="AI22">IFERROR(MATCH(1,1/((B19:B26&gt;AI20)+(B19:B26&lt;AI19)),1)+1,0)</f>
        <v>4</v>
      </c>
      <c r="AJ22" s="60">
        <f t="array" ref="AJ22">IFERROR(MATCH(1,1/((C19:C26&gt;AJ20)+(C19:C26&lt;AJ19)),1)+1,0)</f>
        <v>6</v>
      </c>
      <c r="AK22" s="60">
        <f>IFERROR(MATCH(1,1/((D19:D26&gt;AK20)+(D19:D26&lt;AK19)),1)+1,0)</f>
        <v>0</v>
      </c>
      <c r="AL22" s="60">
        <f t="array" ref="AL22">IFERROR(MATCH(1,1/((E19:E26&gt;AL20)+(E19:E26&lt;AL19)),1)+1,0)</f>
        <v>7</v>
      </c>
      <c r="AM22" s="60">
        <f t="array" ref="AM22">IFERROR(MATCH(1,1/((F19:F26&gt;AM20)+(F19:F26&lt;AM19)),1)+1,0)</f>
        <v>0</v>
      </c>
      <c r="AN22" s="60">
        <f t="array" ref="AN22">IFERROR(MATCH(1,1/((G19:G26&gt;AN20)+(G19:G26&lt;AN19)),1)+1,0)</f>
        <v>0</v>
      </c>
      <c r="AO22" s="60">
        <f t="array" ref="AO22">IFERROR(MATCH(1,1/((H19:H26&gt;AO20)+(H19:H26&lt;AO19)),1)+1,0)</f>
        <v>6</v>
      </c>
      <c r="AP22" s="60">
        <f t="array" ref="AP22">IFERROR(MATCH(1,1/((I19:I26&gt;AP20)+(I19:I26&lt;AP19)),1)+1,0)</f>
        <v>6</v>
      </c>
      <c r="AQ22" s="60">
        <f t="array" ref="AQ22">IFERROR(MATCH(1,1/((J19:J26&gt;AQ20)+(J19:J26&lt;AQ19)),1)+1,0)</f>
        <v>5</v>
      </c>
      <c r="AR22" s="60">
        <f t="array" ref="AR22">IFERROR(MATCH(1,1/((K19:K26&gt;AR20)+(K19:K26&lt;AR19)),1)+1,0)</f>
        <v>8</v>
      </c>
      <c r="AS22" s="60">
        <f t="array" ref="AS22">IFERROR(MATCH(1,1/((L19:L26&gt;AS20)+(L19:L26&lt;AS19)),1)+1,0)</f>
        <v>2</v>
      </c>
      <c r="AT22" s="60">
        <f t="array" ref="AT22">IFERROR(MATCH(1,1/((M19:M26&gt;AT20)+(M19:M26&lt;AT19)),1)+1,0)</f>
        <v>0</v>
      </c>
      <c r="AU22" s="60">
        <f t="array" ref="AU22">IFERROR(MATCH(1,1/((N19:N26&gt;AU20)+(N19:N26&lt;AU19)),1)+1,0)</f>
        <v>6</v>
      </c>
      <c r="AV22" s="60">
        <f t="array" ref="AV22">IFERROR(MATCH(1,1/((O19:O26&gt;AV20)+(O19:O26&lt;AV19)),1)+1,0)</f>
        <v>5</v>
      </c>
      <c r="AW22" s="60">
        <f t="array" ref="AW22">IFERROR(MATCH(1,1/((P19:P26&gt;AW20)+(P19:P26&lt;AW19)),1)+1,0)</f>
        <v>8</v>
      </c>
      <c r="AX22" s="60">
        <f t="array" ref="AX22">IFERROR(MATCH(1,1/((Q19:Q26&gt;AX20)+(Q19:Q26&lt;AX19)),1)+1,0)</f>
        <v>8</v>
      </c>
      <c r="AY22" s="60">
        <f t="array" ref="AY22">IFERROR(MATCH(1,1/((R19:R26&gt;AY20)+(R19:R26&lt;AY19)),1)+1,0)</f>
        <v>6</v>
      </c>
      <c r="AZ22" s="60">
        <f t="array" ref="AZ22">IFERROR(MATCH(1,1/((S19:S26&gt;AZ20)+(S19:S26&lt;AZ19)),1)+1,0)</f>
        <v>8</v>
      </c>
      <c r="BA22" s="60">
        <f t="array" ref="BA22">IFERROR(MATCH(1,1/((T19:T26&gt;BA20)+(T19:T26&lt;BA19)),1)+1,0)</f>
        <v>7</v>
      </c>
      <c r="BB22" s="60">
        <f t="array" ref="BB22">IFERROR(MATCH(1,1/((U19:U26&gt;BB20)+(U19:U26&lt;BB19)),1)+1,0)</f>
        <v>8</v>
      </c>
      <c r="BC22" s="60">
        <f t="array" ref="BC22">IFERROR(MATCH(1,1/((V19:V26&gt;BC20)+(V19:V26&lt;BC19)),1)+1,0)</f>
        <v>0</v>
      </c>
      <c r="BD22" s="60">
        <f t="array" ref="BD22">IFERROR(MATCH(1,1/((W19:W26&gt;BD20)+(W19:W26&lt;BD19)),1)+1,0)</f>
        <v>6</v>
      </c>
      <c r="BE22" s="60">
        <f t="array" ref="BE22">IFERROR(MATCH(1,1/((X19:X26&gt;BE20)+(X19:X26&lt;BE19)),1)+1,0)</f>
        <v>7</v>
      </c>
      <c r="BF22" s="60">
        <f t="array" ref="BF22">IFERROR(MATCH(1,1/((Y19:Y26&gt;BF20)+(Y19:Y26&lt;BF19)),1)+1,0)</f>
        <v>8</v>
      </c>
    </row>
    <row r="23" spans="1:84" s="4" customFormat="1" x14ac:dyDescent="0.25">
      <c r="A23" s="4">
        <v>120</v>
      </c>
      <c r="B23" s="4">
        <v>0.11897211705677332</v>
      </c>
      <c r="C23" s="4">
        <v>0.47991074745376244</v>
      </c>
      <c r="D23" s="4">
        <v>0</v>
      </c>
      <c r="E23" s="4">
        <v>1.2592702972695687E-5</v>
      </c>
      <c r="F23" s="4">
        <v>0</v>
      </c>
      <c r="G23" s="4">
        <v>6.4585535706919781E-7</v>
      </c>
      <c r="H23" s="4">
        <v>6.3729852531037518E-4</v>
      </c>
      <c r="I23" s="4">
        <v>6.2249951858255254E-4</v>
      </c>
      <c r="J23" s="4">
        <v>3.1837305192286016E-3</v>
      </c>
      <c r="K23" s="4">
        <v>2.0889912148328945E-5</v>
      </c>
      <c r="L23" s="4">
        <v>1.012429901724816E-5</v>
      </c>
      <c r="M23" s="4">
        <v>0</v>
      </c>
      <c r="N23" s="4">
        <v>0.39586882448827176</v>
      </c>
      <c r="O23" s="4">
        <v>8.6581349304166785E-5</v>
      </c>
      <c r="P23" s="4">
        <v>4.4305533728333865E-5</v>
      </c>
      <c r="Q23" s="4">
        <v>7.323735025104944E-5</v>
      </c>
      <c r="R23" s="4">
        <v>3.0408504218254701E-4</v>
      </c>
      <c r="S23" s="4">
        <v>1.5926757770753527E-7</v>
      </c>
      <c r="T23" s="4">
        <v>5.2374834939976587E-6</v>
      </c>
      <c r="U23" s="4">
        <v>1.134730722636624E-5</v>
      </c>
      <c r="V23" s="4">
        <v>0</v>
      </c>
      <c r="W23" s="4">
        <v>1.6036447293155587E-4</v>
      </c>
      <c r="X23" s="4">
        <v>2.6542220140523579E-5</v>
      </c>
      <c r="Y23" s="4">
        <v>4.8669641739378967E-5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H23" s="98" t="s">
        <v>68</v>
      </c>
      <c r="AI23" s="4">
        <f t="shared" ref="AI23:BF23" si="2">IFERROR((INDEX($A19:$A26,AI22)-INDEX($A19:$A26,AI21))/(INDEX(B19:B26,AI22)-INDEX(B19:B26,AI21)),"INF")</f>
        <v>-1013019.2471380784</v>
      </c>
      <c r="AJ23" s="4">
        <f t="shared" si="2"/>
        <v>2260928.3867200706</v>
      </c>
      <c r="AK23" s="4" t="str">
        <f t="shared" si="2"/>
        <v>INF</v>
      </c>
      <c r="AL23" s="4">
        <f t="shared" si="2"/>
        <v>310600754.29634804</v>
      </c>
      <c r="AM23" s="4" t="str">
        <f t="shared" si="2"/>
        <v>INF</v>
      </c>
      <c r="AN23" s="4" t="str">
        <f t="shared" si="2"/>
        <v>INF</v>
      </c>
      <c r="AO23" s="4">
        <f t="shared" si="2"/>
        <v>642101.08164320828</v>
      </c>
      <c r="AP23" s="4">
        <f t="shared" si="2"/>
        <v>5070082.884739344</v>
      </c>
      <c r="AQ23" s="4">
        <f t="shared" si="2"/>
        <v>2486430.0895496919</v>
      </c>
      <c r="AR23" s="4">
        <f t="shared" si="2"/>
        <v>608714827.20241952</v>
      </c>
      <c r="AS23" s="4">
        <f t="shared" si="2"/>
        <v>-270275.24100364582</v>
      </c>
      <c r="AT23" s="4" t="str">
        <f t="shared" si="2"/>
        <v>INF</v>
      </c>
      <c r="AU23" s="4">
        <f t="shared" si="2"/>
        <v>-305973.92399130162</v>
      </c>
      <c r="AV23" s="4">
        <f t="shared" si="2"/>
        <v>-3670353.9233132699</v>
      </c>
      <c r="AW23" s="4">
        <f t="shared" si="2"/>
        <v>-248920451.84265688</v>
      </c>
      <c r="AX23" s="4">
        <f t="shared" si="2"/>
        <v>355271766.67062676</v>
      </c>
      <c r="AY23" s="4">
        <f t="shared" si="2"/>
        <v>16374356.881454779</v>
      </c>
      <c r="AZ23" s="4">
        <f t="shared" si="2"/>
        <v>926128379.07064378</v>
      </c>
      <c r="BA23" s="4">
        <f t="shared" si="2"/>
        <v>526116927.1140486</v>
      </c>
      <c r="BB23" s="4">
        <f t="shared" si="2"/>
        <v>647130370.88183057</v>
      </c>
      <c r="BC23" s="4" t="str">
        <f t="shared" si="2"/>
        <v>INF</v>
      </c>
      <c r="BD23" s="4">
        <f t="shared" si="2"/>
        <v>65252016.333774447</v>
      </c>
      <c r="BE23" s="4">
        <f t="shared" si="2"/>
        <v>36742576.179514557</v>
      </c>
      <c r="BF23" s="4">
        <f t="shared" si="2"/>
        <v>72547525.123541951</v>
      </c>
    </row>
    <row r="24" spans="1:84" s="4" customFormat="1" x14ac:dyDescent="0.25">
      <c r="A24" s="4">
        <v>300</v>
      </c>
      <c r="B24" s="4">
        <v>0.11893472532884736</v>
      </c>
      <c r="C24" s="4">
        <v>0.47999036076706209</v>
      </c>
      <c r="D24" s="4">
        <v>0</v>
      </c>
      <c r="E24" s="4">
        <v>1.4602697636229015E-5</v>
      </c>
      <c r="F24" s="4">
        <v>0</v>
      </c>
      <c r="G24" s="4">
        <v>3.6179568290258453E-5</v>
      </c>
      <c r="H24" s="4">
        <v>9.176282197244695E-4</v>
      </c>
      <c r="I24" s="4">
        <v>6.5800189676689931E-4</v>
      </c>
      <c r="J24" s="4">
        <v>3.324910618949118E-3</v>
      </c>
      <c r="K24" s="4">
        <v>2.3081691920027246E-5</v>
      </c>
      <c r="L24" s="4">
        <v>1.9452490740890971E-5</v>
      </c>
      <c r="M24" s="4">
        <v>0</v>
      </c>
      <c r="N24" s="4">
        <v>0.39528053906299115</v>
      </c>
      <c r="O24" s="4">
        <v>8.1928397405720276E-5</v>
      </c>
      <c r="P24" s="4">
        <v>4.7381419136848675E-5</v>
      </c>
      <c r="Q24" s="4">
        <v>7.483581630457279E-5</v>
      </c>
      <c r="R24" s="4">
        <v>3.1507784033047695E-4</v>
      </c>
      <c r="S24" s="4">
        <v>5.0895384003994062E-6</v>
      </c>
      <c r="T24" s="4">
        <v>8.9906241722038672E-6</v>
      </c>
      <c r="U24" s="4">
        <v>1.3291426256465372E-5</v>
      </c>
      <c r="V24" s="4">
        <v>0</v>
      </c>
      <c r="W24" s="4">
        <v>1.6312300837786716E-4</v>
      </c>
      <c r="X24" s="4">
        <v>3.8211181680784949E-5</v>
      </c>
      <c r="Y24" s="4">
        <v>5.2588405006313743E-5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H24" s="100" t="s">
        <v>69</v>
      </c>
      <c r="AI24" s="120">
        <f t="shared" ref="AI24:BF24" si="3">IFERROR(INDEX($A19:$A26,AI21)+((IF(AND(INDEX(B19:B26,AI21)&lt;=AI19,AI19&lt;=INDEX(B19:B26,AI22)),AI19,AI20)-INDEX(B19:B26,AI21))*AI23),0)</f>
        <v>45.403887818415086</v>
      </c>
      <c r="AJ24" s="120">
        <f t="shared" si="3"/>
        <v>161.89438378847436</v>
      </c>
      <c r="AK24" s="120">
        <f t="shared" si="3"/>
        <v>0</v>
      </c>
      <c r="AL24" s="120">
        <f t="shared" si="3"/>
        <v>435.48962860755267</v>
      </c>
      <c r="AM24" s="120">
        <f t="shared" si="3"/>
        <v>0</v>
      </c>
      <c r="AN24" s="120">
        <f t="shared" si="3"/>
        <v>0</v>
      </c>
      <c r="AO24" s="120">
        <f t="shared" si="3"/>
        <v>298.16891942415066</v>
      </c>
      <c r="AP24" s="120">
        <f t="shared" si="3"/>
        <v>266.31578889135955</v>
      </c>
      <c r="AQ24" s="120">
        <f t="shared" si="3"/>
        <v>119.85711945108056</v>
      </c>
      <c r="AR24" s="120">
        <f t="shared" si="3"/>
        <v>1090.4768150773971</v>
      </c>
      <c r="AS24" s="120">
        <f t="shared" si="3"/>
        <v>4.9402329911065745</v>
      </c>
      <c r="AT24" s="120">
        <f t="shared" si="3"/>
        <v>0</v>
      </c>
      <c r="AU24" s="120">
        <f t="shared" si="3"/>
        <v>277.85888114448983</v>
      </c>
      <c r="AV24" s="120">
        <f t="shared" si="3"/>
        <v>71.264355173677671</v>
      </c>
      <c r="AW24" s="120">
        <f t="shared" si="3"/>
        <v>724.35895966059979</v>
      </c>
      <c r="AX24" s="120">
        <f t="shared" si="3"/>
        <v>1103.3969844669855</v>
      </c>
      <c r="AY24" s="120">
        <f t="shared" si="3"/>
        <v>224.70623848710005</v>
      </c>
      <c r="AZ24" s="120">
        <f t="shared" si="3"/>
        <v>640.97751963856626</v>
      </c>
      <c r="BA24" s="120">
        <f t="shared" si="3"/>
        <v>417.75033882315688</v>
      </c>
      <c r="BB24" s="120">
        <f t="shared" si="3"/>
        <v>1259.9125749287177</v>
      </c>
      <c r="BC24" s="120">
        <f t="shared" si="3"/>
        <v>0</v>
      </c>
      <c r="BD24" s="120">
        <f t="shared" si="3"/>
        <v>204.15514051327318</v>
      </c>
      <c r="BE24" s="120">
        <f t="shared" si="3"/>
        <v>587.88759850459235</v>
      </c>
      <c r="BF24" s="120">
        <f t="shared" si="3"/>
        <v>1300.0423674471726</v>
      </c>
    </row>
    <row r="25" spans="1:84" s="4" customFormat="1" x14ac:dyDescent="0.25">
      <c r="A25" s="4">
        <v>600</v>
      </c>
      <c r="B25" s="4">
        <v>0.11893079162817687</v>
      </c>
      <c r="C25" s="4">
        <v>0.4800021558595523</v>
      </c>
      <c r="D25" s="4">
        <v>0</v>
      </c>
      <c r="E25" s="4">
        <v>1.5568567795429486E-5</v>
      </c>
      <c r="F25" s="4">
        <v>0</v>
      </c>
      <c r="G25" s="4">
        <v>1.4668355056897045E-5</v>
      </c>
      <c r="H25" s="4">
        <v>9.4017345633555678E-4</v>
      </c>
      <c r="I25" s="4">
        <v>6.6559520555976143E-4</v>
      </c>
      <c r="J25" s="4">
        <v>3.3430954117388148E-3</v>
      </c>
      <c r="K25" s="4">
        <v>2.3382671031681729E-5</v>
      </c>
      <c r="L25" s="4">
        <v>2.6662299331740448E-5</v>
      </c>
      <c r="M25" s="4">
        <v>0</v>
      </c>
      <c r="N25" s="4">
        <v>0.39522946588481317</v>
      </c>
      <c r="O25" s="4">
        <v>7.1496133344667252E-5</v>
      </c>
      <c r="P25" s="4">
        <v>4.8137229522714823E-5</v>
      </c>
      <c r="Q25" s="4">
        <v>7.5438934476094668E-5</v>
      </c>
      <c r="R25" s="4">
        <v>3.1725815377639098E-4</v>
      </c>
      <c r="S25" s="4">
        <v>7.0141065512571889E-6</v>
      </c>
      <c r="T25" s="4">
        <v>9.5608396215444046E-6</v>
      </c>
      <c r="U25" s="4">
        <v>1.4048934020206582E-5</v>
      </c>
      <c r="V25" s="4">
        <v>0</v>
      </c>
      <c r="W25" s="4">
        <v>1.6480807044195594E-4</v>
      </c>
      <c r="X25" s="4">
        <v>4.6376096370878506E-5</v>
      </c>
      <c r="Y25" s="4">
        <v>5.4302162482219075E-5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H25" s="98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</row>
    <row r="26" spans="1:84" s="4" customFormat="1" x14ac:dyDescent="0.25">
      <c r="A26" s="4">
        <v>1800</v>
      </c>
      <c r="B26" s="4">
        <v>0.11894010335569243</v>
      </c>
      <c r="C26" s="4">
        <v>0.47998954694126328</v>
      </c>
      <c r="D26" s="4">
        <v>0</v>
      </c>
      <c r="E26" s="4">
        <v>1.5934190512894736E-5</v>
      </c>
      <c r="F26" s="4">
        <v>0</v>
      </c>
      <c r="G26" s="4">
        <v>8.3227124992135207E-5</v>
      </c>
      <c r="H26" s="4">
        <v>1.0265816482841904E-3</v>
      </c>
      <c r="I26" s="4">
        <v>6.6668792682571655E-4</v>
      </c>
      <c r="J26" s="4">
        <v>3.2771772286078718E-3</v>
      </c>
      <c r="K26" s="4">
        <v>2.5354037501453882E-5</v>
      </c>
      <c r="L26" s="4">
        <v>2.2829878968610347E-5</v>
      </c>
      <c r="M26" s="4">
        <v>0</v>
      </c>
      <c r="N26" s="4">
        <v>0.39511857564568331</v>
      </c>
      <c r="O26" s="4">
        <v>7.6339797135182083E-5</v>
      </c>
      <c r="P26" s="4">
        <v>4.33164123053392E-5</v>
      </c>
      <c r="Q26" s="4">
        <v>7.8816630405173442E-5</v>
      </c>
      <c r="R26" s="4">
        <v>3.1449405122936349E-4</v>
      </c>
      <c r="S26" s="4">
        <v>8.3098232435846418E-6</v>
      </c>
      <c r="T26" s="4">
        <v>1.0404846137954479E-5</v>
      </c>
      <c r="U26" s="4">
        <v>1.5903274434433759E-5</v>
      </c>
      <c r="V26" s="4">
        <v>0</v>
      </c>
      <c r="W26" s="4">
        <v>1.6366773453867998E-4</v>
      </c>
      <c r="X26" s="4">
        <v>5.1886408479225614E-5</v>
      </c>
      <c r="Y26" s="4">
        <v>7.0843043759099398E-5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H26" s="98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</row>
    <row r="27" spans="1:84" s="4" customForma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AH27" s="98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</row>
    <row r="28" spans="1:84" s="4" customFormat="1" x14ac:dyDescent="0.25">
      <c r="A28" s="5" t="s">
        <v>29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AH28" s="98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</row>
    <row r="29" spans="1:84" s="4" customFormat="1" x14ac:dyDescent="0.25">
      <c r="A29" s="5" t="s">
        <v>34</v>
      </c>
      <c r="B29" s="6" t="s">
        <v>4</v>
      </c>
      <c r="C29" s="6" t="s">
        <v>5</v>
      </c>
      <c r="D29" s="5" t="s">
        <v>6</v>
      </c>
      <c r="E29" s="5" t="s">
        <v>7</v>
      </c>
      <c r="F29" s="5" t="s">
        <v>8</v>
      </c>
      <c r="G29" s="5" t="s">
        <v>9</v>
      </c>
      <c r="H29" s="5" t="s">
        <v>10</v>
      </c>
      <c r="I29" s="5" t="s">
        <v>11</v>
      </c>
      <c r="J29" s="5" t="s">
        <v>12</v>
      </c>
      <c r="K29" s="5" t="s">
        <v>13</v>
      </c>
      <c r="L29" s="5" t="s">
        <v>14</v>
      </c>
      <c r="M29" s="5" t="s">
        <v>15</v>
      </c>
      <c r="N29" s="5" t="s">
        <v>16</v>
      </c>
      <c r="O29" s="5" t="s">
        <v>17</v>
      </c>
      <c r="P29" s="5" t="s">
        <v>18</v>
      </c>
      <c r="Q29" s="5" t="s">
        <v>19</v>
      </c>
      <c r="R29" s="5" t="s">
        <v>20</v>
      </c>
      <c r="S29" s="5" t="s">
        <v>21</v>
      </c>
      <c r="T29" s="5" t="s">
        <v>22</v>
      </c>
      <c r="U29" s="5" t="s">
        <v>23</v>
      </c>
      <c r="V29" s="5" t="s">
        <v>24</v>
      </c>
      <c r="W29" s="5" t="s">
        <v>25</v>
      </c>
      <c r="X29" s="5" t="s">
        <v>26</v>
      </c>
      <c r="Y29" s="5" t="s">
        <v>27</v>
      </c>
      <c r="AH29" s="98"/>
      <c r="AI29" s="6" t="s">
        <v>4</v>
      </c>
      <c r="AJ29" s="6" t="s">
        <v>5</v>
      </c>
      <c r="AK29" s="6" t="s">
        <v>6</v>
      </c>
      <c r="AL29" s="6" t="s">
        <v>7</v>
      </c>
      <c r="AM29" s="6" t="s">
        <v>8</v>
      </c>
      <c r="AN29" s="6" t="s">
        <v>9</v>
      </c>
      <c r="AO29" s="6" t="s">
        <v>10</v>
      </c>
      <c r="AP29" s="6" t="s">
        <v>11</v>
      </c>
      <c r="AQ29" s="6" t="s">
        <v>12</v>
      </c>
      <c r="AR29" s="6" t="s">
        <v>13</v>
      </c>
      <c r="AS29" s="6" t="s">
        <v>14</v>
      </c>
      <c r="AT29" s="6" t="s">
        <v>15</v>
      </c>
      <c r="AU29" s="6" t="s">
        <v>16</v>
      </c>
      <c r="AV29" s="6" t="s">
        <v>17</v>
      </c>
      <c r="AW29" s="6" t="s">
        <v>18</v>
      </c>
      <c r="AX29" s="6" t="s">
        <v>19</v>
      </c>
      <c r="AY29" s="6" t="s">
        <v>20</v>
      </c>
      <c r="AZ29" s="6" t="s">
        <v>21</v>
      </c>
      <c r="BA29" s="6" t="s">
        <v>22</v>
      </c>
      <c r="BB29" s="6" t="s">
        <v>23</v>
      </c>
      <c r="BC29" s="6" t="s">
        <v>24</v>
      </c>
      <c r="BD29" s="6" t="s">
        <v>25</v>
      </c>
      <c r="BE29" s="6" t="s">
        <v>26</v>
      </c>
      <c r="BF29" s="6" t="s">
        <v>27</v>
      </c>
      <c r="BI29" s="6"/>
      <c r="BJ29" s="6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</row>
    <row r="30" spans="1:84" s="4" customFormat="1" x14ac:dyDescent="0.25">
      <c r="A30" s="4">
        <v>3</v>
      </c>
      <c r="B30" s="7">
        <f>B8/B19</f>
        <v>1.477218934879207E-3</v>
      </c>
      <c r="C30" s="7">
        <f t="shared" ref="C30:Y30" si="4">C8/C19</f>
        <v>1.5695189258093037E-4</v>
      </c>
      <c r="D30" s="7">
        <v>0</v>
      </c>
      <c r="E30" s="7">
        <f t="shared" si="4"/>
        <v>2.2733886150174891</v>
      </c>
      <c r="F30" s="7">
        <v>0</v>
      </c>
      <c r="G30" s="7">
        <v>0</v>
      </c>
      <c r="H30" s="7">
        <f t="shared" si="4"/>
        <v>3.3321515494766842</v>
      </c>
      <c r="I30" s="7">
        <f t="shared" si="4"/>
        <v>0.36598305916261725</v>
      </c>
      <c r="J30" s="7">
        <f t="shared" si="4"/>
        <v>0.23405069596283826</v>
      </c>
      <c r="K30" s="7">
        <f t="shared" si="4"/>
        <v>0.77284657435082904</v>
      </c>
      <c r="L30" s="7">
        <f t="shared" si="4"/>
        <v>1.7317524842342011</v>
      </c>
      <c r="M30" s="7">
        <v>0</v>
      </c>
      <c r="N30" s="7">
        <f t="shared" si="4"/>
        <v>1.3454874924470597E-3</v>
      </c>
      <c r="O30" s="7">
        <f t="shared" si="4"/>
        <v>1.5229234202879853</v>
      </c>
      <c r="P30" s="7">
        <f t="shared" si="4"/>
        <v>0.33900639338681005</v>
      </c>
      <c r="Q30" s="7">
        <f t="shared" si="4"/>
        <v>0.21787656962817284</v>
      </c>
      <c r="R30" s="7">
        <f t="shared" si="4"/>
        <v>7.7198107310982547E-2</v>
      </c>
      <c r="S30" s="7">
        <f t="shared" si="4"/>
        <v>2.2368884246618217</v>
      </c>
      <c r="T30" s="7">
        <f t="shared" si="4"/>
        <v>3.3348663621660322</v>
      </c>
      <c r="U30" s="7">
        <f t="shared" si="4"/>
        <v>3.2270989249754809</v>
      </c>
      <c r="V30" s="7">
        <v>0</v>
      </c>
      <c r="W30" s="7">
        <f t="shared" si="4"/>
        <v>0.13783501197871356</v>
      </c>
      <c r="X30" s="7">
        <f t="shared" si="4"/>
        <v>2.706210432470133</v>
      </c>
      <c r="Y30" s="7">
        <f t="shared" si="4"/>
        <v>1.9862873231042453</v>
      </c>
      <c r="AH30" s="98" t="s">
        <v>52</v>
      </c>
      <c r="AI30" s="60">
        <f>IFERROR(SLOPE(LN(B30:B37),LN($A30:$A37)),"")</f>
        <v>-0.37915311719160949</v>
      </c>
      <c r="AJ30" s="60">
        <f>IFERROR(SLOPE(LN(C30:C37),LN($A30:$A37)),"")</f>
        <v>-0.17796678544499425</v>
      </c>
      <c r="AK30" s="60" t="str">
        <f>IFERROR(SLOPE(LN(D30:D37),LN($A30:$A37)),"")</f>
        <v/>
      </c>
      <c r="AL30" s="60">
        <f>IFERROR(SLOPE(LN(E30:E37),LN($A30:$A37)),"")</f>
        <v>-0.7390608821982978</v>
      </c>
      <c r="AM30" s="60" t="str">
        <f>IFERROR(SLOPE(LN(F30:F37),LN($A30:$A37)),"")</f>
        <v/>
      </c>
      <c r="AN30" s="60">
        <f>IFERROR(SLOPE(LN(G32:G37),LN($A32:$A37)),"")</f>
        <v>-0.30467855100586105</v>
      </c>
      <c r="AO30" s="60">
        <f t="shared" ref="AO30:BF30" si="5">IFERROR(SLOPE(LN(H30:H37),LN($A30:$A37)),"")</f>
        <v>-0.69698293314015392</v>
      </c>
      <c r="AP30" s="60">
        <f t="shared" si="5"/>
        <v>-0.53377595513355447</v>
      </c>
      <c r="AQ30" s="60">
        <f t="shared" si="5"/>
        <v>-0.46851971099507034</v>
      </c>
      <c r="AR30" s="60">
        <f t="shared" si="5"/>
        <v>-0.57820400439537045</v>
      </c>
      <c r="AS30" s="60">
        <f t="shared" si="5"/>
        <v>-0.30993525961510743</v>
      </c>
      <c r="AT30" s="60" t="str">
        <f t="shared" si="5"/>
        <v/>
      </c>
      <c r="AU30" s="60">
        <f t="shared" si="5"/>
        <v>-0.2569695229608655</v>
      </c>
      <c r="AV30" s="60">
        <f t="shared" si="5"/>
        <v>-0.34273301031955822</v>
      </c>
      <c r="AW30" s="60">
        <f t="shared" si="5"/>
        <v>-0.38701083005694192</v>
      </c>
      <c r="AX30" s="60">
        <f t="shared" si="5"/>
        <v>-0.48034086708782758</v>
      </c>
      <c r="AY30" s="60">
        <f t="shared" si="5"/>
        <v>-0.4304255528257232</v>
      </c>
      <c r="AZ30" s="60">
        <f t="shared" si="5"/>
        <v>-0.63238483103602894</v>
      </c>
      <c r="BA30" s="60">
        <f t="shared" si="5"/>
        <v>-0.675156614280503</v>
      </c>
      <c r="BB30" s="60">
        <f t="shared" si="5"/>
        <v>-0.75572887501064478</v>
      </c>
      <c r="BC30" s="60" t="str">
        <f t="shared" si="5"/>
        <v/>
      </c>
      <c r="BD30" s="60">
        <f t="shared" si="5"/>
        <v>-0.51240578765274791</v>
      </c>
      <c r="BE30" s="60">
        <f t="shared" si="5"/>
        <v>-0.68688934391354861</v>
      </c>
      <c r="BF30" s="60">
        <f t="shared" si="5"/>
        <v>-0.63093464724047976</v>
      </c>
    </row>
    <row r="31" spans="1:84" s="4" customFormat="1" x14ac:dyDescent="0.25">
      <c r="A31" s="4">
        <v>10</v>
      </c>
      <c r="B31" s="7">
        <f t="shared" ref="B31:Y37" si="6">B9/B20</f>
        <v>8.5303237666434022E-4</v>
      </c>
      <c r="C31" s="7">
        <f t="shared" si="6"/>
        <v>1.522441342760314E-4</v>
      </c>
      <c r="D31" s="7">
        <v>0</v>
      </c>
      <c r="E31" s="7">
        <f t="shared" si="6"/>
        <v>1.4310083842618362</v>
      </c>
      <c r="F31" s="7">
        <v>0</v>
      </c>
      <c r="G31" s="7">
        <v>0</v>
      </c>
      <c r="H31" s="7">
        <f t="shared" si="6"/>
        <v>2.4001427295052573</v>
      </c>
      <c r="I31" s="7">
        <f t="shared" si="6"/>
        <v>0.16572011271436318</v>
      </c>
      <c r="J31" s="7">
        <f t="shared" si="6"/>
        <v>0.12242923061484628</v>
      </c>
      <c r="K31" s="7">
        <f t="shared" si="6"/>
        <v>0.43988358807453082</v>
      </c>
      <c r="L31" s="7">
        <f t="shared" si="6"/>
        <v>2.239808915557318</v>
      </c>
      <c r="M31" s="7">
        <v>0</v>
      </c>
      <c r="N31" s="7">
        <f t="shared" si="6"/>
        <v>1.2043467615842072E-3</v>
      </c>
      <c r="O31" s="7">
        <f t="shared" si="6"/>
        <v>0.99273079567572409</v>
      </c>
      <c r="P31" s="7">
        <f t="shared" si="6"/>
        <v>0.201806628023044</v>
      </c>
      <c r="Q31" s="7">
        <f t="shared" si="6"/>
        <v>0.13299262048253424</v>
      </c>
      <c r="R31" s="7">
        <f t="shared" si="6"/>
        <v>4.8826061590710346E-2</v>
      </c>
      <c r="S31" s="7">
        <f t="shared" si="6"/>
        <v>3.1462810825170329</v>
      </c>
      <c r="T31" s="7">
        <f t="shared" si="6"/>
        <v>1.5161998515298287</v>
      </c>
      <c r="U31" s="7">
        <f t="shared" si="6"/>
        <v>0.97286688901955709</v>
      </c>
      <c r="V31" s="7">
        <v>0</v>
      </c>
      <c r="W31" s="7">
        <f t="shared" si="6"/>
        <v>4.6989710756573502E-2</v>
      </c>
      <c r="X31" s="7">
        <f t="shared" si="6"/>
        <v>2.6074281369096668</v>
      </c>
      <c r="Y31" s="7">
        <f t="shared" si="6"/>
        <v>0.70697376234118581</v>
      </c>
      <c r="AH31" s="98" t="s">
        <v>53</v>
      </c>
      <c r="AI31" s="60">
        <f>IFERROR(EXP(INTERCEPT(LN(B30:B37),LN($A30:$A37))),"")</f>
        <v>1.8537669259363718E-3</v>
      </c>
      <c r="AJ31" s="60">
        <f>IFERROR(EXP(INTERCEPT(LN(C30:C37),LN($A30:$A37))),"")</f>
        <v>2.6077258469892159E-4</v>
      </c>
      <c r="AK31" s="60" t="str">
        <f>IFERROR(EXP(INTERCEPT(LN(D30:D37),LN($A30:$A37))),"")</f>
        <v/>
      </c>
      <c r="AL31" s="60">
        <f>IFERROR(EXP(INTERCEPT(LN(E30:E37),LN($A30:$A37))),"")</f>
        <v>5.4503910638152604</v>
      </c>
      <c r="AM31" s="60" t="str">
        <f>IFERROR(EXP(INTERCEPT(LN(F30:F37),LN($A30:$A37))),"")</f>
        <v/>
      </c>
      <c r="AN31" s="60">
        <f>IFERROR(EXP(INTERCEPT(LN(G32:G37),LN($A32:$A37))),"")</f>
        <v>14.443267846995095</v>
      </c>
      <c r="AO31" s="60">
        <f t="shared" ref="AO31:BF31" si="7">IFERROR(EXP(INTERCEPT(LN(H30:H37),LN($A30:$A37))),"")</f>
        <v>9.0889091826698767</v>
      </c>
      <c r="AP31" s="60">
        <f t="shared" si="7"/>
        <v>0.583026707813738</v>
      </c>
      <c r="AQ31" s="60">
        <f t="shared" si="7"/>
        <v>0.32636196202306272</v>
      </c>
      <c r="AR31" s="60">
        <f t="shared" si="7"/>
        <v>1.549658852266709</v>
      </c>
      <c r="AS31" s="60">
        <f t="shared" si="7"/>
        <v>4.2941324730515413</v>
      </c>
      <c r="AT31" s="60" t="str">
        <f t="shared" si="7"/>
        <v/>
      </c>
      <c r="AU31" s="60">
        <f t="shared" si="7"/>
        <v>2.2828841115607817E-3</v>
      </c>
      <c r="AV31" s="60">
        <f t="shared" si="7"/>
        <v>2.131789738742095</v>
      </c>
      <c r="AW31" s="60">
        <f t="shared" si="7"/>
        <v>0.43238190084413097</v>
      </c>
      <c r="AX31" s="60">
        <f t="shared" si="7"/>
        <v>0.36542057757608698</v>
      </c>
      <c r="AY31" s="60">
        <f t="shared" si="7"/>
        <v>0.11889832144135476</v>
      </c>
      <c r="AZ31" s="60">
        <f t="shared" si="7"/>
        <v>16.140113207979358</v>
      </c>
      <c r="BA31" s="60">
        <f t="shared" si="7"/>
        <v>8.4218461241568772</v>
      </c>
      <c r="BB31" s="60">
        <f t="shared" si="7"/>
        <v>5.279131604055511</v>
      </c>
      <c r="BC31" s="60" t="str">
        <f t="shared" si="7"/>
        <v/>
      </c>
      <c r="BD31" s="60">
        <f t="shared" si="7"/>
        <v>0.17387220263255054</v>
      </c>
      <c r="BE31" s="60">
        <f t="shared" si="7"/>
        <v>10.389163229877319</v>
      </c>
      <c r="BF31" s="60">
        <f t="shared" si="7"/>
        <v>2.5166607056999277</v>
      </c>
    </row>
    <row r="32" spans="1:84" s="4" customFormat="1" x14ac:dyDescent="0.25">
      <c r="A32" s="4">
        <v>30</v>
      </c>
      <c r="B32" s="7">
        <f t="shared" si="6"/>
        <v>4.1618292018900553E-4</v>
      </c>
      <c r="C32" s="7">
        <f t="shared" si="6"/>
        <v>1.9548787738453847E-4</v>
      </c>
      <c r="D32" s="7">
        <v>0</v>
      </c>
      <c r="E32" s="7">
        <f t="shared" si="6"/>
        <v>0.47038110549472939</v>
      </c>
      <c r="F32" s="7">
        <v>0</v>
      </c>
      <c r="G32" s="7">
        <f t="shared" si="6"/>
        <v>4.5283973604339662</v>
      </c>
      <c r="H32" s="7">
        <f t="shared" si="6"/>
        <v>1.0343296459727238</v>
      </c>
      <c r="I32" s="7">
        <f t="shared" si="6"/>
        <v>0.10162140127438991</v>
      </c>
      <c r="J32" s="7">
        <f t="shared" si="6"/>
        <v>5.6891020626910691E-2</v>
      </c>
      <c r="K32" s="7">
        <f t="shared" si="6"/>
        <v>0.25846675780267625</v>
      </c>
      <c r="L32" s="7">
        <f t="shared" si="6"/>
        <v>1.8071850974139858</v>
      </c>
      <c r="M32" s="7">
        <v>0</v>
      </c>
      <c r="N32" s="7">
        <f t="shared" si="6"/>
        <v>1.145737362622483E-3</v>
      </c>
      <c r="O32" s="7">
        <f t="shared" si="6"/>
        <v>0.58586392975150181</v>
      </c>
      <c r="P32" s="7">
        <f t="shared" si="6"/>
        <v>0.10420347824232998</v>
      </c>
      <c r="Q32" s="7">
        <f t="shared" si="6"/>
        <v>6.7809198823221881E-2</v>
      </c>
      <c r="R32" s="7">
        <f t="shared" si="6"/>
        <v>2.5411094524816463E-2</v>
      </c>
      <c r="S32" s="7">
        <f t="shared" si="6"/>
        <v>3.5089746978253307</v>
      </c>
      <c r="T32" s="7">
        <f t="shared" si="6"/>
        <v>1.333737139869031</v>
      </c>
      <c r="U32" s="7">
        <f t="shared" si="6"/>
        <v>0.34443333995958436</v>
      </c>
      <c r="V32" s="7">
        <v>0</v>
      </c>
      <c r="W32" s="7">
        <f t="shared" si="6"/>
        <v>2.8201236103469557E-2</v>
      </c>
      <c r="X32" s="7">
        <f t="shared" si="6"/>
        <v>1.9582120178117128</v>
      </c>
      <c r="Y32" s="7">
        <f t="shared" si="6"/>
        <v>0.19705965209118786</v>
      </c>
      <c r="AH32" s="98" t="s">
        <v>48</v>
      </c>
      <c r="AI32" s="60">
        <f>IFERROR(RSQ(LN(B30:B37),LN($A30:$A37)),"")</f>
        <v>0.92070611027585847</v>
      </c>
      <c r="AJ32" s="60">
        <f>IFERROR(RSQ(LN(C30:C37),LN($A30:$A37)),"")</f>
        <v>0.66277299128888212</v>
      </c>
      <c r="AK32" s="60" t="str">
        <f>IFERROR(RSQ(LN(D30:D37),LN($A30:$A37)),"")</f>
        <v/>
      </c>
      <c r="AL32" s="60">
        <f>IFERROR(RSQ(LN(E30:E37),LN($A30:$A37)),"")</f>
        <v>0.97852642921822475</v>
      </c>
      <c r="AM32" s="60" t="str">
        <f>IFERROR(RSQ(LN(F30:F37),LN($A30:$A37)),"")</f>
        <v/>
      </c>
      <c r="AN32" s="60">
        <f>IFERROR(RSQ(LN(G32:G37),LN($A32:$A37)),"")</f>
        <v>0.70156715622073684</v>
      </c>
      <c r="AO32" s="60">
        <f t="shared" ref="AO32:BF32" si="8">IFERROR(RSQ(LN(H30:H37),LN($A30:$A37)),"")</f>
        <v>0.98285552681198529</v>
      </c>
      <c r="AP32" s="60">
        <f t="shared" si="8"/>
        <v>0.98419007045834628</v>
      </c>
      <c r="AQ32" s="60">
        <f t="shared" si="8"/>
        <v>0.9611945609878888</v>
      </c>
      <c r="AR32" s="60">
        <f t="shared" si="8"/>
        <v>0.97682381926121609</v>
      </c>
      <c r="AS32" s="60">
        <f t="shared" si="8"/>
        <v>0.75980442365408651</v>
      </c>
      <c r="AT32" s="60" t="str">
        <f t="shared" si="8"/>
        <v/>
      </c>
      <c r="AU32" s="60">
        <f t="shared" si="8"/>
        <v>0.89555256696024332</v>
      </c>
      <c r="AV32" s="60">
        <f t="shared" si="8"/>
        <v>0.98337493698335654</v>
      </c>
      <c r="AW32" s="60">
        <f t="shared" si="8"/>
        <v>0.82310492956793213</v>
      </c>
      <c r="AX32" s="60">
        <f t="shared" si="8"/>
        <v>0.98221374956894036</v>
      </c>
      <c r="AY32" s="60">
        <f t="shared" si="8"/>
        <v>0.96775362260142728</v>
      </c>
      <c r="AZ32" s="60">
        <f t="shared" si="8"/>
        <v>0.63187312829444098</v>
      </c>
      <c r="BA32" s="60">
        <f t="shared" si="8"/>
        <v>0.97375189540815443</v>
      </c>
      <c r="BB32" s="60">
        <f t="shared" si="8"/>
        <v>0.9764450396199692</v>
      </c>
      <c r="BC32" s="60" t="str">
        <f t="shared" si="8"/>
        <v/>
      </c>
      <c r="BD32" s="60">
        <f t="shared" si="8"/>
        <v>0.93913017781209018</v>
      </c>
      <c r="BE32" s="60">
        <f t="shared" si="8"/>
        <v>0.94009283219388351</v>
      </c>
      <c r="BF32" s="60">
        <f t="shared" si="8"/>
        <v>0.90645233008494086</v>
      </c>
    </row>
    <row r="33" spans="1:58" s="4" customFormat="1" x14ac:dyDescent="0.25">
      <c r="A33" s="4">
        <v>60</v>
      </c>
      <c r="B33" s="7">
        <f t="shared" si="6"/>
        <v>3.5874799305095004E-4</v>
      </c>
      <c r="C33" s="7">
        <f t="shared" si="6"/>
        <v>1.6963913404176003E-4</v>
      </c>
      <c r="D33" s="7">
        <v>0</v>
      </c>
      <c r="E33" s="7">
        <f t="shared" si="6"/>
        <v>0.21911092167005194</v>
      </c>
      <c r="F33" s="7">
        <v>0</v>
      </c>
      <c r="G33" s="7">
        <f t="shared" si="6"/>
        <v>3.1578755297541168</v>
      </c>
      <c r="H33" s="7">
        <f t="shared" si="6"/>
        <v>0.45223310878024903</v>
      </c>
      <c r="I33" s="7">
        <f t="shared" si="6"/>
        <v>4.7037891338102544E-2</v>
      </c>
      <c r="J33" s="7">
        <f t="shared" si="6"/>
        <v>4.4841062541536171E-2</v>
      </c>
      <c r="K33" s="7">
        <f t="shared" si="6"/>
        <v>0.16831756433068459</v>
      </c>
      <c r="L33" s="7">
        <f t="shared" si="6"/>
        <v>1.8385537547859683</v>
      </c>
      <c r="M33" s="7">
        <v>0</v>
      </c>
      <c r="N33" s="7">
        <f t="shared" si="6"/>
        <v>9.9838402297769586E-4</v>
      </c>
      <c r="O33" s="7">
        <f t="shared" si="6"/>
        <v>0.46777487935786216</v>
      </c>
      <c r="P33" s="7">
        <f t="shared" si="6"/>
        <v>8.5764265748634994E-2</v>
      </c>
      <c r="Q33" s="7">
        <f t="shared" si="6"/>
        <v>5.0544477141413538E-2</v>
      </c>
      <c r="R33" s="7">
        <f t="shared" si="6"/>
        <v>1.9995805611245216E-2</v>
      </c>
      <c r="S33" s="7">
        <f t="shared" si="6"/>
        <v>3.9147861494697245</v>
      </c>
      <c r="T33" s="7">
        <f t="shared" si="6"/>
        <v>0.62902303285290428</v>
      </c>
      <c r="U33" s="7">
        <f t="shared" si="6"/>
        <v>0.16435336402068565</v>
      </c>
      <c r="V33" s="7">
        <v>0</v>
      </c>
      <c r="W33" s="7">
        <f t="shared" si="6"/>
        <v>1.8163307676488768E-2</v>
      </c>
      <c r="X33" s="7">
        <f t="shared" si="6"/>
        <v>0.78188980784838313</v>
      </c>
      <c r="Y33" s="7">
        <f t="shared" si="6"/>
        <v>0.1598289678936394</v>
      </c>
      <c r="AH33" s="99" t="s">
        <v>50</v>
      </c>
      <c r="AI33" s="66">
        <f t="shared" ref="AI33:BF33" si="9">IFERROR(AI30-1,"")</f>
        <v>-1.3791531171916094</v>
      </c>
      <c r="AJ33" s="66">
        <f t="shared" si="9"/>
        <v>-1.1779667854449942</v>
      </c>
      <c r="AK33" s="66" t="str">
        <f t="shared" si="9"/>
        <v/>
      </c>
      <c r="AL33" s="66">
        <f t="shared" si="9"/>
        <v>-1.7390608821982978</v>
      </c>
      <c r="AM33" s="66" t="str">
        <f t="shared" si="9"/>
        <v/>
      </c>
      <c r="AN33" s="66">
        <f t="shared" si="9"/>
        <v>-1.3046785510058609</v>
      </c>
      <c r="AO33" s="66">
        <f t="shared" si="9"/>
        <v>-1.6969829331401538</v>
      </c>
      <c r="AP33" s="66">
        <f t="shared" si="9"/>
        <v>-1.5337759551335544</v>
      </c>
      <c r="AQ33" s="66">
        <f t="shared" si="9"/>
        <v>-1.4685197109950703</v>
      </c>
      <c r="AR33" s="66">
        <f t="shared" si="9"/>
        <v>-1.5782040043953705</v>
      </c>
      <c r="AS33" s="66">
        <f t="shared" si="9"/>
        <v>-1.3099352596151075</v>
      </c>
      <c r="AT33" s="66" t="str">
        <f t="shared" si="9"/>
        <v/>
      </c>
      <c r="AU33" s="66">
        <f t="shared" si="9"/>
        <v>-1.2569695229608655</v>
      </c>
      <c r="AV33" s="66">
        <f t="shared" si="9"/>
        <v>-1.3427330103195583</v>
      </c>
      <c r="AW33" s="66">
        <f t="shared" si="9"/>
        <v>-1.3870108300569419</v>
      </c>
      <c r="AX33" s="66">
        <f t="shared" si="9"/>
        <v>-1.4803408670878275</v>
      </c>
      <c r="AY33" s="66">
        <f t="shared" si="9"/>
        <v>-1.4304255528257233</v>
      </c>
      <c r="AZ33" s="66">
        <f t="shared" si="9"/>
        <v>-1.6323848310360289</v>
      </c>
      <c r="BA33" s="66">
        <f t="shared" si="9"/>
        <v>-1.675156614280503</v>
      </c>
      <c r="BB33" s="66">
        <f t="shared" si="9"/>
        <v>-1.7557288750106448</v>
      </c>
      <c r="BC33" s="66" t="str">
        <f t="shared" si="9"/>
        <v/>
      </c>
      <c r="BD33" s="66">
        <f t="shared" si="9"/>
        <v>-1.5124057876527479</v>
      </c>
      <c r="BE33" s="66">
        <f t="shared" si="9"/>
        <v>-1.6868893439135486</v>
      </c>
      <c r="BF33" s="66">
        <f t="shared" si="9"/>
        <v>-1.6309346472404798</v>
      </c>
    </row>
    <row r="34" spans="1:58" s="4" customFormat="1" x14ac:dyDescent="0.25">
      <c r="A34" s="4">
        <v>120</v>
      </c>
      <c r="B34" s="7">
        <f t="shared" si="6"/>
        <v>2.6369849744894823E-4</v>
      </c>
      <c r="C34" s="7">
        <f t="shared" si="6"/>
        <v>1.5038527670391681E-4</v>
      </c>
      <c r="D34" s="7">
        <v>0</v>
      </c>
      <c r="E34" s="7">
        <f t="shared" si="6"/>
        <v>0.11710873045189446</v>
      </c>
      <c r="F34" s="7">
        <v>0</v>
      </c>
      <c r="G34" s="7">
        <f t="shared" si="6"/>
        <v>5.4772255750516612</v>
      </c>
      <c r="H34" s="7">
        <f t="shared" si="6"/>
        <v>0.35750499447239292</v>
      </c>
      <c r="I34" s="7">
        <f t="shared" si="6"/>
        <v>4.9363055898370277E-2</v>
      </c>
      <c r="J34" s="7">
        <f t="shared" si="6"/>
        <v>2.9823788227965112E-2</v>
      </c>
      <c r="K34" s="7">
        <f t="shared" si="6"/>
        <v>6.8840312058263464E-2</v>
      </c>
      <c r="L34" s="7">
        <f t="shared" si="6"/>
        <v>1.5081774252530487</v>
      </c>
      <c r="M34" s="7">
        <v>0</v>
      </c>
      <c r="N34" s="7">
        <f t="shared" si="6"/>
        <v>8.449721895944849E-4</v>
      </c>
      <c r="O34" s="7">
        <f t="shared" si="6"/>
        <v>0.48302681899012245</v>
      </c>
      <c r="P34" s="7">
        <f t="shared" si="6"/>
        <v>6.6179955061043808E-2</v>
      </c>
      <c r="Q34" s="7">
        <f t="shared" si="6"/>
        <v>3.5570084213459238E-2</v>
      </c>
      <c r="R34" s="7">
        <f t="shared" si="6"/>
        <v>1.5822625890550598E-2</v>
      </c>
      <c r="S34" s="7">
        <f t="shared" si="6"/>
        <v>3.9672133963202536</v>
      </c>
      <c r="T34" s="7">
        <f t="shared" si="6"/>
        <v>0.35622721774695076</v>
      </c>
      <c r="U34" s="7">
        <f t="shared" si="6"/>
        <v>0.12725435917274608</v>
      </c>
      <c r="V34" s="7">
        <v>0</v>
      </c>
      <c r="W34" s="7">
        <f t="shared" si="6"/>
        <v>1.5006141069814847E-2</v>
      </c>
      <c r="X34" s="7">
        <f t="shared" si="6"/>
        <v>0.35263802980981923</v>
      </c>
      <c r="Y34" s="7">
        <f t="shared" si="6"/>
        <v>8.5042496474937196E-2</v>
      </c>
      <c r="AH34" s="98" t="s">
        <v>54</v>
      </c>
      <c r="AI34" s="60">
        <f>IFERROR(AI31*AI30,"")</f>
        <v>-7.0286150851548281E-4</v>
      </c>
      <c r="AJ34" s="60">
        <f t="shared" ref="AJ34:BF34" si="10">IFERROR(AJ31*AJ30,"")</f>
        <v>-4.6408858631049568E-5</v>
      </c>
      <c r="AK34" s="60" t="str">
        <f t="shared" si="10"/>
        <v/>
      </c>
      <c r="AL34" s="60">
        <f t="shared" si="10"/>
        <v>-4.0281708279490251</v>
      </c>
      <c r="AM34" s="60" t="str">
        <f t="shared" si="10"/>
        <v/>
      </c>
      <c r="AN34" s="60">
        <f t="shared" si="10"/>
        <v>-4.4005539194120082</v>
      </c>
      <c r="AO34" s="60">
        <f t="shared" si="10"/>
        <v>-6.33481458118173</v>
      </c>
      <c r="AP34" s="60">
        <f t="shared" si="10"/>
        <v>-0.31120563783164978</v>
      </c>
      <c r="AQ34" s="60">
        <f t="shared" si="10"/>
        <v>-0.15290701212682947</v>
      </c>
      <c r="AR34" s="60">
        <f t="shared" si="10"/>
        <v>-0.89601895382734487</v>
      </c>
      <c r="AS34" s="60">
        <f t="shared" si="10"/>
        <v>-1.3309030628568927</v>
      </c>
      <c r="AT34" s="60" t="str">
        <f t="shared" si="10"/>
        <v/>
      </c>
      <c r="AU34" s="60">
        <f t="shared" si="10"/>
        <v>-5.866316411227133E-4</v>
      </c>
      <c r="AV34" s="60">
        <f t="shared" si="10"/>
        <v>-0.73063471452742279</v>
      </c>
      <c r="AW34" s="60">
        <f t="shared" si="10"/>
        <v>-0.16733647834728549</v>
      </c>
      <c r="AX34" s="60">
        <f t="shared" si="10"/>
        <v>-0.17552643708463239</v>
      </c>
      <c r="AY34" s="60">
        <f t="shared" si="10"/>
        <v>-5.1176875736445658E-2</v>
      </c>
      <c r="AZ34" s="60">
        <f t="shared" si="10"/>
        <v>-10.206762763930405</v>
      </c>
      <c r="BA34" s="60">
        <f t="shared" si="10"/>
        <v>-5.6860651151771338</v>
      </c>
      <c r="BB34" s="60">
        <f t="shared" si="10"/>
        <v>-3.9895921881660121</v>
      </c>
      <c r="BC34" s="60" t="str">
        <f t="shared" si="10"/>
        <v/>
      </c>
      <c r="BD34" s="60">
        <f t="shared" si="10"/>
        <v>-8.9093122940850256E-2</v>
      </c>
      <c r="BE34" s="60">
        <f t="shared" si="10"/>
        <v>-7.1362055147811949</v>
      </c>
      <c r="BF34" s="60">
        <f t="shared" si="10"/>
        <v>-1.5878484345747608</v>
      </c>
    </row>
    <row r="35" spans="1:58" s="4" customFormat="1" x14ac:dyDescent="0.25">
      <c r="A35" s="4">
        <v>300</v>
      </c>
      <c r="B35" s="7">
        <f t="shared" si="6"/>
        <v>2.3451475905142047E-4</v>
      </c>
      <c r="C35" s="7">
        <f t="shared" si="6"/>
        <v>8.8895270208302627E-5</v>
      </c>
      <c r="D35" s="7">
        <v>0</v>
      </c>
      <c r="E35" s="7">
        <f t="shared" si="6"/>
        <v>6.6248727598230583E-2</v>
      </c>
      <c r="F35" s="7">
        <v>0</v>
      </c>
      <c r="G35" s="7">
        <f t="shared" si="6"/>
        <v>2.3321266719061731</v>
      </c>
      <c r="H35" s="7">
        <f t="shared" si="6"/>
        <v>0.13589341685768963</v>
      </c>
      <c r="I35" s="7">
        <f t="shared" si="6"/>
        <v>2.6982691132012921E-2</v>
      </c>
      <c r="J35" s="7">
        <f t="shared" si="6"/>
        <v>1.9651651074769901E-2</v>
      </c>
      <c r="K35" s="7">
        <f t="shared" si="6"/>
        <v>4.6247414326045448E-2</v>
      </c>
      <c r="L35" s="7">
        <f t="shared" si="6"/>
        <v>0.81990721178249115</v>
      </c>
      <c r="M35" s="7">
        <v>0</v>
      </c>
      <c r="N35" s="7">
        <f t="shared" si="6"/>
        <v>4.7184725748343687E-4</v>
      </c>
      <c r="O35" s="7">
        <f t="shared" si="6"/>
        <v>0.30526735490466872</v>
      </c>
      <c r="P35" s="7">
        <f t="shared" si="6"/>
        <v>3.3471273137393842E-2</v>
      </c>
      <c r="Q35" s="7">
        <f t="shared" si="6"/>
        <v>2.4362870536394004E-2</v>
      </c>
      <c r="R35" s="7">
        <f t="shared" si="6"/>
        <v>9.0151240132533197E-3</v>
      </c>
      <c r="S35" s="7">
        <f t="shared" si="6"/>
        <v>0.2630641069529851</v>
      </c>
      <c r="T35" s="7">
        <f t="shared" si="6"/>
        <v>0.14373670009342684</v>
      </c>
      <c r="U35" s="7">
        <f t="shared" si="6"/>
        <v>6.3010071156409969E-2</v>
      </c>
      <c r="V35" s="7">
        <v>0</v>
      </c>
      <c r="W35" s="7">
        <f t="shared" si="6"/>
        <v>8.2862613683038419E-3</v>
      </c>
      <c r="X35" s="7">
        <f t="shared" si="6"/>
        <v>0.17127909154485221</v>
      </c>
      <c r="Y35" s="7">
        <f t="shared" si="6"/>
        <v>5.8209015730858925E-2</v>
      </c>
      <c r="AH35" s="100" t="s">
        <v>51</v>
      </c>
      <c r="AI35" s="67">
        <f>IFERROR((SIGN(AI30)*ABS($AI$3)/AI34)^(1/AI33),"")</f>
        <v>4.1119760062687654</v>
      </c>
      <c r="AJ35" s="67">
        <f t="shared" ref="AJ35:BF35" si="11">IFERROR((SIGN(AJ30)*ABS($AI$3)/AJ34)^(1/AJ33),"")</f>
        <v>0.52115955186409568</v>
      </c>
      <c r="AK35" s="67" t="str">
        <f t="shared" si="11"/>
        <v/>
      </c>
      <c r="AL35" s="67">
        <f t="shared" si="11"/>
        <v>444.67522498032361</v>
      </c>
      <c r="AM35" s="67" t="str">
        <f t="shared" si="11"/>
        <v/>
      </c>
      <c r="AN35" s="67">
        <f t="shared" si="11"/>
        <v>3623.4299002179437</v>
      </c>
      <c r="AO35" s="67">
        <f t="shared" si="11"/>
        <v>675.41565910126394</v>
      </c>
      <c r="AP35" s="67">
        <f t="shared" si="11"/>
        <v>189.41615396197034</v>
      </c>
      <c r="AQ35" s="67">
        <f t="shared" si="11"/>
        <v>147.3875442663936</v>
      </c>
      <c r="AR35" s="67">
        <f t="shared" si="11"/>
        <v>319.38406798750219</v>
      </c>
      <c r="AS35" s="67">
        <f t="shared" si="11"/>
        <v>1407.2101852488966</v>
      </c>
      <c r="AT35" s="67" t="str">
        <f t="shared" si="11"/>
        <v/>
      </c>
      <c r="AU35" s="67">
        <f t="shared" si="11"/>
        <v>4.0858658190400572</v>
      </c>
      <c r="AV35" s="67">
        <f t="shared" si="11"/>
        <v>754.2053737669886</v>
      </c>
      <c r="AW35" s="67">
        <f t="shared" si="11"/>
        <v>210.92494337694828</v>
      </c>
      <c r="AX35" s="67">
        <f t="shared" si="11"/>
        <v>155.45996734487477</v>
      </c>
      <c r="AY35" s="67">
        <f t="shared" si="11"/>
        <v>78.323769159571867</v>
      </c>
      <c r="AZ35" s="67">
        <f t="shared" si="11"/>
        <v>1170.7065035389744</v>
      </c>
      <c r="BA35" s="67">
        <f t="shared" si="11"/>
        <v>689.3316720794453</v>
      </c>
      <c r="BB35" s="67">
        <f t="shared" si="11"/>
        <v>417.37203342546223</v>
      </c>
      <c r="BC35" s="67" t="str">
        <f t="shared" si="11"/>
        <v/>
      </c>
      <c r="BD35" s="67">
        <f t="shared" si="11"/>
        <v>89.213729273065155</v>
      </c>
      <c r="BE35" s="67">
        <f t="shared" si="11"/>
        <v>753.6504478118236</v>
      </c>
      <c r="BF35" s="67">
        <f t="shared" si="11"/>
        <v>376.44934420022139</v>
      </c>
    </row>
    <row r="36" spans="1:58" s="4" customFormat="1" x14ac:dyDescent="0.25">
      <c r="A36" s="4">
        <v>600</v>
      </c>
      <c r="B36" s="7">
        <f t="shared" si="6"/>
        <v>1.1625679535008194E-4</v>
      </c>
      <c r="C36" s="7">
        <f t="shared" si="6"/>
        <v>6.0310417275936918E-5</v>
      </c>
      <c r="D36" s="7">
        <v>0</v>
      </c>
      <c r="E36" s="7">
        <f t="shared" si="6"/>
        <v>5.0541577550124471E-2</v>
      </c>
      <c r="F36" s="7">
        <v>0</v>
      </c>
      <c r="G36" s="7">
        <f t="shared" si="6"/>
        <v>2.6138753665138652</v>
      </c>
      <c r="H36" s="7">
        <f t="shared" si="6"/>
        <v>9.8477280890018559E-2</v>
      </c>
      <c r="I36" s="7">
        <f t="shared" si="6"/>
        <v>1.9933765156349779E-2</v>
      </c>
      <c r="J36" s="7">
        <f t="shared" si="6"/>
        <v>1.3954151731425973E-2</v>
      </c>
      <c r="K36" s="7">
        <f t="shared" si="6"/>
        <v>4.2482162001307E-2</v>
      </c>
      <c r="L36" s="7">
        <f t="shared" si="6"/>
        <v>0.45669878849850742</v>
      </c>
      <c r="M36" s="7">
        <v>0</v>
      </c>
      <c r="N36" s="7">
        <f t="shared" si="6"/>
        <v>3.8889460476011762E-4</v>
      </c>
      <c r="O36" s="7">
        <f t="shared" si="6"/>
        <v>0.25404596328414836</v>
      </c>
      <c r="P36" s="7">
        <f t="shared" si="6"/>
        <v>2.1254884689501215E-2</v>
      </c>
      <c r="Q36" s="7">
        <f t="shared" si="6"/>
        <v>1.29691957089663E-2</v>
      </c>
      <c r="R36" s="7">
        <f t="shared" si="6"/>
        <v>5.8199015766473928E-3</v>
      </c>
      <c r="S36" s="7">
        <f t="shared" si="6"/>
        <v>0.12390823502104992</v>
      </c>
      <c r="T36" s="7">
        <f t="shared" si="6"/>
        <v>9.2072459978601875E-2</v>
      </c>
      <c r="U36" s="7">
        <f t="shared" si="6"/>
        <v>4.2495557640349547E-2</v>
      </c>
      <c r="V36" s="7">
        <v>0</v>
      </c>
      <c r="W36" s="7">
        <f t="shared" si="6"/>
        <v>4.6373736161574664E-3</v>
      </c>
      <c r="X36" s="7">
        <f t="shared" si="6"/>
        <v>0.11043432209389983</v>
      </c>
      <c r="Y36" s="7">
        <f t="shared" si="6"/>
        <v>3.2511180178980227E-2</v>
      </c>
      <c r="AH36" s="100" t="s">
        <v>55</v>
      </c>
      <c r="AI36" s="68">
        <f>IFERROR(AI31*AI35^AI30,"")</f>
        <v>1.0845159435127975E-3</v>
      </c>
      <c r="AJ36" s="68">
        <f t="shared" ref="AJ36:BF36" si="12">IFERROR(AJ31*AJ35^AJ30,"")</f>
        <v>2.9284090880271309E-4</v>
      </c>
      <c r="AK36" s="68" t="str">
        <f t="shared" si="12"/>
        <v/>
      </c>
      <c r="AL36" s="68">
        <f t="shared" si="12"/>
        <v>6.0167604008165079E-2</v>
      </c>
      <c r="AM36" s="68" t="str">
        <f t="shared" si="12"/>
        <v/>
      </c>
      <c r="AN36" s="68">
        <f t="shared" si="12"/>
        <v>1.1892632048615184</v>
      </c>
      <c r="AO36" s="68">
        <f t="shared" si="12"/>
        <v>9.6905623794585269E-2</v>
      </c>
      <c r="AP36" s="68">
        <f t="shared" si="12"/>
        <v>3.5486078408042375E-2</v>
      </c>
      <c r="AQ36" s="68">
        <f t="shared" si="12"/>
        <v>3.1458130961739682E-2</v>
      </c>
      <c r="AR36" s="68">
        <f t="shared" si="12"/>
        <v>5.5237263242665119E-2</v>
      </c>
      <c r="AS36" s="68">
        <f t="shared" si="12"/>
        <v>0.45403358978789349</v>
      </c>
      <c r="AT36" s="68" t="str">
        <f t="shared" si="12"/>
        <v/>
      </c>
      <c r="AU36" s="68">
        <f t="shared" si="12"/>
        <v>1.5900196147627609E-3</v>
      </c>
      <c r="AV36" s="68">
        <f t="shared" si="12"/>
        <v>0.22005623942198649</v>
      </c>
      <c r="AW36" s="68">
        <f t="shared" si="12"/>
        <v>5.4501044155770666E-2</v>
      </c>
      <c r="AX36" s="68">
        <f t="shared" si="12"/>
        <v>3.2364509871372175E-2</v>
      </c>
      <c r="AY36" s="68">
        <f t="shared" si="12"/>
        <v>1.8196821412060714E-2</v>
      </c>
      <c r="AZ36" s="68">
        <f t="shared" si="12"/>
        <v>0.18512564598063153</v>
      </c>
      <c r="BA36" s="68">
        <f t="shared" si="12"/>
        <v>0.10209952142941665</v>
      </c>
      <c r="BB36" s="68">
        <f t="shared" si="12"/>
        <v>5.5227747308131341E-2</v>
      </c>
      <c r="BC36" s="68" t="str">
        <f t="shared" si="12"/>
        <v/>
      </c>
      <c r="BD36" s="68">
        <f t="shared" si="12"/>
        <v>1.7410757532958298E-2</v>
      </c>
      <c r="BE36" s="68">
        <f t="shared" si="12"/>
        <v>0.10971933900122904</v>
      </c>
      <c r="BF36" s="68">
        <f t="shared" si="12"/>
        <v>5.96653466165947E-2</v>
      </c>
    </row>
    <row r="37" spans="1:58" s="4" customFormat="1" x14ac:dyDescent="0.25">
      <c r="A37" s="4">
        <v>1800</v>
      </c>
      <c r="B37" s="7">
        <f t="shared" si="6"/>
        <v>1.5989363379336933E-4</v>
      </c>
      <c r="C37" s="7">
        <f t="shared" si="6"/>
        <v>6.2782368660347336E-5</v>
      </c>
      <c r="D37" s="7">
        <v>0</v>
      </c>
      <c r="E37" s="7">
        <f t="shared" si="6"/>
        <v>2.8092889692051062E-2</v>
      </c>
      <c r="F37" s="7">
        <v>0</v>
      </c>
      <c r="G37" s="7">
        <f t="shared" si="6"/>
        <v>1.150221428746532</v>
      </c>
      <c r="H37" s="7">
        <f t="shared" si="6"/>
        <v>5.4455059751678539E-2</v>
      </c>
      <c r="I37" s="7">
        <f t="shared" si="6"/>
        <v>1.1496945910516315E-2</v>
      </c>
      <c r="J37" s="7">
        <f t="shared" si="6"/>
        <v>1.4265962288498583E-2</v>
      </c>
      <c r="K37" s="7">
        <f t="shared" si="6"/>
        <v>2.2986644898308584E-2</v>
      </c>
      <c r="L37" s="7">
        <f t="shared" si="6"/>
        <v>0.28321451114820601</v>
      </c>
      <c r="M37" s="7">
        <v>0</v>
      </c>
      <c r="N37" s="7">
        <f t="shared" si="6"/>
        <v>2.9652640468318597E-4</v>
      </c>
      <c r="O37" s="7">
        <f t="shared" si="6"/>
        <v>0.15404638078677468</v>
      </c>
      <c r="P37" s="7">
        <f t="shared" si="6"/>
        <v>4.987975468389267E-2</v>
      </c>
      <c r="Q37" s="7">
        <f t="shared" si="6"/>
        <v>1.2438751597929575E-2</v>
      </c>
      <c r="R37" s="7">
        <f t="shared" si="6"/>
        <v>6.3824479092739386E-3</v>
      </c>
      <c r="S37" s="7">
        <f t="shared" si="6"/>
        <v>7.5300677812575156E-2</v>
      </c>
      <c r="T37" s="7">
        <f t="shared" si="6"/>
        <v>5.7204678574475726E-2</v>
      </c>
      <c r="U37" s="7">
        <f t="shared" si="6"/>
        <v>2.6239510812028948E-2</v>
      </c>
      <c r="V37" s="7">
        <v>0</v>
      </c>
      <c r="W37" s="7">
        <f t="shared" si="6"/>
        <v>6.1513880920723522E-3</v>
      </c>
      <c r="X37" s="7">
        <f t="shared" si="6"/>
        <v>5.6276470362746418E-2</v>
      </c>
      <c r="Y37" s="7">
        <f t="shared" si="6"/>
        <v>4.8638860669508073E-2</v>
      </c>
      <c r="AH37" s="98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</row>
    <row r="38" spans="1:58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58" s="10" customFormat="1" ht="18.75" x14ac:dyDescent="0.3">
      <c r="A39" s="9" t="s">
        <v>2</v>
      </c>
      <c r="B39" s="9" t="s">
        <v>35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AH39" s="101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</row>
    <row r="40" spans="1:58" s="10" customFormat="1" x14ac:dyDescent="0.25">
      <c r="A40" s="10" t="s">
        <v>3</v>
      </c>
      <c r="AH40" s="101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</row>
    <row r="41" spans="1:58" s="10" customFormat="1" x14ac:dyDescent="0.25">
      <c r="A41" s="11" t="s">
        <v>34</v>
      </c>
      <c r="B41" s="12" t="s">
        <v>4</v>
      </c>
      <c r="C41" s="12" t="s">
        <v>5</v>
      </c>
      <c r="D41" s="11" t="s">
        <v>6</v>
      </c>
      <c r="E41" s="11" t="s">
        <v>7</v>
      </c>
      <c r="F41" s="11" t="s">
        <v>8</v>
      </c>
      <c r="G41" s="11" t="s">
        <v>9</v>
      </c>
      <c r="H41" s="11" t="s">
        <v>10</v>
      </c>
      <c r="I41" s="11" t="s">
        <v>11</v>
      </c>
      <c r="J41" s="11" t="s">
        <v>12</v>
      </c>
      <c r="K41" s="11" t="s">
        <v>13</v>
      </c>
      <c r="L41" s="11" t="s">
        <v>14</v>
      </c>
      <c r="M41" s="11" t="s">
        <v>15</v>
      </c>
      <c r="N41" s="11" t="s">
        <v>16</v>
      </c>
      <c r="O41" s="11" t="s">
        <v>17</v>
      </c>
      <c r="P41" s="11" t="s">
        <v>18</v>
      </c>
      <c r="Q41" s="11" t="s">
        <v>19</v>
      </c>
      <c r="R41" s="11" t="s">
        <v>20</v>
      </c>
      <c r="S41" s="11" t="s">
        <v>21</v>
      </c>
      <c r="T41" s="11" t="s">
        <v>22</v>
      </c>
      <c r="U41" s="11" t="s">
        <v>23</v>
      </c>
      <c r="V41" s="11" t="s">
        <v>24</v>
      </c>
      <c r="W41" s="11" t="s">
        <v>25</v>
      </c>
      <c r="X41" s="11" t="s">
        <v>26</v>
      </c>
      <c r="Y41" s="11" t="s">
        <v>27</v>
      </c>
      <c r="AH41" s="101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</row>
    <row r="42" spans="1:58" s="10" customFormat="1" x14ac:dyDescent="0.25">
      <c r="A42" s="10">
        <v>3</v>
      </c>
      <c r="B42" s="10">
        <v>3.429355547497885E-3</v>
      </c>
      <c r="C42" s="10">
        <v>1.2989521082305494E-3</v>
      </c>
      <c r="D42" s="10">
        <v>0</v>
      </c>
      <c r="E42" s="10">
        <v>4.9774103235622413E-6</v>
      </c>
      <c r="F42" s="10">
        <v>0</v>
      </c>
      <c r="G42" s="10">
        <v>4.0110093960266487E-4</v>
      </c>
      <c r="H42" s="10">
        <v>0</v>
      </c>
      <c r="I42" s="10">
        <v>2.6463421551529016E-4</v>
      </c>
      <c r="J42" s="10">
        <v>1.2494548601021708E-2</v>
      </c>
      <c r="K42" s="10">
        <v>9.7438324047518976E-6</v>
      </c>
      <c r="L42" s="10">
        <v>1.1418127723330804E-4</v>
      </c>
      <c r="M42" s="10">
        <v>1.1207145868348162E-4</v>
      </c>
      <c r="N42" s="10">
        <v>1.1443676223583169E-2</v>
      </c>
      <c r="O42" s="10">
        <v>7.3805785277295758E-4</v>
      </c>
      <c r="P42" s="10">
        <v>5.6824816896870591E-6</v>
      </c>
      <c r="Q42" s="10">
        <v>3.9742113464928703E-5</v>
      </c>
      <c r="R42" s="10">
        <v>1.423515192543481E-4</v>
      </c>
      <c r="S42" s="10">
        <v>3.2753613104894602E-6</v>
      </c>
      <c r="T42" s="10">
        <v>1.3828838635848275E-6</v>
      </c>
      <c r="U42" s="10">
        <v>1.5603417123184971E-5</v>
      </c>
      <c r="V42" s="10">
        <v>0</v>
      </c>
      <c r="W42" s="10">
        <v>1.3331440390552408E-5</v>
      </c>
      <c r="X42" s="10">
        <v>2.1740440691536406E-5</v>
      </c>
      <c r="Y42" s="10">
        <v>3.0454491466698687E-6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H42" s="101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</row>
    <row r="43" spans="1:58" s="10" customFormat="1" x14ac:dyDescent="0.25">
      <c r="A43" s="10">
        <v>10</v>
      </c>
      <c r="B43" s="10">
        <v>3.4026956751996304E-3</v>
      </c>
      <c r="C43" s="10">
        <v>1.2620984320259455E-3</v>
      </c>
      <c r="D43" s="10">
        <v>1.0147615252701863E-5</v>
      </c>
      <c r="E43" s="10">
        <v>6.4277180665524895E-6</v>
      </c>
      <c r="F43" s="10">
        <v>0</v>
      </c>
      <c r="G43" s="10">
        <v>1.169119484457389E-4</v>
      </c>
      <c r="H43" s="10">
        <v>8.8900834816421265E-5</v>
      </c>
      <c r="I43" s="10">
        <v>2.2602551674489476E-4</v>
      </c>
      <c r="J43" s="10">
        <v>1.2453473707490011E-2</v>
      </c>
      <c r="K43" s="10">
        <v>7.0080468373159586E-6</v>
      </c>
      <c r="L43" s="10">
        <v>2.0613019877779829E-4</v>
      </c>
      <c r="M43" s="10">
        <v>1.3332904005416331E-4</v>
      </c>
      <c r="N43" s="10">
        <v>1.1345146092045802E-2</v>
      </c>
      <c r="O43" s="10">
        <v>6.7717276718741524E-4</v>
      </c>
      <c r="P43" s="10">
        <v>6.1630680182058935E-6</v>
      </c>
      <c r="Q43" s="10">
        <v>3.5391785016900179E-5</v>
      </c>
      <c r="R43" s="10">
        <v>1.2871654266056497E-4</v>
      </c>
      <c r="S43" s="10">
        <v>1.374010724429086E-6</v>
      </c>
      <c r="T43" s="10">
        <v>3.4253877577932618E-6</v>
      </c>
      <c r="U43" s="10">
        <v>1.629027221817429E-5</v>
      </c>
      <c r="V43" s="10">
        <v>0</v>
      </c>
      <c r="W43" s="10">
        <v>1.0132272916977153E-5</v>
      </c>
      <c r="X43" s="10">
        <v>3.5270579603983907E-5</v>
      </c>
      <c r="Y43" s="10">
        <v>9.5293802228197934E-6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H43" s="101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</row>
    <row r="44" spans="1:58" s="10" customFormat="1" x14ac:dyDescent="0.25">
      <c r="A44" s="10">
        <v>30</v>
      </c>
      <c r="B44" s="10">
        <v>3.4978980678498778E-3</v>
      </c>
      <c r="C44" s="10">
        <v>1.2978584045294603E-3</v>
      </c>
      <c r="D44" s="10">
        <v>2.5434467498463521E-6</v>
      </c>
      <c r="E44" s="10">
        <v>7.7366775520606864E-6</v>
      </c>
      <c r="F44" s="10">
        <v>0</v>
      </c>
      <c r="G44" s="10">
        <v>2.0200703386892499E-6</v>
      </c>
      <c r="H44" s="10">
        <v>2.7982013480570508E-4</v>
      </c>
      <c r="I44" s="10">
        <v>2.3071017410577284E-4</v>
      </c>
      <c r="J44" s="10">
        <v>1.2792579424121587E-2</v>
      </c>
      <c r="K44" s="10">
        <v>6.4461970390272247E-6</v>
      </c>
      <c r="L44" s="10">
        <v>1.6641406006003456E-4</v>
      </c>
      <c r="M44" s="10">
        <v>1.3653360246798562E-4</v>
      </c>
      <c r="N44" s="10">
        <v>1.1683358740101655E-2</v>
      </c>
      <c r="O44" s="10">
        <v>7.0906250252527681E-4</v>
      </c>
      <c r="P44" s="10">
        <v>5.7520805309820905E-6</v>
      </c>
      <c r="Q44" s="10">
        <v>3.4119088372640223E-5</v>
      </c>
      <c r="R44" s="10">
        <v>1.2888497054547375E-4</v>
      </c>
      <c r="S44" s="10">
        <v>3.3834609993774429E-6</v>
      </c>
      <c r="T44" s="10">
        <v>5.6183072829099523E-6</v>
      </c>
      <c r="U44" s="10">
        <v>1.5227465508316925E-5</v>
      </c>
      <c r="V44" s="10">
        <v>0</v>
      </c>
      <c r="W44" s="10">
        <v>6.8146116070202926E-6</v>
      </c>
      <c r="X44" s="10">
        <v>3.5480498148057756E-5</v>
      </c>
      <c r="Y44" s="10">
        <v>1.1049605768359184E-5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H44" s="101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</row>
    <row r="45" spans="1:58" s="10" customFormat="1" x14ac:dyDescent="0.25">
      <c r="A45" s="10">
        <v>60</v>
      </c>
      <c r="B45" s="10">
        <v>3.7675192382386671E-3</v>
      </c>
      <c r="C45" s="10">
        <v>1.3875236839914532E-3</v>
      </c>
      <c r="D45" s="10">
        <v>0</v>
      </c>
      <c r="E45" s="10">
        <v>8.7350261804733117E-6</v>
      </c>
      <c r="F45" s="10">
        <v>0</v>
      </c>
      <c r="G45" s="10">
        <v>1.2186586146925976E-4</v>
      </c>
      <c r="H45" s="10">
        <v>2.5018991283342305E-4</v>
      </c>
      <c r="I45" s="10">
        <v>2.5461198145396299E-4</v>
      </c>
      <c r="J45" s="10">
        <v>1.372914896187811E-2</v>
      </c>
      <c r="K45" s="10">
        <v>6.2829975230008134E-6</v>
      </c>
      <c r="L45" s="10">
        <v>1.9176340402702165E-4</v>
      </c>
      <c r="M45" s="10">
        <v>1.5662844268027898E-4</v>
      </c>
      <c r="N45" s="10">
        <v>1.253154289097356E-2</v>
      </c>
      <c r="O45" s="10">
        <v>7.7123241938345738E-4</v>
      </c>
      <c r="P45" s="10">
        <v>4.5488378965732005E-6</v>
      </c>
      <c r="Q45" s="10">
        <v>3.5113225449826336E-5</v>
      </c>
      <c r="R45" s="10">
        <v>1.4144693029934419E-4</v>
      </c>
      <c r="S45" s="10">
        <v>2.7789889389678994E-6</v>
      </c>
      <c r="T45" s="10">
        <v>4.7010994241572095E-6</v>
      </c>
      <c r="U45" s="10">
        <v>1.4906866814964649E-5</v>
      </c>
      <c r="V45" s="10">
        <v>0</v>
      </c>
      <c r="W45" s="10">
        <v>7.9523045834603576E-6</v>
      </c>
      <c r="X45" s="10">
        <v>3.6089465426446786E-5</v>
      </c>
      <c r="Y45" s="10">
        <v>1.4140043673551477E-5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H45" s="101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</row>
    <row r="46" spans="1:58" s="10" customFormat="1" x14ac:dyDescent="0.25">
      <c r="A46" s="10">
        <v>120</v>
      </c>
      <c r="B46" s="10">
        <v>3.7633958427125275E-3</v>
      </c>
      <c r="C46" s="10">
        <v>1.3761295332957511E-3</v>
      </c>
      <c r="D46" s="10">
        <v>0</v>
      </c>
      <c r="E46" s="10">
        <v>7.8756384339188855E-6</v>
      </c>
      <c r="F46" s="10">
        <v>0</v>
      </c>
      <c r="G46" s="10">
        <v>2.3913032646936456E-4</v>
      </c>
      <c r="H46" s="10">
        <v>2.5974595831507777E-4</v>
      </c>
      <c r="I46" s="10">
        <v>2.4763050540565741E-4</v>
      </c>
      <c r="J46" s="10">
        <v>1.3735097597092842E-2</v>
      </c>
      <c r="K46" s="10">
        <v>5.3261359656579621E-6</v>
      </c>
      <c r="L46" s="10">
        <v>1.9006238037742404E-4</v>
      </c>
      <c r="M46" s="10">
        <v>1.6390686294502331E-4</v>
      </c>
      <c r="N46" s="10">
        <v>1.2458094516269308E-2</v>
      </c>
      <c r="O46" s="10">
        <v>7.4203612906254305E-4</v>
      </c>
      <c r="P46" s="10">
        <v>6.2840038629409707E-6</v>
      </c>
      <c r="Q46" s="10">
        <v>3.5751163121973351E-5</v>
      </c>
      <c r="R46" s="10">
        <v>1.3755387335164334E-4</v>
      </c>
      <c r="S46" s="10">
        <v>2.8424940361545165E-6</v>
      </c>
      <c r="T46" s="10">
        <v>4.2214492861653148E-6</v>
      </c>
      <c r="U46" s="10">
        <v>1.4958373571232476E-5</v>
      </c>
      <c r="V46" s="10">
        <v>0</v>
      </c>
      <c r="W46" s="10">
        <v>6.7132564545667518E-6</v>
      </c>
      <c r="X46" s="10">
        <v>3.6934648599048014E-5</v>
      </c>
      <c r="Y46" s="10">
        <v>1.4468786125439326E-5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H46" s="101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</row>
    <row r="47" spans="1:58" s="10" customFormat="1" x14ac:dyDescent="0.25">
      <c r="A47" s="10">
        <v>300</v>
      </c>
      <c r="B47" s="10">
        <v>4.1034873622894904E-3</v>
      </c>
      <c r="C47" s="10">
        <v>1.5128903478625402E-3</v>
      </c>
      <c r="D47" s="10">
        <v>0</v>
      </c>
      <c r="E47" s="10">
        <v>7.4172311800725458E-6</v>
      </c>
      <c r="F47" s="10">
        <v>0</v>
      </c>
      <c r="G47" s="10">
        <v>2.2218420298376589E-4</v>
      </c>
      <c r="H47" s="10">
        <v>1.6027078890245463E-4</v>
      </c>
      <c r="I47" s="10">
        <v>2.6114056235020924E-4</v>
      </c>
      <c r="J47" s="10">
        <v>1.5017259883592218E-2</v>
      </c>
      <c r="K47" s="10">
        <v>4.6809204443168229E-6</v>
      </c>
      <c r="L47" s="10">
        <v>1.7340194148948398E-4</v>
      </c>
      <c r="M47" s="10">
        <v>1.8347698811266289E-4</v>
      </c>
      <c r="N47" s="10">
        <v>1.3616755222278985E-2</v>
      </c>
      <c r="O47" s="10">
        <v>7.9445454285819643E-4</v>
      </c>
      <c r="P47" s="10">
        <v>5.7839190418475341E-6</v>
      </c>
      <c r="Q47" s="10">
        <v>3.5709328129701992E-5</v>
      </c>
      <c r="R47" s="10">
        <v>1.4788766123781648E-4</v>
      </c>
      <c r="S47" s="10">
        <v>4.3617314875172598E-6</v>
      </c>
      <c r="T47" s="10">
        <v>3.7886106985843711E-6</v>
      </c>
      <c r="U47" s="10">
        <v>1.579623077160953E-5</v>
      </c>
      <c r="V47" s="10">
        <v>0</v>
      </c>
      <c r="W47" s="10">
        <v>6.1343291549147595E-6</v>
      </c>
      <c r="X47" s="10">
        <v>3.3470425942404695E-5</v>
      </c>
      <c r="Y47" s="10">
        <v>1.5016201508569791E-5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H47" s="101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</row>
    <row r="48" spans="1:58" s="10" customFormat="1" x14ac:dyDescent="0.25">
      <c r="A48" s="10">
        <v>600</v>
      </c>
      <c r="B48" s="10">
        <v>3.7542201555296651E-3</v>
      </c>
      <c r="C48" s="10">
        <v>1.3804586514327803E-3</v>
      </c>
      <c r="D48" s="10">
        <v>0</v>
      </c>
      <c r="E48" s="10">
        <v>7.7264376340783736E-6</v>
      </c>
      <c r="F48" s="10">
        <v>0</v>
      </c>
      <c r="G48" s="10">
        <v>1.5716174177700894E-4</v>
      </c>
      <c r="H48" s="10">
        <v>1.6778134482564247E-4</v>
      </c>
      <c r="I48" s="10">
        <v>2.4196865710552303E-4</v>
      </c>
      <c r="J48" s="10">
        <v>1.3729892603528658E-2</v>
      </c>
      <c r="K48" s="10">
        <v>5.1179679215894502E-6</v>
      </c>
      <c r="L48" s="10">
        <v>2.1826585110118531E-4</v>
      </c>
      <c r="M48" s="10">
        <v>1.6281055140271222E-4</v>
      </c>
      <c r="N48" s="10">
        <v>1.2428470229696734E-2</v>
      </c>
      <c r="O48" s="10">
        <v>7.2591833193332836E-4</v>
      </c>
      <c r="P48" s="10">
        <v>6.4190130832889212E-6</v>
      </c>
      <c r="Q48" s="10">
        <v>3.5454558328033332E-5</v>
      </c>
      <c r="R48" s="10">
        <v>1.3605367876018182E-4</v>
      </c>
      <c r="S48" s="10">
        <v>4.5015299658602147E-6</v>
      </c>
      <c r="T48" s="10">
        <v>3.7245687267316164E-6</v>
      </c>
      <c r="U48" s="10">
        <v>1.4714331011090118E-5</v>
      </c>
      <c r="V48" s="10">
        <v>0</v>
      </c>
      <c r="W48" s="10">
        <v>6.6676139591894116E-6</v>
      </c>
      <c r="X48" s="10">
        <v>3.8946129721371201E-5</v>
      </c>
      <c r="Y48" s="10">
        <v>1.4264246168871392E-5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H48" s="101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</row>
    <row r="49" spans="1:58" s="10" customFormat="1" x14ac:dyDescent="0.25">
      <c r="A49" s="10">
        <v>1800</v>
      </c>
      <c r="B49" s="10">
        <v>3.9545719732283066E-3</v>
      </c>
      <c r="C49" s="10">
        <v>1.4598292352894307E-3</v>
      </c>
      <c r="D49" s="10">
        <v>0</v>
      </c>
      <c r="E49" s="10">
        <v>7.4498945901385209E-6</v>
      </c>
      <c r="F49" s="10">
        <v>0</v>
      </c>
      <c r="G49" s="10">
        <v>2.0654259893691961E-4</v>
      </c>
      <c r="H49" s="10">
        <v>1.4527734257695988E-4</v>
      </c>
      <c r="I49" s="10">
        <v>2.5193641236948217E-4</v>
      </c>
      <c r="J49" s="10">
        <v>1.4463897769174337E-2</v>
      </c>
      <c r="K49" s="10">
        <v>4.8178657470699823E-6</v>
      </c>
      <c r="L49" s="10">
        <v>2.1709249602345015E-4</v>
      </c>
      <c r="M49" s="10">
        <v>1.7279563667521328E-4</v>
      </c>
      <c r="N49" s="10">
        <v>1.3109860118653475E-2</v>
      </c>
      <c r="O49" s="10">
        <v>7.8007381131309629E-4</v>
      </c>
      <c r="P49" s="10">
        <v>5.9654365406495393E-6</v>
      </c>
      <c r="Q49" s="10">
        <v>3.7329136362373387E-5</v>
      </c>
      <c r="R49" s="10">
        <v>1.4949940720796552E-4</v>
      </c>
      <c r="S49" s="10">
        <v>5.5456017242931215E-6</v>
      </c>
      <c r="T49" s="10">
        <v>3.686764897740943E-6</v>
      </c>
      <c r="U49" s="10">
        <v>1.5420620565170138E-5</v>
      </c>
      <c r="V49" s="10">
        <v>1.447022131904296E-7</v>
      </c>
      <c r="W49" s="10">
        <v>6.7326219398443849E-6</v>
      </c>
      <c r="X49" s="10">
        <v>4.0089496827239724E-5</v>
      </c>
      <c r="Y49" s="10">
        <v>1.501348626670677E-5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H49" s="101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</row>
    <row r="50" spans="1:58" s="10" customFormat="1" x14ac:dyDescent="0.25">
      <c r="AH50" s="101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</row>
    <row r="51" spans="1:58" s="10" customFormat="1" x14ac:dyDescent="0.25">
      <c r="A51" s="10" t="s">
        <v>28</v>
      </c>
      <c r="AH51" s="101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</row>
    <row r="52" spans="1:58" s="10" customFormat="1" x14ac:dyDescent="0.25">
      <c r="A52" s="11" t="s">
        <v>34</v>
      </c>
      <c r="B52" s="12"/>
      <c r="C52" s="12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AH52" s="104"/>
      <c r="AI52" s="69" t="s">
        <v>4</v>
      </c>
      <c r="AJ52" s="69" t="s">
        <v>5</v>
      </c>
      <c r="AK52" s="69" t="s">
        <v>6</v>
      </c>
      <c r="AL52" s="69" t="s">
        <v>7</v>
      </c>
      <c r="AM52" s="69" t="s">
        <v>8</v>
      </c>
      <c r="AN52" s="69" t="s">
        <v>9</v>
      </c>
      <c r="AO52" s="69" t="s">
        <v>10</v>
      </c>
      <c r="AP52" s="69" t="s">
        <v>11</v>
      </c>
      <c r="AQ52" s="69" t="s">
        <v>12</v>
      </c>
      <c r="AR52" s="69" t="s">
        <v>13</v>
      </c>
      <c r="AS52" s="69" t="s">
        <v>14</v>
      </c>
      <c r="AT52" s="69" t="s">
        <v>15</v>
      </c>
      <c r="AU52" s="69" t="s">
        <v>16</v>
      </c>
      <c r="AV52" s="69" t="s">
        <v>17</v>
      </c>
      <c r="AW52" s="69" t="s">
        <v>18</v>
      </c>
      <c r="AX52" s="69" t="s">
        <v>19</v>
      </c>
      <c r="AY52" s="69" t="s">
        <v>20</v>
      </c>
      <c r="AZ52" s="69" t="s">
        <v>21</v>
      </c>
      <c r="BA52" s="69" t="s">
        <v>22</v>
      </c>
      <c r="BB52" s="69" t="s">
        <v>23</v>
      </c>
      <c r="BC52" s="69" t="s">
        <v>24</v>
      </c>
      <c r="BD52" s="69" t="s">
        <v>25</v>
      </c>
      <c r="BE52" s="69" t="s">
        <v>26</v>
      </c>
      <c r="BF52" s="69" t="s">
        <v>27</v>
      </c>
    </row>
    <row r="53" spans="1:58" s="10" customFormat="1" x14ac:dyDescent="0.25">
      <c r="A53" s="10">
        <v>3</v>
      </c>
      <c r="B53" s="10">
        <v>0.11858538225395951</v>
      </c>
      <c r="C53" s="10">
        <v>0.47990271048123362</v>
      </c>
      <c r="D53" s="10">
        <v>0</v>
      </c>
      <c r="E53" s="10">
        <v>3.6608054574542074E-6</v>
      </c>
      <c r="F53" s="10">
        <v>0</v>
      </c>
      <c r="G53" s="10">
        <v>7.3230677485632253E-5</v>
      </c>
      <c r="H53" s="10">
        <v>0</v>
      </c>
      <c r="I53" s="10">
        <v>2.5402203319242956E-4</v>
      </c>
      <c r="J53" s="10">
        <v>4.5890424860055186E-3</v>
      </c>
      <c r="K53" s="10">
        <v>7.7847261455920342E-6</v>
      </c>
      <c r="L53" s="10">
        <v>9.0136722970172721E-5</v>
      </c>
      <c r="M53" s="10">
        <v>2.1350902886400492E-5</v>
      </c>
      <c r="N53" s="10">
        <v>0.39565244386111603</v>
      </c>
      <c r="O53" s="10">
        <v>3.6291298164006005E-4</v>
      </c>
      <c r="P53" s="10">
        <v>2.7633643365907228E-6</v>
      </c>
      <c r="Q53" s="10">
        <v>9.8003868539977667E-5</v>
      </c>
      <c r="R53" s="10">
        <v>2.1998249470329072E-4</v>
      </c>
      <c r="S53" s="10">
        <v>1.3378717579803386E-6</v>
      </c>
      <c r="T53" s="10">
        <v>5.0957815278973382E-7</v>
      </c>
      <c r="U53" s="10">
        <v>1.5675439087165432E-5</v>
      </c>
      <c r="V53" s="10">
        <v>0</v>
      </c>
      <c r="W53" s="10">
        <v>1.0960444409587476E-4</v>
      </c>
      <c r="X53" s="10">
        <v>8.6251467400787228E-6</v>
      </c>
      <c r="Y53" s="10">
        <v>8.1986049389812727E-7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H53" s="101" t="s">
        <v>64</v>
      </c>
      <c r="AI53" s="69">
        <f t="shared" ref="AI53:BF53" si="13">IF(B60-$AL$37*B49&lt;0,0,B60-$AL$3*B49)</f>
        <v>0.1102471606593146</v>
      </c>
      <c r="AJ53" s="69">
        <f t="shared" si="13"/>
        <v>0.47729842693168728</v>
      </c>
      <c r="AK53" s="69">
        <f t="shared" si="13"/>
        <v>0</v>
      </c>
      <c r="AL53" s="69">
        <f t="shared" si="13"/>
        <v>9.200323223886131E-6</v>
      </c>
      <c r="AM53" s="69">
        <f t="shared" si="13"/>
        <v>0</v>
      </c>
      <c r="AN53" s="69">
        <f t="shared" si="13"/>
        <v>-2.3981009885645909E-4</v>
      </c>
      <c r="AO53" s="69">
        <f t="shared" si="13"/>
        <v>5.2324124381102619E-4</v>
      </c>
      <c r="AP53" s="69">
        <f t="shared" si="13"/>
        <v>1.2510083608218412E-5</v>
      </c>
      <c r="AQ53" s="69">
        <f t="shared" si="13"/>
        <v>-2.2933886480842863E-2</v>
      </c>
      <c r="AR53" s="69">
        <f t="shared" si="13"/>
        <v>9.2413050966689627E-6</v>
      </c>
      <c r="AS53" s="69">
        <f t="shared" si="13"/>
        <v>-2.8272787706362759E-4</v>
      </c>
      <c r="AT53" s="69">
        <f t="shared" si="13"/>
        <v>-2.998300608565416E-4</v>
      </c>
      <c r="AU53" s="69">
        <f t="shared" si="13"/>
        <v>0.36663861141441367</v>
      </c>
      <c r="AV53" s="69">
        <f t="shared" si="13"/>
        <v>-1.1788245196082763E-3</v>
      </c>
      <c r="AW53" s="69">
        <f t="shared" si="13"/>
        <v>-6.3148087052124814E-6</v>
      </c>
      <c r="AX53" s="69">
        <f t="shared" si="13"/>
        <v>3.6700180555844619E-5</v>
      </c>
      <c r="AY53" s="69">
        <f t="shared" si="13"/>
        <v>-2.927918238482865E-5</v>
      </c>
      <c r="AZ53" s="69">
        <f t="shared" si="13"/>
        <v>-6.7136883278353019E-6</v>
      </c>
      <c r="BA53" s="69">
        <f t="shared" si="13"/>
        <v>1.1425937652785985E-6</v>
      </c>
      <c r="BB53" s="69">
        <f t="shared" si="13"/>
        <v>4.9918400774273406E-6</v>
      </c>
      <c r="BC53" s="69">
        <f t="shared" si="13"/>
        <v>-2.6205827850496441E-7</v>
      </c>
      <c r="BD53" s="69">
        <f t="shared" si="13"/>
        <v>1.4078913985977174E-4</v>
      </c>
      <c r="BE53" s="69">
        <f t="shared" si="13"/>
        <v>-5.3026613148422467E-5</v>
      </c>
      <c r="BF53" s="69">
        <f t="shared" si="13"/>
        <v>1.5148144128208559E-6</v>
      </c>
    </row>
    <row r="54" spans="1:58" s="10" customFormat="1" x14ac:dyDescent="0.25">
      <c r="A54" s="10">
        <v>10</v>
      </c>
      <c r="B54" s="10">
        <v>0.11846920912897423</v>
      </c>
      <c r="C54" s="10">
        <v>0.47994423387363416</v>
      </c>
      <c r="D54" s="10">
        <v>1.8526925929294324E-6</v>
      </c>
      <c r="E54" s="10">
        <v>1.0163771906087623E-5</v>
      </c>
      <c r="F54" s="10">
        <v>0</v>
      </c>
      <c r="G54" s="10">
        <v>3.9660735812724108E-5</v>
      </c>
      <c r="H54" s="10">
        <v>2.436767905627426E-5</v>
      </c>
      <c r="I54" s="10">
        <v>3.7896456575627183E-4</v>
      </c>
      <c r="J54" s="10">
        <v>4.9635190652199271E-3</v>
      </c>
      <c r="K54" s="10">
        <v>8.0057557161617718E-6</v>
      </c>
      <c r="L54" s="10">
        <v>9.2086136158752796E-5</v>
      </c>
      <c r="M54" s="10">
        <v>2.8986836604838137E-5</v>
      </c>
      <c r="N54" s="10">
        <v>0.39521368237630555</v>
      </c>
      <c r="O54" s="10">
        <v>3.1396258818738816E-4</v>
      </c>
      <c r="P54" s="10">
        <v>3.5997198913864743E-6</v>
      </c>
      <c r="Q54" s="10">
        <v>9.95766102546443E-5</v>
      </c>
      <c r="R54" s="10">
        <v>2.2943380029923684E-4</v>
      </c>
      <c r="S54" s="10">
        <v>4.809448927705874E-7</v>
      </c>
      <c r="T54" s="10">
        <v>1.5860744363089713E-6</v>
      </c>
      <c r="U54" s="10">
        <v>2.2676748387679838E-5</v>
      </c>
      <c r="V54" s="10">
        <v>0</v>
      </c>
      <c r="W54" s="10">
        <v>1.3349326092286019E-4</v>
      </c>
      <c r="X54" s="10">
        <v>1.5268022566968534E-5</v>
      </c>
      <c r="Y54" s="10">
        <v>5.1896124229558426E-6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H54" s="101" t="s">
        <v>65</v>
      </c>
      <c r="AI54" s="69">
        <f t="shared" ref="AI54:BF54" si="14">B60+$AL$3*B49</f>
        <v>0.12606544855222782</v>
      </c>
      <c r="AJ54" s="69">
        <f t="shared" si="14"/>
        <v>0.48313774387284497</v>
      </c>
      <c r="AK54" s="69">
        <f t="shared" si="14"/>
        <v>0</v>
      </c>
      <c r="AL54" s="69">
        <f t="shared" si="14"/>
        <v>3.8999901584440213E-5</v>
      </c>
      <c r="AM54" s="69">
        <f t="shared" si="14"/>
        <v>0</v>
      </c>
      <c r="AN54" s="69">
        <f t="shared" si="14"/>
        <v>5.8636029689121936E-4</v>
      </c>
      <c r="AO54" s="69">
        <f t="shared" si="14"/>
        <v>1.1043506141188656E-3</v>
      </c>
      <c r="AP54" s="69">
        <f t="shared" si="14"/>
        <v>1.0202557330861472E-3</v>
      </c>
      <c r="AQ54" s="69">
        <f t="shared" si="14"/>
        <v>3.4921704595854482E-2</v>
      </c>
      <c r="AR54" s="69">
        <f t="shared" si="14"/>
        <v>2.8512768084948892E-5</v>
      </c>
      <c r="AS54" s="69">
        <f t="shared" si="14"/>
        <v>5.8564210703017307E-4</v>
      </c>
      <c r="AT54" s="69">
        <f t="shared" si="14"/>
        <v>3.9135248584431154E-4</v>
      </c>
      <c r="AU54" s="69">
        <f t="shared" si="14"/>
        <v>0.41907805188902758</v>
      </c>
      <c r="AV54" s="69">
        <f t="shared" si="14"/>
        <v>1.9414707256441089E-3</v>
      </c>
      <c r="AW54" s="69">
        <f t="shared" si="14"/>
        <v>1.7546937457385676E-5</v>
      </c>
      <c r="AX54" s="69">
        <f t="shared" si="14"/>
        <v>1.8601672600533815E-4</v>
      </c>
      <c r="AY54" s="69">
        <f t="shared" si="14"/>
        <v>5.6871844644703338E-4</v>
      </c>
      <c r="AZ54" s="69">
        <f t="shared" si="14"/>
        <v>1.5468718569337186E-5</v>
      </c>
      <c r="BA54" s="69">
        <f t="shared" si="14"/>
        <v>1.5889653356242369E-5</v>
      </c>
      <c r="BB54" s="69">
        <f t="shared" si="14"/>
        <v>6.6674322338107885E-5</v>
      </c>
      <c r="BC54" s="69">
        <f t="shared" si="14"/>
        <v>3.16750574256754E-7</v>
      </c>
      <c r="BD54" s="69">
        <f t="shared" si="14"/>
        <v>1.6771962761914926E-4</v>
      </c>
      <c r="BE54" s="69">
        <f t="shared" si="14"/>
        <v>1.0733137416053644E-4</v>
      </c>
      <c r="BF54" s="69">
        <f t="shared" si="14"/>
        <v>6.1568759479647931E-5</v>
      </c>
    </row>
    <row r="55" spans="1:58" s="10" customFormat="1" x14ac:dyDescent="0.25">
      <c r="A55" s="10">
        <v>30</v>
      </c>
      <c r="B55" s="10">
        <v>0.11840573697249525</v>
      </c>
      <c r="C55" s="10">
        <v>0.4800226140197561</v>
      </c>
      <c r="D55" s="10">
        <v>4.6436771956801506E-7</v>
      </c>
      <c r="E55" s="10">
        <v>1.5452119075787059E-5</v>
      </c>
      <c r="F55" s="10">
        <v>0</v>
      </c>
      <c r="G55" s="10">
        <v>3.6881269741573449E-7</v>
      </c>
      <c r="H55" s="10">
        <v>2.2099795441736487E-4</v>
      </c>
      <c r="I55" s="10">
        <v>4.4116428496688312E-4</v>
      </c>
      <c r="J55" s="10">
        <v>5.1781376409557323E-3</v>
      </c>
      <c r="K55" s="10">
        <v>1.2796977517569399E-5</v>
      </c>
      <c r="L55" s="10">
        <v>1.023111804638356E-4</v>
      </c>
      <c r="M55" s="10">
        <v>3.4322517132361721E-5</v>
      </c>
      <c r="N55" s="10">
        <v>0.39467227900518287</v>
      </c>
      <c r="O55" s="10">
        <v>3.3230751591367956E-4</v>
      </c>
      <c r="P55" s="10">
        <v>3.3739173879048921E-6</v>
      </c>
      <c r="Q55" s="10">
        <v>1.052615399861629E-4</v>
      </c>
      <c r="R55" s="10">
        <v>2.453133877936018E-4</v>
      </c>
      <c r="S55" s="10">
        <v>1.4715222798462334E-6</v>
      </c>
      <c r="T55" s="10">
        <v>5.0907602677623987E-6</v>
      </c>
      <c r="U55" s="10">
        <v>2.8289040948163354E-5</v>
      </c>
      <c r="V55" s="10">
        <v>0</v>
      </c>
      <c r="W55" s="10">
        <v>1.452336174952492E-4</v>
      </c>
      <c r="X55" s="10">
        <v>1.6523332418241206E-5</v>
      </c>
      <c r="Y55" s="10">
        <v>1.0489513128716638E-5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H55" s="101" t="s">
        <v>66</v>
      </c>
      <c r="AI55" s="69">
        <f t="array" ref="AI55">IFERROR(MATCH(1,1/((B53:B60&gt;AI54)+(B53:B60&lt;AI53)),1),0)</f>
        <v>0</v>
      </c>
      <c r="AJ55" s="69">
        <f t="array" ref="AJ55">IFERROR(MATCH(1,1/((C53:C60&gt;AJ54)+(C53:C60&lt;AJ53)),1),0)</f>
        <v>0</v>
      </c>
      <c r="AK55" s="69">
        <f t="array" ref="AK55">IFERROR(MATCH(1,1/((D53:D60&gt;AK54)+(D53:D60&lt;AK53)),1),0)</f>
        <v>3</v>
      </c>
      <c r="AL55" s="69">
        <f t="array" ref="AL55">IFERROR(MATCH(1,1/((E53:E60&gt;AL54)+(E53:E60&lt;AL53)),1),0)</f>
        <v>1</v>
      </c>
      <c r="AM55" s="69">
        <f t="array" ref="AM55">IFERROR(MATCH(1,1/((F53:F60&gt;AM54)+(F53:F60&lt;AM53)),1),0)</f>
        <v>0</v>
      </c>
      <c r="AN55" s="69">
        <f t="array" ref="AN55">IFERROR(MATCH(1,1/((G53:G60&gt;AN54)+(G53:G60&lt;AN53)),1),0)</f>
        <v>0</v>
      </c>
      <c r="AO55" s="69">
        <f t="array" ref="AO55">IFERROR(MATCH(1,1/((H53:H60&gt;AO54)+(H53:H60&lt;AO53)),1),0)</f>
        <v>5</v>
      </c>
      <c r="AP55" s="69">
        <f t="array" ref="AP55">IFERROR(MATCH(1,1/((I53:I60&gt;AP54)+(I53:I60&lt;AP53)),1),0)</f>
        <v>0</v>
      </c>
      <c r="AQ55" s="69">
        <f t="array" ref="AQ55">IFERROR(MATCH(1,1/((J53:J60&gt;AQ54)+(J53:J60&lt;AQ53)),1),0)</f>
        <v>0</v>
      </c>
      <c r="AR55" s="69">
        <f t="array" ref="AR55">IFERROR(MATCH(1,1/((K53:K60&gt;AR54)+(K53:K60&lt;AR53)),1),0)</f>
        <v>2</v>
      </c>
      <c r="AS55" s="69">
        <f t="array" ref="AS55">IFERROR(MATCH(1,1/((L53:L60&gt;AS54)+(L53:L60&lt;AS53)),1),0)</f>
        <v>0</v>
      </c>
      <c r="AT55" s="69">
        <f t="array" ref="AT55">IFERROR(MATCH(1,1/((M53:M60&gt;AT54)+(M53:M60&lt;AT53)),1),0)</f>
        <v>0</v>
      </c>
      <c r="AU55" s="69">
        <f t="array" ref="AU55">IFERROR(MATCH(1,1/((N53:N60&gt;AU54)+(N53:N60&lt;AU53)),1),0)</f>
        <v>0</v>
      </c>
      <c r="AV55" s="69">
        <f t="array" ref="AV55">IFERROR(MATCH(1,1/((O53:O60&gt;AV54)+(O53:O60&lt;AV53)),1),0)</f>
        <v>0</v>
      </c>
      <c r="AW55" s="69">
        <f t="array" ref="AW55">IFERROR(MATCH(1,1/((P53:P60&gt;AW54)+(P53:P60&lt;AW53)),1),0)</f>
        <v>0</v>
      </c>
      <c r="AX55" s="69">
        <f t="array" ref="AX55">IFERROR(MATCH(1,1/((Q53:Q60&gt;AX54)+(Q53:Q60&lt;AX53)),1),0)</f>
        <v>0</v>
      </c>
      <c r="AY55" s="69">
        <f t="array" ref="AY55">IFERROR(MATCH(1,1/((R53:R60&gt;AY54)+(R53:R60&lt;AY53)),1),0)</f>
        <v>0</v>
      </c>
      <c r="AZ55" s="69">
        <f t="array" ref="AZ55">IFERROR(MATCH(1,1/((S53:S60&gt;AZ54)+(S53:S60&lt;AZ53)),1),0)</f>
        <v>0</v>
      </c>
      <c r="BA55" s="69">
        <f t="array" ref="BA55">IFERROR(MATCH(1,1/((T53:T60&gt;BA54)+(T53:T60&lt;BA53)),1),0)</f>
        <v>1</v>
      </c>
      <c r="BB55" s="69">
        <f t="array" ref="BB55">IFERROR(MATCH(1,1/((U53:U60&gt;BB54)+(U53:U60&lt;BB53)),1),0)</f>
        <v>0</v>
      </c>
      <c r="BC55" s="69">
        <f t="array" ref="BC55">IFERROR(MATCH(1,1/((V53:V60&gt;BC54)+(V53:V60&lt;BC53)),1),0)</f>
        <v>0</v>
      </c>
      <c r="BD55" s="69">
        <f t="array" ref="BD55">IFERROR(MATCH(1,1/((W53:W60&gt;BD54)+(W53:W60&lt;BD53)),1),0)</f>
        <v>2</v>
      </c>
      <c r="BE55" s="69">
        <f t="array" ref="BE55">IFERROR(MATCH(1,1/((X53:X60&gt;BE54)+(X53:X60&lt;BE53)),1),0)</f>
        <v>0</v>
      </c>
      <c r="BF55" s="69">
        <f t="array" ref="BF55">IFERROR(MATCH(1,1/((Y53:Y60&gt;BF54)+(Y53:Y60&lt;BF53)),1),0)</f>
        <v>1</v>
      </c>
    </row>
    <row r="56" spans="1:58" s="10" customFormat="1" x14ac:dyDescent="0.25">
      <c r="A56" s="10">
        <v>60</v>
      </c>
      <c r="B56" s="10">
        <v>0.11832381617586366</v>
      </c>
      <c r="C56" s="10">
        <v>0.48009164675100408</v>
      </c>
      <c r="D56" s="10">
        <v>0</v>
      </c>
      <c r="E56" s="10">
        <v>1.8286847652382524E-5</v>
      </c>
      <c r="F56" s="10">
        <v>0</v>
      </c>
      <c r="G56" s="10">
        <v>2.987416244662904E-5</v>
      </c>
      <c r="H56" s="10">
        <v>3.9411121691631807E-4</v>
      </c>
      <c r="I56" s="10">
        <v>4.6395980123382311E-4</v>
      </c>
      <c r="J56" s="10">
        <v>5.4466691948996167E-3</v>
      </c>
      <c r="K56" s="10">
        <v>1.5318766986449925E-5</v>
      </c>
      <c r="L56" s="10">
        <v>1.203748171893738E-4</v>
      </c>
      <c r="M56" s="10">
        <v>3.5822947721291598E-5</v>
      </c>
      <c r="N56" s="10">
        <v>0.39411138637949383</v>
      </c>
      <c r="O56" s="10">
        <v>3.6844763862151325E-4</v>
      </c>
      <c r="P56" s="10">
        <v>3.5925305873190947E-6</v>
      </c>
      <c r="Q56" s="10">
        <v>1.0719529395017475E-4</v>
      </c>
      <c r="R56" s="10">
        <v>2.5529897499005131E-4</v>
      </c>
      <c r="S56" s="10">
        <v>9.0458649685200071E-7</v>
      </c>
      <c r="T56" s="10">
        <v>4.594235154564319E-6</v>
      </c>
      <c r="U56" s="10">
        <v>2.9313538489601727E-5</v>
      </c>
      <c r="V56" s="10">
        <v>0</v>
      </c>
      <c r="W56" s="10">
        <v>1.4977557615513307E-4</v>
      </c>
      <c r="X56" s="10">
        <v>1.5744262941624925E-5</v>
      </c>
      <c r="Y56" s="10">
        <v>1.3866301205960639E-5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H56" s="101" t="s">
        <v>67</v>
      </c>
      <c r="AI56" s="69">
        <f t="array" ref="AI56">IFERROR(MATCH(1,1/((B53:B60&gt;AI54)+(B53:B60&lt;AI53)),1)+1,0)</f>
        <v>0</v>
      </c>
      <c r="AJ56" s="69">
        <f t="array" ref="AJ56">IFERROR(MATCH(1,1/((C53:C60&gt;AJ54)+(C53:C60&lt;AJ53)),1)+1,0)</f>
        <v>0</v>
      </c>
      <c r="AK56" s="69">
        <f>IFERROR(MATCH(1,1/((D53:D60&gt;AK54)+(D53:D60&lt;AK53)),1)+1,0)</f>
        <v>0</v>
      </c>
      <c r="AL56" s="69">
        <f t="array" ref="AL56">IFERROR(MATCH(1,1/((E53:E60&gt;AL54)+(E53:E60&lt;AL53)),1)+1,0)</f>
        <v>2</v>
      </c>
      <c r="AM56" s="69">
        <f t="array" ref="AM56">IFERROR(MATCH(1,1/((F53:F60&gt;AM54)+(F53:F60&lt;AM53)),1)+1,0)</f>
        <v>0</v>
      </c>
      <c r="AN56" s="69">
        <f t="array" ref="AN56">IFERROR(MATCH(1,1/((G53:G60&gt;AN54)+(G53:G60&lt;AN53)),1)+1,0)</f>
        <v>0</v>
      </c>
      <c r="AO56" s="69">
        <f t="array" ref="AO56">IFERROR(MATCH(1,1/((H53:H60&gt;AO54)+(H53:H60&lt;AO53)),1)+1,0)</f>
        <v>6</v>
      </c>
      <c r="AP56" s="69">
        <f t="array" ref="AP56">IFERROR(MATCH(1,1/((I53:I60&gt;AP54)+(I53:I60&lt;AP53)),1)+1,0)</f>
        <v>0</v>
      </c>
      <c r="AQ56" s="69">
        <f t="array" ref="AQ56">IFERROR(MATCH(1,1/((J53:J60&gt;AQ54)+(J53:J60&lt;AQ53)),1)+1,0)</f>
        <v>0</v>
      </c>
      <c r="AR56" s="69">
        <f t="array" ref="AR56">IFERROR(MATCH(1,1/((K53:K60&gt;AR54)+(K53:K60&lt;AR53)),1)+1,0)</f>
        <v>3</v>
      </c>
      <c r="AS56" s="69">
        <f t="array" ref="AS56">IFERROR(MATCH(1,1/((L53:L60&gt;AS54)+(L53:L60&lt;AS53)),1)+1,0)</f>
        <v>0</v>
      </c>
      <c r="AT56" s="69">
        <f t="array" ref="AT56">IFERROR(MATCH(1,1/((M53:M60&gt;AT54)+(M53:M60&lt;AT53)),1)+1,0)</f>
        <v>0</v>
      </c>
      <c r="AU56" s="69">
        <f t="array" ref="AU56">IFERROR(MATCH(1,1/((N53:N60&gt;AU54)+(N53:N60&lt;AU53)),1)+1,0)</f>
        <v>0</v>
      </c>
      <c r="AV56" s="69">
        <f t="array" ref="AV56">IFERROR(MATCH(1,1/((O53:O60&gt;AV54)+(O53:O60&lt;AV53)),1)+1,0)</f>
        <v>0</v>
      </c>
      <c r="AW56" s="69">
        <f t="array" ref="AW56">IFERROR(MATCH(1,1/((P53:P60&gt;AW54)+(P53:P60&lt;AW53)),1)+1,0)</f>
        <v>0</v>
      </c>
      <c r="AX56" s="69">
        <f t="array" ref="AX56">IFERROR(MATCH(1,1/((Q53:Q60&gt;AX54)+(Q53:Q60&lt;AX53)),1)+1,0)</f>
        <v>0</v>
      </c>
      <c r="AY56" s="69">
        <f t="array" ref="AY56">IFERROR(MATCH(1,1/((R53:R60&gt;AY54)+(R53:R60&lt;AY53)),1)+1,0)</f>
        <v>0</v>
      </c>
      <c r="AZ56" s="69">
        <f t="array" ref="AZ56">IFERROR(MATCH(1,1/((S53:S60&gt;AZ54)+(S53:S60&lt;AZ53)),1)+1,0)</f>
        <v>0</v>
      </c>
      <c r="BA56" s="69">
        <f t="array" ref="BA56">IFERROR(MATCH(1,1/((T53:T60&gt;BA54)+(T53:T60&lt;BA53)),1)+1,0)</f>
        <v>2</v>
      </c>
      <c r="BB56" s="69">
        <f t="array" ref="BB56">IFERROR(MATCH(1,1/((U53:U60&gt;BB54)+(U53:U60&lt;BB53)),1)+1,0)</f>
        <v>0</v>
      </c>
      <c r="BC56" s="69">
        <f t="array" ref="BC56">IFERROR(MATCH(1,1/((V53:V60&gt;BC54)+(V53:V60&lt;BC53)),1)+1,0)</f>
        <v>0</v>
      </c>
      <c r="BD56" s="69">
        <f t="array" ref="BD56">IFERROR(MATCH(1,1/((W53:W60&gt;BD54)+(W53:W60&lt;BD53)),1)+1,0)</f>
        <v>3</v>
      </c>
      <c r="BE56" s="69">
        <f t="array" ref="BE56">IFERROR(MATCH(1,1/((X53:X60&gt;BE54)+(X53:X60&lt;BE53)),1)+1,0)</f>
        <v>0</v>
      </c>
      <c r="BF56" s="69">
        <f t="array" ref="BF56">IFERROR(MATCH(1,1/((Y53:Y60&gt;BF54)+(Y53:Y60&lt;BF53)),1)+1,0)</f>
        <v>2</v>
      </c>
    </row>
    <row r="57" spans="1:58" s="10" customFormat="1" x14ac:dyDescent="0.25">
      <c r="A57" s="10">
        <v>120</v>
      </c>
      <c r="B57" s="10">
        <v>0.11830245628081731</v>
      </c>
      <c r="C57" s="10">
        <v>0.48010112166660368</v>
      </c>
      <c r="D57" s="10">
        <v>0</v>
      </c>
      <c r="E57" s="10">
        <v>1.9781664660806668E-5</v>
      </c>
      <c r="F57" s="10">
        <v>0</v>
      </c>
      <c r="G57" s="10">
        <v>9.3979439683572824E-5</v>
      </c>
      <c r="H57" s="10">
        <v>4.9092629008027516E-4</v>
      </c>
      <c r="I57" s="10">
        <v>4.7922967982994501E-4</v>
      </c>
      <c r="J57" s="10">
        <v>5.4973239676618301E-3</v>
      </c>
      <c r="K57" s="10">
        <v>1.6531771194769416E-5</v>
      </c>
      <c r="L57" s="10">
        <v>1.2383126646231199E-4</v>
      </c>
      <c r="M57" s="10">
        <v>4.0214922326523768E-5</v>
      </c>
      <c r="N57" s="10">
        <v>0.39387957720340228</v>
      </c>
      <c r="O57" s="10">
        <v>3.5568386893262646E-4</v>
      </c>
      <c r="P57" s="10">
        <v>4.3728492104565875E-6</v>
      </c>
      <c r="Q57" s="10">
        <v>1.0910683422731812E-4</v>
      </c>
      <c r="R57" s="10">
        <v>2.5328779555699858E-4</v>
      </c>
      <c r="S57" s="10">
        <v>1.3293414550960739E-6</v>
      </c>
      <c r="T57" s="10">
        <v>5.878836144535397E-6</v>
      </c>
      <c r="U57" s="10">
        <v>3.2149935555818478E-5</v>
      </c>
      <c r="V57" s="10">
        <v>0</v>
      </c>
      <c r="W57" s="10">
        <v>1.5172121481464549E-4</v>
      </c>
      <c r="X57" s="10">
        <v>2.0536033580777215E-5</v>
      </c>
      <c r="Y57" s="10">
        <v>2.0959137798443961E-5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H57" s="101" t="s">
        <v>68</v>
      </c>
      <c r="AI57" s="69" t="str">
        <f>IFERROR((INDEX($A53:$A60,AI56)-INDEX($A53:$A60,AI55))/(INDEX(B53:B60,AI56)-INDEX(B53:B60,AI55)),"INF")</f>
        <v>INF</v>
      </c>
      <c r="AJ57" s="69" t="str">
        <f t="shared" ref="AJ57" si="15">IFERROR((INDEX($A53:$A60,AJ56)-INDEX($A53:$A60,AJ55))/(INDEX(C53:C60,AJ56)-INDEX(C53:C60,AJ55)),"INF")</f>
        <v>INF</v>
      </c>
      <c r="AK57" s="69">
        <f t="shared" ref="AK57" si="16">IFERROR((INDEX($A53:$A60,AK56)-INDEX($A53:$A60,AK55))/(INDEX(D53:D60,AK56)-INDEX(D53:D60,AK55)),"INF")</f>
        <v>-193811921.4740504</v>
      </c>
      <c r="AL57" s="69">
        <f t="shared" ref="AL57" si="17">IFERROR((INDEX($A53:$A60,AL56)-INDEX($A53:$A60,AL55))/(INDEX(E53:E60,AL56)-INDEX(E53:E60,AL55)),"INF")</f>
        <v>1076431.818508157</v>
      </c>
      <c r="AM57" s="69" t="str">
        <f t="shared" ref="AM57" si="18">IFERROR((INDEX($A53:$A60,AM56)-INDEX($A53:$A60,AM55))/(INDEX(F53:F60,AM56)-INDEX(F53:F60,AM55)),"INF")</f>
        <v>INF</v>
      </c>
      <c r="AN57" s="69" t="str">
        <f t="shared" ref="AN57" si="19">IFERROR((INDEX($A53:$A60,AN56)-INDEX($A53:$A60,AN55))/(INDEX(G53:G60,AN56)-INDEX(G53:G60,AN55)),"INF")</f>
        <v>INF</v>
      </c>
      <c r="AO57" s="69">
        <f t="shared" ref="AO57" si="20">IFERROR((INDEX($A53:$A60,AO56)-INDEX($A53:$A60,AO55))/(INDEX(H53:H60,AO56)-INDEX(H53:H60,AO55)),"INF")</f>
        <v>974381.1880956348</v>
      </c>
      <c r="AP57" s="69" t="str">
        <f t="shared" ref="AP57" si="21">IFERROR((INDEX($A53:$A60,AP56)-INDEX($A53:$A60,AP55))/(INDEX(I53:I60,AP56)-INDEX(I53:I60,AP55)),"INF")</f>
        <v>INF</v>
      </c>
      <c r="AQ57" s="69" t="str">
        <f t="shared" ref="AQ57" si="22">IFERROR((INDEX($A53:$A60,AQ56)-INDEX($A53:$A60,AQ55))/(INDEX(J53:J60,AQ56)-INDEX(J53:J60,AQ55)),"INF")</f>
        <v>INF</v>
      </c>
      <c r="AR57" s="69">
        <f t="shared" ref="AR57" si="23">IFERROR((INDEX($A53:$A60,AR56)-INDEX($A53:$A60,AR55))/(INDEX(K53:K60,AR56)-INDEX(K53:K60,AR55)),"INF")</f>
        <v>4174300.5915785697</v>
      </c>
      <c r="AS57" s="69" t="str">
        <f t="shared" ref="AS57" si="24">IFERROR((INDEX($A53:$A60,AS56)-INDEX($A53:$A60,AS55))/(INDEX(L53:L60,AS56)-INDEX(L53:L60,AS55)),"INF")</f>
        <v>INF</v>
      </c>
      <c r="AT57" s="69" t="str">
        <f t="shared" ref="AT57" si="25">IFERROR((INDEX($A53:$A60,AT56)-INDEX($A53:$A60,AT55))/(INDEX(M53:M60,AT56)-INDEX(M53:M60,AT55)),"INF")</f>
        <v>INF</v>
      </c>
      <c r="AU57" s="69" t="str">
        <f t="shared" ref="AU57" si="26">IFERROR((INDEX($A53:$A60,AU56)-INDEX($A53:$A60,AU55))/(INDEX(N53:N60,AU56)-INDEX(N53:N60,AU55)),"INF")</f>
        <v>INF</v>
      </c>
      <c r="AV57" s="69" t="str">
        <f t="shared" ref="AV57" si="27">IFERROR((INDEX($A53:$A60,AV56)-INDEX($A53:$A60,AV55))/(INDEX(O53:O60,AV56)-INDEX(O53:O60,AV55)),"INF")</f>
        <v>INF</v>
      </c>
      <c r="AW57" s="69" t="str">
        <f t="shared" ref="AW57" si="28">IFERROR((INDEX($A53:$A60,AW56)-INDEX($A53:$A60,AW55))/(INDEX(P53:P60,AW56)-INDEX(P53:P60,AW55)),"INF")</f>
        <v>INF</v>
      </c>
      <c r="AX57" s="69" t="str">
        <f t="shared" ref="AX57" si="29">IFERROR((INDEX($A53:$A60,AX56)-INDEX($A53:$A60,AX55))/(INDEX(Q53:Q60,AX56)-INDEX(Q53:Q60,AX55)),"INF")</f>
        <v>INF</v>
      </c>
      <c r="AY57" s="69" t="str">
        <f t="shared" ref="AY57" si="30">IFERROR((INDEX($A53:$A60,AY56)-INDEX($A53:$A60,AY55))/(INDEX(R53:R60,AY56)-INDEX(R53:R60,AY55)),"INF")</f>
        <v>INF</v>
      </c>
      <c r="AZ57" s="69" t="str">
        <f t="shared" ref="AZ57" si="31">IFERROR((INDEX($A53:$A60,AZ56)-INDEX($A53:$A60,AZ55))/(INDEX(S53:S60,AZ56)-INDEX(S53:S60,AZ55)),"INF")</f>
        <v>INF</v>
      </c>
      <c r="BA57" s="69">
        <f t="shared" ref="BA57" si="32">IFERROR((INDEX($A53:$A60,BA56)-INDEX($A53:$A60,BA55))/(INDEX(T53:T60,BA56)-INDEX(T53:T60,BA55)),"INF")</f>
        <v>6502577.0243403791</v>
      </c>
      <c r="BB57" s="69" t="str">
        <f t="shared" ref="BB57" si="33">IFERROR((INDEX($A53:$A60,BB56)-INDEX($A53:$A60,BB55))/(INDEX(U53:U60,BB56)-INDEX(U53:U60,BB55)),"INF")</f>
        <v>INF</v>
      </c>
      <c r="BC57" s="69" t="str">
        <f t="shared" ref="BC57" si="34">IFERROR((INDEX($A53:$A60,BC56)-INDEX($A53:$A60,BC55))/(INDEX(V53:V60,BC56)-INDEX(V53:V60,BC55)),"INF")</f>
        <v>INF</v>
      </c>
      <c r="BD57" s="69">
        <f t="shared" ref="BD57" si="35">IFERROR((INDEX($A53:$A60,BD56)-INDEX($A53:$A60,BD55))/(INDEX(W53:W60,BD56)-INDEX(W53:W60,BD55)),"INF")</f>
        <v>1703525.7725507272</v>
      </c>
      <c r="BE57" s="69" t="str">
        <f t="shared" ref="BE57" si="36">IFERROR((INDEX($A53:$A60,BE56)-INDEX($A53:$A60,BE55))/(INDEX(X53:X60,BE56)-INDEX(X53:X60,BE55)),"INF")</f>
        <v>INF</v>
      </c>
      <c r="BF57" s="69">
        <f t="shared" ref="BF57" si="37">IFERROR((INDEX($A53:$A60,BF56)-INDEX($A53:$A60,BF55))/(INDEX(Y53:Y60,BF56)-INDEX(Y53:Y60,BF55)),"INF")</f>
        <v>1601921.5995882552</v>
      </c>
    </row>
    <row r="58" spans="1:58" s="10" customFormat="1" x14ac:dyDescent="0.25">
      <c r="A58" s="10">
        <v>300</v>
      </c>
      <c r="B58" s="10">
        <v>0.1181875214369523</v>
      </c>
      <c r="C58" s="10">
        <v>0.48019107146287415</v>
      </c>
      <c r="D58" s="10">
        <v>0</v>
      </c>
      <c r="E58" s="10">
        <v>2.1835342226227798E-5</v>
      </c>
      <c r="F58" s="10">
        <v>0</v>
      </c>
      <c r="G58" s="10">
        <v>1.2219827267018261E-4</v>
      </c>
      <c r="H58" s="10">
        <v>6.7565892059400499E-4</v>
      </c>
      <c r="I58" s="10">
        <v>5.0553982747012275E-4</v>
      </c>
      <c r="J58" s="10">
        <v>5.9273517119400182E-3</v>
      </c>
      <c r="K58" s="10">
        <v>1.748525683922144E-5</v>
      </c>
      <c r="L58" s="10">
        <v>1.3185117651443737E-4</v>
      </c>
      <c r="M58" s="10">
        <v>4.4376660179720011E-5</v>
      </c>
      <c r="N58" s="10">
        <v>0.39319171465259123</v>
      </c>
      <c r="O58" s="10">
        <v>3.6603563238732763E-4</v>
      </c>
      <c r="P58" s="10">
        <v>5.3368039957251175E-6</v>
      </c>
      <c r="Q58" s="10">
        <v>1.1008643356232397E-4</v>
      </c>
      <c r="R58" s="10">
        <v>2.6048848324246841E-4</v>
      </c>
      <c r="S58" s="10">
        <v>2.3130557236356431E-6</v>
      </c>
      <c r="T58" s="10">
        <v>7.1558161684397333E-6</v>
      </c>
      <c r="U58" s="10">
        <v>3.3599588780733527E-5</v>
      </c>
      <c r="V58" s="10">
        <v>0</v>
      </c>
      <c r="W58" s="10">
        <v>1.5111863563657742E-4</v>
      </c>
      <c r="X58" s="10">
        <v>2.1348953302904183E-5</v>
      </c>
      <c r="Y58" s="10">
        <v>2.5911876348011997E-5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H58" s="104" t="s">
        <v>69</v>
      </c>
      <c r="AI58" s="72">
        <f>IFERROR(INDEX($A53:$A60,AI55)+((IF(AND(INDEX(B53:B60,AI55)&lt;=AI53,AI53&lt;=INDEX(B53:B60,AI56)),AI53,AI54)-INDEX(B53:B60,AI55))*AI57),0)</f>
        <v>0</v>
      </c>
      <c r="AJ58" s="72">
        <f t="shared" ref="AJ58" si="38">IFERROR(INDEX($A53:$A60,AJ55)+((IF(AND(INDEX(C53:C60,AJ55)&lt;=AJ53,AJ53&lt;=INDEX(C53:C60,AJ56)),AJ53,AJ54)-INDEX(C53:C60,AJ55))*AJ57),0)</f>
        <v>0</v>
      </c>
      <c r="AK58" s="72">
        <f t="shared" ref="AK58" si="39">IFERROR(INDEX($A53:$A60,AK55)+((IF(AND(INDEX(D53:D60,AK55)&lt;=AK53,AK53&lt;=INDEX(D53:D60,AK56)),AK53,AK54)-INDEX(D53:D60,AK55))*AK57),0)</f>
        <v>120</v>
      </c>
      <c r="AL58" s="72">
        <f t="shared" ref="AL58" si="40">IFERROR(INDEX($A53:$A60,AL55)+((IF(AND(INDEX(E53:E60,AL55)&lt;=AL53,AL53&lt;=INDEX(E53:E60,AL56)),AL53,AL54)-INDEX(E53:E60,AL55))*AL57),0)</f>
        <v>8.9629131829785607</v>
      </c>
      <c r="AM58" s="72">
        <f t="shared" ref="AM58" si="41">IFERROR(INDEX($A53:$A60,AM55)+((IF(AND(INDEX(F53:F60,AM55)&lt;=AM53,AM53&lt;=INDEX(F53:F60,AM56)),AM53,AM54)-INDEX(F53:F60,AM55))*AM57),0)</f>
        <v>0</v>
      </c>
      <c r="AN58" s="72">
        <f t="shared" ref="AN58" si="42">IFERROR(INDEX($A53:$A60,AN55)+((IF(AND(INDEX(G53:G60,AN55)&lt;=AN53,AN53&lt;=INDEX(G53:G60,AN56)),AN53,AN54)-INDEX(G53:G60,AN55))*AN57),0)</f>
        <v>0</v>
      </c>
      <c r="AO58" s="72">
        <f t="shared" ref="AO58" si="43">IFERROR(INDEX($A53:$A60,AO55)+((IF(AND(INDEX(H53:H60,AO55)&lt;=AO53,AO53&lt;=INDEX(H53:H60,AO56)),AO53,AO54)-INDEX(H53:H60,AO55))*AO57),0)</f>
        <v>151.48708300942465</v>
      </c>
      <c r="AP58" s="72">
        <f t="shared" ref="AP58" si="44">IFERROR(INDEX($A53:$A60,AP55)+((IF(AND(INDEX(I53:I60,AP55)&lt;=AP53,AP53&lt;=INDEX(I53:I60,AP56)),AP53,AP54)-INDEX(I53:I60,AP55))*AP57),0)</f>
        <v>0</v>
      </c>
      <c r="AQ58" s="72">
        <f t="shared" ref="AQ58" si="45">IFERROR(INDEX($A53:$A60,AQ55)+((IF(AND(INDEX(J53:J60,AQ55)&lt;=AQ53,AQ53&lt;=INDEX(J53:J60,AQ56)),AQ53,AQ54)-INDEX(J53:J60,AQ55))*AQ57),0)</f>
        <v>0</v>
      </c>
      <c r="AR58" s="72">
        <f t="shared" ref="AR58" si="46">IFERROR(INDEX($A53:$A60,AR55)+((IF(AND(INDEX(K53:K60,AR55)&lt;=AR53,AR53&lt;=INDEX(K53:K60,AR56)),AR53,AR54)-INDEX(K53:K60,AR55))*AR57),0)</f>
        <v>15.157554509975702</v>
      </c>
      <c r="AS58" s="72">
        <f t="shared" ref="AS58" si="47">IFERROR(INDEX($A53:$A60,AS55)+((IF(AND(INDEX(L53:L60,AS55)&lt;=AS53,AS53&lt;=INDEX(L53:L60,AS56)),AS53,AS54)-INDEX(L53:L60,AS55))*AS57),0)</f>
        <v>0</v>
      </c>
      <c r="AT58" s="72">
        <f t="shared" ref="AT58" si="48">IFERROR(INDEX($A53:$A60,AT55)+((IF(AND(INDEX(M53:M60,AT55)&lt;=AT53,AT53&lt;=INDEX(M53:M60,AT56)),AT53,AT54)-INDEX(M53:M60,AT55))*AT57),0)</f>
        <v>0</v>
      </c>
      <c r="AU58" s="72">
        <f t="shared" ref="AU58" si="49">IFERROR(INDEX($A53:$A60,AU55)+((IF(AND(INDEX(N53:N60,AU55)&lt;=AU53,AU53&lt;=INDEX(N53:N60,AU56)),AU53,AU54)-INDEX(N53:N60,AU55))*AU57),0)</f>
        <v>0</v>
      </c>
      <c r="AV58" s="72">
        <f t="shared" ref="AV58" si="50">IFERROR(INDEX($A53:$A60,AV55)+((IF(AND(INDEX(O53:O60,AV55)&lt;=AV53,AV53&lt;=INDEX(O53:O60,AV56)),AV53,AV54)-INDEX(O53:O60,AV55))*AV57),0)</f>
        <v>0</v>
      </c>
      <c r="AW58" s="72">
        <f t="shared" ref="AW58" si="51">IFERROR(INDEX($A53:$A60,AW55)+((IF(AND(INDEX(P53:P60,AW55)&lt;=AW53,AW53&lt;=INDEX(P53:P60,AW56)),AW53,AW54)-INDEX(P53:P60,AW55))*AW57),0)</f>
        <v>0</v>
      </c>
      <c r="AX58" s="72">
        <f t="shared" ref="AX58" si="52">IFERROR(INDEX($A53:$A60,AX55)+((IF(AND(INDEX(Q53:Q60,AX55)&lt;=AX53,AX53&lt;=INDEX(Q53:Q60,AX56)),AX53,AX54)-INDEX(Q53:Q60,AX55))*AX57),0)</f>
        <v>0</v>
      </c>
      <c r="AY58" s="72">
        <f t="shared" ref="AY58" si="53">IFERROR(INDEX($A53:$A60,AY55)+((IF(AND(INDEX(R53:R60,AY55)&lt;=AY53,AY53&lt;=INDEX(R53:R60,AY56)),AY53,AY54)-INDEX(R53:R60,AY55))*AY57),0)</f>
        <v>0</v>
      </c>
      <c r="AZ58" s="72">
        <f t="shared" ref="AZ58" si="54">IFERROR(INDEX($A53:$A60,AZ55)+((IF(AND(INDEX(S53:S60,AZ55)&lt;=AZ53,AZ53&lt;=INDEX(S53:S60,AZ56)),AZ53,AZ54)-INDEX(S53:S60,AZ55))*AZ57),0)</f>
        <v>0</v>
      </c>
      <c r="BA58" s="72">
        <f t="shared" ref="BA58" si="55">IFERROR(INDEX($A53:$A60,BA55)+((IF(AND(INDEX(T53:T60,BA55)&lt;=BA53,BA53&lt;=INDEX(T53:T60,BA56)),BA53,BA54)-INDEX(T53:T60,BA55))*BA57),0)</f>
        <v>7.1162327778188441</v>
      </c>
      <c r="BB58" s="72">
        <f t="shared" ref="BB58" si="56">IFERROR(INDEX($A53:$A60,BB55)+((IF(AND(INDEX(U53:U60,BB55)&lt;=BB53,BB53&lt;=INDEX(U53:U60,BB56)),BB53,BB54)-INDEX(U53:U60,BB55))*BB57),0)</f>
        <v>0</v>
      </c>
      <c r="BC58" s="72">
        <f t="shared" ref="BC58" si="57">IFERROR(INDEX($A53:$A60,BC55)+((IF(AND(INDEX(V53:V60,BC55)&lt;=BC53,BC53&lt;=INDEX(V53:V60,BC56)),BC53,BC54)-INDEX(V53:V60,BC55))*BC57),0)</f>
        <v>0</v>
      </c>
      <c r="BD58" s="72">
        <f t="shared" ref="BD58" si="58">IFERROR(INDEX($A53:$A60,BD55)+((IF(AND(INDEX(W53:W60,BD55)&lt;=BD53,BD53&lt;=INDEX(W53:W60,BD56)),BD53,BD54)-INDEX(W53:W60,BD55))*BD57),0)</f>
        <v>22.428717802438829</v>
      </c>
      <c r="BE58" s="72">
        <f t="shared" ref="BE58" si="59">IFERROR(INDEX($A53:$A60,BE55)+((IF(AND(INDEX(X53:X60,BE55)&lt;=BE53,BE53&lt;=INDEX(X53:X60,BE56)),BE53,BE54)-INDEX(X53:X60,BE55))*BE57),0)</f>
        <v>0</v>
      </c>
      <c r="BF58" s="72">
        <f t="shared" ref="BF58" si="60">IFERROR(INDEX($A53:$A60,BF55)+((IF(AND(INDEX(Y53:Y60,BF55)&lt;=BF53,BF53&lt;=INDEX(Y53:Y60,BF56)),BF53,BF54)-INDEX(Y53:Y60,BF55))*BF57),0)</f>
        <v>4.1132616934408244</v>
      </c>
    </row>
    <row r="59" spans="1:58" s="10" customFormat="1" x14ac:dyDescent="0.25">
      <c r="A59" s="10">
        <v>600</v>
      </c>
      <c r="B59" s="10">
        <v>0.11829195701071843</v>
      </c>
      <c r="C59" s="10">
        <v>0.48018024668903614</v>
      </c>
      <c r="D59" s="10">
        <v>0</v>
      </c>
      <c r="E59" s="10">
        <v>2.3554271627650072E-5</v>
      </c>
      <c r="F59" s="10">
        <v>0</v>
      </c>
      <c r="G59" s="10">
        <v>1.04548840218922E-4</v>
      </c>
      <c r="H59" s="10">
        <v>7.605131947304839E-4</v>
      </c>
      <c r="I59" s="10">
        <v>5.0762444993631306E-4</v>
      </c>
      <c r="J59" s="10">
        <v>5.5346493434250462E-3</v>
      </c>
      <c r="K59" s="10">
        <v>1.85595711447539E-5</v>
      </c>
      <c r="L59" s="10">
        <v>1.4891672992608309E-4</v>
      </c>
      <c r="M59" s="10">
        <v>4.1135899366237061E-5</v>
      </c>
      <c r="N59" s="10">
        <v>0.39339848580941073</v>
      </c>
      <c r="O59" s="10">
        <v>3.6037097851743239E-4</v>
      </c>
      <c r="P59" s="10">
        <v>5.4332109885254861E-6</v>
      </c>
      <c r="Q59" s="10">
        <v>1.1071662043342712E-4</v>
      </c>
      <c r="R59" s="10">
        <v>2.6065748647192364E-4</v>
      </c>
      <c r="S59" s="10">
        <v>2.3089067502304558E-6</v>
      </c>
      <c r="T59" s="10">
        <v>7.3765301871287345E-6</v>
      </c>
      <c r="U59" s="10">
        <v>3.373312817934356E-5</v>
      </c>
      <c r="V59" s="10">
        <v>0</v>
      </c>
      <c r="W59" s="10">
        <v>1.5504100869977194E-4</v>
      </c>
      <c r="X59" s="10">
        <v>2.5077596313635241E-5</v>
      </c>
      <c r="Y59" s="10">
        <v>2.9092723917779646E-5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H59" s="101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</row>
    <row r="60" spans="1:58" s="10" customFormat="1" x14ac:dyDescent="0.25">
      <c r="A60" s="10">
        <v>1800</v>
      </c>
      <c r="B60" s="10">
        <v>0.11815630460577121</v>
      </c>
      <c r="C60" s="10">
        <v>0.48021808540226613</v>
      </c>
      <c r="D60" s="10">
        <v>0</v>
      </c>
      <c r="E60" s="10">
        <v>2.4100112404163173E-5</v>
      </c>
      <c r="F60" s="10">
        <v>0</v>
      </c>
      <c r="G60" s="10">
        <v>1.7327509901738012E-4</v>
      </c>
      <c r="H60" s="10">
        <v>8.1379592896494595E-4</v>
      </c>
      <c r="I60" s="10">
        <v>5.1638290834718275E-4</v>
      </c>
      <c r="J60" s="10">
        <v>5.9939090575058104E-3</v>
      </c>
      <c r="K60" s="10">
        <v>1.8877036590808927E-5</v>
      </c>
      <c r="L60" s="10">
        <v>1.5145711498327271E-4</v>
      </c>
      <c r="M60" s="10">
        <v>4.5761212493884946E-5</v>
      </c>
      <c r="N60" s="10">
        <v>0.39285833165172063</v>
      </c>
      <c r="O60" s="10">
        <v>3.8132310301791639E-4</v>
      </c>
      <c r="P60" s="10">
        <v>5.6160643760865971E-6</v>
      </c>
      <c r="Q60" s="10">
        <v>1.1135845328059139E-4</v>
      </c>
      <c r="R60" s="10">
        <v>2.6971963203110239E-4</v>
      </c>
      <c r="S60" s="10">
        <v>4.3775151207509411E-6</v>
      </c>
      <c r="T60" s="10">
        <v>8.5161235607604844E-6</v>
      </c>
      <c r="U60" s="10">
        <v>3.5833081207767616E-5</v>
      </c>
      <c r="V60" s="10">
        <v>2.7346147875894794E-8</v>
      </c>
      <c r="W60" s="10">
        <v>1.542543837394605E-4</v>
      </c>
      <c r="X60" s="10">
        <v>2.7152380506056981E-5</v>
      </c>
      <c r="Y60" s="10">
        <v>3.1541786946234395E-5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H60" s="101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</row>
    <row r="61" spans="1:58" s="10" customFormat="1" x14ac:dyDescent="0.25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AH61" s="101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</row>
    <row r="62" spans="1:58" s="10" customFormat="1" x14ac:dyDescent="0.25">
      <c r="A62" s="11" t="s">
        <v>29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AH62" s="101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</row>
    <row r="63" spans="1:58" s="10" customFormat="1" x14ac:dyDescent="0.25">
      <c r="A63" s="11" t="s">
        <v>34</v>
      </c>
      <c r="B63" s="12" t="s">
        <v>4</v>
      </c>
      <c r="C63" s="12" t="s">
        <v>5</v>
      </c>
      <c r="D63" s="11" t="s">
        <v>6</v>
      </c>
      <c r="E63" s="11" t="s">
        <v>7</v>
      </c>
      <c r="F63" s="11" t="s">
        <v>8</v>
      </c>
      <c r="G63" s="11" t="s">
        <v>9</v>
      </c>
      <c r="H63" s="11" t="s">
        <v>10</v>
      </c>
      <c r="I63" s="11" t="s">
        <v>11</v>
      </c>
      <c r="J63" s="11" t="s">
        <v>12</v>
      </c>
      <c r="K63" s="11" t="s">
        <v>13</v>
      </c>
      <c r="L63" s="11" t="s">
        <v>14</v>
      </c>
      <c r="M63" s="11" t="s">
        <v>15</v>
      </c>
      <c r="N63" s="11" t="s">
        <v>16</v>
      </c>
      <c r="O63" s="11" t="s">
        <v>17</v>
      </c>
      <c r="P63" s="11" t="s">
        <v>18</v>
      </c>
      <c r="Q63" s="11" t="s">
        <v>19</v>
      </c>
      <c r="R63" s="11" t="s">
        <v>20</v>
      </c>
      <c r="S63" s="11" t="s">
        <v>21</v>
      </c>
      <c r="T63" s="11" t="s">
        <v>22</v>
      </c>
      <c r="U63" s="11" t="s">
        <v>23</v>
      </c>
      <c r="V63" s="11" t="s">
        <v>24</v>
      </c>
      <c r="W63" s="11" t="s">
        <v>25</v>
      </c>
      <c r="X63" s="11" t="s">
        <v>26</v>
      </c>
      <c r="Y63" s="11" t="s">
        <v>27</v>
      </c>
      <c r="AH63" s="101"/>
      <c r="AI63" s="69" t="s">
        <v>4</v>
      </c>
      <c r="AJ63" s="69" t="s">
        <v>5</v>
      </c>
      <c r="AK63" s="69" t="s">
        <v>6</v>
      </c>
      <c r="AL63" s="69" t="s">
        <v>7</v>
      </c>
      <c r="AM63" s="69" t="s">
        <v>8</v>
      </c>
      <c r="AN63" s="69" t="s">
        <v>9</v>
      </c>
      <c r="AO63" s="69" t="s">
        <v>10</v>
      </c>
      <c r="AP63" s="69" t="s">
        <v>11</v>
      </c>
      <c r="AQ63" s="69" t="s">
        <v>12</v>
      </c>
      <c r="AR63" s="69" t="s">
        <v>13</v>
      </c>
      <c r="AS63" s="69" t="s">
        <v>14</v>
      </c>
      <c r="AT63" s="69" t="s">
        <v>15</v>
      </c>
      <c r="AU63" s="69" t="s">
        <v>16</v>
      </c>
      <c r="AV63" s="69" t="s">
        <v>17</v>
      </c>
      <c r="AW63" s="69" t="s">
        <v>18</v>
      </c>
      <c r="AX63" s="69" t="s">
        <v>19</v>
      </c>
      <c r="AY63" s="69" t="s">
        <v>20</v>
      </c>
      <c r="AZ63" s="69" t="s">
        <v>21</v>
      </c>
      <c r="BA63" s="69" t="s">
        <v>22</v>
      </c>
      <c r="BB63" s="69" t="s">
        <v>23</v>
      </c>
      <c r="BC63" s="69" t="s">
        <v>24</v>
      </c>
      <c r="BD63" s="69" t="s">
        <v>25</v>
      </c>
      <c r="BE63" s="69" t="s">
        <v>26</v>
      </c>
      <c r="BF63" s="69" t="s">
        <v>27</v>
      </c>
    </row>
    <row r="64" spans="1:58" s="10" customFormat="1" x14ac:dyDescent="0.25">
      <c r="A64" s="10">
        <v>3</v>
      </c>
      <c r="B64" s="13">
        <f>B42/B53</f>
        <v>2.8918872480873419E-2</v>
      </c>
      <c r="C64" s="13">
        <f t="shared" ref="C64:Y64" si="61">C42/C53</f>
        <v>2.7066988367871374E-3</v>
      </c>
      <c r="D64" s="13" t="e">
        <f t="shared" si="61"/>
        <v>#DIV/0!</v>
      </c>
      <c r="E64" s="13">
        <f t="shared" si="61"/>
        <v>1.3596489574246935</v>
      </c>
      <c r="F64" s="13" t="e">
        <f t="shared" si="61"/>
        <v>#DIV/0!</v>
      </c>
      <c r="G64" s="13">
        <f t="shared" si="61"/>
        <v>5.4772255750516612</v>
      </c>
      <c r="H64" s="13" t="e">
        <f t="shared" si="61"/>
        <v>#DIV/0!</v>
      </c>
      <c r="I64" s="13">
        <f t="shared" si="61"/>
        <v>1.0417766214587438</v>
      </c>
      <c r="J64" s="13">
        <f t="shared" si="61"/>
        <v>2.7226918554631752</v>
      </c>
      <c r="K64" s="13">
        <f t="shared" si="61"/>
        <v>1.2516602668507708</v>
      </c>
      <c r="L64" s="13">
        <f t="shared" si="61"/>
        <v>1.2667564725100107</v>
      </c>
      <c r="M64" s="13">
        <f t="shared" si="61"/>
        <v>5.2490266701960318</v>
      </c>
      <c r="N64" s="13">
        <f t="shared" si="61"/>
        <v>2.8923557534248891E-2</v>
      </c>
      <c r="O64" s="13">
        <f t="shared" si="61"/>
        <v>2.0337047449709837</v>
      </c>
      <c r="P64" s="13">
        <f t="shared" si="61"/>
        <v>2.0563635473047222</v>
      </c>
      <c r="Q64" s="13">
        <f t="shared" si="61"/>
        <v>0.4055157623570454</v>
      </c>
      <c r="R64" s="13">
        <f t="shared" si="61"/>
        <v>0.64710384999656367</v>
      </c>
      <c r="S64" s="13">
        <f t="shared" si="61"/>
        <v>2.4481877959917253</v>
      </c>
      <c r="T64" s="13">
        <f t="shared" si="61"/>
        <v>2.7137816957302801</v>
      </c>
      <c r="U64" s="13">
        <f t="shared" si="61"/>
        <v>0.99540542605664994</v>
      </c>
      <c r="V64" s="13" t="e">
        <f t="shared" si="61"/>
        <v>#DIV/0!</v>
      </c>
      <c r="W64" s="13">
        <f t="shared" si="61"/>
        <v>0.12163229785546781</v>
      </c>
      <c r="X64" s="13">
        <f t="shared" si="61"/>
        <v>2.5205879211903097</v>
      </c>
      <c r="Y64" s="13">
        <f t="shared" si="61"/>
        <v>3.7145943356654585</v>
      </c>
      <c r="AH64" s="101" t="s">
        <v>52</v>
      </c>
      <c r="AI64" s="69">
        <f>IFERROR(SLOPE(LN(B64:B71),LN($A64:$A71)),"")</f>
        <v>2.7370663399266512E-2</v>
      </c>
      <c r="AJ64" s="69">
        <f t="shared" ref="AJ64" si="62">IFERROR(SLOPE(LN(C64:C71),LN($A64:$A71)),"")</f>
        <v>2.3180635652353017E-2</v>
      </c>
      <c r="AK64" s="69" t="str">
        <f t="shared" ref="AK64" si="63">IFERROR(SLOPE(LN(D64:D71),LN($A64:$A71)),"")</f>
        <v/>
      </c>
      <c r="AL64" s="69">
        <f t="shared" ref="AL64" si="64">IFERROR(SLOPE(LN(E64:E71),LN($A64:$A71)),"")</f>
        <v>-0.21070021359332974</v>
      </c>
      <c r="AM64" s="69" t="str">
        <f t="shared" ref="AM64" si="65">IFERROR(SLOPE(LN(F64:F71),LN($A64:$A71)),"")</f>
        <v/>
      </c>
      <c r="AN64" s="69">
        <f>IFERROR(SLOPE(LN(G66:G71),LN($A66:$A71)),"")</f>
        <v>-0.38216207908439703</v>
      </c>
      <c r="AO64" s="69" t="str">
        <f t="shared" ref="AO64" si="66">IFERROR(SLOPE(LN(H64:H71),LN($A64:$A71)),"")</f>
        <v/>
      </c>
      <c r="AP64" s="69">
        <f t="shared" ref="AP64" si="67">IFERROR(SLOPE(LN(I64:I71),LN($A64:$A71)),"")</f>
        <v>-9.4101387911446704E-2</v>
      </c>
      <c r="AQ64" s="69">
        <f t="shared" ref="AQ64" si="68">IFERROR(SLOPE(LN(J64:J71),LN($A64:$A71)),"")</f>
        <v>-1.2206927623186314E-2</v>
      </c>
      <c r="AR64" s="69">
        <f t="shared" ref="AR64" si="69">IFERROR(SLOPE(LN(K64:K71),LN($A64:$A71)),"")</f>
        <v>-0.263928682328541</v>
      </c>
      <c r="AS64" s="69">
        <f t="shared" ref="AS64" si="70">IFERROR(SLOPE(LN(L64:L71),LN($A64:$A71)),"")</f>
        <v>-2.3025320488678287E-2</v>
      </c>
      <c r="AT64" s="69">
        <f t="shared" ref="AT64" si="71">IFERROR(SLOPE(LN(M64:M71),LN($A64:$A71)),"")</f>
        <v>-4.293583499336668E-2</v>
      </c>
      <c r="AU64" s="69">
        <f t="shared" ref="AU64" si="72">IFERROR(SLOPE(LN(N64:N71),LN($A64:$A71)),"")</f>
        <v>2.6595391865296501E-2</v>
      </c>
      <c r="AV64" s="69">
        <f t="shared" ref="AV64" si="73">IFERROR(SLOPE(LN(O64:O71),LN($A64:$A71)),"")</f>
        <v>-2.7820543276176968E-3</v>
      </c>
      <c r="AW64" s="69">
        <f t="shared" ref="AW64" si="74">IFERROR(SLOPE(LN(P64:P71),LN($A64:$A71)),"")</f>
        <v>-0.10609949591893669</v>
      </c>
      <c r="AX64" s="69">
        <f t="shared" ref="AX64" si="75">IFERROR(SLOPE(LN(Q64:Q71),LN($A64:$A71)),"")</f>
        <v>-2.6867214957597977E-2</v>
      </c>
      <c r="AY64" s="69">
        <f t="shared" ref="AY64" si="76">IFERROR(SLOPE(LN(R64:R71),LN($A64:$A71)),"")</f>
        <v>-1.8237767202097147E-2</v>
      </c>
      <c r="AZ64" s="69">
        <f t="shared" ref="AZ64" si="77">IFERROR(SLOPE(LN(S64:S71),LN($A64:$A71)),"")</f>
        <v>-0.10084553074966923</v>
      </c>
      <c r="BA64" s="69">
        <f t="shared" ref="BA64" si="78">IFERROR(SLOPE(LN(T64:T71),LN($A64:$A71)),"")</f>
        <v>-0.31199062783953518</v>
      </c>
      <c r="BB64" s="69">
        <f t="shared" ref="BB64" si="79">IFERROR(SLOPE(LN(U64:U71),LN($A64:$A71)),"")</f>
        <v>-0.12463616000061679</v>
      </c>
      <c r="BC64" s="69" t="str">
        <f t="shared" ref="BC64" si="80">IFERROR(SLOPE(LN(V64:V71),LN($A64:$A71)),"")</f>
        <v/>
      </c>
      <c r="BD64" s="69">
        <f t="shared" ref="BD64" si="81">IFERROR(SLOPE(LN(W64:W71),LN($A64:$A71)),"")</f>
        <v>-0.15130712634008001</v>
      </c>
      <c r="BE64" s="69">
        <f t="shared" ref="BE64" si="82">IFERROR(SLOPE(LN(X64:X71),LN($A64:$A71)),"")</f>
        <v>-9.3644075878205515E-2</v>
      </c>
      <c r="BF64" s="69">
        <f t="shared" ref="BF64" si="83">IFERROR(SLOPE(LN(Y64:Y71),LN($A64:$A71)),"")</f>
        <v>-0.32183911137348192</v>
      </c>
    </row>
    <row r="65" spans="1:60" s="10" customFormat="1" x14ac:dyDescent="0.25">
      <c r="A65" s="10">
        <v>10</v>
      </c>
      <c r="B65" s="13">
        <f t="shared" ref="B65:Y71" si="84">B43/B54</f>
        <v>2.8722194570364758E-2</v>
      </c>
      <c r="C65" s="13">
        <f t="shared" si="84"/>
        <v>2.6296772477909318E-3</v>
      </c>
      <c r="D65" s="13">
        <f t="shared" si="84"/>
        <v>5.4772255750516612</v>
      </c>
      <c r="E65" s="13">
        <f t="shared" si="84"/>
        <v>0.63241463168831913</v>
      </c>
      <c r="F65" s="13" t="e">
        <f t="shared" si="84"/>
        <v>#DIV/0!</v>
      </c>
      <c r="G65" s="13">
        <f t="shared" si="84"/>
        <v>2.9478007921434166</v>
      </c>
      <c r="H65" s="13">
        <f t="shared" si="84"/>
        <v>3.6483094927143185</v>
      </c>
      <c r="I65" s="13">
        <f t="shared" si="84"/>
        <v>0.59642915768083016</v>
      </c>
      <c r="J65" s="13">
        <f t="shared" si="84"/>
        <v>2.5090008809985731</v>
      </c>
      <c r="K65" s="13">
        <f t="shared" si="84"/>
        <v>0.87537605265275964</v>
      </c>
      <c r="L65" s="13">
        <f t="shared" si="84"/>
        <v>2.2384498620122155</v>
      </c>
      <c r="M65" s="13">
        <f t="shared" si="84"/>
        <v>4.5996409291488405</v>
      </c>
      <c r="N65" s="13">
        <f t="shared" si="84"/>
        <v>2.8706359617487735E-2</v>
      </c>
      <c r="O65" s="13">
        <f t="shared" si="84"/>
        <v>2.1568581501922313</v>
      </c>
      <c r="P65" s="13">
        <f t="shared" si="84"/>
        <v>1.7120965531104464</v>
      </c>
      <c r="Q65" s="13">
        <f t="shared" si="84"/>
        <v>0.35542267332050992</v>
      </c>
      <c r="R65" s="13">
        <f t="shared" si="84"/>
        <v>0.56101822178200267</v>
      </c>
      <c r="S65" s="13">
        <f t="shared" si="84"/>
        <v>2.8568984619293887</v>
      </c>
      <c r="T65" s="13">
        <f t="shared" si="84"/>
        <v>2.1596639346666753</v>
      </c>
      <c r="U65" s="13">
        <f t="shared" si="84"/>
        <v>0.7183689627664922</v>
      </c>
      <c r="V65" s="13" t="e">
        <f t="shared" si="84"/>
        <v>#DIV/0!</v>
      </c>
      <c r="W65" s="13">
        <f t="shared" si="84"/>
        <v>7.5901006889270178E-2</v>
      </c>
      <c r="X65" s="13">
        <f t="shared" si="84"/>
        <v>2.3100948043062055</v>
      </c>
      <c r="Y65" s="13">
        <f t="shared" si="84"/>
        <v>1.8362412153684791</v>
      </c>
      <c r="AH65" s="101" t="s">
        <v>53</v>
      </c>
      <c r="AI65" s="69">
        <f>IFERROR(EXP(INTERCEPT(LN(B64:B71),LN($A64:$A71))),"")</f>
        <v>2.7723742251073172E-2</v>
      </c>
      <c r="AJ65" s="69">
        <f t="shared" ref="AJ65" si="85">IFERROR(EXP(INTERCEPT(LN(C64:C71),LN($A64:$A71))),"")</f>
        <v>2.5757653690114649E-3</v>
      </c>
      <c r="AK65" s="69" t="str">
        <f t="shared" ref="AK65" si="86">IFERROR(EXP(INTERCEPT(LN(D64:D71),LN($A64:$A71))),"")</f>
        <v/>
      </c>
      <c r="AL65" s="69">
        <f t="shared" ref="AL65" si="87">IFERROR(EXP(INTERCEPT(LN(E64:E71),LN($A64:$A71))),"")</f>
        <v>1.215709998722492</v>
      </c>
      <c r="AM65" s="69" t="str">
        <f t="shared" ref="AM65" si="88">IFERROR(EXP(INTERCEPT(LN(F64:F71),LN($A64:$A71))),"")</f>
        <v/>
      </c>
      <c r="AN65" s="69">
        <f>IFERROR(EXP(INTERCEPT(LN(G66:G71),LN($A66:$A71))),"")</f>
        <v>18.188152178542072</v>
      </c>
      <c r="AO65" s="69" t="str">
        <f t="shared" ref="AO65" si="89">IFERROR(EXP(INTERCEPT(LN(H64:H71),LN($A64:$A71))),"")</f>
        <v/>
      </c>
      <c r="AP65" s="69">
        <f t="shared" ref="AP65" si="90">IFERROR(EXP(INTERCEPT(LN(I64:I71),LN($A64:$A71))),"")</f>
        <v>0.86246855917955101</v>
      </c>
      <c r="AQ65" s="69">
        <f t="shared" ref="AQ65" si="91">IFERROR(EXP(INTERCEPT(LN(J64:J71),LN($A64:$A71))),"")</f>
        <v>2.6564361906342491</v>
      </c>
      <c r="AR65" s="69">
        <f t="shared" ref="AR65" si="92">IFERROR(EXP(INTERCEPT(LN(K64:K71),LN($A64:$A71))),"")</f>
        <v>1.4052262080612132</v>
      </c>
      <c r="AS65" s="69">
        <f t="shared" ref="AS65" si="93">IFERROR(EXP(INTERCEPT(LN(L64:L71),LN($A64:$A71))),"")</f>
        <v>1.701358885199022</v>
      </c>
      <c r="AT65" s="69">
        <f t="shared" ref="AT65" si="94">IFERROR(EXP(INTERCEPT(LN(M64:M71),LN($A64:$A71))),"")</f>
        <v>5.1318241760314365</v>
      </c>
      <c r="AU65" s="69">
        <f t="shared" ref="AU65" si="95">IFERROR(EXP(INTERCEPT(LN(N64:N71),LN($A64:$A71))),"")</f>
        <v>2.776477453287261E-2</v>
      </c>
      <c r="AV65" s="69">
        <f t="shared" ref="AV65" si="96">IFERROR(EXP(INTERCEPT(LN(O64:O71),LN($A64:$A71))),"")</f>
        <v>2.116884567922193</v>
      </c>
      <c r="AW65" s="69">
        <f t="shared" ref="AW65" si="97">IFERROR(EXP(INTERCEPT(LN(P64:P71),LN($A64:$A71))),"")</f>
        <v>2.2371253782966383</v>
      </c>
      <c r="AX65" s="69">
        <f t="shared" ref="AX65" si="98">IFERROR(EXP(INTERCEPT(LN(Q64:Q71),LN($A64:$A71))),"")</f>
        <v>0.38169243000580005</v>
      </c>
      <c r="AY65" s="69">
        <f t="shared" ref="AY65" si="99">IFERROR(EXP(INTERCEPT(LN(R64:R71),LN($A64:$A71))),"")</f>
        <v>0.60495536541070549</v>
      </c>
      <c r="AZ65" s="69">
        <f t="shared" ref="AZ65" si="100">IFERROR(EXP(INTERCEPT(LN(S64:S71),LN($A64:$A71))),"")</f>
        <v>3.3856617415571919</v>
      </c>
      <c r="BA65" s="69">
        <f t="shared" ref="BA65" si="101">IFERROR(EXP(INTERCEPT(LN(T64:T71),LN($A64:$A71))),"")</f>
        <v>3.6736120966148436</v>
      </c>
      <c r="BB65" s="69">
        <f t="shared" ref="BB65" si="102">IFERROR(EXP(INTERCEPT(LN(U64:U71),LN($A64:$A71))),"")</f>
        <v>0.9480884017100415</v>
      </c>
      <c r="BC65" s="69" t="str">
        <f t="shared" ref="BC65" si="103">IFERROR(EXP(INTERCEPT(LN(V64:V71),LN($A64:$A71))),"")</f>
        <v/>
      </c>
      <c r="BD65" s="69">
        <f t="shared" ref="BD65" si="104">IFERROR(EXP(INTERCEPT(LN(W64:W71),LN($A64:$A71))),"")</f>
        <v>0.10616573332504552</v>
      </c>
      <c r="BE65" s="69">
        <f t="shared" ref="BE65" si="105">IFERROR(EXP(INTERCEPT(LN(X64:X71),LN($A64:$A71))),"")</f>
        <v>2.9029452478488635</v>
      </c>
      <c r="BF65" s="69">
        <f t="shared" ref="BF65" si="106">IFERROR(EXP(INTERCEPT(LN(Y64:Y71),LN($A64:$A71))),"")</f>
        <v>3.9427112686597923</v>
      </c>
    </row>
    <row r="66" spans="1:60" s="10" customFormat="1" x14ac:dyDescent="0.25">
      <c r="A66" s="10">
        <v>30</v>
      </c>
      <c r="B66" s="13">
        <f t="shared" si="84"/>
        <v>2.9541626590799504E-2</v>
      </c>
      <c r="C66" s="13">
        <f t="shared" si="84"/>
        <v>2.7037442958386224E-3</v>
      </c>
      <c r="D66" s="13">
        <f t="shared" si="84"/>
        <v>5.4772255750516656</v>
      </c>
      <c r="E66" s="13">
        <f t="shared" si="84"/>
        <v>0.50068715585966428</v>
      </c>
      <c r="F66" s="13" t="e">
        <f t="shared" si="84"/>
        <v>#DIV/0!</v>
      </c>
      <c r="G66" s="13">
        <f t="shared" si="84"/>
        <v>5.4772255750516594</v>
      </c>
      <c r="H66" s="13">
        <f t="shared" si="84"/>
        <v>1.2661661758065497</v>
      </c>
      <c r="I66" s="13">
        <f t="shared" si="84"/>
        <v>0.52295750578062217</v>
      </c>
      <c r="J66" s="13">
        <f t="shared" si="84"/>
        <v>2.4704981426025694</v>
      </c>
      <c r="K66" s="13">
        <f t="shared" si="84"/>
        <v>0.50372808971313932</v>
      </c>
      <c r="L66" s="13">
        <f t="shared" si="84"/>
        <v>1.6265481378045257</v>
      </c>
      <c r="M66" s="13">
        <f t="shared" si="84"/>
        <v>3.9779600645679913</v>
      </c>
      <c r="N66" s="13">
        <f t="shared" si="84"/>
        <v>2.9602683952242383E-2</v>
      </c>
      <c r="O66" s="13">
        <f t="shared" si="84"/>
        <v>2.1337540337470533</v>
      </c>
      <c r="P66" s="13">
        <f t="shared" si="84"/>
        <v>1.704867034267834</v>
      </c>
      <c r="Q66" s="13">
        <f t="shared" si="84"/>
        <v>0.32413632155795297</v>
      </c>
      <c r="R66" s="13">
        <f t="shared" si="84"/>
        <v>0.52538906133371366</v>
      </c>
      <c r="S66" s="13">
        <f t="shared" si="84"/>
        <v>2.2992930828957596</v>
      </c>
      <c r="T66" s="13">
        <f t="shared" si="84"/>
        <v>1.1036283359262236</v>
      </c>
      <c r="U66" s="13">
        <f t="shared" si="84"/>
        <v>0.53828143330202072</v>
      </c>
      <c r="V66" s="13" t="e">
        <f t="shared" si="84"/>
        <v>#DIV/0!</v>
      </c>
      <c r="W66" s="13">
        <f t="shared" si="84"/>
        <v>4.6921723252147239E-2</v>
      </c>
      <c r="X66" s="13">
        <f t="shared" si="84"/>
        <v>2.1472967589085403</v>
      </c>
      <c r="Y66" s="13">
        <f t="shared" si="84"/>
        <v>1.0533954848780547</v>
      </c>
      <c r="AH66" s="101" t="s">
        <v>48</v>
      </c>
      <c r="AI66" s="69">
        <f>IFERROR(RSQ(LN(B64:B71),LN($A64:$A71)),"")</f>
        <v>0.72256528554483124</v>
      </c>
      <c r="AJ66" s="69">
        <f t="shared" ref="AJ66" si="107">IFERROR(RSQ(LN(C64:C71),LN($A64:$A71)),"")</f>
        <v>0.64688714889776033</v>
      </c>
      <c r="AK66" s="69" t="str">
        <f t="shared" ref="AK66" si="108">IFERROR(RSQ(LN(D64:D71),LN($A64:$A71)),"")</f>
        <v/>
      </c>
      <c r="AL66" s="69">
        <f t="shared" ref="AL66" si="109">IFERROR(RSQ(LN(E64:E71),LN($A64:$A71)),"")</f>
        <v>0.85323991807560606</v>
      </c>
      <c r="AM66" s="69" t="str">
        <f t="shared" ref="AM66" si="110">IFERROR(RSQ(LN(F64:F71),LN($A64:$A71)),"")</f>
        <v/>
      </c>
      <c r="AN66" s="69">
        <f>IFERROR(RSQ(LN(G66:G71),LN($A66:$A71)),"")</f>
        <v>0.95969629462012096</v>
      </c>
      <c r="AO66" s="69" t="str">
        <f t="shared" ref="AO66" si="111">IFERROR(RSQ(LN(H64:H71),LN($A64:$A71)),"")</f>
        <v/>
      </c>
      <c r="AP66" s="69">
        <f t="shared" ref="AP66" si="112">IFERROR(RSQ(LN(I64:I71),LN($A64:$A71)),"")</f>
        <v>0.62583881075480408</v>
      </c>
      <c r="AQ66" s="69">
        <f t="shared" ref="AQ66" si="113">IFERROR(RSQ(LN(J64:J71),LN($A64:$A71)),"")</f>
        <v>0.55012258293092819</v>
      </c>
      <c r="AR66" s="69">
        <f t="shared" ref="AR66" si="114">IFERROR(RSQ(LN(K64:K71),LN($A64:$A71)),"")</f>
        <v>0.90501112083670421</v>
      </c>
      <c r="AS66" s="69">
        <f t="shared" ref="AS66" si="115">IFERROR(RSQ(LN(L64:L71),LN($A64:$A71)),"")</f>
        <v>7.8561662974321184E-2</v>
      </c>
      <c r="AT66" s="69">
        <f t="shared" ref="AT66" si="116">IFERROR(RSQ(LN(M64:M71),LN($A64:$A71)),"")</f>
        <v>0.75601299435328395</v>
      </c>
      <c r="AU66" s="69">
        <f t="shared" ref="AU66" si="117">IFERROR(RSQ(LN(N64:N71),LN($A64:$A71)),"")</f>
        <v>0.71312755244426584</v>
      </c>
      <c r="AV66" s="69">
        <f t="shared" ref="AV66" si="118">IFERROR(RSQ(LN(O64:O71),LN($A64:$A71)),"")</f>
        <v>4.5478668412720642E-2</v>
      </c>
      <c r="AW66" s="69">
        <f t="shared" ref="AW66" si="119">IFERROR(RSQ(LN(P64:P71),LN($A64:$A71)),"")</f>
        <v>0.87656150717665782</v>
      </c>
      <c r="AX66" s="69">
        <f t="shared" ref="AX66" si="120">IFERROR(RSQ(LN(Q64:Q71),LN($A64:$A71)),"")</f>
        <v>0.52189557517325047</v>
      </c>
      <c r="AY66" s="69">
        <f t="shared" ref="AY66" si="121">IFERROR(RSQ(LN(R64:R71),LN($A64:$A71)),"")</f>
        <v>0.33922524181546065</v>
      </c>
      <c r="AZ66" s="69">
        <f t="shared" ref="AZ66" si="122">IFERROR(RSQ(LN(S64:S71),LN($A64:$A71)),"")</f>
        <v>0.60414567384866147</v>
      </c>
      <c r="BA66" s="69">
        <f t="shared" ref="BA66" si="123">IFERROR(RSQ(LN(T64:T71),LN($A64:$A71)),"")</f>
        <v>0.95647847169620226</v>
      </c>
      <c r="BB66" s="69">
        <f t="shared" ref="BB66" si="124">IFERROR(RSQ(LN(U64:U71),LN($A64:$A71)),"")</f>
        <v>0.8288067487961861</v>
      </c>
      <c r="BC66" s="69" t="str">
        <f t="shared" ref="BC66" si="125">IFERROR(RSQ(LN(V64:V71),LN($A64:$A71)),"")</f>
        <v/>
      </c>
      <c r="BD66" s="69">
        <f t="shared" ref="BD66" si="126">IFERROR(RSQ(LN(W64:W71),LN($A64:$A71)),"")</f>
        <v>0.71890626880282038</v>
      </c>
      <c r="BE66" s="69">
        <f t="shared" ref="BE66" si="127">IFERROR(RSQ(LN(X64:X71),LN($A64:$A71)),"")</f>
        <v>0.89534459599692229</v>
      </c>
      <c r="BF66" s="69">
        <f t="shared" ref="BF66" si="128">IFERROR(RSQ(LN(Y64:Y71),LN($A64:$A71)),"")</f>
        <v>0.9227669710765517</v>
      </c>
    </row>
    <row r="67" spans="1:60" s="10" customFormat="1" x14ac:dyDescent="0.25">
      <c r="A67" s="10">
        <v>60</v>
      </c>
      <c r="B67" s="13">
        <f t="shared" si="84"/>
        <v>3.1840751591708606E-2</v>
      </c>
      <c r="C67" s="13">
        <f t="shared" si="84"/>
        <v>2.8901225284410788E-3</v>
      </c>
      <c r="D67" s="13" t="e">
        <f t="shared" si="84"/>
        <v>#DIV/0!</v>
      </c>
      <c r="E67" s="13">
        <f t="shared" si="84"/>
        <v>0.47766713796269084</v>
      </c>
      <c r="F67" s="13" t="e">
        <f t="shared" si="84"/>
        <v>#DIV/0!</v>
      </c>
      <c r="G67" s="13">
        <f t="shared" si="84"/>
        <v>4.0793063801194851</v>
      </c>
      <c r="H67" s="13">
        <f t="shared" si="84"/>
        <v>0.6348205838722577</v>
      </c>
      <c r="I67" s="13">
        <f t="shared" si="84"/>
        <v>0.54878026237804489</v>
      </c>
      <c r="J67" s="13">
        <f t="shared" si="84"/>
        <v>2.5206504141530006</v>
      </c>
      <c r="K67" s="13">
        <f t="shared" si="84"/>
        <v>0.41015034229310893</v>
      </c>
      <c r="L67" s="13">
        <f t="shared" si="84"/>
        <v>1.5930525047056914</v>
      </c>
      <c r="M67" s="13">
        <f t="shared" si="84"/>
        <v>4.3722935337112379</v>
      </c>
      <c r="N67" s="13">
        <f t="shared" si="84"/>
        <v>3.1796957215813125E-2</v>
      </c>
      <c r="O67" s="13">
        <f t="shared" si="84"/>
        <v>2.0931940893118428</v>
      </c>
      <c r="P67" s="13">
        <f t="shared" si="84"/>
        <v>1.2661932267548888</v>
      </c>
      <c r="Q67" s="13">
        <f t="shared" si="84"/>
        <v>0.32756312479675881</v>
      </c>
      <c r="R67" s="13">
        <f t="shared" si="84"/>
        <v>0.55404425460327922</v>
      </c>
      <c r="S67" s="13">
        <f t="shared" si="84"/>
        <v>3.0721096861813639</v>
      </c>
      <c r="T67" s="13">
        <f t="shared" si="84"/>
        <v>1.0232605136649835</v>
      </c>
      <c r="U67" s="13">
        <f t="shared" si="84"/>
        <v>0.50853181100099876</v>
      </c>
      <c r="V67" s="13" t="e">
        <f t="shared" si="84"/>
        <v>#DIV/0!</v>
      </c>
      <c r="W67" s="13">
        <f t="shared" si="84"/>
        <v>5.3094802154014742E-2</v>
      </c>
      <c r="X67" s="13">
        <f t="shared" si="84"/>
        <v>2.2922295924716107</v>
      </c>
      <c r="Y67" s="13">
        <f t="shared" si="84"/>
        <v>1.019741563631487</v>
      </c>
      <c r="AH67" s="102" t="s">
        <v>50</v>
      </c>
      <c r="AI67" s="70">
        <f t="shared" ref="AI67:BF67" si="129">IFERROR(AI64-1,"")</f>
        <v>-0.97262933660073347</v>
      </c>
      <c r="AJ67" s="70">
        <f t="shared" si="129"/>
        <v>-0.97681936434764693</v>
      </c>
      <c r="AK67" s="70" t="str">
        <f t="shared" si="129"/>
        <v/>
      </c>
      <c r="AL67" s="70">
        <f t="shared" si="129"/>
        <v>-1.2107002135933298</v>
      </c>
      <c r="AM67" s="70" t="str">
        <f t="shared" si="129"/>
        <v/>
      </c>
      <c r="AN67" s="70">
        <f t="shared" si="129"/>
        <v>-1.3821620790843969</v>
      </c>
      <c r="AO67" s="70" t="str">
        <f t="shared" si="129"/>
        <v/>
      </c>
      <c r="AP67" s="70">
        <f t="shared" si="129"/>
        <v>-1.0941013879114467</v>
      </c>
      <c r="AQ67" s="70">
        <f t="shared" si="129"/>
        <v>-1.0122069276231862</v>
      </c>
      <c r="AR67" s="70">
        <f t="shared" si="129"/>
        <v>-1.2639286823285409</v>
      </c>
      <c r="AS67" s="70">
        <f t="shared" si="129"/>
        <v>-1.0230253204886783</v>
      </c>
      <c r="AT67" s="70">
        <f t="shared" si="129"/>
        <v>-1.0429358349933666</v>
      </c>
      <c r="AU67" s="70">
        <f t="shared" si="129"/>
        <v>-0.97340460813470353</v>
      </c>
      <c r="AV67" s="70">
        <f t="shared" si="129"/>
        <v>-1.0027820543276178</v>
      </c>
      <c r="AW67" s="70">
        <f t="shared" si="129"/>
        <v>-1.1060994959189367</v>
      </c>
      <c r="AX67" s="70">
        <f t="shared" si="129"/>
        <v>-1.0268672149575979</v>
      </c>
      <c r="AY67" s="70">
        <f t="shared" si="129"/>
        <v>-1.0182377672020972</v>
      </c>
      <c r="AZ67" s="70">
        <f t="shared" si="129"/>
        <v>-1.1008455307496692</v>
      </c>
      <c r="BA67" s="70">
        <f t="shared" si="129"/>
        <v>-1.3119906278395352</v>
      </c>
      <c r="BB67" s="70">
        <f t="shared" si="129"/>
        <v>-1.1246361600006167</v>
      </c>
      <c r="BC67" s="70" t="str">
        <f t="shared" si="129"/>
        <v/>
      </c>
      <c r="BD67" s="70">
        <f t="shared" si="129"/>
        <v>-1.15130712634008</v>
      </c>
      <c r="BE67" s="70">
        <f t="shared" si="129"/>
        <v>-1.0936440758782056</v>
      </c>
      <c r="BF67" s="70">
        <f t="shared" si="129"/>
        <v>-1.321839111373482</v>
      </c>
    </row>
    <row r="68" spans="1:60" s="10" customFormat="1" x14ac:dyDescent="0.25">
      <c r="A68" s="10">
        <v>120</v>
      </c>
      <c r="B68" s="13">
        <f t="shared" si="84"/>
        <v>3.1811645852722337E-2</v>
      </c>
      <c r="C68" s="13">
        <f t="shared" si="84"/>
        <v>2.8663326769966932E-3</v>
      </c>
      <c r="D68" s="13" t="e">
        <f t="shared" si="84"/>
        <v>#DIV/0!</v>
      </c>
      <c r="E68" s="13">
        <f t="shared" si="84"/>
        <v>0.39812819441443958</v>
      </c>
      <c r="F68" s="13" t="e">
        <f t="shared" si="84"/>
        <v>#DIV/0!</v>
      </c>
      <c r="G68" s="13">
        <f t="shared" si="84"/>
        <v>2.5444961927259016</v>
      </c>
      <c r="H68" s="13">
        <f t="shared" si="84"/>
        <v>0.52909360032970465</v>
      </c>
      <c r="I68" s="13">
        <f t="shared" si="84"/>
        <v>0.51672614578781784</v>
      </c>
      <c r="J68" s="13">
        <f t="shared" si="84"/>
        <v>2.4985061236867168</v>
      </c>
      <c r="K68" s="13">
        <f t="shared" si="84"/>
        <v>0.32217576101846424</v>
      </c>
      <c r="L68" s="13">
        <f t="shared" si="84"/>
        <v>1.5348496854408695</v>
      </c>
      <c r="M68" s="13">
        <f t="shared" si="84"/>
        <v>4.0757722124684665</v>
      </c>
      <c r="N68" s="13">
        <f t="shared" si="84"/>
        <v>3.1629196427810362E-2</v>
      </c>
      <c r="O68" s="13">
        <f t="shared" si="84"/>
        <v>2.0862237337029734</v>
      </c>
      <c r="P68" s="13">
        <f t="shared" si="84"/>
        <v>1.4370502069713105</v>
      </c>
      <c r="Q68" s="13">
        <f t="shared" si="84"/>
        <v>0.32767116171190303</v>
      </c>
      <c r="R68" s="13">
        <f t="shared" si="84"/>
        <v>0.54307343569062305</v>
      </c>
      <c r="S68" s="13">
        <f t="shared" si="84"/>
        <v>2.138272319168053</v>
      </c>
      <c r="T68" s="13">
        <f t="shared" si="84"/>
        <v>0.71807568409425959</v>
      </c>
      <c r="U68" s="13">
        <f t="shared" si="84"/>
        <v>0.46526916190117579</v>
      </c>
      <c r="V68" s="13" t="e">
        <f t="shared" si="84"/>
        <v>#DIV/0!</v>
      </c>
      <c r="W68" s="13">
        <f t="shared" si="84"/>
        <v>4.4247315464539298E-2</v>
      </c>
      <c r="X68" s="13">
        <f t="shared" si="84"/>
        <v>1.7985288373126127</v>
      </c>
      <c r="Y68" s="13">
        <f t="shared" si="84"/>
        <v>0.6903330788021973</v>
      </c>
      <c r="AH68" s="101" t="s">
        <v>54</v>
      </c>
      <c r="AI68" s="69">
        <f>IFERROR(AI65*AI64,"")</f>
        <v>7.58817217322147E-4</v>
      </c>
      <c r="AJ68" s="69">
        <f t="shared" ref="AJ68:BF68" si="130">IFERROR(AJ65*AJ64,"")</f>
        <v>5.9707878545003385E-5</v>
      </c>
      <c r="AK68" s="69" t="str">
        <f t="shared" si="130"/>
        <v/>
      </c>
      <c r="AL68" s="69">
        <f t="shared" si="130"/>
        <v>-0.25615035639837569</v>
      </c>
      <c r="AM68" s="69" t="str">
        <f t="shared" si="130"/>
        <v/>
      </c>
      <c r="AN68" s="69">
        <f t="shared" si="130"/>
        <v>-6.9508220512550434</v>
      </c>
      <c r="AO68" s="69" t="str">
        <f t="shared" si="130"/>
        <v/>
      </c>
      <c r="AP68" s="69">
        <f t="shared" si="130"/>
        <v>-8.1159488448781458E-2</v>
      </c>
      <c r="AQ68" s="69">
        <f t="shared" si="130"/>
        <v>-3.2426924314685038E-2</v>
      </c>
      <c r="AR68" s="69">
        <f t="shared" si="130"/>
        <v>-0.37087950146712823</v>
      </c>
      <c r="AS68" s="69">
        <f t="shared" si="130"/>
        <v>-3.9174333597967889E-2</v>
      </c>
      <c r="AT68" s="69">
        <f t="shared" si="130"/>
        <v>-0.22033915603705567</v>
      </c>
      <c r="AU68" s="69">
        <f t="shared" si="130"/>
        <v>7.3841505875335165E-4</v>
      </c>
      <c r="AV68" s="69">
        <f t="shared" si="130"/>
        <v>-5.8892878732550551E-3</v>
      </c>
      <c r="AW68" s="69">
        <f t="shared" si="130"/>
        <v>-0.23735787494473387</v>
      </c>
      <c r="AX68" s="69">
        <f t="shared" si="130"/>
        <v>-1.025501256465375E-2</v>
      </c>
      <c r="AY68" s="69">
        <f t="shared" si="130"/>
        <v>-1.1033035122020059E-2</v>
      </c>
      <c r="AZ68" s="69">
        <f t="shared" si="130"/>
        <v>-0.34142885526618449</v>
      </c>
      <c r="BA68" s="69">
        <f t="shared" si="130"/>
        <v>-1.1461325444617763</v>
      </c>
      <c r="BB68" s="69">
        <f t="shared" si="130"/>
        <v>-0.11816609773026178</v>
      </c>
      <c r="BC68" s="69" t="str">
        <f t="shared" si="130"/>
        <v/>
      </c>
      <c r="BD68" s="69">
        <f t="shared" si="130"/>
        <v>-1.6063632025199902E-2</v>
      </c>
      <c r="BE68" s="69">
        <f t="shared" si="130"/>
        <v>-0.27184362505983511</v>
      </c>
      <c r="BF68" s="69">
        <f t="shared" si="130"/>
        <v>-1.2689186911076811</v>
      </c>
    </row>
    <row r="69" spans="1:60" s="10" customFormat="1" x14ac:dyDescent="0.25">
      <c r="A69" s="10">
        <v>300</v>
      </c>
      <c r="B69" s="13">
        <f t="shared" si="84"/>
        <v>3.4720140607048061E-2</v>
      </c>
      <c r="C69" s="13">
        <f t="shared" si="84"/>
        <v>3.1506007457689869E-3</v>
      </c>
      <c r="D69" s="13" t="e">
        <f t="shared" si="84"/>
        <v>#DIV/0!</v>
      </c>
      <c r="E69" s="13">
        <f t="shared" si="84"/>
        <v>0.33968925713301823</v>
      </c>
      <c r="F69" s="13" t="e">
        <f t="shared" si="84"/>
        <v>#DIV/0!</v>
      </c>
      <c r="G69" s="13">
        <f t="shared" si="84"/>
        <v>1.8182270348734697</v>
      </c>
      <c r="H69" s="13">
        <f t="shared" si="84"/>
        <v>0.23720664971248023</v>
      </c>
      <c r="I69" s="13">
        <f t="shared" si="84"/>
        <v>0.51655784205378474</v>
      </c>
      <c r="J69" s="13">
        <f t="shared" si="84"/>
        <v>2.5335530289760855</v>
      </c>
      <c r="K69" s="13">
        <f t="shared" si="84"/>
        <v>0.26770670212958958</v>
      </c>
      <c r="L69" s="13">
        <f t="shared" si="84"/>
        <v>1.3151338203682765</v>
      </c>
      <c r="M69" s="13">
        <f t="shared" si="84"/>
        <v>4.1345380064566299</v>
      </c>
      <c r="N69" s="13">
        <f t="shared" si="84"/>
        <v>3.4631338135673116E-2</v>
      </c>
      <c r="O69" s="13">
        <f t="shared" si="84"/>
        <v>2.1704295226032233</v>
      </c>
      <c r="P69" s="13">
        <f t="shared" si="84"/>
        <v>1.0837795516718554</v>
      </c>
      <c r="Q69" s="13">
        <f t="shared" si="84"/>
        <v>0.32437537464128702</v>
      </c>
      <c r="R69" s="13">
        <f t="shared" si="84"/>
        <v>0.56773205247680525</v>
      </c>
      <c r="S69" s="13">
        <f t="shared" si="84"/>
        <v>1.8857009984443971</v>
      </c>
      <c r="T69" s="13">
        <f t="shared" si="84"/>
        <v>0.52944494511943929</v>
      </c>
      <c r="U69" s="13">
        <f t="shared" si="84"/>
        <v>0.47013166960743608</v>
      </c>
      <c r="V69" s="13" t="e">
        <f t="shared" si="84"/>
        <v>#DIV/0!</v>
      </c>
      <c r="W69" s="13">
        <f t="shared" si="84"/>
        <v>4.0592803985255013E-2</v>
      </c>
      <c r="X69" s="13">
        <f t="shared" si="84"/>
        <v>1.5677783106046506</v>
      </c>
      <c r="Y69" s="13">
        <f t="shared" si="84"/>
        <v>0.57951038770381669</v>
      </c>
      <c r="AH69" s="103" t="s">
        <v>51</v>
      </c>
      <c r="AI69" s="71">
        <f>IFERROR((SIGN(AI64)*ABS($AI$3)/AI68)^(1/AI67),"")</f>
        <v>8.033504240085426</v>
      </c>
      <c r="AJ69" s="71">
        <f t="shared" ref="AJ69" si="131">IFERROR((SIGN(AJ64)*ABS($AI$3)/AJ68)^(1/AJ67),"")</f>
        <v>0.58981621560055175</v>
      </c>
      <c r="AK69" s="71" t="str">
        <f t="shared" ref="AK69" si="132">IFERROR((SIGN(AK64)*ABS($AI$3)/AK68)^(1/AK67),"")</f>
        <v/>
      </c>
      <c r="AL69" s="71">
        <f t="shared" ref="AL69" si="133">IFERROR((SIGN(AL64)*ABS($AI$3)/AL68)^(1/AL67),"")</f>
        <v>653.59511734880016</v>
      </c>
      <c r="AM69" s="71" t="str">
        <f t="shared" ref="AM69" si="134">IFERROR((SIGN(AM64)*ABS($AI$3)/AM68)^(1/AM67),"")</f>
        <v/>
      </c>
      <c r="AN69" s="71">
        <f t="shared" ref="AN69" si="135">IFERROR((SIGN(AN64)*ABS($AI$3)/AN68)^(1/AN67),"")</f>
        <v>3185.9082383790792</v>
      </c>
      <c r="AO69" s="71" t="str">
        <f t="shared" ref="AO69" si="136">IFERROR((SIGN(AO64)*ABS($AI$3)/AO68)^(1/AO67),"")</f>
        <v/>
      </c>
      <c r="AP69" s="71">
        <f t="shared" ref="AP69" si="137">IFERROR((SIGN(AP64)*ABS($AI$3)/AP68)^(1/AP67),"")</f>
        <v>456.15566259865477</v>
      </c>
      <c r="AQ69" s="71">
        <f t="shared" ref="AQ69" si="138">IFERROR((SIGN(AQ64)*ABS($AI$3)/AQ68)^(1/AQ67),"")</f>
        <v>302.43005517821166</v>
      </c>
      <c r="AR69" s="71">
        <f t="shared" ref="AR69" si="139">IFERROR((SIGN(AR64)*ABS($AI$3)/AR68)^(1/AR67),"")</f>
        <v>666.68315575704719</v>
      </c>
      <c r="AS69" s="71">
        <f t="shared" ref="AS69" si="140">IFERROR((SIGN(AS64)*ABS($AI$3)/AS68)^(1/AS67),"")</f>
        <v>342.48432780954124</v>
      </c>
      <c r="AT69" s="71">
        <f t="shared" ref="AT69" si="141">IFERROR((SIGN(AT64)*ABS($AI$3)/AT68)^(1/AT67),"")</f>
        <v>1604.9535723544438</v>
      </c>
      <c r="AU69" s="71">
        <f t="shared" ref="AU69" si="142">IFERROR((SIGN(AU64)*ABS($AI$3)/AU68)^(1/AU67),"")</f>
        <v>7.7987370971617578</v>
      </c>
      <c r="AV69" s="71">
        <f t="shared" ref="AV69" si="143">IFERROR((SIGN(AV64)*ABS($AI$3)/AV68)^(1/AV67),"")</f>
        <v>58.230703190579717</v>
      </c>
      <c r="AW69" s="71">
        <f t="shared" ref="AW69" si="144">IFERROR((SIGN(AW64)*ABS($AI$3)/AW68)^(1/AW67),"")</f>
        <v>1126.2310720120145</v>
      </c>
      <c r="AX69" s="71">
        <f t="shared" ref="AX69" si="145">IFERROR((SIGN(AX64)*ABS($AI$3)/AX68)^(1/AX67),"")</f>
        <v>90.849292754259551</v>
      </c>
      <c r="AY69" s="71">
        <f t="shared" ref="AY69" si="146">IFERROR((SIGN(AY64)*ABS($AI$3)/AY68)^(1/AY67),"")</f>
        <v>101.41637163025909</v>
      </c>
      <c r="AZ69" s="71">
        <f t="shared" ref="AZ69" si="147">IFERROR((SIGN(AZ64)*ABS($AI$3)/AZ68)^(1/AZ67),"")</f>
        <v>1620.4065404231742</v>
      </c>
      <c r="BA69" s="71">
        <f t="shared" ref="BA69" si="148">IFERROR((SIGN(BA64)*ABS($AI$3)/BA68)^(1/BA67),"")</f>
        <v>1241.5125061944884</v>
      </c>
      <c r="BB69" s="71">
        <f t="shared" ref="BB69" si="149">IFERROR((SIGN(BB64)*ABS($AI$3)/BB68)^(1/BB67),"")</f>
        <v>539.49615766213935</v>
      </c>
      <c r="BC69" s="71" t="str">
        <f t="shared" ref="BC69" si="150">IFERROR((SIGN(BC64)*ABS($AI$3)/BC68)^(1/BC67),"")</f>
        <v/>
      </c>
      <c r="BD69" s="71">
        <f t="shared" ref="BD69" si="151">IFERROR((SIGN(BD64)*ABS($AI$3)/BD68)^(1/BD67),"")</f>
        <v>82.403806042851983</v>
      </c>
      <c r="BE69" s="71">
        <f t="shared" ref="BE69" si="152">IFERROR((SIGN(BE64)*ABS($AI$3)/BE68)^(1/BE67),"")</f>
        <v>1381.1888296578768</v>
      </c>
      <c r="BF69" s="71">
        <f t="shared" ref="BF69" si="153">IFERROR((SIGN(BF64)*ABS($AI$3)/BF68)^(1/BF67),"")</f>
        <v>1271.5598254922638</v>
      </c>
    </row>
    <row r="70" spans="1:60" s="10" customFormat="1" x14ac:dyDescent="0.25">
      <c r="A70" s="10">
        <v>600</v>
      </c>
      <c r="B70" s="13">
        <f t="shared" si="84"/>
        <v>3.1736901226424849E-2</v>
      </c>
      <c r="C70" s="13">
        <f t="shared" si="84"/>
        <v>2.8748759678295615E-3</v>
      </c>
      <c r="D70" s="13" t="e">
        <f t="shared" si="84"/>
        <v>#DIV/0!</v>
      </c>
      <c r="E70" s="13">
        <f t="shared" si="84"/>
        <v>0.32802702440640968</v>
      </c>
      <c r="F70" s="13" t="e">
        <f t="shared" si="84"/>
        <v>#DIV/0!</v>
      </c>
      <c r="G70" s="13">
        <f t="shared" si="84"/>
        <v>1.5032375437921375</v>
      </c>
      <c r="H70" s="13">
        <f t="shared" si="84"/>
        <v>0.22061595510529181</v>
      </c>
      <c r="I70" s="13">
        <f t="shared" si="84"/>
        <v>0.47666864181951951</v>
      </c>
      <c r="J70" s="13">
        <f t="shared" si="84"/>
        <v>2.4807158957304587</v>
      </c>
      <c r="K70" s="13">
        <f t="shared" si="84"/>
        <v>0.27575895378574572</v>
      </c>
      <c r="L70" s="13">
        <f t="shared" si="84"/>
        <v>1.4656905990987354</v>
      </c>
      <c r="M70" s="13">
        <f t="shared" si="84"/>
        <v>3.9578702279775984</v>
      </c>
      <c r="N70" s="13">
        <f t="shared" si="84"/>
        <v>3.1592572615335227E-2</v>
      </c>
      <c r="O70" s="13">
        <f t="shared" si="84"/>
        <v>2.0143640171019297</v>
      </c>
      <c r="P70" s="13">
        <f t="shared" si="84"/>
        <v>1.1814400539285832</v>
      </c>
      <c r="Q70" s="13">
        <f t="shared" si="84"/>
        <v>0.32022796748345322</v>
      </c>
      <c r="R70" s="13">
        <f t="shared" si="84"/>
        <v>0.52196344176301512</v>
      </c>
      <c r="S70" s="13">
        <f t="shared" si="84"/>
        <v>1.9496369723077425</v>
      </c>
      <c r="T70" s="13">
        <f t="shared" si="84"/>
        <v>0.50492150540244451</v>
      </c>
      <c r="U70" s="13">
        <f t="shared" si="84"/>
        <v>0.43619823613335751</v>
      </c>
      <c r="V70" s="13" t="e">
        <f t="shared" si="84"/>
        <v>#DIV/0!</v>
      </c>
      <c r="W70" s="13">
        <f t="shared" si="84"/>
        <v>4.3005486194306601E-2</v>
      </c>
      <c r="X70" s="13">
        <f t="shared" si="84"/>
        <v>1.5530248287869333</v>
      </c>
      <c r="Y70" s="13">
        <f t="shared" si="84"/>
        <v>0.49030287467011574</v>
      </c>
      <c r="AH70" s="104" t="s">
        <v>55</v>
      </c>
      <c r="AI70" s="72">
        <f>IFERROR(AI65*AI69^AI64,"")</f>
        <v>2.9350783804168622E-2</v>
      </c>
      <c r="AJ70" s="72">
        <f t="shared" ref="AJ70" si="154">IFERROR(AJ65*AJ69^AJ64,"")</f>
        <v>2.5444350381335678E-3</v>
      </c>
      <c r="AK70" s="72" t="str">
        <f t="shared" ref="AK70" si="155">IFERROR(AK65*AK69^AK64,"")</f>
        <v/>
      </c>
      <c r="AL70" s="72">
        <f t="shared" ref="AL70" si="156">IFERROR(AL65*AL69^AL64,"")</f>
        <v>0.31020144982401243</v>
      </c>
      <c r="AM70" s="72" t="str">
        <f t="shared" ref="AM70" si="157">IFERROR(AM65*AM69^AM64,"")</f>
        <v/>
      </c>
      <c r="AN70" s="72">
        <f t="shared" ref="AN70" si="158">IFERROR(AN65*AN69^AN64,"")</f>
        <v>0.83365368066136714</v>
      </c>
      <c r="AO70" s="72" t="str">
        <f t="shared" ref="AO70" si="159">IFERROR(AO65*AO69^AO64,"")</f>
        <v/>
      </c>
      <c r="AP70" s="72">
        <f t="shared" ref="AP70" si="160">IFERROR(AP65*AP69^AP64,"")</f>
        <v>0.48474913359186211</v>
      </c>
      <c r="AQ70" s="72">
        <f t="shared" ref="AQ70" si="161">IFERROR(AQ65*AQ69^AQ64,"")</f>
        <v>2.4775280440244778</v>
      </c>
      <c r="AR70" s="72">
        <f t="shared" ref="AR70" si="162">IFERROR(AR65*AR69^AR64,"")</f>
        <v>0.25259973636633887</v>
      </c>
      <c r="AS70" s="72">
        <f t="shared" ref="AS70" si="163">IFERROR(AS65*AS69^AS64,"")</f>
        <v>1.4874248025253052</v>
      </c>
      <c r="AT70" s="72">
        <f t="shared" ref="AT70" si="164">IFERROR(AT65*AT69^AT64,"")</f>
        <v>3.7380280891297413</v>
      </c>
      <c r="AU70" s="72">
        <f t="shared" ref="AU70" si="165">IFERROR(AU65*AU69^AU64,"")</f>
        <v>2.9323640488779903E-2</v>
      </c>
      <c r="AV70" s="72">
        <f t="shared" ref="AV70" si="166">IFERROR(AV65*AV69^AV64,"")</f>
        <v>2.0930828924697282</v>
      </c>
      <c r="AW70" s="72">
        <f t="shared" ref="AW70" si="167">IFERROR(AW65*AW69^AW64,"")</f>
        <v>1.0614857895955425</v>
      </c>
      <c r="AX70" s="72">
        <f t="shared" ref="AX70" si="168">IFERROR(AX65*AX69^AX64,"")</f>
        <v>0.3381418315878239</v>
      </c>
      <c r="AY70" s="72">
        <f t="shared" ref="AY70" si="169">IFERROR(AY65*AY69^AY64,"")</f>
        <v>0.55607888019646046</v>
      </c>
      <c r="AZ70" s="72">
        <f t="shared" ref="AZ70" si="170">IFERROR(AZ65*AZ69^AZ64,"")</f>
        <v>1.6068203800181702</v>
      </c>
      <c r="BA70" s="72">
        <f t="shared" ref="BA70" si="171">IFERROR(BA65*BA69^BA64,"")</f>
        <v>0.39793262855095474</v>
      </c>
      <c r="BB70" s="72">
        <f t="shared" ref="BB70" si="172">IFERROR(BB65*BB69^BB64,"")</f>
        <v>0.43285685122156298</v>
      </c>
      <c r="BC70" s="72" t="str">
        <f t="shared" ref="BC70" si="173">IFERROR(BC65*BC69^BC64,"")</f>
        <v/>
      </c>
      <c r="BD70" s="72">
        <f t="shared" ref="BD70" si="174">IFERROR(BD65*BD69^BD64,"")</f>
        <v>5.4461285490043643E-2</v>
      </c>
      <c r="BE70" s="72">
        <f t="shared" ref="BE70" si="175">IFERROR(BE65*BE69^BE64,"")</f>
        <v>1.4749345505360807</v>
      </c>
      <c r="BF70" s="72">
        <f t="shared" ref="BF70" si="176">IFERROR(BF65*BF69^BF64,"")</f>
        <v>0.39509176497093529</v>
      </c>
    </row>
    <row r="71" spans="1:60" s="10" customFormat="1" x14ac:dyDescent="0.25">
      <c r="A71" s="10">
        <v>1800</v>
      </c>
      <c r="B71" s="13">
        <f t="shared" si="84"/>
        <v>3.3468988272972358E-2</v>
      </c>
      <c r="C71" s="13">
        <f t="shared" si="84"/>
        <v>3.0399297312315296E-3</v>
      </c>
      <c r="D71" s="13" t="e">
        <f t="shared" si="84"/>
        <v>#DIV/0!</v>
      </c>
      <c r="E71" s="13">
        <f t="shared" si="84"/>
        <v>0.30912281508079559</v>
      </c>
      <c r="F71" s="13" t="e">
        <f t="shared" si="84"/>
        <v>#DIV/0!</v>
      </c>
      <c r="G71" s="13">
        <f t="shared" si="84"/>
        <v>1.1919923872973961</v>
      </c>
      <c r="H71" s="13">
        <f t="shared" si="84"/>
        <v>0.17851814859990245</v>
      </c>
      <c r="I71" s="13">
        <f t="shared" si="84"/>
        <v>0.4878868147977049</v>
      </c>
      <c r="J71" s="13">
        <f t="shared" si="84"/>
        <v>2.4130993030436576</v>
      </c>
      <c r="K71" s="13">
        <f t="shared" si="84"/>
        <v>0.25522362707162211</v>
      </c>
      <c r="L71" s="13">
        <f t="shared" si="84"/>
        <v>1.4333595093728437</v>
      </c>
      <c r="M71" s="13">
        <f t="shared" si="84"/>
        <v>3.7760283711517455</v>
      </c>
      <c r="N71" s="13">
        <f t="shared" si="84"/>
        <v>3.3370452049558963E-2</v>
      </c>
      <c r="O71" s="13">
        <f t="shared" si="84"/>
        <v>2.0457029881990776</v>
      </c>
      <c r="P71" s="13">
        <f t="shared" si="84"/>
        <v>1.0622094301572791</v>
      </c>
      <c r="Q71" s="13">
        <f t="shared" si="84"/>
        <v>0.33521600976546129</v>
      </c>
      <c r="R71" s="13">
        <f t="shared" si="84"/>
        <v>0.55427706942268917</v>
      </c>
      <c r="S71" s="13">
        <f t="shared" si="84"/>
        <v>1.2668378226736543</v>
      </c>
      <c r="T71" s="13">
        <f t="shared" si="84"/>
        <v>0.43291585325609311</v>
      </c>
      <c r="U71" s="13">
        <f t="shared" si="84"/>
        <v>0.43034592743387573</v>
      </c>
      <c r="V71" s="13">
        <f t="shared" si="84"/>
        <v>5.2915026221291797</v>
      </c>
      <c r="W71" s="13">
        <f t="shared" si="84"/>
        <v>4.3646227592571703E-2</v>
      </c>
      <c r="X71" s="13">
        <f t="shared" si="84"/>
        <v>1.4764634289909428</v>
      </c>
      <c r="Y71" s="13">
        <f t="shared" si="84"/>
        <v>0.47598718145863161</v>
      </c>
      <c r="AH71" s="101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</row>
    <row r="72" spans="1:60" s="30" customFormat="1" x14ac:dyDescent="0.25"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AH72" s="105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</row>
    <row r="73" spans="1:60" s="18" customFormat="1" ht="28.5" x14ac:dyDescent="0.45">
      <c r="A73" s="17" t="s">
        <v>38</v>
      </c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AH73" s="95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17"/>
      <c r="BH73" s="17"/>
    </row>
    <row r="74" spans="1:60" s="30" customFormat="1" x14ac:dyDescent="0.25"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AH74" s="106"/>
      <c r="AI74" s="74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4"/>
      <c r="AX74" s="74"/>
      <c r="AY74" s="74"/>
      <c r="AZ74" s="74"/>
      <c r="BA74" s="73"/>
      <c r="BB74" s="73"/>
      <c r="BC74" s="73"/>
      <c r="BD74" s="73"/>
      <c r="BE74" s="73"/>
      <c r="BF74" s="73"/>
    </row>
    <row r="75" spans="1:60" s="28" customFormat="1" ht="21" x14ac:dyDescent="0.35">
      <c r="A75" s="34" t="s">
        <v>39</v>
      </c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AH75" s="106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5"/>
      <c r="AX75" s="75"/>
      <c r="AY75" s="74"/>
      <c r="AZ75" s="74"/>
      <c r="BA75" s="74"/>
      <c r="BB75" s="74"/>
      <c r="BC75" s="74"/>
      <c r="BD75" s="74"/>
      <c r="BE75" s="74"/>
      <c r="BF75" s="74"/>
    </row>
    <row r="76" spans="1:60" s="28" customFormat="1" x14ac:dyDescent="0.25">
      <c r="A76" s="32" t="s">
        <v>3</v>
      </c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AH76" s="106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5"/>
      <c r="AY76" s="74"/>
      <c r="AZ76" s="74"/>
      <c r="BA76" s="74"/>
      <c r="BB76" s="74"/>
      <c r="BC76" s="74"/>
      <c r="BD76" s="74"/>
      <c r="BE76" s="74"/>
      <c r="BF76" s="74"/>
    </row>
    <row r="77" spans="1:60" s="28" customFormat="1" x14ac:dyDescent="0.25">
      <c r="A77" s="33" t="s">
        <v>34</v>
      </c>
      <c r="B77" s="35" t="s">
        <v>4</v>
      </c>
      <c r="C77" s="35" t="s">
        <v>5</v>
      </c>
      <c r="D77" s="33" t="s">
        <v>6</v>
      </c>
      <c r="E77" s="33" t="s">
        <v>7</v>
      </c>
      <c r="F77" s="33" t="s">
        <v>8</v>
      </c>
      <c r="G77" s="33" t="s">
        <v>9</v>
      </c>
      <c r="H77" s="33" t="s">
        <v>10</v>
      </c>
      <c r="I77" s="33" t="s">
        <v>11</v>
      </c>
      <c r="J77" s="33" t="s">
        <v>12</v>
      </c>
      <c r="K77" s="33" t="s">
        <v>13</v>
      </c>
      <c r="L77" s="33" t="s">
        <v>14</v>
      </c>
      <c r="M77" s="33" t="s">
        <v>15</v>
      </c>
      <c r="N77" s="33" t="s">
        <v>16</v>
      </c>
      <c r="O77" s="33" t="s">
        <v>17</v>
      </c>
      <c r="P77" s="33" t="s">
        <v>18</v>
      </c>
      <c r="Q77" s="33" t="s">
        <v>19</v>
      </c>
      <c r="R77" s="33" t="s">
        <v>20</v>
      </c>
      <c r="S77" s="33" t="s">
        <v>21</v>
      </c>
      <c r="T77" s="33" t="s">
        <v>22</v>
      </c>
      <c r="U77" s="33" t="s">
        <v>23</v>
      </c>
      <c r="V77" s="33" t="s">
        <v>24</v>
      </c>
      <c r="W77" s="33" t="s">
        <v>25</v>
      </c>
      <c r="X77" s="33" t="s">
        <v>26</v>
      </c>
      <c r="Y77" s="33" t="s">
        <v>27</v>
      </c>
      <c r="AH77" s="106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5"/>
      <c r="AY77" s="74"/>
      <c r="AZ77" s="74"/>
      <c r="BA77" s="74"/>
      <c r="BB77" s="74"/>
      <c r="BC77" s="74"/>
      <c r="BD77" s="74"/>
      <c r="BE77" s="74"/>
      <c r="BF77" s="74"/>
    </row>
    <row r="78" spans="1:60" s="28" customFormat="1" x14ac:dyDescent="0.25">
      <c r="A78" s="32">
        <v>3</v>
      </c>
      <c r="B78" s="29">
        <v>0</v>
      </c>
      <c r="C78" s="29">
        <v>0</v>
      </c>
      <c r="D78" s="29">
        <v>0</v>
      </c>
      <c r="E78" s="29">
        <v>0</v>
      </c>
      <c r="F78" s="29">
        <v>0</v>
      </c>
      <c r="G78" s="29">
        <v>0</v>
      </c>
      <c r="H78" s="29">
        <v>0</v>
      </c>
      <c r="I78" s="29">
        <v>0</v>
      </c>
      <c r="J78" s="29">
        <v>0</v>
      </c>
      <c r="K78" s="29">
        <v>0</v>
      </c>
      <c r="L78" s="29">
        <v>0</v>
      </c>
      <c r="M78" s="28">
        <v>2.4378412418132969E-3</v>
      </c>
      <c r="N78" s="28">
        <v>0.1743941537240897</v>
      </c>
      <c r="O78" s="28">
        <v>2.1531891656604102E-4</v>
      </c>
      <c r="P78" s="28">
        <v>1.9824874127114793E-5</v>
      </c>
      <c r="Q78" s="28">
        <v>3.5285878511748315E-6</v>
      </c>
      <c r="R78" s="28">
        <v>2.7032115637423096E-4</v>
      </c>
      <c r="S78" s="28">
        <v>5.1975555752091665E-21</v>
      </c>
      <c r="T78" s="28">
        <v>9.263984762759189E-6</v>
      </c>
      <c r="U78" s="28">
        <v>1.0395111150418332E-20</v>
      </c>
      <c r="V78" s="28">
        <v>0</v>
      </c>
      <c r="W78" s="28">
        <v>1.1327040154997171E-5</v>
      </c>
      <c r="X78" s="29">
        <v>0</v>
      </c>
      <c r="Y78" s="29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  <c r="AH78" s="106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5"/>
      <c r="AY78" s="74"/>
      <c r="AZ78" s="74"/>
      <c r="BA78" s="74"/>
      <c r="BB78" s="74"/>
      <c r="BC78" s="74"/>
      <c r="BD78" s="74"/>
      <c r="BE78" s="74"/>
      <c r="BF78" s="74"/>
    </row>
    <row r="79" spans="1:60" s="28" customFormat="1" x14ac:dyDescent="0.25">
      <c r="A79" s="32">
        <v>10</v>
      </c>
      <c r="B79" s="29">
        <v>0</v>
      </c>
      <c r="C79" s="29">
        <v>0</v>
      </c>
      <c r="D79" s="29">
        <v>0</v>
      </c>
      <c r="E79" s="29">
        <v>0</v>
      </c>
      <c r="F79" s="29">
        <v>0</v>
      </c>
      <c r="G79" s="29">
        <v>0</v>
      </c>
      <c r="H79" s="29">
        <v>0</v>
      </c>
      <c r="I79" s="29">
        <v>0</v>
      </c>
      <c r="J79" s="29">
        <v>0</v>
      </c>
      <c r="K79" s="29">
        <v>0</v>
      </c>
      <c r="L79" s="29">
        <v>0</v>
      </c>
      <c r="M79" s="28">
        <v>1.0385788394304699E-3</v>
      </c>
      <c r="N79" s="28">
        <v>6.5876412684427885E-2</v>
      </c>
      <c r="O79" s="28">
        <v>1.2832909176246611E-4</v>
      </c>
      <c r="P79" s="28">
        <v>3.7353100975085185E-6</v>
      </c>
      <c r="Q79" s="28">
        <v>7.7382633755749606E-5</v>
      </c>
      <c r="R79" s="28">
        <v>1.0254490086065816E-4</v>
      </c>
      <c r="S79" s="28">
        <v>1.4334274576632586E-5</v>
      </c>
      <c r="T79" s="28">
        <v>1.5168154433548201E-5</v>
      </c>
      <c r="U79" s="28">
        <v>5.6926182812241121E-7</v>
      </c>
      <c r="V79" s="28">
        <v>0</v>
      </c>
      <c r="W79" s="28">
        <v>7.2504879703799032E-6</v>
      </c>
      <c r="X79" s="29">
        <v>0</v>
      </c>
      <c r="Y79" s="29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  <c r="AH79" s="106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5"/>
      <c r="AY79" s="74"/>
      <c r="AZ79" s="74"/>
      <c r="BA79" s="74"/>
      <c r="BB79" s="74"/>
      <c r="BC79" s="74"/>
      <c r="BD79" s="74"/>
      <c r="BE79" s="74"/>
      <c r="BF79" s="74"/>
    </row>
    <row r="80" spans="1:60" s="28" customFormat="1" x14ac:dyDescent="0.25">
      <c r="A80" s="32">
        <v>30</v>
      </c>
      <c r="B80" s="29">
        <v>0</v>
      </c>
      <c r="C80" s="29">
        <v>0</v>
      </c>
      <c r="D80" s="29">
        <v>0</v>
      </c>
      <c r="E80" s="29">
        <v>0</v>
      </c>
      <c r="F80" s="29">
        <v>0</v>
      </c>
      <c r="G80" s="29">
        <v>0</v>
      </c>
      <c r="H80" s="29">
        <v>0</v>
      </c>
      <c r="I80" s="29">
        <v>0</v>
      </c>
      <c r="J80" s="29">
        <v>0</v>
      </c>
      <c r="K80" s="29">
        <v>0</v>
      </c>
      <c r="L80" s="29">
        <v>0</v>
      </c>
      <c r="M80" s="28">
        <v>9.2587178103213142E-4</v>
      </c>
      <c r="N80" s="28">
        <v>4.0880085998132913E-2</v>
      </c>
      <c r="O80" s="28">
        <v>2.538226819527349E-5</v>
      </c>
      <c r="P80" s="28">
        <v>2.798569367107752E-6</v>
      </c>
      <c r="Q80" s="28">
        <v>5.2899888260211495E-5</v>
      </c>
      <c r="R80" s="28">
        <v>7.6881479543137036E-5</v>
      </c>
      <c r="S80" s="28">
        <v>5.4951500883074845E-6</v>
      </c>
      <c r="T80" s="28">
        <v>6.3193709616663083E-6</v>
      </c>
      <c r="U80" s="28">
        <v>9.1026449630088249E-21</v>
      </c>
      <c r="V80" s="28">
        <v>0</v>
      </c>
      <c r="W80" s="28">
        <v>5.9405087216986039E-6</v>
      </c>
      <c r="X80" s="29">
        <v>0</v>
      </c>
      <c r="Y80" s="29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  <c r="AH80" s="106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5"/>
      <c r="AY80" s="74"/>
      <c r="AZ80" s="74"/>
      <c r="BA80" s="74"/>
      <c r="BB80" s="74"/>
      <c r="BC80" s="74"/>
      <c r="BD80" s="74"/>
      <c r="BE80" s="74"/>
      <c r="BF80" s="74"/>
    </row>
    <row r="81" spans="1:58" s="28" customFormat="1" x14ac:dyDescent="0.25">
      <c r="A81" s="32">
        <v>45</v>
      </c>
      <c r="B81" s="29">
        <v>0</v>
      </c>
      <c r="C81" s="29">
        <v>0</v>
      </c>
      <c r="D81" s="29">
        <v>0</v>
      </c>
      <c r="E81" s="29">
        <v>0</v>
      </c>
      <c r="F81" s="29">
        <v>0</v>
      </c>
      <c r="G81" s="29">
        <v>0</v>
      </c>
      <c r="H81" s="29">
        <v>0</v>
      </c>
      <c r="I81" s="29">
        <v>0</v>
      </c>
      <c r="J81" s="29">
        <v>0</v>
      </c>
      <c r="K81" s="29">
        <v>0</v>
      </c>
      <c r="L81" s="29">
        <v>0</v>
      </c>
      <c r="M81" s="28">
        <v>9.1761143278919406E-4</v>
      </c>
      <c r="N81" s="28">
        <v>6.2738556012054192E-2</v>
      </c>
      <c r="O81" s="28">
        <v>2.4627119861983616E-5</v>
      </c>
      <c r="P81" s="28">
        <v>4.297853425723953E-6</v>
      </c>
      <c r="Q81" s="28">
        <v>3.8628939876565759E-5</v>
      </c>
      <c r="R81" s="28">
        <v>8.6602980853881482E-5</v>
      </c>
      <c r="S81" s="28">
        <v>4.2616199459420292E-6</v>
      </c>
      <c r="T81" s="28">
        <v>4.52050890834388E-6</v>
      </c>
      <c r="U81" s="28">
        <v>9.3194840423883557E-21</v>
      </c>
      <c r="V81" s="28">
        <v>0</v>
      </c>
      <c r="W81" s="28">
        <v>5.0332276547969065E-6</v>
      </c>
      <c r="X81" s="29">
        <v>0</v>
      </c>
      <c r="Y81" s="29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H81" s="106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5"/>
      <c r="AY81" s="74"/>
      <c r="AZ81" s="74"/>
      <c r="BA81" s="74"/>
      <c r="BB81" s="74"/>
      <c r="BC81" s="74"/>
      <c r="BD81" s="74"/>
      <c r="BE81" s="74"/>
      <c r="BF81" s="74"/>
    </row>
    <row r="82" spans="1:58" s="28" customFormat="1" x14ac:dyDescent="0.25">
      <c r="A82" s="32">
        <v>60</v>
      </c>
      <c r="B82" s="29">
        <v>0</v>
      </c>
      <c r="C82" s="29">
        <v>0</v>
      </c>
      <c r="D82" s="29">
        <v>0</v>
      </c>
      <c r="E82" s="29">
        <v>0</v>
      </c>
      <c r="F82" s="29">
        <v>0</v>
      </c>
      <c r="G82" s="29">
        <v>0</v>
      </c>
      <c r="H82" s="29">
        <v>0</v>
      </c>
      <c r="I82" s="29">
        <v>0</v>
      </c>
      <c r="J82" s="29">
        <v>0</v>
      </c>
      <c r="K82" s="29">
        <v>0</v>
      </c>
      <c r="L82" s="29">
        <v>0</v>
      </c>
      <c r="M82" s="28">
        <v>4.7991815897213095E-4</v>
      </c>
      <c r="N82" s="28">
        <v>2.9331958659549288E-2</v>
      </c>
      <c r="O82" s="28">
        <v>3.0463210466424656E-5</v>
      </c>
      <c r="P82" s="28">
        <v>1.7675721002647677E-6</v>
      </c>
      <c r="Q82" s="28">
        <v>3.2227257187287372E-5</v>
      </c>
      <c r="R82" s="28">
        <v>5.7841177754734127E-5</v>
      </c>
      <c r="S82" s="28">
        <v>3.3218374507131774E-6</v>
      </c>
      <c r="T82" s="28">
        <v>3.5957263567683585E-6</v>
      </c>
      <c r="U82" s="28">
        <v>1.6970631774157244E-6</v>
      </c>
      <c r="V82" s="28">
        <v>0</v>
      </c>
      <c r="W82" s="28">
        <v>4.152977969527128E-6</v>
      </c>
      <c r="X82" s="29">
        <v>0</v>
      </c>
      <c r="Y82" s="29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  <c r="AH82" s="106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5"/>
      <c r="AY82" s="74"/>
      <c r="AZ82" s="74"/>
      <c r="BA82" s="74"/>
      <c r="BB82" s="74"/>
      <c r="BC82" s="74"/>
      <c r="BD82" s="74"/>
      <c r="BE82" s="74"/>
      <c r="BF82" s="74"/>
    </row>
    <row r="83" spans="1:58" s="28" customFormat="1" x14ac:dyDescent="0.25">
      <c r="A83" s="32">
        <v>90</v>
      </c>
      <c r="B83" s="29">
        <v>0</v>
      </c>
      <c r="C83" s="29">
        <v>0</v>
      </c>
      <c r="D83" s="29">
        <v>0</v>
      </c>
      <c r="E83" s="29">
        <v>0</v>
      </c>
      <c r="F83" s="29">
        <v>0</v>
      </c>
      <c r="G83" s="29">
        <v>0</v>
      </c>
      <c r="H83" s="29">
        <v>0</v>
      </c>
      <c r="I83" s="29">
        <v>0</v>
      </c>
      <c r="J83" s="29">
        <v>0</v>
      </c>
      <c r="K83" s="29">
        <v>0</v>
      </c>
      <c r="L83" s="29">
        <v>0</v>
      </c>
      <c r="M83" s="28">
        <v>7.0236180099640829E-4</v>
      </c>
      <c r="N83" s="28">
        <v>5.8288406376019654E-2</v>
      </c>
      <c r="O83" s="28">
        <v>1.3229238053400573E-5</v>
      </c>
      <c r="P83" s="28">
        <v>8.9090323214196811E-7</v>
      </c>
      <c r="Q83" s="28">
        <v>2.6284883271589286E-5</v>
      </c>
      <c r="R83" s="28">
        <v>7.7561937378809852E-5</v>
      </c>
      <c r="S83" s="28">
        <v>3.5836021887318159E-6</v>
      </c>
      <c r="T83" s="28">
        <v>2.106587951961481E-6</v>
      </c>
      <c r="U83" s="28">
        <v>2.9278067807905055E-6</v>
      </c>
      <c r="V83" s="28">
        <v>0</v>
      </c>
      <c r="W83" s="28">
        <v>3.5626228985644444E-6</v>
      </c>
      <c r="X83" s="29">
        <v>0</v>
      </c>
      <c r="Y83" s="29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  <c r="AH83" s="106"/>
      <c r="AI83" s="74"/>
      <c r="AJ83" s="75"/>
      <c r="AK83" s="74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5"/>
      <c r="AY83" s="74"/>
      <c r="AZ83" s="74"/>
      <c r="BA83" s="74"/>
      <c r="BB83" s="74"/>
      <c r="BC83" s="74"/>
      <c r="BD83" s="74"/>
      <c r="BE83" s="74"/>
      <c r="BF83" s="74"/>
    </row>
    <row r="84" spans="1:58" s="28" customFormat="1" x14ac:dyDescent="0.25">
      <c r="A84" s="32">
        <v>120</v>
      </c>
      <c r="B84" s="29">
        <v>0</v>
      </c>
      <c r="C84" s="29">
        <v>0</v>
      </c>
      <c r="D84" s="29">
        <v>0</v>
      </c>
      <c r="E84" s="29">
        <v>0</v>
      </c>
      <c r="F84" s="29">
        <v>0</v>
      </c>
      <c r="G84" s="29">
        <v>0</v>
      </c>
      <c r="H84" s="29">
        <v>0</v>
      </c>
      <c r="I84" s="29">
        <v>0</v>
      </c>
      <c r="J84" s="29">
        <v>0</v>
      </c>
      <c r="K84" s="29">
        <v>0</v>
      </c>
      <c r="L84" s="29">
        <v>0</v>
      </c>
      <c r="M84" s="28">
        <v>7.9933229552257823E-4</v>
      </c>
      <c r="N84" s="28">
        <v>5.2377567174616869E-2</v>
      </c>
      <c r="O84" s="28">
        <v>1.294100194149528E-4</v>
      </c>
      <c r="P84" s="28">
        <v>3.1490257595515663E-5</v>
      </c>
      <c r="Q84" s="28">
        <v>2.2083623180233672E-5</v>
      </c>
      <c r="R84" s="28">
        <v>1.0530230873442774E-4</v>
      </c>
      <c r="S84" s="28">
        <v>3.3207932141319688E-6</v>
      </c>
      <c r="T84" s="28">
        <v>2.9356814265438929E-6</v>
      </c>
      <c r="U84" s="28">
        <v>2.5138544891580938E-6</v>
      </c>
      <c r="V84" s="28">
        <v>0</v>
      </c>
      <c r="W84" s="28">
        <v>3.8181116139846127E-6</v>
      </c>
      <c r="X84" s="29">
        <v>0</v>
      </c>
      <c r="Y84" s="29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  <c r="AH84" s="106"/>
      <c r="AI84" s="74"/>
      <c r="AJ84" s="75"/>
      <c r="AK84" s="74"/>
      <c r="AL84" s="74"/>
      <c r="AM84" s="75"/>
      <c r="AN84" s="74"/>
      <c r="AO84" s="74"/>
      <c r="AP84" s="74"/>
      <c r="AQ84" s="74"/>
      <c r="AR84" s="74"/>
      <c r="AS84" s="74"/>
      <c r="AT84" s="75"/>
      <c r="AU84" s="74"/>
      <c r="AV84" s="75"/>
      <c r="AW84" s="75"/>
      <c r="AX84" s="75"/>
      <c r="AY84" s="74"/>
      <c r="AZ84" s="74"/>
      <c r="BA84" s="74"/>
      <c r="BB84" s="74"/>
      <c r="BC84" s="74"/>
      <c r="BD84" s="74"/>
      <c r="BE84" s="74"/>
      <c r="BF84" s="74"/>
    </row>
    <row r="85" spans="1:58" s="28" customFormat="1" x14ac:dyDescent="0.25">
      <c r="A85" s="32">
        <v>300</v>
      </c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AH85" s="106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</row>
    <row r="86" spans="1:58" s="28" customFormat="1" x14ac:dyDescent="0.25">
      <c r="A86" s="32">
        <v>600</v>
      </c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AH86" s="106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</row>
    <row r="87" spans="1:58" s="28" customFormat="1" x14ac:dyDescent="0.25">
      <c r="A87" s="32">
        <v>1800</v>
      </c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AH87" s="106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</row>
    <row r="88" spans="1:58" s="28" customFormat="1" x14ac:dyDescent="0.25">
      <c r="A88" s="32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AH88" s="106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</row>
    <row r="89" spans="1:58" s="28" customFormat="1" x14ac:dyDescent="0.25">
      <c r="A89" s="32" t="s">
        <v>28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AH89" s="106"/>
      <c r="AI89" s="74"/>
      <c r="AJ89" s="74"/>
      <c r="AK89" s="74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4"/>
      <c r="AZ89" s="74"/>
      <c r="BA89" s="74"/>
      <c r="BB89" s="74"/>
      <c r="BC89" s="74"/>
      <c r="BD89" s="74"/>
      <c r="BE89" s="74"/>
      <c r="BF89" s="74"/>
    </row>
    <row r="90" spans="1:58" s="28" customFormat="1" x14ac:dyDescent="0.25">
      <c r="A90" s="33" t="s">
        <v>34</v>
      </c>
      <c r="B90" s="35"/>
      <c r="C90" s="35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AH90" s="106"/>
      <c r="AI90" s="74" t="s">
        <v>4</v>
      </c>
      <c r="AJ90" s="74" t="s">
        <v>5</v>
      </c>
      <c r="AK90" s="74" t="s">
        <v>6</v>
      </c>
      <c r="AL90" s="74" t="s">
        <v>7</v>
      </c>
      <c r="AM90" s="74" t="s">
        <v>8</v>
      </c>
      <c r="AN90" s="74" t="s">
        <v>9</v>
      </c>
      <c r="AO90" s="75" t="s">
        <v>10</v>
      </c>
      <c r="AP90" s="74" t="s">
        <v>11</v>
      </c>
      <c r="AQ90" s="74" t="s">
        <v>12</v>
      </c>
      <c r="AR90" s="74" t="s">
        <v>13</v>
      </c>
      <c r="AS90" s="74" t="s">
        <v>14</v>
      </c>
      <c r="AT90" s="74" t="s">
        <v>15</v>
      </c>
      <c r="AU90" s="74" t="s">
        <v>16</v>
      </c>
      <c r="AV90" s="75" t="s">
        <v>17</v>
      </c>
      <c r="AW90" s="74" t="s">
        <v>18</v>
      </c>
      <c r="AX90" s="75" t="s">
        <v>19</v>
      </c>
      <c r="AY90" s="74" t="s">
        <v>20</v>
      </c>
      <c r="AZ90" s="74" t="s">
        <v>21</v>
      </c>
      <c r="BA90" s="74" t="s">
        <v>22</v>
      </c>
      <c r="BB90" s="74" t="s">
        <v>23</v>
      </c>
      <c r="BC90" s="74" t="s">
        <v>24</v>
      </c>
      <c r="BD90" s="74" t="s">
        <v>25</v>
      </c>
      <c r="BE90" s="74" t="s">
        <v>26</v>
      </c>
      <c r="BF90" s="74" t="s">
        <v>27</v>
      </c>
    </row>
    <row r="91" spans="1:58" s="28" customFormat="1" x14ac:dyDescent="0.25">
      <c r="A91" s="32">
        <v>3</v>
      </c>
      <c r="B91" s="29">
        <v>0</v>
      </c>
      <c r="C91" s="29">
        <v>0</v>
      </c>
      <c r="D91" s="29">
        <v>0</v>
      </c>
      <c r="E91" s="29">
        <v>0</v>
      </c>
      <c r="F91" s="29">
        <v>0</v>
      </c>
      <c r="G91" s="29">
        <v>0</v>
      </c>
      <c r="H91" s="29">
        <v>0</v>
      </c>
      <c r="I91" s="29">
        <v>0</v>
      </c>
      <c r="J91" s="29">
        <v>0</v>
      </c>
      <c r="K91" s="29">
        <v>0</v>
      </c>
      <c r="L91" s="29">
        <v>0</v>
      </c>
      <c r="M91" s="28">
        <v>1.1091864451589108E-2</v>
      </c>
      <c r="N91" s="28">
        <v>0.98728085275631994</v>
      </c>
      <c r="O91" s="28">
        <v>2.7001369745789969E-4</v>
      </c>
      <c r="P91" s="28">
        <v>2.4764569885191983E-5</v>
      </c>
      <c r="Q91" s="28">
        <v>9.8767786052378564E-6</v>
      </c>
      <c r="R91" s="28">
        <v>1.0467158204807809E-3</v>
      </c>
      <c r="S91" s="28">
        <v>1.2781713489131339E-5</v>
      </c>
      <c r="T91" s="28">
        <v>1.457914194854044E-5</v>
      </c>
      <c r="U91" s="28">
        <v>3.0356569536686935E-5</v>
      </c>
      <c r="V91" s="28">
        <v>0</v>
      </c>
      <c r="W91" s="28">
        <v>2.1819450068737958E-4</v>
      </c>
      <c r="X91" s="29">
        <v>0</v>
      </c>
      <c r="Y91" s="29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  <c r="AH91" s="106" t="s">
        <v>64</v>
      </c>
      <c r="AI91" s="74">
        <f t="shared" ref="AI91:BF91" si="177">IF(B97-$AL$3*B84&lt;0,0,B98-$AL$3*B87)</f>
        <v>0</v>
      </c>
      <c r="AJ91" s="74">
        <f t="shared" si="177"/>
        <v>0</v>
      </c>
      <c r="AK91" s="74">
        <f t="shared" si="177"/>
        <v>0</v>
      </c>
      <c r="AL91" s="74">
        <f t="shared" si="177"/>
        <v>0</v>
      </c>
      <c r="AM91" s="74">
        <f t="shared" si="177"/>
        <v>0</v>
      </c>
      <c r="AN91" s="74">
        <f t="shared" si="177"/>
        <v>0</v>
      </c>
      <c r="AO91" s="74">
        <f t="shared" si="177"/>
        <v>0</v>
      </c>
      <c r="AP91" s="74">
        <f t="shared" si="177"/>
        <v>0</v>
      </c>
      <c r="AQ91" s="74">
        <f t="shared" si="177"/>
        <v>0</v>
      </c>
      <c r="AR91" s="74">
        <f t="shared" si="177"/>
        <v>0</v>
      </c>
      <c r="AS91" s="74">
        <f t="shared" si="177"/>
        <v>0</v>
      </c>
      <c r="AT91" s="74">
        <f t="shared" si="177"/>
        <v>0</v>
      </c>
      <c r="AU91" s="74">
        <f t="shared" si="177"/>
        <v>0</v>
      </c>
      <c r="AV91" s="74">
        <f t="shared" si="177"/>
        <v>0</v>
      </c>
      <c r="AW91" s="74">
        <f t="shared" si="177"/>
        <v>0</v>
      </c>
      <c r="AX91" s="74">
        <f t="shared" si="177"/>
        <v>0</v>
      </c>
      <c r="AY91" s="74">
        <f t="shared" si="177"/>
        <v>0</v>
      </c>
      <c r="AZ91" s="74">
        <f t="shared" si="177"/>
        <v>0</v>
      </c>
      <c r="BA91" s="74">
        <f t="shared" si="177"/>
        <v>0</v>
      </c>
      <c r="BB91" s="74">
        <f t="shared" si="177"/>
        <v>0</v>
      </c>
      <c r="BC91" s="74">
        <f t="shared" si="177"/>
        <v>0</v>
      </c>
      <c r="BD91" s="74">
        <f t="shared" si="177"/>
        <v>0</v>
      </c>
      <c r="BE91" s="74">
        <f t="shared" si="177"/>
        <v>0</v>
      </c>
      <c r="BF91" s="74">
        <f t="shared" si="177"/>
        <v>0</v>
      </c>
    </row>
    <row r="92" spans="1:58" s="28" customFormat="1" x14ac:dyDescent="0.25">
      <c r="A92" s="32">
        <v>10</v>
      </c>
      <c r="B92" s="29">
        <v>0</v>
      </c>
      <c r="C92" s="29">
        <v>0</v>
      </c>
      <c r="D92" s="29">
        <v>0</v>
      </c>
      <c r="E92" s="29">
        <v>0</v>
      </c>
      <c r="F92" s="29">
        <v>0</v>
      </c>
      <c r="G92" s="29">
        <v>0</v>
      </c>
      <c r="H92" s="29">
        <v>0</v>
      </c>
      <c r="I92" s="29">
        <v>0</v>
      </c>
      <c r="J92" s="29">
        <v>0</v>
      </c>
      <c r="K92" s="29">
        <v>0</v>
      </c>
      <c r="L92" s="29">
        <v>0</v>
      </c>
      <c r="M92" s="28">
        <v>1.0710820064325952E-2</v>
      </c>
      <c r="N92" s="28">
        <v>0.9877898580204062</v>
      </c>
      <c r="O92" s="28">
        <v>1.7872711572729371E-4</v>
      </c>
      <c r="P92" s="28">
        <v>4.7432886339515303E-6</v>
      </c>
      <c r="Q92" s="28">
        <v>3.7392925397651239E-5</v>
      </c>
      <c r="R92" s="28">
        <v>1.0119806300535588E-3</v>
      </c>
      <c r="S92" s="28">
        <v>2.0585872671349633E-5</v>
      </c>
      <c r="T92" s="28">
        <v>2.5518892850659226E-5</v>
      </c>
      <c r="U92" s="28">
        <v>2.7321342531560809E-5</v>
      </c>
      <c r="V92" s="28">
        <v>0</v>
      </c>
      <c r="W92" s="28">
        <v>1.9305184740182722E-4</v>
      </c>
      <c r="X92" s="29">
        <v>0</v>
      </c>
      <c r="Y92" s="29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  <c r="AH92" s="106" t="s">
        <v>65</v>
      </c>
      <c r="AI92" s="74">
        <f t="shared" ref="AI92:BF92" si="178">B97+$AL$3*B84</f>
        <v>0</v>
      </c>
      <c r="AJ92" s="74">
        <f t="shared" si="178"/>
        <v>0</v>
      </c>
      <c r="AK92" s="74">
        <f t="shared" si="178"/>
        <v>0</v>
      </c>
      <c r="AL92" s="74">
        <f t="shared" si="178"/>
        <v>0</v>
      </c>
      <c r="AM92" s="74">
        <f t="shared" si="178"/>
        <v>0</v>
      </c>
      <c r="AN92" s="74">
        <f t="shared" si="178"/>
        <v>0</v>
      </c>
      <c r="AO92" s="74">
        <f t="shared" si="178"/>
        <v>0</v>
      </c>
      <c r="AP92" s="74">
        <f t="shared" si="178"/>
        <v>0</v>
      </c>
      <c r="AQ92" s="74">
        <f t="shared" si="178"/>
        <v>0</v>
      </c>
      <c r="AR92" s="74">
        <f t="shared" si="178"/>
        <v>0</v>
      </c>
      <c r="AS92" s="74">
        <f t="shared" si="178"/>
        <v>0</v>
      </c>
      <c r="AT92" s="74">
        <f t="shared" si="178"/>
        <v>1.1981962663243558E-2</v>
      </c>
      <c r="AU92" s="74">
        <f t="shared" si="178"/>
        <v>1.0926214671533259</v>
      </c>
      <c r="AV92" s="74">
        <f t="shared" si="178"/>
        <v>4.1865179280666025E-4</v>
      </c>
      <c r="AW92" s="74">
        <f t="shared" si="178"/>
        <v>1.4339610665793146E-4</v>
      </c>
      <c r="AX92" s="74">
        <f t="shared" si="178"/>
        <v>2.1926719963485713E-4</v>
      </c>
      <c r="AY92" s="74">
        <f t="shared" si="178"/>
        <v>1.2444139306368282E-3</v>
      </c>
      <c r="AZ92" s="74">
        <f t="shared" si="178"/>
        <v>4.9678534901658483E-5</v>
      </c>
      <c r="BA92" s="74">
        <f t="shared" si="178"/>
        <v>3.4424279364375269E-5</v>
      </c>
      <c r="BB92" s="74">
        <f t="shared" si="178"/>
        <v>3.4964450199359115E-5</v>
      </c>
      <c r="BC92" s="74">
        <f t="shared" si="178"/>
        <v>0</v>
      </c>
      <c r="BD92" s="74">
        <f t="shared" si="178"/>
        <v>2.0732212884568086E-4</v>
      </c>
      <c r="BE92" s="74">
        <f t="shared" si="178"/>
        <v>0</v>
      </c>
      <c r="BF92" s="74">
        <f t="shared" si="178"/>
        <v>0</v>
      </c>
    </row>
    <row r="93" spans="1:58" s="28" customFormat="1" x14ac:dyDescent="0.25">
      <c r="A93" s="32">
        <v>30</v>
      </c>
      <c r="B93" s="29">
        <v>0</v>
      </c>
      <c r="C93" s="29">
        <v>0</v>
      </c>
      <c r="D93" s="29">
        <v>0</v>
      </c>
      <c r="E93" s="29">
        <v>0</v>
      </c>
      <c r="F93" s="29">
        <v>0</v>
      </c>
      <c r="G93" s="29">
        <v>0</v>
      </c>
      <c r="H93" s="29">
        <v>0</v>
      </c>
      <c r="I93" s="29">
        <v>0</v>
      </c>
      <c r="J93" s="29">
        <v>0</v>
      </c>
      <c r="K93" s="29">
        <v>0</v>
      </c>
      <c r="L93" s="29">
        <v>0</v>
      </c>
      <c r="M93" s="28">
        <v>1.0454274732649938E-2</v>
      </c>
      <c r="N93" s="28">
        <v>0.98801407957375109</v>
      </c>
      <c r="O93" s="28">
        <v>7.1918320935740384E-5</v>
      </c>
      <c r="P93" s="28">
        <v>5.5967564930537239E-6</v>
      </c>
      <c r="Q93" s="28">
        <v>1.5391080355897744E-4</v>
      </c>
      <c r="R93" s="28">
        <v>1.0028921239177853E-3</v>
      </c>
      <c r="S93" s="28">
        <v>4.0110088200218349E-5</v>
      </c>
      <c r="T93" s="28">
        <v>2.9009854488995142E-5</v>
      </c>
      <c r="U93" s="28">
        <v>2.6584593342005189E-5</v>
      </c>
      <c r="V93" s="28">
        <v>0</v>
      </c>
      <c r="W93" s="28">
        <v>2.0162315266226052E-4</v>
      </c>
      <c r="X93" s="29">
        <v>0</v>
      </c>
      <c r="Y93" s="29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  <c r="AH93" s="106" t="s">
        <v>66</v>
      </c>
      <c r="AI93" s="74">
        <f t="array" ref="AI93">IFERROR(MATCH(1,1/((B91:B98&gt;AI92)+(B91:B98&lt;AI91)),1),0)</f>
        <v>0</v>
      </c>
      <c r="AJ93" s="74">
        <f t="array" ref="AJ93">IFERROR(MATCH(1,1/((C91:C98&gt;AJ92)+(C91:C98&lt;AJ91)),1),0)</f>
        <v>0</v>
      </c>
      <c r="AK93" s="74">
        <f t="array" ref="AK93">IFERROR(MATCH(1,1/((D91:D98&gt;AK92)+(D91:D98&lt;AK91)),1),0)</f>
        <v>0</v>
      </c>
      <c r="AL93" s="74">
        <f t="array" ref="AL93">IFERROR(MATCH(1,1/((E91:E98&gt;AL92)+(E91:E98&lt;AL91)),1),0)</f>
        <v>0</v>
      </c>
      <c r="AM93" s="74">
        <f t="array" ref="AM93">IFERROR(MATCH(1,1/((F91:F98&gt;AM92)+(F91:F98&lt;AM91)),1),0)</f>
        <v>0</v>
      </c>
      <c r="AN93" s="74">
        <f t="array" ref="AN93">IFERROR(MATCH(1,1/((G91:G98&gt;AN92)+(G91:G98&lt;AN91)),1),0)</f>
        <v>0</v>
      </c>
      <c r="AO93" s="75">
        <f t="array" ref="AO93">IFERROR(MATCH(1,1/((H91:H98&gt;AO92)+(H91:H98&lt;AO91)),1),0)</f>
        <v>0</v>
      </c>
      <c r="AP93" s="74">
        <f t="array" ref="AP93">IFERROR(MATCH(1,1/((I91:I98&gt;AP92)+(I91:I98&lt;AP91)),1),0)</f>
        <v>0</v>
      </c>
      <c r="AQ93" s="74">
        <f t="array" ref="AQ93">IFERROR(MATCH(1,1/((J91:J98&gt;AQ92)+(J91:J98&lt;AQ91)),1),0)</f>
        <v>0</v>
      </c>
      <c r="AR93" s="74">
        <f t="array" ref="AR93">IFERROR(MATCH(1,1/((K91:K98&gt;AR92)+(K91:K98&lt;AR91)),1),0)</f>
        <v>0</v>
      </c>
      <c r="AS93" s="74">
        <f t="array" ref="AS93">IFERROR(MATCH(1,1/((L91:L98&gt;AS92)+(L91:L98&lt;AS91)),1),0)</f>
        <v>0</v>
      </c>
      <c r="AT93" s="74">
        <f t="array" ref="AT93">IFERROR(MATCH(1,1/((M91:M98&gt;AT92)+(M91:M98&lt;AT91)),1),0)</f>
        <v>0</v>
      </c>
      <c r="AU93" s="74">
        <f t="array" ref="AU93">IFERROR(MATCH(1,1/((N91:N98&gt;AU92)+(N91:N98&lt;AU91)),1),0)</f>
        <v>0</v>
      </c>
      <c r="AV93" s="75">
        <f t="array" ref="AV93">IFERROR(MATCH(1,1/((O91:O98&gt;AV92)+(O91:O98&lt;AV91)),1),0)</f>
        <v>0</v>
      </c>
      <c r="AW93" s="74">
        <f t="array" ref="AW93">IFERROR(MATCH(1,1/((P91:P98&gt;AW92)+(P91:P98&lt;AW91)),1),0)</f>
        <v>0</v>
      </c>
      <c r="AX93" s="75">
        <f t="array" ref="AX93">IFERROR(MATCH(1,1/((Q91:Q98&gt;AX92)+(Q91:Q98&lt;AX91)),1),0)</f>
        <v>0</v>
      </c>
      <c r="AY93" s="74">
        <f t="array" ref="AY93">IFERROR(MATCH(1,1/((R91:R98&gt;AY92)+(R91:R98&lt;AY91)),1),0)</f>
        <v>0</v>
      </c>
      <c r="AZ93" s="74">
        <f t="array" ref="AZ93">IFERROR(MATCH(1,1/((S91:S98&gt;AZ92)+(S91:S98&lt;AZ91)),1),0)</f>
        <v>0</v>
      </c>
      <c r="BA93" s="74">
        <f t="array" ref="BA93">IFERROR(MATCH(1,1/((T91:T98&gt;BA92)+(T91:T98&lt;BA91)),1),0)</f>
        <v>0</v>
      </c>
      <c r="BB93" s="74">
        <f t="array" ref="BB93">IFERROR(MATCH(1,1/((U91:U98&gt;BB92)+(U91:U98&lt;BB91)),1),0)</f>
        <v>0</v>
      </c>
      <c r="BC93" s="74">
        <f t="array" ref="BC93">IFERROR(MATCH(1,1/((V91:V98&gt;BC92)+(V91:V98&lt;BC91)),1),0)</f>
        <v>0</v>
      </c>
      <c r="BD93" s="74">
        <f t="array" ref="BD93">IFERROR(MATCH(1,1/((W91:W98&gt;BD92)+(W91:W98&lt;BD91)),1),0)</f>
        <v>1</v>
      </c>
      <c r="BE93" s="74">
        <f t="array" ref="BE93">IFERROR(MATCH(1,1/((X91:X98&gt;BE92)+(X91:X98&lt;BE91)),1),0)</f>
        <v>0</v>
      </c>
      <c r="BF93" s="74">
        <f t="array" ref="BF93">IFERROR(MATCH(1,1/((Y91:Y98&gt;BF92)+(Y91:Y98&lt;BF91)),1),0)</f>
        <v>0</v>
      </c>
    </row>
    <row r="94" spans="1:58" s="28" customFormat="1" x14ac:dyDescent="0.25">
      <c r="A94" s="32">
        <v>45</v>
      </c>
      <c r="B94" s="29">
        <v>0</v>
      </c>
      <c r="C94" s="29">
        <v>0</v>
      </c>
      <c r="D94" s="29">
        <v>0</v>
      </c>
      <c r="E94" s="29">
        <v>0</v>
      </c>
      <c r="F94" s="29">
        <v>0</v>
      </c>
      <c r="G94" s="29">
        <v>0</v>
      </c>
      <c r="H94" s="29">
        <v>0</v>
      </c>
      <c r="I94" s="29">
        <v>0</v>
      </c>
      <c r="J94" s="29">
        <v>0</v>
      </c>
      <c r="K94" s="29">
        <v>0</v>
      </c>
      <c r="L94" s="29">
        <v>0</v>
      </c>
      <c r="M94" s="28">
        <v>1.051154919042018E-2</v>
      </c>
      <c r="N94" s="28">
        <v>0.9879796154535665</v>
      </c>
      <c r="O94" s="28">
        <v>5.984861211705185E-5</v>
      </c>
      <c r="P94" s="28">
        <v>5.7301862665262427E-6</v>
      </c>
      <c r="Q94" s="28">
        <v>1.4345930617267486E-4</v>
      </c>
      <c r="R94" s="28">
        <v>9.9934448488217661E-4</v>
      </c>
      <c r="S94" s="28">
        <v>4.0302310074567905E-5</v>
      </c>
      <c r="T94" s="28">
        <v>2.9940223242599612E-5</v>
      </c>
      <c r="U94" s="28">
        <v>2.7218384765999646E-5</v>
      </c>
      <c r="V94" s="28">
        <v>0</v>
      </c>
      <c r="W94" s="28">
        <v>2.0299184849169213E-4</v>
      </c>
      <c r="X94" s="29">
        <v>0</v>
      </c>
      <c r="Y94" s="29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  <c r="AH94" s="106" t="s">
        <v>67</v>
      </c>
      <c r="AI94" s="74">
        <f t="array" ref="AI94">IFERROR(MATCH(1,1/((B91:B98&gt;AI92)+(B91:B98&lt;AI91)),1)+1,0)</f>
        <v>0</v>
      </c>
      <c r="AJ94" s="74">
        <f t="array" ref="AJ94">IFERROR(MATCH(1,1/((C91:C98&gt;AJ92)+(C91:C98&lt;AJ91)),1)+1,0)</f>
        <v>0</v>
      </c>
      <c r="AK94" s="74">
        <f>IFERROR(MATCH(1,1/((D91:D98&gt;AK92)+(D91:D98&lt;AK91)),1)+1,0)</f>
        <v>0</v>
      </c>
      <c r="AL94" s="74">
        <f t="array" ref="AL94">IFERROR(MATCH(1,1/((E91:E98&gt;AL92)+(E91:E98&lt;AL91)),1)+1,0)</f>
        <v>0</v>
      </c>
      <c r="AM94" s="74">
        <f t="array" ref="AM94">IFERROR(MATCH(1,1/((F91:F98&gt;AM92)+(F91:F98&lt;AM91)),1)+1,0)</f>
        <v>0</v>
      </c>
      <c r="AN94" s="74">
        <f t="array" ref="AN94">IFERROR(MATCH(1,1/((G91:G98&gt;AN92)+(G91:G98&lt;AN91)),1)+1,0)</f>
        <v>0</v>
      </c>
      <c r="AO94" s="75">
        <f t="array" ref="AO94">IFERROR(MATCH(1,1/((H91:H98&gt;AO92)+(H91:H98&lt;AO91)),1)+1,0)</f>
        <v>0</v>
      </c>
      <c r="AP94" s="74">
        <f t="array" ref="AP94">IFERROR(MATCH(1,1/((I91:I98&gt;AP92)+(I91:I98&lt;AP91)),1)+1,0)</f>
        <v>0</v>
      </c>
      <c r="AQ94" s="74">
        <f t="array" ref="AQ94">IFERROR(MATCH(1,1/((J91:J98&gt;AQ92)+(J91:J98&lt;AQ91)),1)+1,0)</f>
        <v>0</v>
      </c>
      <c r="AR94" s="74">
        <f t="array" ref="AR94">IFERROR(MATCH(1,1/((K91:K98&gt;AR92)+(K91:K98&lt;AR91)),1)+1,0)</f>
        <v>0</v>
      </c>
      <c r="AS94" s="74">
        <f t="array" ref="AS94">IFERROR(MATCH(1,1/((L91:L98&gt;AS92)+(L91:L98&lt;AS91)),1)+1,0)</f>
        <v>0</v>
      </c>
      <c r="AT94" s="74">
        <f t="array" ref="AT94">IFERROR(MATCH(1,1/((M91:M98&gt;AT92)+(M91:M98&lt;AT91)),1)+1,0)</f>
        <v>0</v>
      </c>
      <c r="AU94" s="74">
        <f t="array" ref="AU94">IFERROR(MATCH(1,1/((N91:N98&gt;AU92)+(N91:N98&lt;AU91)),1)+1,0)</f>
        <v>0</v>
      </c>
      <c r="AV94" s="75">
        <f t="array" ref="AV94">IFERROR(MATCH(1,1/((O91:O98&gt;AV92)+(O91:O98&lt;AV91)),1)+1,0)</f>
        <v>0</v>
      </c>
      <c r="AW94" s="74">
        <f t="array" ref="AW94">IFERROR(MATCH(1,1/((P91:P98&gt;AW92)+(P91:P98&lt;AW91)),1)+1,0)</f>
        <v>0</v>
      </c>
      <c r="AX94" s="75">
        <f t="array" ref="AX94">IFERROR(MATCH(1,1/((Q91:Q98&gt;AX92)+(Q91:Q98&lt;AX91)),1)+1,0)</f>
        <v>0</v>
      </c>
      <c r="AY94" s="74">
        <f t="array" ref="AY94">IFERROR(MATCH(1,1/((R91:R98&gt;AY92)+(R91:R98&lt;AY91)),1)+1,0)</f>
        <v>0</v>
      </c>
      <c r="AZ94" s="74">
        <f t="array" ref="AZ94">IFERROR(MATCH(1,1/((S91:S98&gt;AZ92)+(S91:S98&lt;AZ91)),1)+1,0)</f>
        <v>0</v>
      </c>
      <c r="BA94" s="74">
        <f t="array" ref="BA94">IFERROR(MATCH(1,1/((T91:T98&gt;BA92)+(T91:T98&lt;BA91)),1)+1,0)</f>
        <v>0</v>
      </c>
      <c r="BB94" s="74">
        <f t="array" ref="BB94">IFERROR(MATCH(1,1/((U91:U98&gt;BB92)+(U91:U98&lt;BB91)),1)+1,0)</f>
        <v>0</v>
      </c>
      <c r="BC94" s="74">
        <f t="array" ref="BC94">IFERROR(MATCH(1,1/((V91:V98&gt;BC92)+(V91:V98&lt;BC91)),1)+1,0)</f>
        <v>0</v>
      </c>
      <c r="BD94" s="74">
        <f t="array" ref="BD94">IFERROR(MATCH(1,1/((W91:W98&gt;BD92)+(W91:W98&lt;BD91)),1)+1,0)</f>
        <v>2</v>
      </c>
      <c r="BE94" s="74">
        <f t="array" ref="BE94">IFERROR(MATCH(1,1/((X91:X98&gt;BE92)+(X91:X98&lt;BE91)),1)+1,0)</f>
        <v>0</v>
      </c>
      <c r="BF94" s="74">
        <f t="array" ref="BF94">IFERROR(MATCH(1,1/((Y91:Y98&gt;BF92)+(Y91:Y98&lt;BF91)),1)+1,0)</f>
        <v>0</v>
      </c>
    </row>
    <row r="95" spans="1:58" s="28" customFormat="1" x14ac:dyDescent="0.25">
      <c r="A95" s="32">
        <v>60</v>
      </c>
      <c r="B95" s="29">
        <v>0</v>
      </c>
      <c r="C95" s="29">
        <v>0</v>
      </c>
      <c r="D95" s="29">
        <v>0</v>
      </c>
      <c r="E95" s="29">
        <v>0</v>
      </c>
      <c r="F95" s="29">
        <v>0</v>
      </c>
      <c r="G95" s="29">
        <v>0</v>
      </c>
      <c r="H95" s="29">
        <v>0</v>
      </c>
      <c r="I95" s="29">
        <v>0</v>
      </c>
      <c r="J95" s="29">
        <v>0</v>
      </c>
      <c r="K95" s="29">
        <v>0</v>
      </c>
      <c r="L95" s="29">
        <v>0</v>
      </c>
      <c r="M95" s="28">
        <v>1.0127132154709272E-2</v>
      </c>
      <c r="N95" s="28">
        <v>0.98831267313032345</v>
      </c>
      <c r="O95" s="28">
        <v>5.2554142076534428E-5</v>
      </c>
      <c r="P95" s="28">
        <v>2.3810938157653151E-6</v>
      </c>
      <c r="Q95" s="28">
        <v>1.7284473394060218E-4</v>
      </c>
      <c r="R95" s="28">
        <v>1.0369323411398546E-3</v>
      </c>
      <c r="S95" s="28">
        <v>4.2451501172501602E-5</v>
      </c>
      <c r="T95" s="28">
        <v>2.7892813270393693E-5</v>
      </c>
      <c r="U95" s="28">
        <v>2.6305417393216794E-5</v>
      </c>
      <c r="V95" s="28">
        <v>0</v>
      </c>
      <c r="W95" s="28">
        <v>1.9883267215838364E-4</v>
      </c>
      <c r="X95" s="29">
        <v>0</v>
      </c>
      <c r="Y95" s="29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  <c r="AH95" s="106" t="s">
        <v>68</v>
      </c>
      <c r="AI95" s="74" t="str">
        <f>IFERROR((INDEX($A91:$A98,AI94)-INDEX($A91:$A98,AI93))/(INDEX(B91:B98,AI94)-INDEX(B91:B98,AI93)),"INF")</f>
        <v>INF</v>
      </c>
      <c r="AJ95" s="74" t="str">
        <f t="shared" ref="AJ95" si="179">IFERROR((INDEX($A91:$A98,AJ94)-INDEX($A91:$A98,AJ93))/(INDEX(C91:C98,AJ94)-INDEX(C91:C98,AJ93)),"INF")</f>
        <v>INF</v>
      </c>
      <c r="AK95" s="74" t="str">
        <f t="shared" ref="AK95" si="180">IFERROR((INDEX($A91:$A98,AK94)-INDEX($A91:$A98,AK93))/(INDEX(D91:D98,AK94)-INDEX(D91:D98,AK93)),"INF")</f>
        <v>INF</v>
      </c>
      <c r="AL95" s="74" t="str">
        <f t="shared" ref="AL95" si="181">IFERROR((INDEX($A91:$A98,AL94)-INDEX($A91:$A98,AL93))/(INDEX(E91:E98,AL94)-INDEX(E91:E98,AL93)),"INF")</f>
        <v>INF</v>
      </c>
      <c r="AM95" s="74" t="str">
        <f t="shared" ref="AM95" si="182">IFERROR((INDEX($A91:$A98,AM94)-INDEX($A91:$A98,AM93))/(INDEX(F91:F98,AM94)-INDEX(F91:F98,AM93)),"INF")</f>
        <v>INF</v>
      </c>
      <c r="AN95" s="74" t="str">
        <f t="shared" ref="AN95" si="183">IFERROR((INDEX($A91:$A98,AN94)-INDEX($A91:$A98,AN93))/(INDEX(G91:G98,AN94)-INDEX(G91:G98,AN93)),"INF")</f>
        <v>INF</v>
      </c>
      <c r="AO95" s="75" t="str">
        <f t="shared" ref="AO95" si="184">IFERROR((INDEX($A91:$A98,AO94)-INDEX($A91:$A98,AO93))/(INDEX(H91:H98,AO94)-INDEX(H91:H98,AO93)),"INF")</f>
        <v>INF</v>
      </c>
      <c r="AP95" s="74" t="str">
        <f t="shared" ref="AP95" si="185">IFERROR((INDEX($A91:$A98,AP94)-INDEX($A91:$A98,AP93))/(INDEX(I91:I98,AP94)-INDEX(I91:I98,AP93)),"INF")</f>
        <v>INF</v>
      </c>
      <c r="AQ95" s="74" t="str">
        <f t="shared" ref="AQ95" si="186">IFERROR((INDEX($A91:$A98,AQ94)-INDEX($A91:$A98,AQ93))/(INDEX(J91:J98,AQ94)-INDEX(J91:J98,AQ93)),"INF")</f>
        <v>INF</v>
      </c>
      <c r="AR95" s="74" t="str">
        <f t="shared" ref="AR95" si="187">IFERROR((INDEX($A91:$A98,AR94)-INDEX($A91:$A98,AR93))/(INDEX(K91:K98,AR94)-INDEX(K91:K98,AR93)),"INF")</f>
        <v>INF</v>
      </c>
      <c r="AS95" s="74" t="str">
        <f t="shared" ref="AS95" si="188">IFERROR((INDEX($A91:$A98,AS94)-INDEX($A91:$A98,AS93))/(INDEX(L91:L98,AS94)-INDEX(L91:L98,AS93)),"INF")</f>
        <v>INF</v>
      </c>
      <c r="AT95" s="74" t="str">
        <f t="shared" ref="AT95" si="189">IFERROR((INDEX($A91:$A98,AT94)-INDEX($A91:$A98,AT93))/(INDEX(M91:M98,AT94)-INDEX(M91:M98,AT93)),"INF")</f>
        <v>INF</v>
      </c>
      <c r="AU95" s="74" t="str">
        <f t="shared" ref="AU95" si="190">IFERROR((INDEX($A91:$A98,AU94)-INDEX($A91:$A98,AU93))/(INDEX(N91:N98,AU94)-INDEX(N91:N98,AU93)),"INF")</f>
        <v>INF</v>
      </c>
      <c r="AV95" s="75" t="str">
        <f t="shared" ref="AV95" si="191">IFERROR((INDEX($A91:$A98,AV94)-INDEX($A91:$A98,AV93))/(INDEX(O91:O98,AV94)-INDEX(O91:O98,AV93)),"INF")</f>
        <v>INF</v>
      </c>
      <c r="AW95" s="74" t="str">
        <f t="shared" ref="AW95" si="192">IFERROR((INDEX($A91:$A98,AW94)-INDEX($A91:$A98,AW93))/(INDEX(P91:P98,AW94)-INDEX(P91:P98,AW93)),"INF")</f>
        <v>INF</v>
      </c>
      <c r="AX95" s="75" t="str">
        <f t="shared" ref="AX95" si="193">IFERROR((INDEX($A91:$A98,AX94)-INDEX($A91:$A98,AX93))/(INDEX(Q91:Q98,AX94)-INDEX(Q91:Q98,AX93)),"INF")</f>
        <v>INF</v>
      </c>
      <c r="AY95" s="74" t="str">
        <f t="shared" ref="AY95" si="194">IFERROR((INDEX($A91:$A98,AY94)-INDEX($A91:$A98,AY93))/(INDEX(R91:R98,AY94)-INDEX(R91:R98,AY93)),"INF")</f>
        <v>INF</v>
      </c>
      <c r="AZ95" s="74" t="str">
        <f t="shared" ref="AZ95" si="195">IFERROR((INDEX($A91:$A98,AZ94)-INDEX($A91:$A98,AZ93))/(INDEX(S91:S98,AZ94)-INDEX(S91:S98,AZ93)),"INF")</f>
        <v>INF</v>
      </c>
      <c r="BA95" s="74" t="str">
        <f t="shared" ref="BA95" si="196">IFERROR((INDEX($A91:$A98,BA94)-INDEX($A91:$A98,BA93))/(INDEX(T91:T98,BA94)-INDEX(T91:T98,BA93)),"INF")</f>
        <v>INF</v>
      </c>
      <c r="BB95" s="74" t="str">
        <f t="shared" ref="BB95" si="197">IFERROR((INDEX($A91:$A98,BB94)-INDEX($A91:$A98,BB93))/(INDEX(U91:U98,BB94)-INDEX(U91:U98,BB93)),"INF")</f>
        <v>INF</v>
      </c>
      <c r="BC95" s="74" t="str">
        <f t="shared" ref="BC95" si="198">IFERROR((INDEX($A91:$A98,BC94)-INDEX($A91:$A98,BC93))/(INDEX(V91:V98,BC94)-INDEX(V91:V98,BC93)),"INF")</f>
        <v>INF</v>
      </c>
      <c r="BD95" s="74">
        <f t="shared" ref="BD95" si="199">IFERROR((INDEX($A91:$A98,BD94)-INDEX($A91:$A98,BD93))/(INDEX(W91:W98,BD94)-INDEX(W91:W98,BD93)),"INF")</f>
        <v>-278411.34825744055</v>
      </c>
      <c r="BE95" s="74" t="str">
        <f t="shared" ref="BE95" si="200">IFERROR((INDEX($A91:$A98,BE94)-INDEX($A91:$A98,BE93))/(INDEX(X91:X98,BE94)-INDEX(X91:X98,BE93)),"INF")</f>
        <v>INF</v>
      </c>
      <c r="BF95" s="74" t="str">
        <f t="shared" ref="BF95" si="201">IFERROR((INDEX($A91:$A98,BF94)-INDEX($A91:$A98,BF93))/(INDEX(Y91:Y98,BF94)-INDEX(Y91:Y98,BF93)),"INF")</f>
        <v>INF</v>
      </c>
    </row>
    <row r="96" spans="1:58" s="28" customFormat="1" x14ac:dyDescent="0.25">
      <c r="A96" s="32">
        <v>90</v>
      </c>
      <c r="B96" s="29">
        <v>0</v>
      </c>
      <c r="C96" s="29">
        <v>0</v>
      </c>
      <c r="D96" s="29">
        <v>0</v>
      </c>
      <c r="E96" s="29">
        <v>0</v>
      </c>
      <c r="F96" s="29">
        <v>0</v>
      </c>
      <c r="G96" s="29">
        <v>0</v>
      </c>
      <c r="H96" s="29">
        <v>0</v>
      </c>
      <c r="I96" s="29">
        <v>0</v>
      </c>
      <c r="J96" s="29">
        <v>0</v>
      </c>
      <c r="K96" s="29">
        <v>0</v>
      </c>
      <c r="L96" s="29">
        <v>0</v>
      </c>
      <c r="M96" s="28">
        <v>1.0489836474796758E-2</v>
      </c>
      <c r="N96" s="28">
        <v>0.98800501603838808</v>
      </c>
      <c r="O96" s="28">
        <v>2.7087615206357228E-5</v>
      </c>
      <c r="P96" s="28">
        <v>2.5197781587309062E-6</v>
      </c>
      <c r="Q96" s="28">
        <v>1.6676731780534043E-4</v>
      </c>
      <c r="R96" s="28">
        <v>1.0296233519600936E-3</v>
      </c>
      <c r="S96" s="28">
        <v>4.1450350711123403E-5</v>
      </c>
      <c r="T96" s="28">
        <v>2.612170024551038E-5</v>
      </c>
      <c r="U96" s="28">
        <v>2.6457670666674493E-5</v>
      </c>
      <c r="V96" s="28">
        <v>0</v>
      </c>
      <c r="W96" s="28">
        <v>1.8511970206143053E-4</v>
      </c>
      <c r="X96" s="29">
        <v>0</v>
      </c>
      <c r="Y96" s="29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  <c r="AH96" s="109" t="s">
        <v>69</v>
      </c>
      <c r="AI96" s="80">
        <f>IFERROR(INDEX($A91:$A98,AI93)+((IF(AND(INDEX(B91:B98,AI93)&lt;=AI91,AI91&lt;=INDEX(B91:B98,AI94)),AI91,AI92)-INDEX(B91:B98,AI93))*AI95),0)</f>
        <v>0</v>
      </c>
      <c r="AJ96" s="80">
        <f t="shared" ref="AJ96" si="202">IFERROR(INDEX($A91:$A98,AJ93)+((IF(AND(INDEX(C91:C98,AJ93)&lt;=AJ91,AJ91&lt;=INDEX(C91:C98,AJ94)),AJ91,AJ92)-INDEX(C91:C98,AJ93))*AJ95),0)</f>
        <v>0</v>
      </c>
      <c r="AK96" s="80">
        <f t="shared" ref="AK96" si="203">IFERROR(INDEX($A91:$A98,AK93)+((IF(AND(INDEX(D91:D98,AK93)&lt;=AK91,AK91&lt;=INDEX(D91:D98,AK94)),AK91,AK92)-INDEX(D91:D98,AK93))*AK95),0)</f>
        <v>0</v>
      </c>
      <c r="AL96" s="80">
        <f t="shared" ref="AL96" si="204">IFERROR(INDEX($A91:$A98,AL93)+((IF(AND(INDEX(E91:E98,AL93)&lt;=AL91,AL91&lt;=INDEX(E91:E98,AL94)),AL91,AL92)-INDEX(E91:E98,AL93))*AL95),0)</f>
        <v>0</v>
      </c>
      <c r="AM96" s="80">
        <f t="shared" ref="AM96" si="205">IFERROR(INDEX($A91:$A98,AM93)+((IF(AND(INDEX(F91:F98,AM93)&lt;=AM91,AM91&lt;=INDEX(F91:F98,AM94)),AM91,AM92)-INDEX(F91:F98,AM93))*AM95),0)</f>
        <v>0</v>
      </c>
      <c r="AN96" s="80">
        <f t="shared" ref="AN96" si="206">IFERROR(INDEX($A91:$A98,AN93)+((IF(AND(INDEX(G91:G98,AN93)&lt;=AN91,AN91&lt;=INDEX(G91:G98,AN94)),AN91,AN92)-INDEX(G91:G98,AN93))*AN95),0)</f>
        <v>0</v>
      </c>
      <c r="AO96" s="121">
        <f t="shared" ref="AO96" si="207">IFERROR(INDEX($A91:$A98,AO93)+((IF(AND(INDEX(H91:H98,AO93)&lt;=AO91,AO91&lt;=INDEX(H91:H98,AO94)),AO91,AO92)-INDEX(H91:H98,AO93))*AO95),0)</f>
        <v>0</v>
      </c>
      <c r="AP96" s="80">
        <f t="shared" ref="AP96" si="208">IFERROR(INDEX($A91:$A98,AP93)+((IF(AND(INDEX(I91:I98,AP93)&lt;=AP91,AP91&lt;=INDEX(I91:I98,AP94)),AP91,AP92)-INDEX(I91:I98,AP93))*AP95),0)</f>
        <v>0</v>
      </c>
      <c r="AQ96" s="80">
        <f t="shared" ref="AQ96" si="209">IFERROR(INDEX($A91:$A98,AQ93)+((IF(AND(INDEX(J91:J98,AQ93)&lt;=AQ91,AQ91&lt;=INDEX(J91:J98,AQ94)),AQ91,AQ92)-INDEX(J91:J98,AQ93))*AQ95),0)</f>
        <v>0</v>
      </c>
      <c r="AR96" s="80">
        <f t="shared" ref="AR96" si="210">IFERROR(INDEX($A91:$A98,AR93)+((IF(AND(INDEX(K91:K98,AR93)&lt;=AR91,AR91&lt;=INDEX(K91:K98,AR94)),AR91,AR92)-INDEX(K91:K98,AR93))*AR95),0)</f>
        <v>0</v>
      </c>
      <c r="AS96" s="80">
        <f t="shared" ref="AS96" si="211">IFERROR(INDEX($A91:$A98,AS93)+((IF(AND(INDEX(L91:L98,AS93)&lt;=AS91,AS91&lt;=INDEX(L91:L98,AS94)),AS91,AS92)-INDEX(L91:L98,AS93))*AS95),0)</f>
        <v>0</v>
      </c>
      <c r="AT96" s="80">
        <f t="shared" ref="AT96" si="212">IFERROR(INDEX($A91:$A98,AT93)+((IF(AND(INDEX(M91:M98,AT93)&lt;=AT91,AT91&lt;=INDEX(M91:M98,AT94)),AT91,AT92)-INDEX(M91:M98,AT93))*AT95),0)</f>
        <v>0</v>
      </c>
      <c r="AU96" s="80">
        <f t="shared" ref="AU96" si="213">IFERROR(INDEX($A91:$A98,AU93)+((IF(AND(INDEX(N91:N98,AU93)&lt;=AU91,AU91&lt;=INDEX(N91:N98,AU94)),AU91,AU92)-INDEX(N91:N98,AU93))*AU95),0)</f>
        <v>0</v>
      </c>
      <c r="AV96" s="121">
        <f t="shared" ref="AV96" si="214">IFERROR(INDEX($A91:$A98,AV93)+((IF(AND(INDEX(O91:O98,AV93)&lt;=AV91,AV91&lt;=INDEX(O91:O98,AV94)),AV91,AV92)-INDEX(O91:O98,AV93))*AV95),0)</f>
        <v>0</v>
      </c>
      <c r="AW96" s="80">
        <f t="shared" ref="AW96" si="215">IFERROR(INDEX($A91:$A98,AW93)+((IF(AND(INDEX(P91:P98,AW93)&lt;=AW91,AW91&lt;=INDEX(P91:P98,AW94)),AW91,AW92)-INDEX(P91:P98,AW93))*AW95),0)</f>
        <v>0</v>
      </c>
      <c r="AX96" s="121">
        <f t="shared" ref="AX96" si="216">IFERROR(INDEX($A91:$A98,AX93)+((IF(AND(INDEX(Q91:Q98,AX93)&lt;=AX91,AX91&lt;=INDEX(Q91:Q98,AX94)),AX91,AX92)-INDEX(Q91:Q98,AX93))*AX95),0)</f>
        <v>0</v>
      </c>
      <c r="AY96" s="80">
        <f t="shared" ref="AY96" si="217">IFERROR(INDEX($A91:$A98,AY93)+((IF(AND(INDEX(R91:R98,AY93)&lt;=AY91,AY91&lt;=INDEX(R91:R98,AY94)),AY91,AY92)-INDEX(R91:R98,AY93))*AY95),0)</f>
        <v>0</v>
      </c>
      <c r="AZ96" s="80">
        <f t="shared" ref="AZ96" si="218">IFERROR(INDEX($A91:$A98,AZ93)+((IF(AND(INDEX(S91:S98,AZ93)&lt;=AZ91,AZ91&lt;=INDEX(S91:S98,AZ94)),AZ91,AZ92)-INDEX(S91:S98,AZ93))*AZ95),0)</f>
        <v>0</v>
      </c>
      <c r="BA96" s="80">
        <f t="shared" ref="BA96" si="219">IFERROR(INDEX($A91:$A98,BA93)+((IF(AND(INDEX(T91:T98,BA93)&lt;=BA91,BA91&lt;=INDEX(T91:T98,BA94)),BA91,BA92)-INDEX(T91:T98,BA93))*BA95),0)</f>
        <v>0</v>
      </c>
      <c r="BB96" s="80">
        <f t="shared" ref="BB96" si="220">IFERROR(INDEX($A91:$A98,BB93)+((IF(AND(INDEX(U91:U98,BB93)&lt;=BB91,BB91&lt;=INDEX(U91:U98,BB94)),BB91,BB92)-INDEX(U91:U98,BB93))*BB95),0)</f>
        <v>0</v>
      </c>
      <c r="BC96" s="80">
        <f t="shared" ref="BC96" si="221">IFERROR(INDEX($A91:$A98,BC93)+((IF(AND(INDEX(V91:V98,BC93)&lt;=BC91,BC91&lt;=INDEX(V91:V98,BC94)),BC91,BC92)-INDEX(V91:V98,BC93))*BC95),0)</f>
        <v>0</v>
      </c>
      <c r="BD96" s="80">
        <f t="shared" ref="BD96" si="222">IFERROR(INDEX($A91:$A98,BD93)+((IF(AND(INDEX(W91:W98,BD93)&lt;=BD91,BD91&lt;=INDEX(W91:W98,BD94)),BD91,BD92)-INDEX(W91:W98,BD93))*BD95),0)</f>
        <v>6.0269917032035734</v>
      </c>
      <c r="BE96" s="80">
        <f t="shared" ref="BE96" si="223">IFERROR(INDEX($A91:$A98,BE93)+((IF(AND(INDEX(X91:X98,BE93)&lt;=BE91,BE91&lt;=INDEX(X91:X98,BE94)),BE91,BE92)-INDEX(X91:X98,BE93))*BE95),0)</f>
        <v>0</v>
      </c>
      <c r="BF96" s="80">
        <f t="shared" ref="BF96" si="224">IFERROR(INDEX($A91:$A98,BF93)+((IF(AND(INDEX(Y91:Y98,BF93)&lt;=BF91,BF91&lt;=INDEX(Y91:Y98,BF94)),BF91,BF92)-INDEX(Y91:Y98,BF93))*BF95),0)</f>
        <v>0</v>
      </c>
    </row>
    <row r="97" spans="1:58" s="28" customFormat="1" x14ac:dyDescent="0.25">
      <c r="A97" s="32">
        <v>120</v>
      </c>
      <c r="B97" s="29">
        <v>0</v>
      </c>
      <c r="C97" s="29">
        <v>0</v>
      </c>
      <c r="D97" s="29">
        <v>0</v>
      </c>
      <c r="E97" s="29">
        <v>0</v>
      </c>
      <c r="F97" s="29">
        <v>0</v>
      </c>
      <c r="G97" s="29">
        <v>0</v>
      </c>
      <c r="H97" s="29">
        <v>0</v>
      </c>
      <c r="I97" s="29">
        <v>0</v>
      </c>
      <c r="J97" s="29">
        <v>0</v>
      </c>
      <c r="K97" s="29">
        <v>0</v>
      </c>
      <c r="L97" s="29">
        <v>0</v>
      </c>
      <c r="M97" s="28">
        <v>1.0383298072198401E-2</v>
      </c>
      <c r="N97" s="28">
        <v>0.98786633280409208</v>
      </c>
      <c r="O97" s="28">
        <v>1.5983175397675466E-4</v>
      </c>
      <c r="P97" s="28">
        <v>8.0415591466900138E-5</v>
      </c>
      <c r="Q97" s="28">
        <v>1.7509995327438978E-4</v>
      </c>
      <c r="R97" s="28">
        <v>1.0338093131679728E-3</v>
      </c>
      <c r="S97" s="28">
        <v>4.3036948473394543E-5</v>
      </c>
      <c r="T97" s="28">
        <v>2.8552916511287481E-5</v>
      </c>
      <c r="U97" s="28">
        <v>2.9936741221042927E-5</v>
      </c>
      <c r="V97" s="28">
        <v>0</v>
      </c>
      <c r="W97" s="28">
        <v>1.9968590561771164E-4</v>
      </c>
      <c r="X97" s="29">
        <v>0</v>
      </c>
      <c r="Y97" s="29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  <c r="AH97" s="106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</row>
    <row r="98" spans="1:58" s="28" customFormat="1" x14ac:dyDescent="0.25">
      <c r="A98" s="32">
        <v>300</v>
      </c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AH98" s="106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</row>
    <row r="99" spans="1:58" s="28" customFormat="1" x14ac:dyDescent="0.25">
      <c r="A99" s="32">
        <v>600</v>
      </c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AH99" s="106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</row>
    <row r="100" spans="1:58" s="28" customFormat="1" x14ac:dyDescent="0.25">
      <c r="A100" s="32">
        <v>1800</v>
      </c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AH100" s="106"/>
      <c r="AI100" s="74"/>
      <c r="AJ100" s="74"/>
      <c r="AK100" s="74"/>
      <c r="AL100" s="74"/>
      <c r="AM100" s="74"/>
      <c r="AN100" s="74"/>
      <c r="AO100" s="74"/>
      <c r="AP100" s="76"/>
      <c r="AQ100" s="76"/>
      <c r="AR100" s="76"/>
      <c r="AS100" s="76"/>
      <c r="AT100" s="76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</row>
    <row r="101" spans="1:58" s="28" customFormat="1" x14ac:dyDescent="0.2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AH101" s="106"/>
      <c r="AI101" s="74"/>
      <c r="AJ101" s="74"/>
      <c r="AK101" s="74"/>
      <c r="AL101" s="74"/>
      <c r="AM101" s="74"/>
      <c r="AN101" s="74"/>
      <c r="AO101" s="74"/>
      <c r="AP101" s="76"/>
      <c r="AQ101" s="76"/>
      <c r="AR101" s="76"/>
      <c r="AS101" s="76"/>
      <c r="AT101" s="76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</row>
    <row r="102" spans="1:58" s="28" customFormat="1" x14ac:dyDescent="0.25">
      <c r="A102" s="33" t="s">
        <v>29</v>
      </c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AH102" s="106"/>
      <c r="AI102" s="74"/>
      <c r="AJ102" s="74"/>
      <c r="AK102" s="74"/>
      <c r="AL102" s="74"/>
      <c r="AM102" s="74"/>
      <c r="AN102" s="74"/>
      <c r="AO102" s="74"/>
      <c r="AP102" s="76"/>
      <c r="AQ102" s="76"/>
      <c r="AR102" s="76"/>
      <c r="AS102" s="76"/>
      <c r="AT102" s="76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</row>
    <row r="103" spans="1:58" s="28" customFormat="1" x14ac:dyDescent="0.25">
      <c r="A103" s="33" t="s">
        <v>34</v>
      </c>
      <c r="B103" s="35" t="s">
        <v>4</v>
      </c>
      <c r="C103" s="35" t="s">
        <v>5</v>
      </c>
      <c r="D103" s="33" t="s">
        <v>6</v>
      </c>
      <c r="E103" s="33" t="s">
        <v>7</v>
      </c>
      <c r="F103" s="33" t="s">
        <v>8</v>
      </c>
      <c r="G103" s="33" t="s">
        <v>9</v>
      </c>
      <c r="H103" s="33" t="s">
        <v>10</v>
      </c>
      <c r="I103" s="33" t="s">
        <v>11</v>
      </c>
      <c r="J103" s="33" t="s">
        <v>12</v>
      </c>
      <c r="K103" s="33" t="s">
        <v>13</v>
      </c>
      <c r="L103" s="33" t="s">
        <v>14</v>
      </c>
      <c r="M103" s="33" t="s">
        <v>15</v>
      </c>
      <c r="N103" s="33" t="s">
        <v>16</v>
      </c>
      <c r="O103" s="33" t="s">
        <v>17</v>
      </c>
      <c r="P103" s="33" t="s">
        <v>18</v>
      </c>
      <c r="Q103" s="33" t="s">
        <v>19</v>
      </c>
      <c r="R103" s="33" t="s">
        <v>20</v>
      </c>
      <c r="S103" s="33" t="s">
        <v>21</v>
      </c>
      <c r="T103" s="33" t="s">
        <v>22</v>
      </c>
      <c r="U103" s="33" t="s">
        <v>23</v>
      </c>
      <c r="V103" s="33" t="s">
        <v>24</v>
      </c>
      <c r="W103" s="33" t="s">
        <v>25</v>
      </c>
      <c r="X103" s="33" t="s">
        <v>26</v>
      </c>
      <c r="Y103" s="33" t="s">
        <v>27</v>
      </c>
      <c r="AH103" s="106"/>
      <c r="AI103" s="74" t="s">
        <v>4</v>
      </c>
      <c r="AJ103" s="74" t="s">
        <v>5</v>
      </c>
      <c r="AK103" s="74" t="s">
        <v>6</v>
      </c>
      <c r="AL103" s="74" t="s">
        <v>7</v>
      </c>
      <c r="AM103" s="74" t="s">
        <v>8</v>
      </c>
      <c r="AN103" s="74" t="s">
        <v>9</v>
      </c>
      <c r="AO103" s="74" t="s">
        <v>10</v>
      </c>
      <c r="AP103" s="77" t="s">
        <v>11</v>
      </c>
      <c r="AQ103" s="77" t="s">
        <v>12</v>
      </c>
      <c r="AR103" s="77" t="s">
        <v>13</v>
      </c>
      <c r="AS103" s="77" t="s">
        <v>14</v>
      </c>
      <c r="AT103" s="77" t="s">
        <v>15</v>
      </c>
      <c r="AU103" s="74" t="s">
        <v>16</v>
      </c>
      <c r="AV103" s="74" t="s">
        <v>17</v>
      </c>
      <c r="AW103" s="74" t="s">
        <v>18</v>
      </c>
      <c r="AX103" s="74" t="s">
        <v>19</v>
      </c>
      <c r="AY103" s="74" t="s">
        <v>20</v>
      </c>
      <c r="AZ103" s="74" t="s">
        <v>21</v>
      </c>
      <c r="BA103" s="74" t="s">
        <v>22</v>
      </c>
      <c r="BB103" s="74" t="s">
        <v>23</v>
      </c>
      <c r="BC103" s="74" t="s">
        <v>24</v>
      </c>
      <c r="BD103" s="74" t="s">
        <v>25</v>
      </c>
      <c r="BE103" s="74" t="s">
        <v>26</v>
      </c>
      <c r="BF103" s="74" t="s">
        <v>27</v>
      </c>
    </row>
    <row r="104" spans="1:58" s="28" customFormat="1" x14ac:dyDescent="0.25">
      <c r="A104" s="32">
        <v>3</v>
      </c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8">
        <f>M78/M91</f>
        <v>0.21978642566841253</v>
      </c>
      <c r="N104" s="28">
        <f t="shared" ref="N104:W104" si="225">N78/N91</f>
        <v>0.17664087502275663</v>
      </c>
      <c r="O104" s="28">
        <f t="shared" si="225"/>
        <v>0.79743701372636233</v>
      </c>
      <c r="P104" s="28">
        <f t="shared" si="225"/>
        <v>0.80053375524075265</v>
      </c>
      <c r="Q104" s="28">
        <f t="shared" si="225"/>
        <v>0.35726100505113578</v>
      </c>
      <c r="R104" s="28">
        <f t="shared" si="225"/>
        <v>0.25825649243561272</v>
      </c>
      <c r="S104" s="28">
        <f t="shared" si="225"/>
        <v>4.0663996886088849E-16</v>
      </c>
      <c r="T104" s="28">
        <f t="shared" si="225"/>
        <v>0.63542729712475521</v>
      </c>
      <c r="U104" s="28">
        <f t="shared" si="225"/>
        <v>3.4243365798811657E-16</v>
      </c>
      <c r="W104" s="28">
        <f t="shared" si="225"/>
        <v>5.1912583127959329E-2</v>
      </c>
      <c r="X104" s="29"/>
      <c r="Y104" s="29"/>
      <c r="AH104" s="106" t="s">
        <v>52</v>
      </c>
      <c r="AI104" s="74" t="str">
        <f t="shared" ref="AI104:BF104" si="226">IFERROR(SLOPE(LN(B104:B110),LN($A104:$A110)),"")</f>
        <v/>
      </c>
      <c r="AJ104" s="74" t="str">
        <f t="shared" si="226"/>
        <v/>
      </c>
      <c r="AK104" s="74" t="str">
        <f t="shared" si="226"/>
        <v/>
      </c>
      <c r="AL104" s="74" t="str">
        <f t="shared" si="226"/>
        <v/>
      </c>
      <c r="AM104" s="74" t="str">
        <f t="shared" si="226"/>
        <v/>
      </c>
      <c r="AN104" s="74" t="str">
        <f t="shared" si="226"/>
        <v/>
      </c>
      <c r="AO104" s="74" t="str">
        <f t="shared" si="226"/>
        <v/>
      </c>
      <c r="AP104" s="74" t="str">
        <f t="shared" si="226"/>
        <v/>
      </c>
      <c r="AQ104" s="74" t="str">
        <f t="shared" si="226"/>
        <v/>
      </c>
      <c r="AR104" s="74" t="str">
        <f t="shared" si="226"/>
        <v/>
      </c>
      <c r="AS104" s="74" t="str">
        <f t="shared" si="226"/>
        <v/>
      </c>
      <c r="AT104" s="74">
        <f t="shared" si="226"/>
        <v>-0.30471130449810169</v>
      </c>
      <c r="AU104" s="74">
        <f t="shared" si="226"/>
        <v>-0.31699436856716301</v>
      </c>
      <c r="AV104" s="74">
        <f t="shared" si="226"/>
        <v>-8.0735261497867597E-2</v>
      </c>
      <c r="AW104" s="74">
        <f t="shared" si="226"/>
        <v>-0.18423454474090531</v>
      </c>
      <c r="AX104" s="74">
        <f t="shared" si="226"/>
        <v>-0.46797000558744367</v>
      </c>
      <c r="AY104" s="74">
        <f t="shared" si="226"/>
        <v>-0.28604056127827432</v>
      </c>
      <c r="AZ104" s="74">
        <f t="shared" si="226"/>
        <v>7.2311412272863418</v>
      </c>
      <c r="BA104" s="74">
        <f t="shared" si="226"/>
        <v>-0.60305008932858806</v>
      </c>
      <c r="BB104" s="74">
        <f t="shared" si="226"/>
        <v>6.532022134280365</v>
      </c>
      <c r="BC104" s="74" t="str">
        <f t="shared" si="226"/>
        <v/>
      </c>
      <c r="BD104" s="74">
        <f t="shared" si="226"/>
        <v>-0.28526236700012825</v>
      </c>
      <c r="BE104" s="74" t="str">
        <f t="shared" si="226"/>
        <v/>
      </c>
      <c r="BF104" s="74" t="str">
        <f t="shared" si="226"/>
        <v/>
      </c>
    </row>
    <row r="105" spans="1:58" s="28" customFormat="1" x14ac:dyDescent="0.25">
      <c r="A105" s="32">
        <v>10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8">
        <f t="shared" ref="M105:W110" si="227">M79/M92</f>
        <v>9.6965389502678495E-2</v>
      </c>
      <c r="N105" s="28">
        <f t="shared" si="227"/>
        <v>6.6690715792980915E-2</v>
      </c>
      <c r="O105" s="28">
        <f t="shared" si="227"/>
        <v>0.71801691220863118</v>
      </c>
      <c r="P105" s="28">
        <f t="shared" si="227"/>
        <v>0.78749373815708812</v>
      </c>
      <c r="Q105" s="28">
        <f t="shared" si="227"/>
        <v>2.069445835885583</v>
      </c>
      <c r="R105" s="28">
        <f t="shared" si="227"/>
        <v>0.10133089291959176</v>
      </c>
      <c r="S105" s="28">
        <f t="shared" si="227"/>
        <v>0.69631610014679135</v>
      </c>
      <c r="T105" s="28">
        <f t="shared" si="227"/>
        <v>0.59438920498294123</v>
      </c>
      <c r="U105" s="28">
        <f t="shared" si="227"/>
        <v>2.0835792657876044E-2</v>
      </c>
      <c r="W105" s="28">
        <f t="shared" si="227"/>
        <v>3.7557205838535154E-2</v>
      </c>
      <c r="X105" s="29"/>
      <c r="Y105" s="29"/>
      <c r="AH105" s="106" t="s">
        <v>53</v>
      </c>
      <c r="AI105" s="74" t="str">
        <f t="shared" ref="AI105:BF105" si="228">IFERROR(EXP(INTERCEPT(LN(B104:B110),LN($A104:$A110))),"")</f>
        <v/>
      </c>
      <c r="AJ105" s="74" t="str">
        <f t="shared" si="228"/>
        <v/>
      </c>
      <c r="AK105" s="74" t="str">
        <f t="shared" si="228"/>
        <v/>
      </c>
      <c r="AL105" s="74" t="str">
        <f t="shared" si="228"/>
        <v/>
      </c>
      <c r="AM105" s="74" t="str">
        <f t="shared" si="228"/>
        <v/>
      </c>
      <c r="AN105" s="74" t="str">
        <f t="shared" si="228"/>
        <v/>
      </c>
      <c r="AO105" s="74" t="str">
        <f t="shared" si="228"/>
        <v/>
      </c>
      <c r="AP105" s="74" t="str">
        <f t="shared" si="228"/>
        <v/>
      </c>
      <c r="AQ105" s="74" t="str">
        <f t="shared" si="228"/>
        <v/>
      </c>
      <c r="AR105" s="74" t="str">
        <f t="shared" si="228"/>
        <v/>
      </c>
      <c r="AS105" s="74" t="str">
        <f t="shared" si="228"/>
        <v/>
      </c>
      <c r="AT105" s="74">
        <f t="shared" si="228"/>
        <v>0.24950278487113645</v>
      </c>
      <c r="AU105" s="74">
        <f t="shared" si="228"/>
        <v>0.17848326440636572</v>
      </c>
      <c r="AV105" s="74">
        <f t="shared" si="228"/>
        <v>0.74898263080718575</v>
      </c>
      <c r="AW105" s="74">
        <f t="shared" si="228"/>
        <v>1.1055902309484191</v>
      </c>
      <c r="AX105" s="74">
        <f t="shared" si="228"/>
        <v>1.523526221174883</v>
      </c>
      <c r="AY105" s="74">
        <f t="shared" si="228"/>
        <v>0.25551357701261895</v>
      </c>
      <c r="AZ105" s="74">
        <f t="shared" si="228"/>
        <v>1.9238426872643772E-14</v>
      </c>
      <c r="BA105" s="74">
        <f t="shared" si="228"/>
        <v>1.5881942231562853</v>
      </c>
      <c r="BB105" s="74">
        <f t="shared" si="228"/>
        <v>8.8917129515306974E-18</v>
      </c>
      <c r="BC105" s="74" t="str">
        <f t="shared" si="228"/>
        <v/>
      </c>
      <c r="BD105" s="74">
        <f t="shared" si="228"/>
        <v>7.2240485501909674E-2</v>
      </c>
      <c r="BE105" s="74" t="str">
        <f t="shared" si="228"/>
        <v/>
      </c>
      <c r="BF105" s="74" t="str">
        <f t="shared" si="228"/>
        <v/>
      </c>
    </row>
    <row r="106" spans="1:58" s="28" customFormat="1" x14ac:dyDescent="0.25">
      <c r="A106" s="32">
        <v>30</v>
      </c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8">
        <f t="shared" si="227"/>
        <v>8.8563941995949677E-2</v>
      </c>
      <c r="N106" s="28">
        <f t="shared" si="227"/>
        <v>4.1376015629017548E-2</v>
      </c>
      <c r="O106" s="28">
        <f t="shared" si="227"/>
        <v>0.35293187973552326</v>
      </c>
      <c r="P106" s="28">
        <f t="shared" si="227"/>
        <v>0.50003414845386385</v>
      </c>
      <c r="Q106" s="28">
        <f t="shared" si="227"/>
        <v>0.34370484096615522</v>
      </c>
      <c r="R106" s="28">
        <f t="shared" si="227"/>
        <v>7.6659769988820445E-2</v>
      </c>
      <c r="S106" s="28">
        <f t="shared" si="227"/>
        <v>0.1370016954556976</v>
      </c>
      <c r="T106" s="28">
        <f t="shared" si="227"/>
        <v>0.21783532089289021</v>
      </c>
      <c r="U106" s="28">
        <f t="shared" si="227"/>
        <v>3.424030168867064E-16</v>
      </c>
      <c r="W106" s="28">
        <f t="shared" si="227"/>
        <v>2.9463425421432456E-2</v>
      </c>
      <c r="X106" s="29"/>
      <c r="Y106" s="29"/>
      <c r="AH106" s="106" t="s">
        <v>48</v>
      </c>
      <c r="AI106" s="74" t="str">
        <f t="shared" ref="AI106:BF106" si="229">IFERROR(RSQ(LN(B104:B110),LN($A104:$A110)),"")</f>
        <v/>
      </c>
      <c r="AJ106" s="74" t="str">
        <f t="shared" si="229"/>
        <v/>
      </c>
      <c r="AK106" s="74" t="str">
        <f t="shared" si="229"/>
        <v/>
      </c>
      <c r="AL106" s="74" t="str">
        <f t="shared" si="229"/>
        <v/>
      </c>
      <c r="AM106" s="74" t="str">
        <f t="shared" si="229"/>
        <v/>
      </c>
      <c r="AN106" s="74" t="str">
        <f t="shared" si="229"/>
        <v/>
      </c>
      <c r="AO106" s="74" t="str">
        <f t="shared" si="229"/>
        <v/>
      </c>
      <c r="AP106" s="74" t="str">
        <f t="shared" si="229"/>
        <v/>
      </c>
      <c r="AQ106" s="74" t="str">
        <f t="shared" si="229"/>
        <v/>
      </c>
      <c r="AR106" s="74" t="str">
        <f t="shared" si="229"/>
        <v/>
      </c>
      <c r="AS106" s="74" t="str">
        <f t="shared" si="229"/>
        <v/>
      </c>
      <c r="AT106" s="74">
        <f t="shared" si="229"/>
        <v>0.72131748528713424</v>
      </c>
      <c r="AU106" s="74">
        <f t="shared" si="229"/>
        <v>0.56453683836059554</v>
      </c>
      <c r="AV106" s="74">
        <f t="shared" si="229"/>
        <v>0.10318234108833342</v>
      </c>
      <c r="AW106" s="74">
        <f t="shared" si="229"/>
        <v>0.46866398690346117</v>
      </c>
      <c r="AX106" s="74">
        <f t="shared" si="229"/>
        <v>0.43462451614813952</v>
      </c>
      <c r="AY106" s="74">
        <f t="shared" si="229"/>
        <v>0.60049537570147682</v>
      </c>
      <c r="AZ106" s="74">
        <f t="shared" si="229"/>
        <v>0.55952274494014009</v>
      </c>
      <c r="BA106" s="74">
        <f t="shared" si="229"/>
        <v>0.91849146103954926</v>
      </c>
      <c r="BB106" s="74">
        <f t="shared" si="229"/>
        <v>0.23773995193347683</v>
      </c>
      <c r="BC106" s="74" t="str">
        <f t="shared" si="229"/>
        <v/>
      </c>
      <c r="BD106" s="74">
        <f t="shared" si="229"/>
        <v>0.98338113164433449</v>
      </c>
      <c r="BE106" s="74" t="str">
        <f t="shared" si="229"/>
        <v/>
      </c>
      <c r="BF106" s="74" t="str">
        <f t="shared" si="229"/>
        <v/>
      </c>
    </row>
    <row r="107" spans="1:58" s="28" customFormat="1" x14ac:dyDescent="0.25">
      <c r="A107" s="32">
        <v>45</v>
      </c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8">
        <f t="shared" si="227"/>
        <v>8.7295546656954215E-2</v>
      </c>
      <c r="N107" s="28">
        <f t="shared" si="227"/>
        <v>6.3501872944262988E-2</v>
      </c>
      <c r="O107" s="28">
        <f t="shared" si="227"/>
        <v>0.41149024164199366</v>
      </c>
      <c r="P107" s="28">
        <f t="shared" si="227"/>
        <v>0.75003729823418119</v>
      </c>
      <c r="Q107" s="28">
        <f t="shared" si="227"/>
        <v>0.26926757773434384</v>
      </c>
      <c r="R107" s="28">
        <f t="shared" si="227"/>
        <v>8.6659787654796566E-2</v>
      </c>
      <c r="S107" s="28">
        <f t="shared" si="227"/>
        <v>0.10574133190025881</v>
      </c>
      <c r="T107" s="28">
        <f t="shared" si="227"/>
        <v>0.15098447569061543</v>
      </c>
      <c r="U107" s="28">
        <f t="shared" si="227"/>
        <v>3.4239666029080328E-16</v>
      </c>
      <c r="W107" s="28">
        <f t="shared" si="227"/>
        <v>2.4795220557848666E-2</v>
      </c>
      <c r="X107" s="29"/>
      <c r="Y107" s="29"/>
      <c r="AH107" s="107" t="s">
        <v>50</v>
      </c>
      <c r="AI107" s="78" t="str">
        <f>IFERROR(AI104-1,"")</f>
        <v/>
      </c>
      <c r="AJ107" s="78" t="str">
        <f t="shared" ref="AJ107:BF107" si="230">IFERROR(AJ104-1,"")</f>
        <v/>
      </c>
      <c r="AK107" s="78" t="str">
        <f t="shared" si="230"/>
        <v/>
      </c>
      <c r="AL107" s="78" t="str">
        <f t="shared" si="230"/>
        <v/>
      </c>
      <c r="AM107" s="78" t="str">
        <f t="shared" si="230"/>
        <v/>
      </c>
      <c r="AN107" s="78" t="str">
        <f t="shared" si="230"/>
        <v/>
      </c>
      <c r="AO107" s="78" t="str">
        <f t="shared" si="230"/>
        <v/>
      </c>
      <c r="AP107" s="78" t="str">
        <f t="shared" si="230"/>
        <v/>
      </c>
      <c r="AQ107" s="78" t="str">
        <f t="shared" si="230"/>
        <v/>
      </c>
      <c r="AR107" s="78" t="str">
        <f t="shared" si="230"/>
        <v/>
      </c>
      <c r="AS107" s="78" t="str">
        <f t="shared" si="230"/>
        <v/>
      </c>
      <c r="AT107" s="78">
        <f t="shared" si="230"/>
        <v>-1.3047113044981016</v>
      </c>
      <c r="AU107" s="78">
        <f t="shared" si="230"/>
        <v>-1.316994368567163</v>
      </c>
      <c r="AV107" s="78">
        <f t="shared" si="230"/>
        <v>-1.0807352614978676</v>
      </c>
      <c r="AW107" s="78">
        <f t="shared" si="230"/>
        <v>-1.1842345447409053</v>
      </c>
      <c r="AX107" s="78">
        <f t="shared" si="230"/>
        <v>-1.4679700055874436</v>
      </c>
      <c r="AY107" s="78">
        <f t="shared" si="230"/>
        <v>-1.2860405612782744</v>
      </c>
      <c r="AZ107" s="78">
        <f t="shared" si="230"/>
        <v>6.2311412272863418</v>
      </c>
      <c r="BA107" s="78">
        <f t="shared" si="230"/>
        <v>-1.6030500893285882</v>
      </c>
      <c r="BB107" s="78">
        <f t="shared" si="230"/>
        <v>5.532022134280365</v>
      </c>
      <c r="BC107" s="78" t="str">
        <f t="shared" si="230"/>
        <v/>
      </c>
      <c r="BD107" s="78">
        <f t="shared" si="230"/>
        <v>-1.2852623670001282</v>
      </c>
      <c r="BE107" s="78" t="str">
        <f t="shared" si="230"/>
        <v/>
      </c>
      <c r="BF107" s="78" t="str">
        <f t="shared" si="230"/>
        <v/>
      </c>
    </row>
    <row r="108" spans="1:58" s="28" customFormat="1" x14ac:dyDescent="0.25">
      <c r="A108" s="32">
        <v>60</v>
      </c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8">
        <f t="shared" si="227"/>
        <v>4.7389344943915009E-2</v>
      </c>
      <c r="N108" s="28">
        <f t="shared" si="227"/>
        <v>2.9678824785930313E-2</v>
      </c>
      <c r="O108" s="28">
        <f t="shared" si="227"/>
        <v>0.57965384387896923</v>
      </c>
      <c r="P108" s="28">
        <f t="shared" si="227"/>
        <v>0.74233618539580581</v>
      </c>
      <c r="Q108" s="28">
        <f t="shared" si="227"/>
        <v>0.18645206279968135</v>
      </c>
      <c r="R108" s="28">
        <f t="shared" si="227"/>
        <v>5.5781052880607272E-2</v>
      </c>
      <c r="S108" s="28">
        <f t="shared" si="227"/>
        <v>7.8250176294470647E-2</v>
      </c>
      <c r="T108" s="28">
        <f t="shared" si="227"/>
        <v>0.12891228725877482</v>
      </c>
      <c r="U108" s="28">
        <f t="shared" si="227"/>
        <v>6.4513828161241599E-2</v>
      </c>
      <c r="W108" s="28">
        <f t="shared" si="227"/>
        <v>2.0886798555013138E-2</v>
      </c>
      <c r="X108" s="29"/>
      <c r="Y108" s="29"/>
      <c r="AH108" s="106" t="s">
        <v>54</v>
      </c>
      <c r="AI108" s="74" t="str">
        <f>IFERROR(AI105*AI104,"")</f>
        <v/>
      </c>
      <c r="AJ108" s="74" t="str">
        <f t="shared" ref="AJ108:BF108" si="231">IFERROR(AJ105*AJ104,"")</f>
        <v/>
      </c>
      <c r="AK108" s="74" t="str">
        <f t="shared" si="231"/>
        <v/>
      </c>
      <c r="AL108" s="74" t="str">
        <f t="shared" si="231"/>
        <v/>
      </c>
      <c r="AM108" s="74" t="str">
        <f t="shared" si="231"/>
        <v/>
      </c>
      <c r="AN108" s="74" t="str">
        <f t="shared" si="231"/>
        <v/>
      </c>
      <c r="AO108" s="74" t="str">
        <f t="shared" si="231"/>
        <v/>
      </c>
      <c r="AP108" s="74" t="str">
        <f t="shared" si="231"/>
        <v/>
      </c>
      <c r="AQ108" s="74" t="str">
        <f t="shared" si="231"/>
        <v/>
      </c>
      <c r="AR108" s="74" t="str">
        <f t="shared" si="231"/>
        <v/>
      </c>
      <c r="AS108" s="74" t="str">
        <f t="shared" si="231"/>
        <v/>
      </c>
      <c r="AT108" s="74">
        <f t="shared" si="231"/>
        <v>-7.6026319053993222E-2</v>
      </c>
      <c r="AU108" s="74">
        <f t="shared" si="231"/>
        <v>-5.6578189700301901E-2</v>
      </c>
      <c r="AV108" s="74">
        <f t="shared" si="231"/>
        <v>-6.0469308555578964E-2</v>
      </c>
      <c r="AW108" s="74">
        <f t="shared" si="231"/>
        <v>-0.20368791286877436</v>
      </c>
      <c r="AX108" s="74">
        <f t="shared" si="231"/>
        <v>-0.71296457423582693</v>
      </c>
      <c r="AY108" s="74">
        <f t="shared" si="231"/>
        <v>-7.3087246982909096E-2</v>
      </c>
      <c r="AZ108" s="74">
        <f t="shared" si="231"/>
        <v>1.3911578170690781E-13</v>
      </c>
      <c r="BA108" s="74">
        <f t="shared" si="231"/>
        <v>-0.95776066814554539</v>
      </c>
      <c r="BB108" s="74">
        <f t="shared" si="231"/>
        <v>5.8080865811065913E-17</v>
      </c>
      <c r="BC108" s="74" t="str">
        <f t="shared" si="231"/>
        <v/>
      </c>
      <c r="BD108" s="74">
        <f t="shared" si="231"/>
        <v>-2.06074918875132E-2</v>
      </c>
      <c r="BE108" s="74" t="str">
        <f t="shared" si="231"/>
        <v/>
      </c>
      <c r="BF108" s="74" t="str">
        <f t="shared" si="231"/>
        <v/>
      </c>
    </row>
    <row r="109" spans="1:58" s="28" customFormat="1" x14ac:dyDescent="0.25">
      <c r="A109" s="32">
        <v>90</v>
      </c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8">
        <f t="shared" si="227"/>
        <v>6.6956410872936564E-2</v>
      </c>
      <c r="N109" s="28">
        <f t="shared" si="227"/>
        <v>5.8996063207997829E-2</v>
      </c>
      <c r="O109" s="28">
        <f t="shared" si="227"/>
        <v>0.48838696033661116</v>
      </c>
      <c r="P109" s="28">
        <f t="shared" si="227"/>
        <v>0.3535641536756054</v>
      </c>
      <c r="Q109" s="28">
        <f t="shared" si="227"/>
        <v>0.15761411538842629</v>
      </c>
      <c r="R109" s="28">
        <f t="shared" si="227"/>
        <v>7.53303984715918E-2</v>
      </c>
      <c r="S109" s="28">
        <f t="shared" si="227"/>
        <v>8.6455292349797624E-2</v>
      </c>
      <c r="T109" s="28">
        <f t="shared" si="227"/>
        <v>8.0645131525217129E-2</v>
      </c>
      <c r="U109" s="28">
        <f t="shared" si="227"/>
        <v>0.11066003571048706</v>
      </c>
      <c r="W109" s="28">
        <f t="shared" si="227"/>
        <v>1.9244968843900881E-2</v>
      </c>
      <c r="X109" s="29"/>
      <c r="Y109" s="29"/>
      <c r="AH109" s="108" t="s">
        <v>51</v>
      </c>
      <c r="AI109" s="79" t="str">
        <f>IFERROR((SIGN(AI104)*ABS($AI$3)/AI108)^(1/AI107),"")</f>
        <v/>
      </c>
      <c r="AJ109" s="79" t="str">
        <f t="shared" ref="AJ109" si="232">IFERROR((SIGN(AJ104)*ABS($AI$3)/AJ108)^(1/AJ107),"")</f>
        <v/>
      </c>
      <c r="AK109" s="79" t="str">
        <f t="shared" ref="AK109" si="233">IFERROR((SIGN(AK104)*ABS($AI$3)/AK108)^(1/AK107),"")</f>
        <v/>
      </c>
      <c r="AL109" s="79" t="str">
        <f t="shared" ref="AL109" si="234">IFERROR((SIGN(AL104)*ABS($AI$3)/AL108)^(1/AL107),"")</f>
        <v/>
      </c>
      <c r="AM109" s="79" t="str">
        <f t="shared" ref="AM109" si="235">IFERROR((SIGN(AM104)*ABS($AI$3)/AM108)^(1/AM107),"")</f>
        <v/>
      </c>
      <c r="AN109" s="79" t="str">
        <f t="shared" ref="AN109" si="236">IFERROR((SIGN(AN104)*ABS($AI$3)/AN108)^(1/AN107),"")</f>
        <v/>
      </c>
      <c r="AO109" s="79" t="str">
        <f t="shared" ref="AO109" si="237">IFERROR((SIGN(AO104)*ABS($AI$3)/AO108)^(1/AO107),"")</f>
        <v/>
      </c>
      <c r="AP109" s="79" t="str">
        <f t="shared" ref="AP109" si="238">IFERROR((SIGN(AP104)*ABS($AI$3)/AP108)^(1/AP107),"")</f>
        <v/>
      </c>
      <c r="AQ109" s="79" t="str">
        <f t="shared" ref="AQ109" si="239">IFERROR((SIGN(AQ104)*ABS($AI$3)/AQ108)^(1/AQ107),"")</f>
        <v/>
      </c>
      <c r="AR109" s="79" t="str">
        <f t="shared" ref="AR109" si="240">IFERROR((SIGN(AR104)*ABS($AI$3)/AR108)^(1/AR107),"")</f>
        <v/>
      </c>
      <c r="AS109" s="79" t="str">
        <f t="shared" ref="AS109" si="241">IFERROR((SIGN(AS104)*ABS($AI$3)/AS108)^(1/AS107),"")</f>
        <v/>
      </c>
      <c r="AT109" s="79">
        <f t="shared" ref="AT109" si="242">IFERROR((SIGN(AT104)*ABS($AI$3)/AT108)^(1/AT107),"")</f>
        <v>161.48184703555276</v>
      </c>
      <c r="AU109" s="79">
        <f t="shared" ref="AU109" si="243">IFERROR((SIGN(AU104)*ABS($AI$3)/AU108)^(1/AU107),"")</f>
        <v>123.05501851235522</v>
      </c>
      <c r="AV109" s="79">
        <f t="shared" ref="AV109" si="244">IFERROR((SIGN(AV104)*ABS($AI$3)/AV108)^(1/AV107),"")</f>
        <v>374.75132273244321</v>
      </c>
      <c r="AW109" s="79">
        <f t="shared" ref="AW109" si="245">IFERROR((SIGN(AW104)*ABS($AI$3)/AW108)^(1/AW107),"")</f>
        <v>622.55920212900423</v>
      </c>
      <c r="AX109" s="79">
        <f t="shared" ref="AX109" si="246">IFERROR((SIGN(AX104)*ABS($AI$3)/AX108)^(1/AX107),"")</f>
        <v>421.4628681652386</v>
      </c>
      <c r="AY109" s="79">
        <f t="shared" ref="AY109" si="247">IFERROR((SIGN(AY104)*ABS($AI$3)/AY108)^(1/AY107),"")</f>
        <v>168.60375644138315</v>
      </c>
      <c r="AZ109" s="79">
        <f t="shared" ref="AZ109" si="248">IFERROR((SIGN(AZ104)*ABS($AI$3)/AZ108)^(1/AZ107),"")</f>
        <v>26.384481151509636</v>
      </c>
      <c r="BA109" s="79">
        <f t="shared" ref="BA109" si="249">IFERROR((SIGN(BA104)*ABS($AI$3)/BA108)^(1/BA107),"")</f>
        <v>304.47470311025825</v>
      </c>
      <c r="BB109" s="79">
        <f t="shared" ref="BB109" si="250">IFERROR((SIGN(BB104)*ABS($AI$3)/BB108)^(1/BB107),"")</f>
        <v>162.87088234296778</v>
      </c>
      <c r="BC109" s="79" t="str">
        <f t="shared" ref="BC109" si="251">IFERROR((SIGN(BC104)*ABS($AI$3)/BC108)^(1/BC107),"")</f>
        <v/>
      </c>
      <c r="BD109" s="79">
        <f t="shared" ref="BD109" si="252">IFERROR((SIGN(BD104)*ABS($AI$3)/BD108)^(1/BD107),"")</f>
        <v>63.158261432040952</v>
      </c>
      <c r="BE109" s="79" t="str">
        <f t="shared" ref="BE109" si="253">IFERROR((SIGN(BE104)*ABS($AI$3)/BE108)^(1/BE107),"")</f>
        <v/>
      </c>
      <c r="BF109" s="79" t="str">
        <f t="shared" ref="BF109" si="254">IFERROR((SIGN(BF104)*ABS($AI$3)/BF108)^(1/BF107),"")</f>
        <v/>
      </c>
    </row>
    <row r="110" spans="1:58" s="28" customFormat="1" x14ac:dyDescent="0.25">
      <c r="A110" s="32">
        <v>120</v>
      </c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8">
        <f t="shared" si="227"/>
        <v>7.6982504977182051E-2</v>
      </c>
      <c r="N110" s="28">
        <f t="shared" si="227"/>
        <v>5.3020905192650271E-2</v>
      </c>
      <c r="O110" s="28">
        <f t="shared" si="227"/>
        <v>0.80966401353371698</v>
      </c>
      <c r="P110" s="28">
        <f t="shared" si="227"/>
        <v>0.39159393124003034</v>
      </c>
      <c r="Q110" s="28">
        <f t="shared" si="227"/>
        <v>0.12612009750583775</v>
      </c>
      <c r="R110" s="28">
        <f t="shared" si="227"/>
        <v>0.10185854140909473</v>
      </c>
      <c r="S110" s="28">
        <f t="shared" si="227"/>
        <v>7.7161446894518662E-2</v>
      </c>
      <c r="T110" s="28">
        <f t="shared" si="227"/>
        <v>0.10281546634240903</v>
      </c>
      <c r="U110" s="28">
        <f t="shared" si="227"/>
        <v>8.3972215632844918E-2</v>
      </c>
      <c r="W110" s="28">
        <f t="shared" si="227"/>
        <v>1.9120586413816257E-2</v>
      </c>
      <c r="X110" s="29"/>
      <c r="Y110" s="29"/>
      <c r="AH110" s="109" t="s">
        <v>55</v>
      </c>
      <c r="AI110" s="80" t="str">
        <f>IFERROR(AI105*AI109^AI104,"")</f>
        <v/>
      </c>
      <c r="AJ110" s="80" t="str">
        <f t="shared" ref="AJ110" si="255">IFERROR(AJ105*AJ109^AJ104,"")</f>
        <v/>
      </c>
      <c r="AK110" s="80" t="str">
        <f t="shared" ref="AK110" si="256">IFERROR(AK105*AK109^AK104,"")</f>
        <v/>
      </c>
      <c r="AL110" s="80" t="str">
        <f t="shared" ref="AL110" si="257">IFERROR(AL105*AL109^AL104,"")</f>
        <v/>
      </c>
      <c r="AM110" s="80" t="str">
        <f t="shared" ref="AM110" si="258">IFERROR(AM105*AM109^AM104,"")</f>
        <v/>
      </c>
      <c r="AN110" s="80" t="str">
        <f t="shared" ref="AN110" si="259">IFERROR(AN105*AN109^AN104,"")</f>
        <v/>
      </c>
      <c r="AO110" s="80" t="str">
        <f t="shared" ref="AO110" si="260">IFERROR(AO105*AO109^AO104,"")</f>
        <v/>
      </c>
      <c r="AP110" s="81" t="str">
        <f t="shared" ref="AP110" si="261">IFERROR(AP105*AP109^AP104,"")</f>
        <v/>
      </c>
      <c r="AQ110" s="81" t="str">
        <f t="shared" ref="AQ110" si="262">IFERROR(AQ105*AQ109^AQ104,"")</f>
        <v/>
      </c>
      <c r="AR110" s="81" t="str">
        <f t="shared" ref="AR110" si="263">IFERROR(AR105*AR109^AR104,"")</f>
        <v/>
      </c>
      <c r="AS110" s="81" t="str">
        <f t="shared" ref="AS110" si="264">IFERROR(AS105*AS109^AS104,"")</f>
        <v/>
      </c>
      <c r="AT110" s="80">
        <f t="shared" ref="AT110:AU110" si="265">IFERROR(AT105*AT109^AT104,"")</f>
        <v>5.2995029935477396E-2</v>
      </c>
      <c r="AU110" s="80">
        <f t="shared" si="265"/>
        <v>3.8819307443401167E-2</v>
      </c>
      <c r="AV110" s="80">
        <f t="shared" ref="AV110" si="266">IFERROR(AV105*AV109^AV104,"")</f>
        <v>0.46417304629940548</v>
      </c>
      <c r="AW110" s="80">
        <f t="shared" ref="AW110" si="267">IFERROR(AW105*AW109^AW104,"")</f>
        <v>0.33791665021591299</v>
      </c>
      <c r="AX110" s="80">
        <f t="shared" ref="AX110" si="268">IFERROR(AX105*AX109^AX104,"")</f>
        <v>9.0061940537444221E-2</v>
      </c>
      <c r="AY110" s="80">
        <f t="shared" ref="AY110" si="269">IFERROR(AY105*AY109^AY104,"")</f>
        <v>5.894400279733656E-2</v>
      </c>
      <c r="AZ110" s="80">
        <f t="shared" ref="AZ110" si="270">IFERROR(AZ105*AZ109^AZ104,"")</f>
        <v>3.6487298923092713E-4</v>
      </c>
      <c r="BA110" s="80">
        <f t="shared" ref="BA110" si="271">IFERROR(BA105*BA109^BA104,"")</f>
        <v>5.0489123291441472E-2</v>
      </c>
      <c r="BB110" s="80">
        <f t="shared" ref="BB110" si="272">IFERROR(BB105*BB109^BB104,"")</f>
        <v>2.493422082699519E-3</v>
      </c>
      <c r="BC110" s="80" t="str">
        <f t="shared" ref="BC110" si="273">IFERROR(BC105*BC109^BC104,"")</f>
        <v/>
      </c>
      <c r="BD110" s="80">
        <f t="shared" ref="BD110" si="274">IFERROR(BD105*BD109^BD104,"")</f>
        <v>2.2140411332986155E-2</v>
      </c>
      <c r="BE110" s="80" t="str">
        <f t="shared" ref="BE110" si="275">IFERROR(BE105*BE109^BE104,"")</f>
        <v/>
      </c>
      <c r="BF110" s="80" t="str">
        <f t="shared" ref="BF110" si="276">IFERROR(BF105*BF109^BF104,"")</f>
        <v/>
      </c>
    </row>
    <row r="111" spans="1:58" s="28" customFormat="1" x14ac:dyDescent="0.25">
      <c r="A111" s="32">
        <v>300</v>
      </c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AH111" s="106"/>
      <c r="AI111" s="74"/>
      <c r="AJ111" s="74"/>
      <c r="AK111" s="74"/>
      <c r="AL111" s="74"/>
      <c r="AM111" s="74"/>
      <c r="AN111" s="74"/>
      <c r="AO111" s="74"/>
      <c r="AP111" s="76"/>
      <c r="AQ111" s="76"/>
      <c r="AR111" s="76"/>
      <c r="AS111" s="76"/>
      <c r="AT111" s="76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</row>
    <row r="112" spans="1:58" s="28" customFormat="1" x14ac:dyDescent="0.25">
      <c r="A112" s="32">
        <v>600</v>
      </c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AH112" s="106"/>
      <c r="AI112" s="74"/>
      <c r="AJ112" s="74"/>
      <c r="AK112" s="74"/>
      <c r="AL112" s="74"/>
      <c r="AM112" s="74"/>
      <c r="AN112" s="74"/>
      <c r="AO112" s="74"/>
      <c r="AP112" s="76"/>
      <c r="AQ112" s="76"/>
      <c r="AR112" s="76"/>
      <c r="AS112" s="76"/>
      <c r="AT112" s="76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</row>
    <row r="113" spans="1:58" s="28" customFormat="1" x14ac:dyDescent="0.25">
      <c r="A113" s="32">
        <v>1800</v>
      </c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AH113" s="106"/>
      <c r="AI113" s="74"/>
      <c r="AJ113" s="74"/>
      <c r="AK113" s="74"/>
      <c r="AL113" s="74"/>
      <c r="AM113" s="74"/>
      <c r="AN113" s="74"/>
      <c r="AO113" s="74"/>
      <c r="AP113" s="76"/>
      <c r="AQ113" s="76"/>
      <c r="AR113" s="76"/>
      <c r="AS113" s="76"/>
      <c r="AT113" s="76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</row>
    <row r="114" spans="1:58" s="15" customFormat="1" x14ac:dyDescent="0.25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AH114" s="110"/>
      <c r="AI114" s="82"/>
      <c r="AJ114" s="82"/>
      <c r="AK114" s="82"/>
      <c r="AL114" s="82"/>
      <c r="AM114" s="82"/>
      <c r="AN114" s="82"/>
      <c r="AO114" s="82"/>
      <c r="AP114" s="82"/>
      <c r="AQ114" s="82"/>
      <c r="AR114" s="82"/>
      <c r="AS114" s="82"/>
      <c r="AT114" s="82"/>
      <c r="AU114" s="82"/>
      <c r="AV114" s="82"/>
      <c r="AW114" s="82"/>
      <c r="AX114" s="82"/>
      <c r="AY114" s="82"/>
      <c r="AZ114" s="82"/>
      <c r="BA114" s="82"/>
      <c r="BB114" s="82"/>
      <c r="BC114" s="82"/>
      <c r="BD114" s="82"/>
      <c r="BE114" s="82"/>
      <c r="BF114" s="82"/>
    </row>
    <row r="115" spans="1:58" s="24" customFormat="1" ht="18.75" x14ac:dyDescent="0.3">
      <c r="A115" s="23" t="s">
        <v>2</v>
      </c>
      <c r="B115" s="23" t="s">
        <v>37</v>
      </c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AH115" s="111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</row>
    <row r="116" spans="1:58" s="24" customFormat="1" x14ac:dyDescent="0.25">
      <c r="A116" s="25"/>
      <c r="B116" s="26"/>
      <c r="C116" s="26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AH116" s="111"/>
      <c r="AI116" s="83" t="s">
        <v>4</v>
      </c>
      <c r="AJ116" s="83" t="s">
        <v>5</v>
      </c>
      <c r="AK116" s="83" t="s">
        <v>6</v>
      </c>
      <c r="AL116" s="83" t="s">
        <v>7</v>
      </c>
      <c r="AM116" s="83" t="s">
        <v>8</v>
      </c>
      <c r="AN116" s="83" t="s">
        <v>9</v>
      </c>
      <c r="AO116" s="83" t="s">
        <v>10</v>
      </c>
      <c r="AP116" s="83" t="s">
        <v>11</v>
      </c>
      <c r="AQ116" s="83" t="s">
        <v>12</v>
      </c>
      <c r="AR116" s="83" t="s">
        <v>13</v>
      </c>
      <c r="AS116" s="83" t="s">
        <v>14</v>
      </c>
      <c r="AT116" s="83" t="s">
        <v>15</v>
      </c>
      <c r="AU116" s="83" t="s">
        <v>16</v>
      </c>
      <c r="AV116" s="83" t="s">
        <v>17</v>
      </c>
      <c r="AW116" s="83" t="s">
        <v>18</v>
      </c>
      <c r="AX116" s="83" t="s">
        <v>19</v>
      </c>
      <c r="AY116" s="83" t="s">
        <v>20</v>
      </c>
      <c r="AZ116" s="83" t="s">
        <v>21</v>
      </c>
      <c r="BA116" s="83" t="s">
        <v>22</v>
      </c>
      <c r="BB116" s="83" t="s">
        <v>23</v>
      </c>
      <c r="BC116" s="83" t="s">
        <v>24</v>
      </c>
      <c r="BD116" s="83" t="s">
        <v>25</v>
      </c>
      <c r="BE116" s="83" t="s">
        <v>26</v>
      </c>
      <c r="BF116" s="83" t="s">
        <v>27</v>
      </c>
    </row>
    <row r="117" spans="1:58" s="24" customFormat="1" x14ac:dyDescent="0.25">
      <c r="A117" s="25" t="s">
        <v>3</v>
      </c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AH117" s="111" t="s">
        <v>64</v>
      </c>
      <c r="AI117" s="83">
        <f t="shared" ref="AI117:BF117" si="277">IF(B126-$AL$3*B121&lt;0,0,B126-$AL$3*B121)</f>
        <v>0.11680254119234923</v>
      </c>
      <c r="AJ117" s="83">
        <f t="shared" si="277"/>
        <v>0.48038253795667579</v>
      </c>
      <c r="AK117" s="83">
        <f t="shared" si="277"/>
        <v>0</v>
      </c>
      <c r="AL117" s="83">
        <f t="shared" si="277"/>
        <v>3.7479740560022856E-5</v>
      </c>
      <c r="AM117" s="83">
        <f t="shared" si="277"/>
        <v>0</v>
      </c>
      <c r="AN117" s="83">
        <f t="shared" si="277"/>
        <v>0</v>
      </c>
      <c r="AO117" s="83">
        <f t="shared" si="277"/>
        <v>1.0660421978682558E-3</v>
      </c>
      <c r="AP117" s="83">
        <f t="shared" si="277"/>
        <v>9.2837404044084071E-4</v>
      </c>
      <c r="AQ117" s="83">
        <f t="shared" si="277"/>
        <v>9.7485290993716226E-3</v>
      </c>
      <c r="AR117" s="83">
        <f t="shared" si="277"/>
        <v>3.9666392084356609E-5</v>
      </c>
      <c r="AS117" s="83">
        <f t="shared" si="277"/>
        <v>9.5703835338316505E-5</v>
      </c>
      <c r="AT117" s="83">
        <f t="shared" si="277"/>
        <v>0</v>
      </c>
      <c r="AU117" s="83">
        <f t="shared" si="277"/>
        <v>0.3870436340326685</v>
      </c>
      <c r="AV117" s="83">
        <f t="shared" si="277"/>
        <v>6.8703637331761545E-4</v>
      </c>
      <c r="AW117" s="83">
        <f t="shared" si="277"/>
        <v>1.065060117724537E-6</v>
      </c>
      <c r="AX117" s="83">
        <f t="shared" si="277"/>
        <v>1.8691811223475063E-4</v>
      </c>
      <c r="AY117" s="83">
        <f t="shared" si="277"/>
        <v>7.8117751134648618E-4</v>
      </c>
      <c r="AZ117" s="83">
        <f t="shared" si="277"/>
        <v>0</v>
      </c>
      <c r="BA117" s="83">
        <f t="shared" si="277"/>
        <v>1.1256647627265846E-5</v>
      </c>
      <c r="BB117" s="83">
        <f t="shared" si="277"/>
        <v>4.6480262737385859E-5</v>
      </c>
      <c r="BC117" s="83">
        <f t="shared" si="277"/>
        <v>0</v>
      </c>
      <c r="BD117" s="83">
        <f t="shared" si="277"/>
        <v>2.9904705003339934E-4</v>
      </c>
      <c r="BE117" s="83">
        <f t="shared" si="277"/>
        <v>4.5641270427808868E-5</v>
      </c>
      <c r="BF117" s="83">
        <f t="shared" si="277"/>
        <v>4.6166233610197686E-5</v>
      </c>
    </row>
    <row r="118" spans="1:58" s="24" customFormat="1" x14ac:dyDescent="0.25">
      <c r="A118" s="25" t="s">
        <v>34</v>
      </c>
      <c r="B118" s="26" t="s">
        <v>4</v>
      </c>
      <c r="C118" s="26" t="s">
        <v>5</v>
      </c>
      <c r="D118" s="25" t="s">
        <v>6</v>
      </c>
      <c r="E118" s="25" t="s">
        <v>7</v>
      </c>
      <c r="F118" s="25" t="s">
        <v>8</v>
      </c>
      <c r="G118" s="25" t="s">
        <v>9</v>
      </c>
      <c r="H118" s="25" t="s">
        <v>10</v>
      </c>
      <c r="I118" s="25" t="s">
        <v>11</v>
      </c>
      <c r="J118" s="25" t="s">
        <v>12</v>
      </c>
      <c r="K118" s="25" t="s">
        <v>13</v>
      </c>
      <c r="L118" s="25" t="s">
        <v>14</v>
      </c>
      <c r="M118" s="25" t="s">
        <v>15</v>
      </c>
      <c r="N118" s="25" t="s">
        <v>16</v>
      </c>
      <c r="O118" s="25" t="s">
        <v>17</v>
      </c>
      <c r="P118" s="25" t="s">
        <v>18</v>
      </c>
      <c r="Q118" s="25" t="s">
        <v>19</v>
      </c>
      <c r="R118" s="25" t="s">
        <v>20</v>
      </c>
      <c r="S118" s="25" t="s">
        <v>21</v>
      </c>
      <c r="T118" s="25" t="s">
        <v>22</v>
      </c>
      <c r="U118" s="25" t="s">
        <v>23</v>
      </c>
      <c r="V118" s="25" t="s">
        <v>24</v>
      </c>
      <c r="W118" s="25" t="s">
        <v>25</v>
      </c>
      <c r="X118" s="25" t="s">
        <v>26</v>
      </c>
      <c r="Y118" s="25" t="s">
        <v>27</v>
      </c>
      <c r="AH118" s="111" t="s">
        <v>65</v>
      </c>
      <c r="AI118" s="83">
        <f t="shared" ref="AI118:BF118" si="278">B126+$AL$3*B121</f>
        <v>0.1169647547013096</v>
      </c>
      <c r="AJ118" s="83">
        <f t="shared" si="278"/>
        <v>0.48075829286159827</v>
      </c>
      <c r="AK118" s="83">
        <f t="shared" si="278"/>
        <v>0</v>
      </c>
      <c r="AL118" s="83">
        <f t="shared" si="278"/>
        <v>4.2506284791787425E-5</v>
      </c>
      <c r="AM118" s="83">
        <f t="shared" si="278"/>
        <v>0</v>
      </c>
      <c r="AN118" s="83">
        <f t="shared" si="278"/>
        <v>5.6865645021443264E-4</v>
      </c>
      <c r="AO118" s="83">
        <f t="shared" si="278"/>
        <v>1.6805529553696004E-3</v>
      </c>
      <c r="AP118" s="83">
        <f t="shared" si="278"/>
        <v>1.0041303950514742E-3</v>
      </c>
      <c r="AQ118" s="83">
        <f t="shared" si="278"/>
        <v>1.0205396987203181E-2</v>
      </c>
      <c r="AR118" s="83">
        <f t="shared" si="278"/>
        <v>4.6123972338200385E-5</v>
      </c>
      <c r="AS118" s="83">
        <f t="shared" si="278"/>
        <v>1.7372155696574994E-4</v>
      </c>
      <c r="AT118" s="83">
        <f t="shared" si="278"/>
        <v>0</v>
      </c>
      <c r="AU118" s="83">
        <f t="shared" si="278"/>
        <v>0.38819839665092459</v>
      </c>
      <c r="AV118" s="83">
        <f t="shared" si="278"/>
        <v>8.1859341952063324E-4</v>
      </c>
      <c r="AW118" s="83">
        <f t="shared" si="278"/>
        <v>5.1013718207605727E-6</v>
      </c>
      <c r="AX118" s="83">
        <f t="shared" si="278"/>
        <v>1.952266662701345E-4</v>
      </c>
      <c r="AY118" s="83">
        <f t="shared" si="278"/>
        <v>8.0118761415118431E-4</v>
      </c>
      <c r="AZ118" s="83">
        <f t="shared" si="278"/>
        <v>1.4876709688132995E-6</v>
      </c>
      <c r="BA118" s="83">
        <f t="shared" si="278"/>
        <v>1.553019351967741E-5</v>
      </c>
      <c r="BB118" s="83">
        <f t="shared" si="278"/>
        <v>5.0983920085817576E-5</v>
      </c>
      <c r="BC118" s="83">
        <f t="shared" si="278"/>
        <v>0</v>
      </c>
      <c r="BD118" s="83">
        <f t="shared" si="278"/>
        <v>3.0698814718671297E-4</v>
      </c>
      <c r="BE118" s="83">
        <f t="shared" si="278"/>
        <v>6.7114060118907541E-5</v>
      </c>
      <c r="BF118" s="83">
        <f t="shared" si="278"/>
        <v>6.2189515206874081E-5</v>
      </c>
    </row>
    <row r="119" spans="1:58" s="24" customFormat="1" x14ac:dyDescent="0.25">
      <c r="A119" s="25">
        <v>300</v>
      </c>
      <c r="B119" s="24">
        <v>4.7241805321242248E-4</v>
      </c>
      <c r="C119" s="24">
        <v>2.3534321357710809E-3</v>
      </c>
      <c r="D119" s="24">
        <v>0</v>
      </c>
      <c r="E119" s="24">
        <v>4.1942477114738188E-6</v>
      </c>
      <c r="F119" s="24">
        <v>0</v>
      </c>
      <c r="G119" s="24">
        <v>2.1087319269171747E-4</v>
      </c>
      <c r="H119" s="24">
        <v>4.8283172212491013E-4</v>
      </c>
      <c r="I119" s="24">
        <v>4.4318712302395769E-5</v>
      </c>
      <c r="J119" s="24">
        <v>1.9150524749776281E-4</v>
      </c>
      <c r="K119" s="24">
        <v>3.7128570902794286E-6</v>
      </c>
      <c r="L119" s="24">
        <v>4.0613081620506861E-5</v>
      </c>
      <c r="M119" s="24">
        <v>0</v>
      </c>
      <c r="N119" s="24">
        <v>7.7849507506505447E-4</v>
      </c>
      <c r="O119" s="24">
        <v>8.6978647800498715E-5</v>
      </c>
      <c r="P119" s="24">
        <v>3.9709380969686996E-6</v>
      </c>
      <c r="Q119" s="24">
        <v>7.0499632483118766E-6</v>
      </c>
      <c r="R119" s="24">
        <v>6.1544970273712084E-6</v>
      </c>
      <c r="S119" s="24">
        <v>0</v>
      </c>
      <c r="T119" s="24">
        <v>6.7123783058686864E-6</v>
      </c>
      <c r="U119" s="24">
        <v>2.8724641148696196E-6</v>
      </c>
      <c r="V119" s="24">
        <v>0</v>
      </c>
      <c r="W119" s="24">
        <v>3.7737362376475622E-6</v>
      </c>
      <c r="X119" s="24">
        <v>1.7523734830639861E-5</v>
      </c>
      <c r="Y119" s="24">
        <v>8.5219359631778589E-6</v>
      </c>
      <c r="Z119" s="24">
        <v>0</v>
      </c>
      <c r="AA119" s="24">
        <v>0</v>
      </c>
      <c r="AB119" s="24">
        <v>0</v>
      </c>
      <c r="AC119" s="24">
        <v>0</v>
      </c>
      <c r="AD119" s="24">
        <v>0</v>
      </c>
      <c r="AE119" s="24">
        <v>0</v>
      </c>
      <c r="AF119" s="24">
        <v>0</v>
      </c>
      <c r="AH119" s="111" t="s">
        <v>66</v>
      </c>
      <c r="AI119" s="83">
        <f t="array" ref="AI119">IFERROR(MATCH(1,1/((B124:B126&gt;AI118)+(B124:B126&lt;AI117)),1),0)</f>
        <v>2</v>
      </c>
      <c r="AJ119" s="83">
        <f t="array" ref="AJ119">IFERROR(MATCH(1,1/((C124:C126&gt;AJ118)+(C124:C126&lt;AJ117)),1),0)</f>
        <v>0</v>
      </c>
      <c r="AK119" s="83">
        <f t="array" ref="AK119">IFERROR(MATCH(1,1/((D124:D126&gt;AK118)+(D124:D126&lt;AK117)),1),0)</f>
        <v>0</v>
      </c>
      <c r="AL119" s="83">
        <f t="array" ref="AL119">IFERROR(MATCH(1,1/((E124:E126&gt;AL118)+(E124:E126&lt;AL117)),1),0)</f>
        <v>2</v>
      </c>
      <c r="AM119" s="83">
        <f t="array" ref="AM119">IFERROR(MATCH(1,1/((F124:F126&gt;AM118)+(F124:F126&lt;AM117)),1),0)</f>
        <v>0</v>
      </c>
      <c r="AN119" s="83">
        <f t="array" ref="AN119">IFERROR(MATCH(1,1/((G124:G126&gt;AN118)+(G124:G126&lt;AN117)),1),0)</f>
        <v>0</v>
      </c>
      <c r="AO119" s="83">
        <f t="array" ref="AO119">IFERROR(MATCH(1,1/((H124:H126&gt;AO118)+(H124:H126&lt;AO117)),1),0)</f>
        <v>1</v>
      </c>
      <c r="AP119" s="83">
        <f t="array" ref="AP119">IFERROR(MATCH(1,1/((I124:I126&gt;AP118)+(I124:I126&lt;AP117)),1),0)</f>
        <v>2</v>
      </c>
      <c r="AQ119" s="83">
        <f t="array" ref="AQ119">IFERROR(MATCH(1,1/((J124:J126&gt;AQ118)+(J124:J126&lt;AQ117)),1),0)</f>
        <v>2</v>
      </c>
      <c r="AR119" s="83">
        <f t="array" ref="AR119">IFERROR(MATCH(1,1/((K124:K126&gt;AR118)+(K124:K126&lt;AR117)),1),0)</f>
        <v>1</v>
      </c>
      <c r="AS119" s="83">
        <f t="array" ref="AS119">IFERROR(MATCH(1,1/((L124:L126&gt;AS118)+(L124:L126&lt;AS117)),1),0)</f>
        <v>2</v>
      </c>
      <c r="AT119" s="83">
        <f t="array" ref="AT119">IFERROR(MATCH(1,1/((M124:M126&gt;AT118)+(M124:M126&lt;AT117)),1),0)</f>
        <v>0</v>
      </c>
      <c r="AU119" s="83">
        <f t="array" ref="AU119">IFERROR(MATCH(1,1/((N124:N126&gt;AU118)+(N124:N126&lt;AU117)),1),0)</f>
        <v>0</v>
      </c>
      <c r="AV119" s="83">
        <f t="array" ref="AV119">IFERROR(MATCH(1,1/((O124:O126&gt;AV118)+(O124:O126&lt;AV117)),1),0)</f>
        <v>2</v>
      </c>
      <c r="AW119" s="83">
        <f t="array" ref="AW119">IFERROR(MATCH(1,1/((P124:P126&gt;AW118)+(P124:P126&lt;AW117)),1),0)</f>
        <v>0</v>
      </c>
      <c r="AX119" s="83">
        <f t="array" ref="AX119">IFERROR(MATCH(1,1/((Q124:Q126&gt;AX118)+(Q124:Q126&lt;AX117)),1),0)</f>
        <v>2</v>
      </c>
      <c r="AY119" s="83">
        <f t="array" ref="AY119">IFERROR(MATCH(1,1/((R124:R126&gt;AY118)+(R124:R126&lt;AY117)),1),0)</f>
        <v>2</v>
      </c>
      <c r="AZ119" s="83">
        <f t="array" ref="AZ119">IFERROR(MATCH(1,1/((S124:S126&gt;AZ118)+(S124:S126&lt;AZ117)),1),0)</f>
        <v>0</v>
      </c>
      <c r="BA119" s="83">
        <f t="array" ref="BA119">IFERROR(MATCH(1,1/((T124:T126&gt;BA118)+(T124:T126&lt;BA117)),1),0)</f>
        <v>2</v>
      </c>
      <c r="BB119" s="83">
        <f t="array" ref="BB119">IFERROR(MATCH(1,1/((U124:U126&gt;BB118)+(U124:U126&lt;BB117)),1),0)</f>
        <v>2</v>
      </c>
      <c r="BC119" s="83">
        <f t="array" ref="BC119">IFERROR(MATCH(1,1/((V124:V126&gt;BC118)+(V124:V126&lt;BC117)),1),0)</f>
        <v>0</v>
      </c>
      <c r="BD119" s="83">
        <f t="array" ref="BD119">IFERROR(MATCH(1,1/((W124:W126&gt;BD118)+(W124:W126&lt;BD117)),1),0)</f>
        <v>2</v>
      </c>
      <c r="BE119" s="83">
        <f t="array" ref="BE119">IFERROR(MATCH(1,1/((X124:X126&gt;BE118)+(X124:X126&lt;BE117)),1),0)</f>
        <v>2</v>
      </c>
      <c r="BF119" s="83">
        <f t="array" ref="BF119">IFERROR(MATCH(1,1/((Y124:Y126&gt;BF118)+(Y124:Y126&lt;BF117)),1),0)</f>
        <v>1</v>
      </c>
    </row>
    <row r="120" spans="1:58" s="24" customFormat="1" x14ac:dyDescent="0.25">
      <c r="A120" s="25">
        <v>600</v>
      </c>
      <c r="B120" s="24">
        <v>2.5253035966148624E-4</v>
      </c>
      <c r="C120" s="24">
        <v>1.2311819295943312E-3</v>
      </c>
      <c r="D120" s="24">
        <v>0</v>
      </c>
      <c r="E120" s="24">
        <v>2.2221982844710564E-6</v>
      </c>
      <c r="F120" s="24">
        <v>0</v>
      </c>
      <c r="G120" s="24">
        <v>0</v>
      </c>
      <c r="H120" s="24">
        <v>2.5438847760431588E-4</v>
      </c>
      <c r="I120" s="24">
        <v>2.9012879631689176E-5</v>
      </c>
      <c r="J120" s="24">
        <v>1.2863469308273002E-4</v>
      </c>
      <c r="K120" s="24">
        <v>2.0177009900263315E-6</v>
      </c>
      <c r="L120" s="24">
        <v>1.2981025562821545E-5</v>
      </c>
      <c r="M120" s="24">
        <v>0</v>
      </c>
      <c r="N120" s="24">
        <v>4.2199443284837853E-4</v>
      </c>
      <c r="O120" s="24">
        <v>2.9384774196516525E-5</v>
      </c>
      <c r="P120" s="24">
        <v>2.4919774199062138E-6</v>
      </c>
      <c r="Q120" s="24">
        <v>3.3944850822070824E-6</v>
      </c>
      <c r="R120" s="24">
        <v>7.6181674833458809E-6</v>
      </c>
      <c r="S120" s="24">
        <v>0</v>
      </c>
      <c r="T120" s="24">
        <v>2.0489960508391759E-6</v>
      </c>
      <c r="U120" s="24">
        <v>1.8658007805366721E-6</v>
      </c>
      <c r="V120" s="24">
        <v>0</v>
      </c>
      <c r="W120" s="24">
        <v>2.5946287417832447E-6</v>
      </c>
      <c r="X120" s="24">
        <v>1.2107935191048045E-5</v>
      </c>
      <c r="Y120" s="24">
        <v>5.159220457842191E-6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  <c r="AE120" s="24">
        <v>0</v>
      </c>
      <c r="AF120" s="24">
        <v>0</v>
      </c>
      <c r="AH120" s="111" t="s">
        <v>67</v>
      </c>
      <c r="AI120" s="83">
        <f t="array" ref="AI120">IFERROR(MATCH(1,1/((B124:B126&gt;AI118)+(B124:B126&lt;AI117)),1)+1,0)</f>
        <v>3</v>
      </c>
      <c r="AJ120" s="83">
        <f t="array" ref="AJ120">IFERROR(MATCH(1,1/((C124:C126&gt;AJ118)+(C124:C126&lt;AJ117)),1)+1,0)</f>
        <v>0</v>
      </c>
      <c r="AK120" s="83">
        <f t="array" ref="AK120">IFERROR(MATCH(1,1/((D124:D126&gt;AK118)+(D124:D126&lt;AK117)),1)+1,0)</f>
        <v>0</v>
      </c>
      <c r="AL120" s="83">
        <f t="array" ref="AL120">IFERROR(MATCH(1,1/((E124:E126&gt;AL118)+(E124:E126&lt;AL117)),1)+1,0)</f>
        <v>3</v>
      </c>
      <c r="AM120" s="83">
        <f t="array" ref="AM120">IFERROR(MATCH(1,1/((F124:F126&gt;AM118)+(F124:F126&lt;AM117)),1)+1,0)</f>
        <v>0</v>
      </c>
      <c r="AN120" s="83">
        <f t="array" ref="AN120">IFERROR(MATCH(1,1/((G124:G126&gt;AN118)+(G124:G126&lt;AN117)),1)+1,0)</f>
        <v>0</v>
      </c>
      <c r="AO120" s="83">
        <f t="array" ref="AO120">IFERROR(MATCH(1,1/((H124:H126&gt;AO118)+(H124:H126&lt;AO117)),1)+1,0)</f>
        <v>2</v>
      </c>
      <c r="AP120" s="83">
        <f t="array" ref="AP120">IFERROR(MATCH(1,1/((I124:I126&gt;AP118)+(I124:I126&lt;AP117)),1)+1,0)</f>
        <v>3</v>
      </c>
      <c r="AQ120" s="83">
        <f t="array" ref="AQ120">IFERROR(MATCH(1,1/((J124:J126&gt;AQ118)+(J124:J126&lt;AQ117)),1)+1,0)</f>
        <v>3</v>
      </c>
      <c r="AR120" s="83">
        <f t="array" ref="AR120">IFERROR(MATCH(1,1/((K124:K126&gt;AR118)+(K124:K126&lt;AR117)),1)+1,0)</f>
        <v>2</v>
      </c>
      <c r="AS120" s="83">
        <f t="array" ref="AS120">IFERROR(MATCH(1,1/((L124:L126&gt;AS118)+(L124:L126&lt;AS117)),1)+1,0)</f>
        <v>3</v>
      </c>
      <c r="AT120" s="83">
        <f t="array" ref="AT120">IFERROR(MATCH(1,1/((M124:M126&gt;AT118)+(M124:M126&lt;AT117)),1)+1,0)</f>
        <v>0</v>
      </c>
      <c r="AU120" s="83">
        <f t="array" ref="AU120">IFERROR(MATCH(1,1/((N124:N126&gt;AU118)+(N124:N126&lt;AU117)),1)+1,0)</f>
        <v>0</v>
      </c>
      <c r="AV120" s="83">
        <f t="array" ref="AV120">IFERROR(MATCH(1,1/((O124:O126&gt;AV118)+(O124:O126&lt;AV117)),1)+1,0)</f>
        <v>3</v>
      </c>
      <c r="AW120" s="83">
        <f t="array" ref="AW120">IFERROR(MATCH(1,1/((P124:P126&gt;AW118)+(P124:P126&lt;AW117)),1)+1,0)</f>
        <v>0</v>
      </c>
      <c r="AX120" s="83">
        <f t="array" ref="AX120">IFERROR(MATCH(1,1/((Q124:Q126&gt;AX118)+(Q124:Q126&lt;AX117)),1)+1,0)</f>
        <v>3</v>
      </c>
      <c r="AY120" s="83">
        <f t="array" ref="AY120">IFERROR(MATCH(1,1/((R124:R126&gt;AY118)+(R124:R126&lt;AY117)),1)+1,0)</f>
        <v>3</v>
      </c>
      <c r="AZ120" s="83">
        <f t="array" ref="AZ120">IFERROR(MATCH(1,1/((S124:S126&gt;AZ118)+(S124:S126&lt;AZ117)),1)+1,0)</f>
        <v>0</v>
      </c>
      <c r="BA120" s="83">
        <f t="array" ref="BA120">IFERROR(MATCH(1,1/((T124:T126&gt;BA118)+(T124:T126&lt;BA117)),1)+1,0)</f>
        <v>3</v>
      </c>
      <c r="BB120" s="83">
        <f t="array" ref="BB120">IFERROR(MATCH(1,1/((U124:U126&gt;BB118)+(U124:U126&lt;BB117)),1)+1,0)</f>
        <v>3</v>
      </c>
      <c r="BC120" s="83">
        <f t="array" ref="BC120">IFERROR(MATCH(1,1/((V124:V126&gt;BC118)+(V124:V126&lt;BC117)),1)+1,0)</f>
        <v>0</v>
      </c>
      <c r="BD120" s="83">
        <f t="array" ref="BD120">IFERROR(MATCH(1,1/((W124:W126&gt;BD118)+(W124:W126&lt;BD117)),1)+1,0)</f>
        <v>3</v>
      </c>
      <c r="BE120" s="83">
        <f t="array" ref="BE120">IFERROR(MATCH(1,1/((X124:X126&gt;BE118)+(X124:X126&lt;BE117)),1)+1,0)</f>
        <v>3</v>
      </c>
      <c r="BF120" s="83">
        <f t="array" ref="BF120">IFERROR(MATCH(1,1/((Y124:Y126&gt;BF118)+(Y124:Y126&lt;BF117)),1)+1,0)</f>
        <v>2</v>
      </c>
    </row>
    <row r="121" spans="1:58" s="24" customFormat="1" x14ac:dyDescent="0.25">
      <c r="A121" s="25">
        <v>1800</v>
      </c>
      <c r="B121" s="24">
        <v>4.055337724009542E-5</v>
      </c>
      <c r="C121" s="24">
        <v>9.3938726230616152E-5</v>
      </c>
      <c r="D121" s="24">
        <v>0</v>
      </c>
      <c r="E121" s="24">
        <v>1.2566360579411423E-6</v>
      </c>
      <c r="F121" s="24">
        <v>0</v>
      </c>
      <c r="G121" s="24">
        <v>1.9595708864890044E-4</v>
      </c>
      <c r="H121" s="24">
        <v>1.5362768937533612E-4</v>
      </c>
      <c r="I121" s="24">
        <v>1.8939088652658378E-5</v>
      </c>
      <c r="J121" s="24">
        <v>1.1421697195788969E-4</v>
      </c>
      <c r="K121" s="24">
        <v>1.6143950634609449E-6</v>
      </c>
      <c r="L121" s="24">
        <v>1.9504430406858362E-5</v>
      </c>
      <c r="M121" s="24">
        <v>0</v>
      </c>
      <c r="N121" s="24">
        <v>2.8869065456401836E-4</v>
      </c>
      <c r="O121" s="24">
        <v>3.2889261550754446E-5</v>
      </c>
      <c r="P121" s="24">
        <v>1.0090779257590089E-6</v>
      </c>
      <c r="Q121" s="24">
        <v>2.0771385088459639E-6</v>
      </c>
      <c r="R121" s="24">
        <v>5.0025257011745167E-6</v>
      </c>
      <c r="S121" s="24">
        <v>6.3704250342659736E-7</v>
      </c>
      <c r="T121" s="24">
        <v>1.0683864731028908E-6</v>
      </c>
      <c r="U121" s="24">
        <v>1.1259143371079299E-6</v>
      </c>
      <c r="V121" s="24">
        <v>0</v>
      </c>
      <c r="W121" s="24">
        <v>1.9852742883284071E-6</v>
      </c>
      <c r="X121" s="24">
        <v>5.3681974227746666E-6</v>
      </c>
      <c r="Y121" s="24">
        <v>4.0058203991690972E-6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  <c r="AE121" s="24">
        <v>0</v>
      </c>
      <c r="AF121" s="24">
        <v>0</v>
      </c>
      <c r="AH121" s="111" t="s">
        <v>68</v>
      </c>
      <c r="AI121" s="83">
        <f t="shared" ref="AI121:BF121" si="279">IFERROR((INDEX($A124:$A126,AI120)-INDEX($A124:$A126,AI119))/(INDEX(B124:B126,AI120)-INDEX(B124:B126,AI119)),"INF")</f>
        <v>4572908.3459694516</v>
      </c>
      <c r="AJ121" s="83" t="str">
        <f t="shared" si="279"/>
        <v>INF</v>
      </c>
      <c r="AK121" s="83" t="str">
        <f t="shared" si="279"/>
        <v>INF</v>
      </c>
      <c r="AL121" s="83">
        <f t="shared" si="279"/>
        <v>226169257.73072866</v>
      </c>
      <c r="AM121" s="83" t="str">
        <f t="shared" si="279"/>
        <v>INF</v>
      </c>
      <c r="AN121" s="83" t="str">
        <f t="shared" si="279"/>
        <v>INF</v>
      </c>
      <c r="AO121" s="83">
        <f t="shared" si="279"/>
        <v>2513811.3746328363</v>
      </c>
      <c r="AP121" s="83">
        <f t="shared" si="279"/>
        <v>-19841272.088302527</v>
      </c>
      <c r="AQ121" s="83">
        <f t="shared" si="279"/>
        <v>-1209630.4242554018</v>
      </c>
      <c r="AR121" s="83">
        <f t="shared" si="279"/>
        <v>86271641.563360497</v>
      </c>
      <c r="AS121" s="83">
        <f t="shared" si="279"/>
        <v>9630165.2257050723</v>
      </c>
      <c r="AT121" s="83" t="str">
        <f t="shared" si="279"/>
        <v>INF</v>
      </c>
      <c r="AU121" s="83" t="str">
        <f t="shared" si="279"/>
        <v>INF</v>
      </c>
      <c r="AV121" s="83">
        <f t="shared" si="279"/>
        <v>-5845703.4373154985</v>
      </c>
      <c r="AW121" s="83" t="str">
        <f t="shared" si="279"/>
        <v>INF</v>
      </c>
      <c r="AX121" s="83">
        <f t="shared" si="279"/>
        <v>87887124.357254893</v>
      </c>
      <c r="AY121" s="83">
        <f t="shared" si="279"/>
        <v>94583346.373024926</v>
      </c>
      <c r="AZ121" s="83" t="str">
        <f t="shared" si="279"/>
        <v>INF</v>
      </c>
      <c r="BA121" s="83">
        <f t="shared" si="279"/>
        <v>446840422.57946914</v>
      </c>
      <c r="BB121" s="83">
        <f t="shared" si="279"/>
        <v>96840918.913959652</v>
      </c>
      <c r="BC121" s="83" t="str">
        <f t="shared" si="279"/>
        <v>INF</v>
      </c>
      <c r="BD121" s="83">
        <f t="shared" si="279"/>
        <v>-69655166.709564865</v>
      </c>
      <c r="BE121" s="83">
        <f t="shared" si="279"/>
        <v>-24048800.315442197</v>
      </c>
      <c r="BF121" s="83">
        <f t="shared" si="279"/>
        <v>17410437.145458803</v>
      </c>
    </row>
    <row r="122" spans="1:58" s="24" customFormat="1" x14ac:dyDescent="0.25">
      <c r="A122" s="25"/>
      <c r="AH122" s="112" t="s">
        <v>69</v>
      </c>
      <c r="AI122" s="85">
        <f t="shared" ref="AI122:BF122" si="280">IFERROR(INDEX($A124:$A126,AI119)+((IF(AND(INDEX(B124:B126,AI119)&lt;=AI117,AI117&lt;=INDEX(B124:B126,AI120)),AI117,AI118)-INDEX(B124:B126,AI119))*AI121),0)</f>
        <v>1429.1062455230708</v>
      </c>
      <c r="AJ122" s="85">
        <f t="shared" si="280"/>
        <v>0</v>
      </c>
      <c r="AK122" s="85">
        <f t="shared" si="280"/>
        <v>0</v>
      </c>
      <c r="AL122" s="85">
        <f t="shared" si="280"/>
        <v>1231.5751110755659</v>
      </c>
      <c r="AM122" s="85">
        <f t="shared" si="280"/>
        <v>0</v>
      </c>
      <c r="AN122" s="85">
        <f t="shared" si="280"/>
        <v>0</v>
      </c>
      <c r="AO122" s="85">
        <f t="shared" si="280"/>
        <v>442.85537515714634</v>
      </c>
      <c r="AP122" s="85">
        <f t="shared" si="280"/>
        <v>1048.4487778762461</v>
      </c>
      <c r="AQ122" s="85">
        <f t="shared" si="280"/>
        <v>1523.6793515068216</v>
      </c>
      <c r="AR122" s="85">
        <f t="shared" si="280"/>
        <v>522.95707968476358</v>
      </c>
      <c r="AS122" s="85">
        <f t="shared" si="280"/>
        <v>1424.3382250973759</v>
      </c>
      <c r="AT122" s="85">
        <f t="shared" si="280"/>
        <v>0</v>
      </c>
      <c r="AU122" s="85">
        <f t="shared" si="280"/>
        <v>0</v>
      </c>
      <c r="AV122" s="85">
        <f t="shared" si="280"/>
        <v>1415.4782614039725</v>
      </c>
      <c r="AW122" s="85">
        <f t="shared" si="280"/>
        <v>0</v>
      </c>
      <c r="AX122" s="85">
        <f t="shared" si="280"/>
        <v>1434.8925391316229</v>
      </c>
      <c r="AY122" s="85">
        <f t="shared" si="280"/>
        <v>853.68875773169987</v>
      </c>
      <c r="AZ122" s="85">
        <f t="shared" si="280"/>
        <v>0</v>
      </c>
      <c r="BA122" s="85">
        <f t="shared" si="280"/>
        <v>845.2034737610312</v>
      </c>
      <c r="BB122" s="85">
        <f t="shared" si="280"/>
        <v>1581.9308419521326</v>
      </c>
      <c r="BC122" s="85">
        <f t="shared" si="280"/>
        <v>0</v>
      </c>
      <c r="BD122" s="85">
        <f t="shared" si="280"/>
        <v>1523.4307769645438</v>
      </c>
      <c r="BE122" s="85">
        <f t="shared" si="280"/>
        <v>1541.8025842516413</v>
      </c>
      <c r="BF122" s="85">
        <f t="shared" si="280"/>
        <v>481.12268976345825</v>
      </c>
    </row>
    <row r="123" spans="1:58" s="24" customFormat="1" x14ac:dyDescent="0.25">
      <c r="A123" s="25" t="s">
        <v>28</v>
      </c>
      <c r="AH123" s="111"/>
    </row>
    <row r="124" spans="1:58" s="24" customFormat="1" x14ac:dyDescent="0.25">
      <c r="A124" s="25">
        <v>300</v>
      </c>
      <c r="B124" s="24">
        <v>0.11665242452257804</v>
      </c>
      <c r="C124" s="24">
        <v>0.48053774160748758</v>
      </c>
      <c r="D124" s="24">
        <v>0</v>
      </c>
      <c r="E124" s="24">
        <v>2.8713465628480378E-5</v>
      </c>
      <c r="F124" s="24">
        <v>0</v>
      </c>
      <c r="G124" s="24">
        <v>9.6622613889451477E-5</v>
      </c>
      <c r="H124" s="24">
        <v>1.009213998028476E-3</v>
      </c>
      <c r="I124" s="24">
        <v>9.5938266427955633E-4</v>
      </c>
      <c r="J124" s="24">
        <v>1.0820870209420038E-2</v>
      </c>
      <c r="K124" s="24">
        <v>3.7082030924136687E-5</v>
      </c>
      <c r="L124" s="24">
        <v>3.5526270178083822E-5</v>
      </c>
      <c r="M124" s="24">
        <v>0</v>
      </c>
      <c r="N124" s="24">
        <v>0.3874452573905402</v>
      </c>
      <c r="O124" s="24">
        <v>9.546812006956827E-4</v>
      </c>
      <c r="P124" s="24">
        <v>4.8300436867700535E-6</v>
      </c>
      <c r="Q124" s="24">
        <v>1.75638406237956E-4</v>
      </c>
      <c r="R124" s="24">
        <v>7.7242622848879667E-4</v>
      </c>
      <c r="S124" s="24">
        <v>0</v>
      </c>
      <c r="T124" s="24">
        <v>9.8926026032207353E-6</v>
      </c>
      <c r="U124" s="24">
        <v>3.2143627563535352E-5</v>
      </c>
      <c r="V124" s="24">
        <v>0</v>
      </c>
      <c r="W124" s="24">
        <v>3.1298222734941973E-4</v>
      </c>
      <c r="X124" s="24">
        <v>7.8807766637628278E-5</v>
      </c>
      <c r="Y124" s="24">
        <v>3.5763123783015613E-5</v>
      </c>
      <c r="Z124" s="24">
        <v>0</v>
      </c>
      <c r="AA124" s="24">
        <v>0</v>
      </c>
      <c r="AB124" s="24">
        <v>0</v>
      </c>
      <c r="AC124" s="24">
        <v>0</v>
      </c>
      <c r="AD124" s="24">
        <v>0</v>
      </c>
      <c r="AE124" s="24">
        <v>0</v>
      </c>
      <c r="AF124" s="24">
        <v>0</v>
      </c>
      <c r="AH124" s="111"/>
      <c r="AI124" s="83" t="s">
        <v>4</v>
      </c>
      <c r="AJ124" s="83" t="s">
        <v>5</v>
      </c>
      <c r="AK124" s="83" t="s">
        <v>6</v>
      </c>
      <c r="AL124" s="83" t="s">
        <v>7</v>
      </c>
      <c r="AM124" s="83" t="s">
        <v>8</v>
      </c>
      <c r="AN124" s="83" t="s">
        <v>9</v>
      </c>
      <c r="AO124" s="83" t="s">
        <v>10</v>
      </c>
      <c r="AP124" s="83" t="s">
        <v>11</v>
      </c>
      <c r="AQ124" s="83" t="s">
        <v>12</v>
      </c>
      <c r="AR124" s="83" t="s">
        <v>13</v>
      </c>
      <c r="AS124" s="83" t="s">
        <v>14</v>
      </c>
      <c r="AT124" s="83" t="s">
        <v>15</v>
      </c>
      <c r="AU124" s="83" t="s">
        <v>16</v>
      </c>
      <c r="AV124" s="83" t="s">
        <v>17</v>
      </c>
      <c r="AW124" s="83" t="s">
        <v>18</v>
      </c>
      <c r="AX124" s="83" t="s">
        <v>19</v>
      </c>
      <c r="AY124" s="83" t="s">
        <v>20</v>
      </c>
      <c r="AZ124" s="83" t="s">
        <v>21</v>
      </c>
      <c r="BA124" s="83" t="s">
        <v>22</v>
      </c>
      <c r="BB124" s="83" t="s">
        <v>23</v>
      </c>
      <c r="BC124" s="83" t="s">
        <v>24</v>
      </c>
      <c r="BD124" s="83" t="s">
        <v>25</v>
      </c>
      <c r="BE124" s="83" t="s">
        <v>26</v>
      </c>
      <c r="BF124" s="83" t="s">
        <v>27</v>
      </c>
    </row>
    <row r="125" spans="1:58" s="24" customFormat="1" x14ac:dyDescent="0.25">
      <c r="A125" s="25">
        <v>600</v>
      </c>
      <c r="B125" s="24">
        <v>0.11662123289076172</v>
      </c>
      <c r="C125" s="24">
        <v>0.48058470786871754</v>
      </c>
      <c r="D125" s="24">
        <v>0</v>
      </c>
      <c r="E125" s="24">
        <v>3.4687251795579445E-5</v>
      </c>
      <c r="F125" s="24">
        <v>0</v>
      </c>
      <c r="G125" s="24">
        <v>0</v>
      </c>
      <c r="H125" s="24">
        <v>1.1285546944018534E-3</v>
      </c>
      <c r="I125" s="24">
        <v>1.0267322108967712E-3</v>
      </c>
      <c r="J125" s="24">
        <v>1.0969001583272596E-2</v>
      </c>
      <c r="K125" s="24">
        <v>4.0559419258977527E-5</v>
      </c>
      <c r="L125" s="24">
        <v>1.0104242208072772E-5</v>
      </c>
      <c r="M125" s="24">
        <v>0</v>
      </c>
      <c r="N125" s="24">
        <v>0.38714106498653539</v>
      </c>
      <c r="O125" s="24">
        <v>9.5809386974847813E-4</v>
      </c>
      <c r="P125" s="24">
        <v>2.7829027838258471E-6</v>
      </c>
      <c r="Q125" s="24">
        <v>1.7741851209152778E-4</v>
      </c>
      <c r="R125" s="24">
        <v>7.7849533982835039E-4</v>
      </c>
      <c r="S125" s="24">
        <v>0</v>
      </c>
      <c r="T125" s="24">
        <v>1.0707898093046116E-5</v>
      </c>
      <c r="U125" s="24">
        <v>3.6340635264162998E-5</v>
      </c>
      <c r="V125" s="24">
        <v>0</v>
      </c>
      <c r="W125" s="24">
        <v>3.2024532279315281E-4</v>
      </c>
      <c r="X125" s="24">
        <v>1.0627620425492466E-4</v>
      </c>
      <c r="Y125" s="24">
        <v>5.2994167294076996E-5</v>
      </c>
      <c r="Z125" s="24">
        <v>0</v>
      </c>
      <c r="AA125" s="24">
        <v>0</v>
      </c>
      <c r="AB125" s="24">
        <v>0</v>
      </c>
      <c r="AC125" s="24">
        <v>0</v>
      </c>
      <c r="AD125" s="24">
        <v>0</v>
      </c>
      <c r="AE125" s="24">
        <v>0</v>
      </c>
      <c r="AF125" s="24">
        <v>0</v>
      </c>
      <c r="AH125" s="111" t="s">
        <v>52</v>
      </c>
      <c r="AI125" s="83">
        <f t="shared" ref="AI125:BF125" si="281">IFERROR(SLOPE(LN(B129:B131),LN($A129:$A131)),"")</f>
        <v>-1.3982689708780884</v>
      </c>
      <c r="AJ125" s="83">
        <f t="shared" si="281"/>
        <v>-1.847216996321599</v>
      </c>
      <c r="AK125" s="83" t="str">
        <f t="shared" si="281"/>
        <v/>
      </c>
      <c r="AL125" s="83">
        <f t="shared" si="281"/>
        <v>-0.83857838907825821</v>
      </c>
      <c r="AM125" s="83" t="str">
        <f t="shared" si="281"/>
        <v/>
      </c>
      <c r="AN125" s="83" t="str">
        <f t="shared" si="281"/>
        <v/>
      </c>
      <c r="AO125" s="83">
        <f t="shared" si="281"/>
        <v>-0.79527201461163854</v>
      </c>
      <c r="AP125" s="83">
        <f t="shared" si="281"/>
        <v>-0.46524203311444551</v>
      </c>
      <c r="AQ125" s="83">
        <f t="shared" si="281"/>
        <v>-0.22300462090780929</v>
      </c>
      <c r="AR125" s="83">
        <f t="shared" si="281"/>
        <v>-0.51952329405122188</v>
      </c>
      <c r="AS125" s="83">
        <f t="shared" si="281"/>
        <v>-1.2290729700315459</v>
      </c>
      <c r="AT125" s="83" t="str">
        <f t="shared" si="281"/>
        <v/>
      </c>
      <c r="AU125" s="83">
        <f t="shared" si="281"/>
        <v>-0.53505679978426268</v>
      </c>
      <c r="AV125" s="83">
        <f t="shared" si="281"/>
        <v>-0.34359297221311064</v>
      </c>
      <c r="AW125" s="83">
        <f t="shared" si="281"/>
        <v>-0.55063728659228484</v>
      </c>
      <c r="AX125" s="83">
        <f t="shared" si="281"/>
        <v>-0.70952916685681122</v>
      </c>
      <c r="AY125" s="83">
        <f t="shared" si="281"/>
        <v>-0.153473107764104</v>
      </c>
      <c r="AZ125" s="83" t="str">
        <f t="shared" si="281"/>
        <v/>
      </c>
      <c r="BA125" s="83">
        <f t="shared" si="281"/>
        <v>-1.1585628135547421</v>
      </c>
      <c r="BB125" s="83">
        <f t="shared" si="281"/>
        <v>-0.75239667386536002</v>
      </c>
      <c r="BC125" s="83" t="str">
        <f t="shared" si="281"/>
        <v/>
      </c>
      <c r="BD125" s="83">
        <f t="shared" si="281"/>
        <v>-0.32704306686391604</v>
      </c>
      <c r="BE125" s="83">
        <f t="shared" si="281"/>
        <v>-0.44514920724458662</v>
      </c>
      <c r="BF125" s="83">
        <f t="shared" si="281"/>
        <v>-0.61650442913505321</v>
      </c>
    </row>
    <row r="126" spans="1:58" s="24" customFormat="1" x14ac:dyDescent="0.25">
      <c r="A126" s="25">
        <v>1800</v>
      </c>
      <c r="B126" s="24">
        <v>0.11688364794682941</v>
      </c>
      <c r="C126" s="24">
        <v>0.48057041540913703</v>
      </c>
      <c r="D126" s="24">
        <v>0</v>
      </c>
      <c r="E126" s="24">
        <v>3.999301267590514E-5</v>
      </c>
      <c r="F126" s="24">
        <v>0</v>
      </c>
      <c r="G126" s="24">
        <v>1.7674227291663173E-4</v>
      </c>
      <c r="H126" s="24">
        <v>1.3732975766189281E-3</v>
      </c>
      <c r="I126" s="24">
        <v>9.6625221774615749E-4</v>
      </c>
      <c r="J126" s="24">
        <v>9.9769630432874016E-3</v>
      </c>
      <c r="K126" s="24">
        <v>4.2895182211278497E-5</v>
      </c>
      <c r="L126" s="24">
        <v>1.3471269615203323E-4</v>
      </c>
      <c r="M126" s="24">
        <v>0</v>
      </c>
      <c r="N126" s="24">
        <v>0.38762101534179655</v>
      </c>
      <c r="O126" s="24">
        <v>7.5281489641912435E-4</v>
      </c>
      <c r="P126" s="24">
        <v>3.0832159692425549E-6</v>
      </c>
      <c r="Q126" s="24">
        <v>1.9107238925244256E-4</v>
      </c>
      <c r="R126" s="24">
        <v>7.9118256274883524E-4</v>
      </c>
      <c r="S126" s="24">
        <v>2.1358596196010489E-7</v>
      </c>
      <c r="T126" s="24">
        <v>1.3393420573471628E-5</v>
      </c>
      <c r="U126" s="24">
        <v>4.8732091411601718E-5</v>
      </c>
      <c r="V126" s="24">
        <v>0</v>
      </c>
      <c r="W126" s="24">
        <v>3.0301759861005615E-4</v>
      </c>
      <c r="X126" s="24">
        <v>5.6377665273358205E-5</v>
      </c>
      <c r="Y126" s="24">
        <v>5.417787440853588E-5</v>
      </c>
      <c r="Z126" s="24">
        <v>0</v>
      </c>
      <c r="AA126" s="24">
        <v>0</v>
      </c>
      <c r="AB126" s="24">
        <v>0</v>
      </c>
      <c r="AC126" s="24">
        <v>0</v>
      </c>
      <c r="AD126" s="24">
        <v>0</v>
      </c>
      <c r="AE126" s="24">
        <v>0</v>
      </c>
      <c r="AF126" s="24">
        <v>0</v>
      </c>
      <c r="AH126" s="111" t="s">
        <v>53</v>
      </c>
      <c r="AI126" s="83">
        <f t="shared" ref="AI126:BF126" si="282">IFERROR(EXP(INTERCEPT(LN(B129:B131),LN($A129:$A131))),"")</f>
        <v>13.420158835498942</v>
      </c>
      <c r="AJ126" s="83">
        <f t="shared" si="282"/>
        <v>234.5016102783656</v>
      </c>
      <c r="AK126" s="83" t="str">
        <f t="shared" si="282"/>
        <v/>
      </c>
      <c r="AL126" s="83">
        <f t="shared" si="282"/>
        <v>15.911897272057836</v>
      </c>
      <c r="AM126" s="83" t="str">
        <f t="shared" si="282"/>
        <v/>
      </c>
      <c r="AN126" s="83" t="str">
        <f t="shared" si="282"/>
        <v/>
      </c>
      <c r="AO126" s="83">
        <f t="shared" si="282"/>
        <v>41.358377387189755</v>
      </c>
      <c r="AP126" s="83">
        <f t="shared" si="282"/>
        <v>0.61539446272823295</v>
      </c>
      <c r="AQ126" s="83">
        <f t="shared" si="282"/>
        <v>5.7267850547783709E-2</v>
      </c>
      <c r="AR126" s="83">
        <f t="shared" si="282"/>
        <v>1.7039067661464302</v>
      </c>
      <c r="AS126" s="83">
        <f t="shared" si="282"/>
        <v>1830.5252376035673</v>
      </c>
      <c r="AT126" s="83" t="str">
        <f t="shared" si="282"/>
        <v/>
      </c>
      <c r="AU126" s="83">
        <f t="shared" si="282"/>
        <v>3.878922743162079E-2</v>
      </c>
      <c r="AV126" s="83">
        <f t="shared" si="282"/>
        <v>0.46802169344121625</v>
      </c>
      <c r="AW126" s="83">
        <f t="shared" si="282"/>
        <v>22.700953487139099</v>
      </c>
      <c r="AX126" s="83">
        <f t="shared" si="282"/>
        <v>2.089440091668032</v>
      </c>
      <c r="AY126" s="83">
        <f t="shared" si="282"/>
        <v>2.1527527632651856E-2</v>
      </c>
      <c r="AZ126" s="83" t="str">
        <f t="shared" si="282"/>
        <v/>
      </c>
      <c r="BA126" s="83">
        <f t="shared" si="282"/>
        <v>421.77438414757</v>
      </c>
      <c r="BB126" s="83">
        <f t="shared" si="282"/>
        <v>6.4497494754807656</v>
      </c>
      <c r="BC126" s="83" t="str">
        <f t="shared" si="282"/>
        <v/>
      </c>
      <c r="BD126" s="83">
        <f t="shared" si="282"/>
        <v>7.2974405738153753E-2</v>
      </c>
      <c r="BE126" s="83">
        <f t="shared" si="282"/>
        <v>2.456358892861525</v>
      </c>
      <c r="BF126" s="83">
        <f t="shared" si="282"/>
        <v>6.7148917061809934</v>
      </c>
    </row>
    <row r="127" spans="1:58" s="24" customFormat="1" x14ac:dyDescent="0.25">
      <c r="A127" s="25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AH127" s="111" t="s">
        <v>48</v>
      </c>
      <c r="AI127" s="83">
        <f t="shared" ref="AI127:BF127" si="283">IFERROR(RSQ(LN(B129:B131),LN($A129:$A131)),"")</f>
        <v>0.97883173994990236</v>
      </c>
      <c r="AJ127" s="83">
        <f t="shared" si="283"/>
        <v>0.95961211230682875</v>
      </c>
      <c r="AK127" s="83" t="str">
        <f t="shared" si="283"/>
        <v/>
      </c>
      <c r="AL127" s="83">
        <f t="shared" si="283"/>
        <v>0.97073724947594187</v>
      </c>
      <c r="AM127" s="83" t="str">
        <f t="shared" si="283"/>
        <v/>
      </c>
      <c r="AN127" s="83" t="str">
        <f t="shared" si="283"/>
        <v/>
      </c>
      <c r="AO127" s="83">
        <f t="shared" si="283"/>
        <v>0.97750312392058669</v>
      </c>
      <c r="AP127" s="83">
        <f t="shared" si="283"/>
        <v>0.95474337247798058</v>
      </c>
      <c r="AQ127" s="83">
        <f t="shared" si="283"/>
        <v>0.67714903231929335</v>
      </c>
      <c r="AR127" s="83">
        <f t="shared" si="283"/>
        <v>0.86712627684989063</v>
      </c>
      <c r="AS127" s="83">
        <f t="shared" si="283"/>
        <v>0.8176333154188129</v>
      </c>
      <c r="AT127" s="83" t="str">
        <f t="shared" si="283"/>
        <v/>
      </c>
      <c r="AU127" s="83">
        <f t="shared" si="283"/>
        <v>0.93224525271855385</v>
      </c>
      <c r="AV127" s="83">
        <f t="shared" si="283"/>
        <v>0.31242726206354587</v>
      </c>
      <c r="AW127" s="83">
        <f t="shared" si="283"/>
        <v>0.79465072440157836</v>
      </c>
      <c r="AX127" s="83">
        <f t="shared" si="283"/>
        <v>0.95759997661074203</v>
      </c>
      <c r="AY127" s="83">
        <f t="shared" si="283"/>
        <v>0.40270819820939691</v>
      </c>
      <c r="AZ127" s="83" t="str">
        <f t="shared" si="283"/>
        <v/>
      </c>
      <c r="BA127" s="83">
        <f t="shared" si="283"/>
        <v>0.94581714125129657</v>
      </c>
      <c r="BB127" s="83">
        <f t="shared" si="283"/>
        <v>0.99932297321663321</v>
      </c>
      <c r="BC127" s="83" t="str">
        <f t="shared" si="283"/>
        <v/>
      </c>
      <c r="BD127" s="83">
        <f t="shared" si="283"/>
        <v>0.91072244460175589</v>
      </c>
      <c r="BE127" s="83">
        <f t="shared" si="283"/>
        <v>0.80966246219960702</v>
      </c>
      <c r="BF127" s="83">
        <f t="shared" si="283"/>
        <v>0.82867016749041145</v>
      </c>
    </row>
    <row r="128" spans="1:58" s="24" customFormat="1" x14ac:dyDescent="0.25">
      <c r="A128" s="25" t="s">
        <v>29</v>
      </c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AH128" s="111" t="s">
        <v>50</v>
      </c>
      <c r="AI128" s="83">
        <f>IFERROR(AI125-1,"")</f>
        <v>-2.3982689708780884</v>
      </c>
      <c r="AJ128" s="83">
        <f t="shared" ref="AJ128:BF128" si="284">IFERROR(AJ125-1,"")</f>
        <v>-2.847216996321599</v>
      </c>
      <c r="AK128" s="83" t="str">
        <f t="shared" si="284"/>
        <v/>
      </c>
      <c r="AL128" s="83">
        <f t="shared" si="284"/>
        <v>-1.8385783890782581</v>
      </c>
      <c r="AM128" s="83" t="str">
        <f t="shared" si="284"/>
        <v/>
      </c>
      <c r="AN128" s="83" t="str">
        <f t="shared" si="284"/>
        <v/>
      </c>
      <c r="AO128" s="83">
        <f t="shared" si="284"/>
        <v>-1.7952720146116385</v>
      </c>
      <c r="AP128" s="83">
        <f t="shared" si="284"/>
        <v>-1.4652420331144456</v>
      </c>
      <c r="AQ128" s="83">
        <f t="shared" si="284"/>
        <v>-1.2230046209078094</v>
      </c>
      <c r="AR128" s="83">
        <f t="shared" si="284"/>
        <v>-1.519523294051222</v>
      </c>
      <c r="AS128" s="83">
        <f t="shared" si="284"/>
        <v>-2.2290729700315461</v>
      </c>
      <c r="AT128" s="83" t="str">
        <f t="shared" si="284"/>
        <v/>
      </c>
      <c r="AU128" s="83">
        <f t="shared" si="284"/>
        <v>-1.5350567997842628</v>
      </c>
      <c r="AV128" s="83">
        <f t="shared" si="284"/>
        <v>-1.3435929722131106</v>
      </c>
      <c r="AW128" s="83">
        <f t="shared" si="284"/>
        <v>-1.5506372865922848</v>
      </c>
      <c r="AX128" s="83">
        <f t="shared" si="284"/>
        <v>-1.7095291668568113</v>
      </c>
      <c r="AY128" s="83">
        <f t="shared" si="284"/>
        <v>-1.1534731077641041</v>
      </c>
      <c r="AZ128" s="83" t="str">
        <f t="shared" si="284"/>
        <v/>
      </c>
      <c r="BA128" s="83">
        <f t="shared" si="284"/>
        <v>-2.1585628135547421</v>
      </c>
      <c r="BB128" s="83">
        <f t="shared" si="284"/>
        <v>-1.75239667386536</v>
      </c>
      <c r="BC128" s="83" t="str">
        <f t="shared" si="284"/>
        <v/>
      </c>
      <c r="BD128" s="83">
        <f t="shared" si="284"/>
        <v>-1.3270430668639159</v>
      </c>
      <c r="BE128" s="83">
        <f t="shared" si="284"/>
        <v>-1.4451492072445866</v>
      </c>
      <c r="BF128" s="83">
        <f t="shared" si="284"/>
        <v>-1.6165044291350532</v>
      </c>
    </row>
    <row r="129" spans="1:58" s="24" customFormat="1" x14ac:dyDescent="0.25">
      <c r="A129" s="25">
        <v>300</v>
      </c>
      <c r="B129" s="27">
        <f t="shared" ref="B129:C130" si="285">B119/B124</f>
        <v>4.0497919794284781E-3</v>
      </c>
      <c r="C129" s="27">
        <f t="shared" si="285"/>
        <v>4.897496974740039E-3</v>
      </c>
      <c r="D129" s="27">
        <v>0</v>
      </c>
      <c r="E129" s="27">
        <f t="shared" ref="E129:E130" si="286">E119/E124</f>
        <v>0.14607250012041803</v>
      </c>
      <c r="F129" s="27">
        <v>0</v>
      </c>
      <c r="G129" s="27">
        <f t="shared" ref="G129:L131" si="287">G119/G124</f>
        <v>2.1824413996187593</v>
      </c>
      <c r="H129" s="27">
        <f t="shared" si="287"/>
        <v>0.47842352867492288</v>
      </c>
      <c r="I129" s="27">
        <f t="shared" si="287"/>
        <v>4.6195031401444688E-2</v>
      </c>
      <c r="J129" s="27">
        <f t="shared" si="287"/>
        <v>1.7697767720293803E-2</v>
      </c>
      <c r="K129" s="27">
        <f t="shared" si="287"/>
        <v>0.10012550547393916</v>
      </c>
      <c r="L129" s="27">
        <f t="shared" si="287"/>
        <v>1.1431845059141923</v>
      </c>
      <c r="M129" s="27">
        <v>0</v>
      </c>
      <c r="N129" s="27">
        <f t="shared" ref="N129:R131" si="288">N119/N124</f>
        <v>2.0093034053591235E-3</v>
      </c>
      <c r="O129" s="27">
        <f t="shared" si="288"/>
        <v>9.110753174684573E-2</v>
      </c>
      <c r="P129" s="27">
        <f t="shared" si="288"/>
        <v>0.8221329566532648</v>
      </c>
      <c r="Q129" s="27">
        <f t="shared" si="288"/>
        <v>4.0139075497875695E-2</v>
      </c>
      <c r="R129" s="27">
        <f t="shared" si="288"/>
        <v>7.9677473399784662E-3</v>
      </c>
      <c r="S129" s="27">
        <v>0</v>
      </c>
      <c r="T129" s="27">
        <f t="shared" ref="T129:U131" si="289">T119/T124</f>
        <v>0.67852501258701492</v>
      </c>
      <c r="U129" s="27">
        <f t="shared" si="289"/>
        <v>8.9363408320728074E-2</v>
      </c>
      <c r="V129" s="27">
        <v>0</v>
      </c>
      <c r="W129" s="27">
        <f t="shared" ref="W129:Y131" si="290">W119/W124</f>
        <v>1.2057349931996255E-2</v>
      </c>
      <c r="X129" s="27">
        <f t="shared" si="290"/>
        <v>0.22236050554784809</v>
      </c>
      <c r="Y129" s="27">
        <f t="shared" si="290"/>
        <v>0.23828835576228496</v>
      </c>
      <c r="AH129" s="111" t="s">
        <v>54</v>
      </c>
      <c r="AI129" s="83">
        <f>IFERROR(AI126*AI125,"")</f>
        <v>-18.764991683933591</v>
      </c>
      <c r="AJ129" s="83">
        <f t="shared" ref="AJ129:BF129" si="291">IFERROR(AJ126*AJ125,"")</f>
        <v>-433.1753601709807</v>
      </c>
      <c r="AK129" s="83" t="str">
        <f t="shared" si="291"/>
        <v/>
      </c>
      <c r="AL129" s="83">
        <f t="shared" si="291"/>
        <v>-13.343373181580992</v>
      </c>
      <c r="AM129" s="83" t="str">
        <f t="shared" si="291"/>
        <v/>
      </c>
      <c r="AN129" s="83" t="str">
        <f t="shared" si="291"/>
        <v/>
      </c>
      <c r="AO129" s="83">
        <f t="shared" si="291"/>
        <v>-32.89116010577883</v>
      </c>
      <c r="AP129" s="83">
        <f t="shared" si="291"/>
        <v>-0.28630737100705494</v>
      </c>
      <c r="AQ129" s="83">
        <f t="shared" si="291"/>
        <v>-1.2770995301613585E-2</v>
      </c>
      <c r="AR129" s="83">
        <f t="shared" si="291"/>
        <v>-0.88521925590455841</v>
      </c>
      <c r="AS129" s="83">
        <f t="shared" si="291"/>
        <v>-2249.8490904991177</v>
      </c>
      <c r="AT129" s="83" t="str">
        <f t="shared" si="291"/>
        <v/>
      </c>
      <c r="AU129" s="83">
        <f t="shared" si="291"/>
        <v>-2.0754439895666953E-2</v>
      </c>
      <c r="AV129" s="83">
        <f t="shared" si="291"/>
        <v>-0.16080896470968079</v>
      </c>
      <c r="AW129" s="83">
        <f t="shared" si="291"/>
        <v>-12.499991431215939</v>
      </c>
      <c r="AX129" s="83">
        <f t="shared" si="291"/>
        <v>-1.482518687438438</v>
      </c>
      <c r="AY129" s="83">
        <f t="shared" si="291"/>
        <v>-3.3038965682607047E-3</v>
      </c>
      <c r="AZ129" s="83" t="str">
        <f t="shared" si="291"/>
        <v/>
      </c>
      <c r="BA129" s="83">
        <f t="shared" si="291"/>
        <v>-488.65211718332733</v>
      </c>
      <c r="BB129" s="83">
        <f t="shared" si="291"/>
        <v>-4.8527700526165782</v>
      </c>
      <c r="BC129" s="83" t="str">
        <f t="shared" si="291"/>
        <v/>
      </c>
      <c r="BD129" s="83">
        <f t="shared" si="291"/>
        <v>-2.3865773455177555E-2</v>
      </c>
      <c r="BE129" s="83">
        <f t="shared" si="291"/>
        <v>-1.0934462138654983</v>
      </c>
      <c r="BF129" s="83">
        <f t="shared" si="291"/>
        <v>-4.1397604780228168</v>
      </c>
    </row>
    <row r="130" spans="1:58" s="24" customFormat="1" x14ac:dyDescent="0.25">
      <c r="A130" s="25">
        <v>600</v>
      </c>
      <c r="B130" s="27">
        <f t="shared" si="285"/>
        <v>2.1653892125975864E-3</v>
      </c>
      <c r="C130" s="27">
        <f t="shared" si="285"/>
        <v>2.5618416679430759E-3</v>
      </c>
      <c r="D130" s="27">
        <v>0</v>
      </c>
      <c r="E130" s="27">
        <f t="shared" si="286"/>
        <v>6.4063832371818341E-2</v>
      </c>
      <c r="F130" s="27">
        <v>0</v>
      </c>
      <c r="G130" s="27">
        <v>0</v>
      </c>
      <c r="H130" s="27">
        <f t="shared" si="287"/>
        <v>0.22541085413600145</v>
      </c>
      <c r="I130" s="27">
        <f t="shared" si="287"/>
        <v>2.8257494333745182E-2</v>
      </c>
      <c r="J130" s="27">
        <f t="shared" si="287"/>
        <v>1.1727110449039787E-2</v>
      </c>
      <c r="K130" s="27">
        <f t="shared" si="287"/>
        <v>4.974679191393324E-2</v>
      </c>
      <c r="L130" s="27">
        <f t="shared" si="287"/>
        <v>1.2847104508688807</v>
      </c>
      <c r="M130" s="27">
        <v>0</v>
      </c>
      <c r="N130" s="27">
        <f t="shared" si="288"/>
        <v>1.0900275662129909E-3</v>
      </c>
      <c r="O130" s="27">
        <f t="shared" si="288"/>
        <v>3.0670036751441389E-2</v>
      </c>
      <c r="P130" s="27">
        <f t="shared" si="288"/>
        <v>0.89545974598520539</v>
      </c>
      <c r="Q130" s="27">
        <f t="shared" si="288"/>
        <v>1.9132643162151613E-2</v>
      </c>
      <c r="R130" s="27">
        <f t="shared" si="288"/>
        <v>9.785758621272676E-3</v>
      </c>
      <c r="S130" s="27">
        <v>0</v>
      </c>
      <c r="T130" s="27">
        <f t="shared" si="289"/>
        <v>0.19135371228176212</v>
      </c>
      <c r="U130" s="27">
        <f t="shared" si="289"/>
        <v>5.1341996830105374E-2</v>
      </c>
      <c r="V130" s="27">
        <v>0</v>
      </c>
      <c r="W130" s="27">
        <f t="shared" si="290"/>
        <v>8.102003548882809E-3</v>
      </c>
      <c r="X130" s="27">
        <f t="shared" si="290"/>
        <v>0.11392893899376336</v>
      </c>
      <c r="Y130" s="27">
        <f t="shared" si="290"/>
        <v>9.7354496188466796E-2</v>
      </c>
      <c r="AH130" s="112" t="s">
        <v>51</v>
      </c>
      <c r="AI130" s="84">
        <f>IFERROR((SIGN(AI125)*ABS($AI$3)/AI129)^(1/AI128),"")</f>
        <v>158.05724643674057</v>
      </c>
      <c r="AJ130" s="84">
        <f t="shared" ref="AJ130:BF130" si="292">IFERROR((SIGN(AJ125)*ABS($AI$3)/AJ129)^(1/AJ128),"")</f>
        <v>214.2545637669443</v>
      </c>
      <c r="AK130" s="84" t="str">
        <f t="shared" si="292"/>
        <v/>
      </c>
      <c r="AL130" s="84">
        <f t="shared" si="292"/>
        <v>613.23115597633671</v>
      </c>
      <c r="AM130" s="84" t="str">
        <f t="shared" si="292"/>
        <v/>
      </c>
      <c r="AN130" s="84" t="str">
        <f t="shared" si="292"/>
        <v/>
      </c>
      <c r="AO130" s="84">
        <f t="shared" si="292"/>
        <v>1183.3576478545808</v>
      </c>
      <c r="AP130" s="84">
        <f t="shared" si="292"/>
        <v>228.67720735624457</v>
      </c>
      <c r="AQ130" s="84">
        <f t="shared" si="292"/>
        <v>52.743913745167305</v>
      </c>
      <c r="AR130" s="84">
        <f t="shared" si="292"/>
        <v>395.87550853486687</v>
      </c>
      <c r="AS130" s="84">
        <f t="shared" si="292"/>
        <v>1987.4714668498414</v>
      </c>
      <c r="AT130" s="84" t="str">
        <f t="shared" si="292"/>
        <v/>
      </c>
      <c r="AU130" s="84">
        <f t="shared" si="292"/>
        <v>32.31935785747747</v>
      </c>
      <c r="AV130" s="84">
        <f t="shared" si="292"/>
        <v>243.4278254028406</v>
      </c>
      <c r="AW130" s="84">
        <f t="shared" si="292"/>
        <v>1936.3211944038676</v>
      </c>
      <c r="AX130" s="84">
        <f t="shared" si="292"/>
        <v>275.3297759709543</v>
      </c>
      <c r="AY130" s="84">
        <f t="shared" si="292"/>
        <v>20.745091334001494</v>
      </c>
      <c r="AZ130" s="84" t="str">
        <f t="shared" si="292"/>
        <v/>
      </c>
      <c r="BA130" s="84">
        <f t="shared" si="292"/>
        <v>1255.5123927626073</v>
      </c>
      <c r="BB130" s="84">
        <f t="shared" si="292"/>
        <v>472.11329040299859</v>
      </c>
      <c r="BC130" s="84" t="str">
        <f t="shared" si="292"/>
        <v/>
      </c>
      <c r="BD130" s="84">
        <f t="shared" si="292"/>
        <v>61.913411947092989</v>
      </c>
      <c r="BE130" s="84">
        <f t="shared" si="292"/>
        <v>623.34279259685206</v>
      </c>
      <c r="BF130" s="84">
        <f t="shared" si="292"/>
        <v>718.03825108210845</v>
      </c>
    </row>
    <row r="131" spans="1:58" s="24" customFormat="1" x14ac:dyDescent="0.25">
      <c r="A131" s="25">
        <v>1800</v>
      </c>
      <c r="B131" s="27">
        <f>B121/B126</f>
        <v>3.469550955369157E-4</v>
      </c>
      <c r="C131" s="27">
        <f>C121/C126</f>
        <v>1.9547338583179481E-4</v>
      </c>
      <c r="D131" s="27">
        <v>0</v>
      </c>
      <c r="E131" s="27">
        <f>E121/E126</f>
        <v>3.1421390234455539E-2</v>
      </c>
      <c r="F131" s="27">
        <v>0</v>
      </c>
      <c r="G131" s="27">
        <f>G121/G126</f>
        <v>1.1087165815805267</v>
      </c>
      <c r="H131" s="27">
        <f t="shared" si="287"/>
        <v>0.11186773499853468</v>
      </c>
      <c r="I131" s="27">
        <f t="shared" si="287"/>
        <v>1.9600564226217213E-2</v>
      </c>
      <c r="J131" s="27">
        <f t="shared" si="287"/>
        <v>1.1448070065242549E-2</v>
      </c>
      <c r="K131" s="27">
        <f t="shared" si="287"/>
        <v>3.7635813166833211E-2</v>
      </c>
      <c r="L131" s="27">
        <f t="shared" si="287"/>
        <v>0.14478539116198946</v>
      </c>
      <c r="M131" s="27">
        <v>0</v>
      </c>
      <c r="N131" s="27">
        <f t="shared" si="288"/>
        <v>7.4477554915193815E-4</v>
      </c>
      <c r="O131" s="27">
        <f t="shared" si="288"/>
        <v>4.3688377723657031E-2</v>
      </c>
      <c r="P131" s="27">
        <f t="shared" si="288"/>
        <v>0.32728097409501494</v>
      </c>
      <c r="Q131" s="27">
        <f t="shared" si="288"/>
        <v>1.0870950622288359E-2</v>
      </c>
      <c r="R131" s="27">
        <f t="shared" si="288"/>
        <v>6.3228462515579897E-3</v>
      </c>
      <c r="S131" s="27">
        <f>S121/S126</f>
        <v>2.9826047441525616</v>
      </c>
      <c r="T131" s="27">
        <f t="shared" si="289"/>
        <v>7.976950079646164E-2</v>
      </c>
      <c r="U131" s="27">
        <f t="shared" si="289"/>
        <v>2.3104166156100617E-2</v>
      </c>
      <c r="V131" s="27">
        <v>0</v>
      </c>
      <c r="W131" s="27">
        <f t="shared" si="290"/>
        <v>6.5516798279534726E-3</v>
      </c>
      <c r="X131" s="27">
        <f t="shared" si="290"/>
        <v>9.5218512450735676E-2</v>
      </c>
      <c r="Y131" s="27">
        <f t="shared" si="290"/>
        <v>7.3938308634307892E-2</v>
      </c>
      <c r="AH131" s="112" t="s">
        <v>55</v>
      </c>
      <c r="AI131" s="85">
        <f>IFERROR(AI126*AI130^AI125,"")</f>
        <v>1.1303779868438562E-2</v>
      </c>
      <c r="AJ131" s="85">
        <f t="shared" ref="AJ131:BF131" si="293">IFERROR(AJ126*AJ130^AJ125,"")</f>
        <v>1.1598776115290926E-2</v>
      </c>
      <c r="AK131" s="85" t="str">
        <f t="shared" si="293"/>
        <v/>
      </c>
      <c r="AL131" s="85">
        <f t="shared" si="293"/>
        <v>7.3127469532142747E-2</v>
      </c>
      <c r="AM131" s="85" t="str">
        <f t="shared" si="293"/>
        <v/>
      </c>
      <c r="AN131" s="85" t="str">
        <f t="shared" si="293"/>
        <v/>
      </c>
      <c r="AO131" s="85">
        <f t="shared" si="293"/>
        <v>0.14879910598041818</v>
      </c>
      <c r="AP131" s="85">
        <f t="shared" si="293"/>
        <v>4.9152310212691369E-2</v>
      </c>
      <c r="AQ131" s="85">
        <f t="shared" si="293"/>
        <v>2.36514891621783E-2</v>
      </c>
      <c r="AR131" s="85">
        <f t="shared" si="293"/>
        <v>7.6199761024735857E-2</v>
      </c>
      <c r="AS131" s="85">
        <f t="shared" si="293"/>
        <v>0.16170492031883452</v>
      </c>
      <c r="AT131" s="85" t="str">
        <f t="shared" si="293"/>
        <v/>
      </c>
      <c r="AU131" s="85">
        <f t="shared" si="293"/>
        <v>6.0403601768090412E-3</v>
      </c>
      <c r="AV131" s="85">
        <f t="shared" si="293"/>
        <v>7.0847731207917874E-2</v>
      </c>
      <c r="AW131" s="85">
        <f t="shared" si="293"/>
        <v>0.35165094002026853</v>
      </c>
      <c r="AX131" s="85">
        <f t="shared" si="293"/>
        <v>3.8804574756335329E-2</v>
      </c>
      <c r="AY131" s="85">
        <f t="shared" si="293"/>
        <v>1.351708558993134E-2</v>
      </c>
      <c r="AZ131" s="85" t="str">
        <f t="shared" si="293"/>
        <v/>
      </c>
      <c r="BA131" s="85">
        <f t="shared" si="293"/>
        <v>0.10836809002270673</v>
      </c>
      <c r="BB131" s="85">
        <f t="shared" si="293"/>
        <v>6.2747923642134856E-2</v>
      </c>
      <c r="BC131" s="85" t="str">
        <f t="shared" si="293"/>
        <v/>
      </c>
      <c r="BD131" s="85">
        <f t="shared" si="293"/>
        <v>1.893127181713208E-2</v>
      </c>
      <c r="BE131" s="85">
        <f t="shared" si="293"/>
        <v>0.14003008035334025</v>
      </c>
      <c r="BF131" s="85">
        <f t="shared" si="293"/>
        <v>0.11646927696683478</v>
      </c>
    </row>
    <row r="132" spans="1:58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58" s="20" customFormat="1" ht="28.5" x14ac:dyDescent="0.45">
      <c r="A133" s="19" t="s">
        <v>31</v>
      </c>
      <c r="E133" s="19" t="s">
        <v>36</v>
      </c>
      <c r="AH133" s="113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  <c r="AU133" s="86"/>
      <c r="AV133" s="86"/>
      <c r="AW133" s="86"/>
      <c r="AX133" s="86"/>
      <c r="AY133" s="86"/>
      <c r="AZ133" s="86"/>
      <c r="BA133" s="86"/>
      <c r="BB133" s="86"/>
      <c r="BC133" s="86"/>
      <c r="BD133" s="86"/>
      <c r="BE133" s="86"/>
      <c r="BF133" s="86"/>
    </row>
    <row r="134" spans="1:58" s="4" customFormat="1" ht="18.75" x14ac:dyDescent="0.3">
      <c r="A134" s="3"/>
      <c r="E134" s="3"/>
      <c r="AH134" s="98"/>
      <c r="AI134" s="60"/>
      <c r="AJ134" s="60"/>
      <c r="AK134" s="60"/>
      <c r="AL134" s="60"/>
      <c r="AM134" s="60"/>
      <c r="AN134" s="60"/>
      <c r="AO134" s="60"/>
      <c r="AP134" s="60"/>
      <c r="AQ134" s="60"/>
      <c r="AR134" s="60"/>
      <c r="AS134" s="60"/>
      <c r="AT134" s="60"/>
      <c r="AU134" s="60"/>
      <c r="AV134" s="60"/>
      <c r="AW134" s="60"/>
      <c r="AX134" s="60"/>
      <c r="AY134" s="60"/>
      <c r="AZ134" s="60"/>
      <c r="BA134" s="60"/>
      <c r="BB134" s="60"/>
      <c r="BC134" s="60"/>
      <c r="BD134" s="60"/>
      <c r="BE134" s="60"/>
      <c r="BF134" s="60"/>
    </row>
    <row r="135" spans="1:58" s="4" customFormat="1" x14ac:dyDescent="0.25">
      <c r="A135" s="8" t="s">
        <v>30</v>
      </c>
      <c r="AH135" s="98"/>
      <c r="AI135" s="60"/>
      <c r="AJ135" s="60"/>
      <c r="AK135" s="60"/>
      <c r="AL135" s="60"/>
      <c r="AM135" s="60"/>
      <c r="AN135" s="60"/>
      <c r="AO135" s="60"/>
      <c r="AP135" s="60"/>
      <c r="AQ135" s="60"/>
      <c r="AR135" s="60"/>
      <c r="AS135" s="60"/>
      <c r="AT135" s="60"/>
      <c r="AU135" s="60"/>
      <c r="AV135" s="60"/>
      <c r="AW135" s="60"/>
      <c r="AX135" s="60"/>
      <c r="AY135" s="60"/>
      <c r="AZ135" s="60"/>
      <c r="BA135" s="60"/>
      <c r="BB135" s="60"/>
      <c r="BC135" s="60"/>
      <c r="BD135" s="60"/>
      <c r="BE135" s="60"/>
      <c r="BF135" s="60"/>
    </row>
    <row r="136" spans="1:58" s="4" customFormat="1" x14ac:dyDescent="0.25">
      <c r="A136" s="5" t="s">
        <v>34</v>
      </c>
      <c r="B136" s="6" t="s">
        <v>4</v>
      </c>
      <c r="C136" s="6" t="s">
        <v>5</v>
      </c>
      <c r="D136" s="5" t="s">
        <v>6</v>
      </c>
      <c r="E136" s="5" t="s">
        <v>7</v>
      </c>
      <c r="F136" s="5" t="s">
        <v>8</v>
      </c>
      <c r="G136" s="5" t="s">
        <v>9</v>
      </c>
      <c r="H136" s="5" t="s">
        <v>10</v>
      </c>
      <c r="I136" s="5" t="s">
        <v>11</v>
      </c>
      <c r="J136" s="5" t="s">
        <v>12</v>
      </c>
      <c r="K136" s="5" t="s">
        <v>13</v>
      </c>
      <c r="L136" s="5" t="s">
        <v>14</v>
      </c>
      <c r="M136" s="5" t="s">
        <v>15</v>
      </c>
      <c r="N136" s="5" t="s">
        <v>16</v>
      </c>
      <c r="O136" s="5" t="s">
        <v>17</v>
      </c>
      <c r="P136" s="5" t="s">
        <v>18</v>
      </c>
      <c r="Q136" s="5" t="s">
        <v>19</v>
      </c>
      <c r="R136" s="5" t="s">
        <v>20</v>
      </c>
      <c r="S136" s="5" t="s">
        <v>21</v>
      </c>
      <c r="T136" s="5" t="s">
        <v>22</v>
      </c>
      <c r="U136" s="5" t="s">
        <v>23</v>
      </c>
      <c r="V136" s="5" t="s">
        <v>24</v>
      </c>
      <c r="W136" s="5" t="s">
        <v>25</v>
      </c>
      <c r="X136" s="5" t="s">
        <v>26</v>
      </c>
      <c r="Y136" s="5" t="s">
        <v>27</v>
      </c>
      <c r="AH136" s="100" t="s">
        <v>56</v>
      </c>
      <c r="AI136" s="6" t="s">
        <v>4</v>
      </c>
      <c r="AJ136" s="6" t="s">
        <v>5</v>
      </c>
      <c r="AK136" s="6" t="s">
        <v>6</v>
      </c>
      <c r="AL136" s="6" t="s">
        <v>7</v>
      </c>
      <c r="AM136" s="6" t="s">
        <v>8</v>
      </c>
      <c r="AN136" s="6" t="s">
        <v>9</v>
      </c>
      <c r="AO136" s="6" t="s">
        <v>10</v>
      </c>
      <c r="AP136" s="6" t="s">
        <v>11</v>
      </c>
      <c r="AQ136" s="6" t="s">
        <v>12</v>
      </c>
      <c r="AR136" s="6" t="s">
        <v>13</v>
      </c>
      <c r="AS136" s="6" t="s">
        <v>14</v>
      </c>
      <c r="AT136" s="6" t="s">
        <v>15</v>
      </c>
      <c r="AU136" s="6" t="s">
        <v>16</v>
      </c>
      <c r="AV136" s="6" t="s">
        <v>17</v>
      </c>
      <c r="AW136" s="6" t="s">
        <v>18</v>
      </c>
      <c r="AX136" s="6" t="s">
        <v>19</v>
      </c>
      <c r="AY136" s="6" t="s">
        <v>20</v>
      </c>
      <c r="AZ136" s="6" t="s">
        <v>21</v>
      </c>
      <c r="BA136" s="6" t="s">
        <v>22</v>
      </c>
      <c r="BB136" s="6" t="s">
        <v>23</v>
      </c>
      <c r="BC136" s="6" t="s">
        <v>24</v>
      </c>
      <c r="BD136" s="6" t="s">
        <v>25</v>
      </c>
      <c r="BE136" s="6" t="s">
        <v>26</v>
      </c>
      <c r="BF136" s="6" t="s">
        <v>27</v>
      </c>
    </row>
    <row r="137" spans="1:58" s="4" customFormat="1" x14ac:dyDescent="0.25">
      <c r="A137" s="8">
        <v>3</v>
      </c>
      <c r="B137" s="8">
        <v>0</v>
      </c>
      <c r="C137" s="8">
        <v>0</v>
      </c>
      <c r="D137" s="8">
        <v>9.2222222222222232</v>
      </c>
      <c r="E137" s="8">
        <v>0.36501460248962408</v>
      </c>
      <c r="F137" s="8">
        <v>2.913539446986789E-2</v>
      </c>
      <c r="G137" s="8">
        <v>19.018518518518515</v>
      </c>
      <c r="H137" s="8">
        <v>2.2057489442546752</v>
      </c>
      <c r="I137" s="8">
        <v>0.28311314840916879</v>
      </c>
      <c r="J137" s="8">
        <v>0.16998283925347862</v>
      </c>
      <c r="K137" s="8">
        <v>0.14693520445741656</v>
      </c>
      <c r="L137" s="8">
        <v>2.6466506729394457</v>
      </c>
      <c r="M137" s="8">
        <v>6.7945317420056179</v>
      </c>
      <c r="N137" s="8">
        <v>1.5138345968794984E-3</v>
      </c>
      <c r="O137" s="8">
        <v>0.87732309516792273</v>
      </c>
      <c r="P137" s="8">
        <v>0.35778935793833239</v>
      </c>
      <c r="Q137" s="8">
        <v>0.1681157068504236</v>
      </c>
      <c r="R137" s="8">
        <v>9.423556329276421E-2</v>
      </c>
      <c r="S137" s="8">
        <v>2.0646006193573051E-2</v>
      </c>
      <c r="T137" s="8">
        <v>0.32087053907971885</v>
      </c>
      <c r="U137" s="8">
        <v>0.69421762393332997</v>
      </c>
      <c r="V137" s="8">
        <v>21.760527230655107</v>
      </c>
      <c r="W137" s="8">
        <v>0.10897325407946125</v>
      </c>
      <c r="X137" s="8">
        <v>0.63064293446318265</v>
      </c>
      <c r="Y137" s="8">
        <v>0.44365201761006151</v>
      </c>
      <c r="AH137" s="98" t="s">
        <v>61</v>
      </c>
      <c r="AI137" s="60">
        <f t="array" ref="AI137">IFERROR(MATCH(MIN(IF(B137:B144&gt;0.33,B137:B144)),B137:B144,0),"-INF")</f>
        <v>1</v>
      </c>
      <c r="AJ137" s="60">
        <f t="array" ref="AJ137">IFERROR(MATCH(MIN(IF(C137:C144&gt;0.33,C137:C144)),C137:C144,0),"-INF")</f>
        <v>1</v>
      </c>
      <c r="AK137" s="60">
        <f t="array" ref="AK137">IFERROR(MATCH(MIN(IF(D137:D144&gt;0.33,D137:D144)),D137:D144,0),"-INF")</f>
        <v>1</v>
      </c>
      <c r="AL137" s="60">
        <f t="array" ref="AL137">IFERROR(MATCH(MIN(IF(E137:E144&gt;0.33,E137:E144)),E137:E144,0),"-INF")</f>
        <v>1</v>
      </c>
      <c r="AM137" s="60">
        <f t="array" ref="AM137">IFERROR(MATCH(MIN(IF(F137:F144&gt;0.33,F137:F144)),F137:F144,0),"-INF")</f>
        <v>2</v>
      </c>
      <c r="AN137" s="60">
        <f t="array" ref="AN137">IFERROR(MATCH(MIN(IF(G137:G144&gt;0.33,G137:G144)),G137:G144,0),"-INF")</f>
        <v>1</v>
      </c>
      <c r="AO137" s="60">
        <f t="array" ref="AO137">IFERROR(MATCH(MIN(IF(H137:H144&gt;0.33,H137:H144)),H137:H144,0),"-INF")</f>
        <v>3</v>
      </c>
      <c r="AP137" s="60" t="str">
        <f t="array" ref="AP137">IFERROR(MATCH(MIN(IF(I137:I144&gt;0.33,I137:I144)),I137:I144,0),"-INF")</f>
        <v>-INF</v>
      </c>
      <c r="AQ137" s="60" t="str">
        <f t="array" ref="AQ137">IFERROR(MATCH(MIN(IF(J137:J144&gt;0.33,J137:J144)),J137:J144,0),"-INF")</f>
        <v>-INF</v>
      </c>
      <c r="AR137" s="60" t="str">
        <f t="array" ref="AR137">IFERROR(MATCH(MIN(IF(K137:K144&gt;0.33,K137:K144)),K137:K144,0),"-INF")</f>
        <v>-INF</v>
      </c>
      <c r="AS137" s="60">
        <f t="array" ref="AS137">IFERROR(MATCH(MIN(IF(L137:L144&gt;0.33,L137:L144)),L137:L144,0),"-INF")</f>
        <v>3</v>
      </c>
      <c r="AT137" s="60">
        <f t="array" ref="AT137">IFERROR(MATCH(MIN(IF(M137:M144&gt;0.33,M137:M144)),M137:M144,0),"-INF")</f>
        <v>2</v>
      </c>
      <c r="AU137" s="60" t="str">
        <f t="array" ref="AU137">IFERROR(MATCH(MIN(IF(N137:N144&gt;0.33,N137:N144)),N137:N144,0),"-INF")</f>
        <v>-INF</v>
      </c>
      <c r="AV137" s="60">
        <f t="array" ref="AV137">IFERROR(MATCH(MIN(IF(O137:O144&gt;0.33,O137:O144)),O137:O144,0),"-INF")</f>
        <v>6</v>
      </c>
      <c r="AW137" s="60">
        <f t="array" ref="AW137">IFERROR(MATCH(MIN(IF(P137:P144&gt;0.33,P137:P144)),P137:P144,0),"-INF")</f>
        <v>1</v>
      </c>
      <c r="AX137" s="60" t="str">
        <f t="array" ref="AX137">IFERROR(MATCH(MIN(IF(Q137:Q144&gt;0.33,Q137:Q144)),Q137:Q144,0),"-INF")</f>
        <v>-INF</v>
      </c>
      <c r="AY137" s="60" t="str">
        <f t="array" ref="AY137">IFERROR(MATCH(MIN(IF(R137:R144&gt;0.33,R137:R144)),R137:R144,0),"-INF")</f>
        <v>-INF</v>
      </c>
      <c r="AZ137" s="60" t="str">
        <f t="array" ref="AZ137">IFERROR(MATCH(MIN(IF(S137:S144&gt;0.33,S137:S144)),S137:S144,0),"-INF")</f>
        <v>-INF</v>
      </c>
      <c r="BA137" s="60" t="str">
        <f t="array" ref="BA137">IFERROR(MATCH(MIN(IF(T137:T144&gt;0.33,T137:T144)),T137:T144,0),"-INF")</f>
        <v>-INF</v>
      </c>
      <c r="BB137" s="60">
        <f t="array" ref="BB137">IFERROR(MATCH(MIN(IF(U137:U144&gt;0.33,U137:U144)),U137:U144,0),"-INF")</f>
        <v>2</v>
      </c>
      <c r="BC137" s="60">
        <f t="array" ref="BC137">IFERROR(MATCH(MIN(IF(V137:V144&gt;0.33,V137:V144)),V137:V144,0),"-INF")</f>
        <v>5</v>
      </c>
      <c r="BD137" s="60" t="str">
        <f t="array" ref="BD137">IFERROR(MATCH(MIN(IF(W137:W144&gt;0.33,W137:W144)),W137:W144,0),"-INF")</f>
        <v>-INF</v>
      </c>
      <c r="BE137" s="60">
        <f t="array" ref="BE137">IFERROR(MATCH(MIN(IF(X137:X144&gt;0.33,X137:X144)),X137:X144,0),"-INF")</f>
        <v>1</v>
      </c>
      <c r="BF137" s="60">
        <f t="array" ref="BF137">IFERROR(MATCH(MIN(IF(Y137:Y144&gt;0.33,Y137:Y144)),Y137:Y144,0),"-INF")</f>
        <v>1</v>
      </c>
    </row>
    <row r="138" spans="1:58" s="4" customFormat="1" x14ac:dyDescent="0.25">
      <c r="A138" s="8">
        <v>10</v>
      </c>
      <c r="B138" s="8">
        <v>0</v>
      </c>
      <c r="C138" s="8">
        <v>0</v>
      </c>
      <c r="D138" s="8">
        <v>10.329166666666667</v>
      </c>
      <c r="E138" s="8">
        <v>0.19015898410804638</v>
      </c>
      <c r="F138" s="8">
        <v>5.3813137714466048</v>
      </c>
      <c r="G138" s="8">
        <v>35.766666666666666</v>
      </c>
      <c r="H138" s="8">
        <v>0.79191264769416547</v>
      </c>
      <c r="I138" s="8">
        <v>0.14819187740924891</v>
      </c>
      <c r="J138" s="8">
        <v>9.6983666461318022E-2</v>
      </c>
      <c r="K138" s="8">
        <v>0.10473946021987182</v>
      </c>
      <c r="L138" s="8">
        <v>5.9014733287678247</v>
      </c>
      <c r="M138" s="8">
        <v>0.62204465577860413</v>
      </c>
      <c r="N138" s="8">
        <v>8.2924217219280624E-4</v>
      </c>
      <c r="O138" s="8">
        <v>1.3629006410256408</v>
      </c>
      <c r="P138" s="8">
        <v>0.19084276122662425</v>
      </c>
      <c r="Q138" s="8">
        <v>8.7014793283667763E-2</v>
      </c>
      <c r="R138" s="8">
        <v>5.0538567493932998E-2</v>
      </c>
      <c r="S138" s="8">
        <v>1.12945553748956E-2</v>
      </c>
      <c r="T138" s="8">
        <v>0.16356967606216091</v>
      </c>
      <c r="U138" s="8">
        <v>0.34226121708802565</v>
      </c>
      <c r="V138" s="8">
        <v>35.756462894775936</v>
      </c>
      <c r="W138" s="8">
        <v>5.8476000800708701E-2</v>
      </c>
      <c r="X138" s="8">
        <v>2.3473102470024498</v>
      </c>
      <c r="Y138" s="8">
        <v>0.18536123794481757</v>
      </c>
      <c r="AH138" s="98" t="s">
        <v>62</v>
      </c>
      <c r="AI138" s="60">
        <f t="array" ref="AI138">IFERROR(MATCH(MAX(IF(B137:B144&lt;0.33,B137:B144)),B137:B144,0),"INF")</f>
        <v>1</v>
      </c>
      <c r="AJ138" s="60">
        <f t="array" ref="AJ138">IFERROR(MATCH(MAX(IF(C137:C144&lt;0.33,C137:C144)),C137:C144,0),"INF")</f>
        <v>1</v>
      </c>
      <c r="AK138" s="60" t="str">
        <f t="array" ref="AK138">IFERROR(MATCH(MAX(IF(D137:D144&lt;0.33,D137:D144)),D137:D144,0),"INF")</f>
        <v>INF</v>
      </c>
      <c r="AL138" s="60">
        <f t="array" ref="AL138">IFERROR(MATCH(MAX(IF(E137:E144&lt;0.33,E137:E144)),E137:E144,0),"INF")</f>
        <v>2</v>
      </c>
      <c r="AM138" s="60">
        <f t="array" ref="AM138">IFERROR(MATCH(MAX(IF(F137:F144&lt;0.33,F137:F144)),F137:F144,0),"INF")</f>
        <v>1</v>
      </c>
      <c r="AN138" s="60" t="str">
        <f t="array" ref="AN138">IFERROR(MATCH(MAX(IF(G137:G144&lt;0.33,G137:G144)),G137:G144,0),"INF")</f>
        <v>INF</v>
      </c>
      <c r="AO138" s="60">
        <f t="array" ref="AO138">IFERROR(MATCH(MAX(IF(H137:H144&lt;0.33,H137:H144)),H137:H144,0),"INF")</f>
        <v>4</v>
      </c>
      <c r="AP138" s="60">
        <f t="array" ref="AP138">IFERROR(MATCH(MAX(IF(I137:I144&lt;0.33,I137:I144)),I137:I144,0),"INF")</f>
        <v>1</v>
      </c>
      <c r="AQ138" s="60">
        <f t="array" ref="AQ138">IFERROR(MATCH(MAX(IF(J137:J144&lt;0.33,J137:J144)),J137:J144,0),"INF")</f>
        <v>1</v>
      </c>
      <c r="AR138" s="60">
        <f t="array" ref="AR138">IFERROR(MATCH(MAX(IF(K137:K144&lt;0.33,K137:K144)),K137:K144,0),"INF")</f>
        <v>1</v>
      </c>
      <c r="AS138" s="60">
        <f t="array" ref="AS138">IFERROR(MATCH(MAX(IF(L137:L144&lt;0.33,L137:L144)),L137:L144,0),"INF")</f>
        <v>4</v>
      </c>
      <c r="AT138" s="60">
        <f t="array" ref="AT138">IFERROR(MATCH(MAX(IF(M137:M144&lt;0.33,M137:M144)),M137:M144,0),"INF")</f>
        <v>3</v>
      </c>
      <c r="AU138" s="60">
        <f t="array" ref="AU138">IFERROR(MATCH(MAX(IF(N137:N144&lt;0.33,N137:N144)),N137:N144,0),"INF")</f>
        <v>1</v>
      </c>
      <c r="AV138" s="60" t="str">
        <f t="array" ref="AV138">IFERROR(MATCH(MAX(IF(O137:O144&lt;0.33,O137:O144)),O137:O144,0),"INF")</f>
        <v>INF</v>
      </c>
      <c r="AW138" s="60">
        <f t="array" ref="AW138">IFERROR(MATCH(MAX(IF(P137:P144&lt;0.33,P137:P144)),P137:P144,0),"INF")</f>
        <v>2</v>
      </c>
      <c r="AX138" s="60">
        <f t="array" ref="AX138">IFERROR(MATCH(MAX(IF(Q137:Q144&lt;0.33,Q137:Q144)),Q137:Q144,0),"INF")</f>
        <v>1</v>
      </c>
      <c r="AY138" s="60">
        <f t="array" ref="AY138">IFERROR(MATCH(MAX(IF(R137:R144&lt;0.33,R137:R144)),R137:R144,0),"INF")</f>
        <v>1</v>
      </c>
      <c r="AZ138" s="60">
        <f t="array" ref="AZ138">IFERROR(MATCH(MAX(IF(S137:S144&lt;0.33,S137:S144)),S137:S144,0),"INF")</f>
        <v>1</v>
      </c>
      <c r="BA138" s="60">
        <f t="array" ref="BA138">IFERROR(MATCH(MAX(IF(T137:T144&lt;0.33,T137:T144)),T137:T144,0),"INF")</f>
        <v>1</v>
      </c>
      <c r="BB138" s="60">
        <f t="array" ref="BB138">IFERROR(MATCH(MAX(IF(U137:U144&lt;0.33,U137:U144)),U137:U144,0),"INF")</f>
        <v>3</v>
      </c>
      <c r="BC138" s="60">
        <f t="array" ref="BC138">IFERROR(MATCH(MAX(IF(V137:V144&lt;0.33,V137:V144)),V137:V144,0),"INF")</f>
        <v>8</v>
      </c>
      <c r="BD138" s="60">
        <f t="array" ref="BD138">IFERROR(MATCH(MAX(IF(W137:W144&lt;0.33,W137:W144)),W137:W144,0),"INF")</f>
        <v>1</v>
      </c>
      <c r="BE138" s="60" t="str">
        <f t="array" ref="BE138">IFERROR(MATCH(MAX(IF(X137:X144&lt;0.33,X137:X144)),X137:X144,0),"INF")</f>
        <v>INF</v>
      </c>
      <c r="BF138" s="60">
        <f t="array" ref="BF138">IFERROR(MATCH(MAX(IF(Y137:Y144&lt;0.33,Y137:Y144)),Y137:Y144,0),"INF")</f>
        <v>2</v>
      </c>
    </row>
    <row r="139" spans="1:58" s="4" customFormat="1" x14ac:dyDescent="0.25">
      <c r="A139" s="8">
        <v>30</v>
      </c>
      <c r="B139" s="8">
        <v>0</v>
      </c>
      <c r="C139" s="8">
        <v>0</v>
      </c>
      <c r="D139" s="8">
        <v>13.966666666666667</v>
      </c>
      <c r="E139" s="8">
        <v>0.10783808942861016</v>
      </c>
      <c r="F139" s="8">
        <v>8.5725265131542262E-3</v>
      </c>
      <c r="G139" s="8">
        <v>54.614291819291822</v>
      </c>
      <c r="H139" s="8">
        <v>0.45410652897954557</v>
      </c>
      <c r="I139" s="8">
        <v>8.6670124068385895E-2</v>
      </c>
      <c r="J139" s="8">
        <v>5.6735807096275508E-2</v>
      </c>
      <c r="K139" s="8">
        <v>5.701299964379377E-2</v>
      </c>
      <c r="L139" s="8">
        <v>1.3703348787982714</v>
      </c>
      <c r="M139" s="8">
        <v>0.25790903751810174</v>
      </c>
      <c r="N139" s="8">
        <v>4.7847901429321128E-4</v>
      </c>
      <c r="O139" s="8">
        <v>6.5635919468144532</v>
      </c>
      <c r="P139" s="8">
        <v>9.8164138582957278E-2</v>
      </c>
      <c r="Q139" s="8">
        <v>4.7077689666962401E-2</v>
      </c>
      <c r="R139" s="8">
        <v>2.7789728427465743E-2</v>
      </c>
      <c r="S139" s="8">
        <v>6.4618042557256228E-3</v>
      </c>
      <c r="T139" s="8">
        <v>8.5858882878933895E-2</v>
      </c>
      <c r="U139" s="8">
        <v>0.17790092017480336</v>
      </c>
      <c r="V139" s="8">
        <v>49.241962962962958</v>
      </c>
      <c r="W139" s="8">
        <v>3.3707124838300413E-2</v>
      </c>
      <c r="X139" s="8">
        <v>3.5639166551090766</v>
      </c>
      <c r="Y139" s="8">
        <v>0.10184807825488675</v>
      </c>
      <c r="AH139" s="98" t="s">
        <v>58</v>
      </c>
      <c r="AI139" s="60">
        <f t="shared" ref="AI139:BF139" si="294">IFERROR(INDEX(B137:B144,AI138)-INDEX(B137:B144,AI137),0)</f>
        <v>0</v>
      </c>
      <c r="AJ139" s="60">
        <f t="shared" si="294"/>
        <v>0</v>
      </c>
      <c r="AK139" s="60">
        <f t="shared" si="294"/>
        <v>0</v>
      </c>
      <c r="AL139" s="60">
        <f t="shared" si="294"/>
        <v>-0.1748556183815777</v>
      </c>
      <c r="AM139" s="60">
        <f t="shared" si="294"/>
        <v>-5.3521783769767373</v>
      </c>
      <c r="AN139" s="60">
        <f t="shared" si="294"/>
        <v>0</v>
      </c>
      <c r="AO139" s="60">
        <f t="shared" si="294"/>
        <v>-0.13613242793517827</v>
      </c>
      <c r="AP139" s="60">
        <f t="shared" si="294"/>
        <v>0</v>
      </c>
      <c r="AQ139" s="60">
        <f t="shared" si="294"/>
        <v>0</v>
      </c>
      <c r="AR139" s="60">
        <f t="shared" si="294"/>
        <v>0</v>
      </c>
      <c r="AS139" s="60">
        <f t="shared" si="294"/>
        <v>-1.162026474111141</v>
      </c>
      <c r="AT139" s="60">
        <f t="shared" si="294"/>
        <v>-0.36413561826050239</v>
      </c>
      <c r="AU139" s="60">
        <f t="shared" si="294"/>
        <v>0</v>
      </c>
      <c r="AV139" s="60">
        <f t="shared" si="294"/>
        <v>0</v>
      </c>
      <c r="AW139" s="60">
        <f t="shared" si="294"/>
        <v>-0.16694659671170814</v>
      </c>
      <c r="AX139" s="60">
        <f t="shared" si="294"/>
        <v>0</v>
      </c>
      <c r="AY139" s="60">
        <f t="shared" si="294"/>
        <v>0</v>
      </c>
      <c r="AZ139" s="60">
        <f t="shared" si="294"/>
        <v>0</v>
      </c>
      <c r="BA139" s="60">
        <f t="shared" si="294"/>
        <v>0</v>
      </c>
      <c r="BB139" s="60">
        <f t="shared" si="294"/>
        <v>-0.16436029691322229</v>
      </c>
      <c r="BC139" s="60">
        <f t="shared" si="294"/>
        <v>-1.3693490054249549</v>
      </c>
      <c r="BD139" s="60">
        <f t="shared" si="294"/>
        <v>0</v>
      </c>
      <c r="BE139" s="60">
        <f t="shared" si="294"/>
        <v>0</v>
      </c>
      <c r="BF139" s="60">
        <f t="shared" si="294"/>
        <v>-0.25829077966524394</v>
      </c>
    </row>
    <row r="140" spans="1:58" s="4" customFormat="1" x14ac:dyDescent="0.25">
      <c r="A140" s="8">
        <v>60</v>
      </c>
      <c r="B140" s="8">
        <v>0</v>
      </c>
      <c r="C140" s="8">
        <v>0</v>
      </c>
      <c r="D140" s="8">
        <v>19.666666666666668</v>
      </c>
      <c r="E140" s="8">
        <v>7.2134984372571154E-2</v>
      </c>
      <c r="F140" s="8">
        <v>6.0493462981398138E-3</v>
      </c>
      <c r="G140" s="8">
        <v>83.758974358974356</v>
      </c>
      <c r="H140" s="8">
        <v>0.3179741010443673</v>
      </c>
      <c r="I140" s="8">
        <v>5.8702547604313531E-2</v>
      </c>
      <c r="J140" s="8">
        <v>3.847779469276915E-2</v>
      </c>
      <c r="K140" s="8">
        <v>3.9200914951187042E-2</v>
      </c>
      <c r="L140" s="8">
        <v>0.20830840468713049</v>
      </c>
      <c r="M140" s="8">
        <v>0.1538301104323844</v>
      </c>
      <c r="N140" s="8">
        <v>3.3831488353558284E-4</v>
      </c>
      <c r="O140" s="8">
        <v>5.9823955730235401</v>
      </c>
      <c r="P140" s="8">
        <v>6.9787893803982426E-2</v>
      </c>
      <c r="Q140" s="8">
        <v>3.3671203135009792E-2</v>
      </c>
      <c r="R140" s="8">
        <v>1.9419687265098403E-2</v>
      </c>
      <c r="S140" s="8">
        <v>4.5478960226255881E-3</v>
      </c>
      <c r="T140" s="8">
        <v>5.663096224156073E-2</v>
      </c>
      <c r="U140" s="8">
        <v>0.11915071516698239</v>
      </c>
      <c r="V140" s="8">
        <v>13.468122471798429</v>
      </c>
      <c r="W140" s="8">
        <v>2.3513605393537453E-2</v>
      </c>
      <c r="X140" s="8">
        <v>8.1011147401314059</v>
      </c>
      <c r="Y140" s="8">
        <v>7.0976589983575741E-2</v>
      </c>
      <c r="AH140" s="98" t="s">
        <v>59</v>
      </c>
      <c r="AI140" s="60">
        <f t="shared" ref="AI140:AK140" si="295">IFERROR(INDEX($A137:$A144,AI138)-INDEX($A137:$A144,AI137),0)</f>
        <v>0</v>
      </c>
      <c r="AJ140" s="60">
        <f t="shared" si="295"/>
        <v>0</v>
      </c>
      <c r="AK140" s="60">
        <f t="shared" si="295"/>
        <v>0</v>
      </c>
      <c r="AL140" s="60">
        <f>IFERROR(INDEX($A137:$A144,AL138)-INDEX($A137:$A144,AL137),0)</f>
        <v>7</v>
      </c>
      <c r="AM140" s="60">
        <f t="shared" ref="AM140:BF140" si="296">IFERROR(INDEX($A137:$A144,AM138)-INDEX($A137:$A144,AM137),0)</f>
        <v>-7</v>
      </c>
      <c r="AN140" s="60">
        <f t="shared" si="296"/>
        <v>0</v>
      </c>
      <c r="AO140" s="60">
        <f t="shared" si="296"/>
        <v>30</v>
      </c>
      <c r="AP140" s="60">
        <f t="shared" si="296"/>
        <v>0</v>
      </c>
      <c r="AQ140" s="60">
        <f t="shared" si="296"/>
        <v>0</v>
      </c>
      <c r="AR140" s="60">
        <f t="shared" si="296"/>
        <v>0</v>
      </c>
      <c r="AS140" s="60">
        <f t="shared" si="296"/>
        <v>30</v>
      </c>
      <c r="AT140" s="60">
        <f t="shared" si="296"/>
        <v>20</v>
      </c>
      <c r="AU140" s="60">
        <f t="shared" si="296"/>
        <v>0</v>
      </c>
      <c r="AV140" s="60">
        <f t="shared" si="296"/>
        <v>0</v>
      </c>
      <c r="AW140" s="60">
        <f t="shared" si="296"/>
        <v>7</v>
      </c>
      <c r="AX140" s="60">
        <f t="shared" si="296"/>
        <v>0</v>
      </c>
      <c r="AY140" s="60">
        <f t="shared" si="296"/>
        <v>0</v>
      </c>
      <c r="AZ140" s="60">
        <f t="shared" si="296"/>
        <v>0</v>
      </c>
      <c r="BA140" s="60">
        <f t="shared" si="296"/>
        <v>0</v>
      </c>
      <c r="BB140" s="60">
        <f t="shared" si="296"/>
        <v>20</v>
      </c>
      <c r="BC140" s="60">
        <f t="shared" si="296"/>
        <v>1680</v>
      </c>
      <c r="BD140" s="60">
        <f t="shared" si="296"/>
        <v>0</v>
      </c>
      <c r="BE140" s="60">
        <f t="shared" si="296"/>
        <v>0</v>
      </c>
      <c r="BF140" s="60">
        <f t="shared" si="296"/>
        <v>7</v>
      </c>
    </row>
    <row r="141" spans="1:58" s="4" customFormat="1" x14ac:dyDescent="0.25">
      <c r="A141" s="8">
        <v>120</v>
      </c>
      <c r="B141" s="8">
        <v>0</v>
      </c>
      <c r="C141" s="8">
        <v>0</v>
      </c>
      <c r="D141" s="8">
        <v>34.966666666666669</v>
      </c>
      <c r="E141" s="8">
        <v>4.962469017550953E-2</v>
      </c>
      <c r="F141" s="8">
        <v>4.23190269507576E-3</v>
      </c>
      <c r="G141" s="8">
        <v>120.26201550387597</v>
      </c>
      <c r="H141" s="8">
        <v>0.22876793242789825</v>
      </c>
      <c r="I141" s="8">
        <v>4.2807356633291563E-2</v>
      </c>
      <c r="J141" s="8">
        <v>2.7485435782918153E-2</v>
      </c>
      <c r="K141" s="8">
        <v>2.7930870678664701E-2</v>
      </c>
      <c r="L141" s="8">
        <v>0.14202426889443168</v>
      </c>
      <c r="M141" s="8">
        <v>0.1041090090545828</v>
      </c>
      <c r="N141" s="8">
        <v>2.392244005043598E-4</v>
      </c>
      <c r="O141" s="8">
        <v>10.774223145432822</v>
      </c>
      <c r="P141" s="8">
        <v>4.8914209711356647E-2</v>
      </c>
      <c r="Q141" s="8">
        <v>2.3200503600099155E-2</v>
      </c>
      <c r="R141" s="8">
        <v>1.3606460482221923E-2</v>
      </c>
      <c r="S141" s="8">
        <v>3.2165635367183702E-3</v>
      </c>
      <c r="T141" s="8">
        <v>3.9975262672492837E-2</v>
      </c>
      <c r="U141" s="8">
        <v>8.34655437511969E-2</v>
      </c>
      <c r="V141" s="8">
        <v>1.3693490054249549</v>
      </c>
      <c r="W141" s="8">
        <v>1.6732318759667929E-2</v>
      </c>
      <c r="X141" s="8">
        <v>20.135525992008663</v>
      </c>
      <c r="Y141" s="8">
        <v>4.8817219636950612E-2</v>
      </c>
      <c r="AH141" s="100" t="s">
        <v>60</v>
      </c>
      <c r="AI141" s="68">
        <f t="shared" ref="AI141:BF141" si="297">IF(AI138="INF","INF",IFERROR(INDEX($A137:$A144,AI137)+AI140/AI139*(0.33-INDEX(B137:B144,AI137)),0))</f>
        <v>0</v>
      </c>
      <c r="AJ141" s="68">
        <f t="shared" si="297"/>
        <v>0</v>
      </c>
      <c r="AK141" s="68" t="str">
        <f t="shared" si="297"/>
        <v>INF</v>
      </c>
      <c r="AL141" s="68">
        <f t="shared" si="297"/>
        <v>4.4017405885837508</v>
      </c>
      <c r="AM141" s="68">
        <f t="shared" si="297"/>
        <v>3.3934944036563603</v>
      </c>
      <c r="AN141" s="68" t="str">
        <f t="shared" si="297"/>
        <v>INF</v>
      </c>
      <c r="AO141" s="68">
        <f t="shared" si="297"/>
        <v>57.349808755039824</v>
      </c>
      <c r="AP141" s="68">
        <f t="shared" si="297"/>
        <v>0</v>
      </c>
      <c r="AQ141" s="68">
        <f t="shared" si="297"/>
        <v>0</v>
      </c>
      <c r="AR141" s="68">
        <f t="shared" si="297"/>
        <v>0</v>
      </c>
      <c r="AS141" s="68">
        <f t="shared" si="297"/>
        <v>56.858292009070944</v>
      </c>
      <c r="AT141" s="68">
        <f t="shared" si="297"/>
        <v>26.040433351382593</v>
      </c>
      <c r="AU141" s="68">
        <f t="shared" si="297"/>
        <v>0</v>
      </c>
      <c r="AV141" s="68" t="str">
        <f t="shared" si="297"/>
        <v>INF</v>
      </c>
      <c r="AW141" s="68">
        <f t="shared" si="297"/>
        <v>4.1651959932087932</v>
      </c>
      <c r="AX141" s="68">
        <f t="shared" si="297"/>
        <v>0</v>
      </c>
      <c r="AY141" s="68">
        <f t="shared" si="297"/>
        <v>0</v>
      </c>
      <c r="AZ141" s="68">
        <f t="shared" si="297"/>
        <v>0</v>
      </c>
      <c r="BA141" s="68">
        <f t="shared" si="297"/>
        <v>0</v>
      </c>
      <c r="BB141" s="68">
        <f t="shared" si="297"/>
        <v>11.49199256977483</v>
      </c>
      <c r="BC141" s="68">
        <f t="shared" si="297"/>
        <v>1395.136084516342</v>
      </c>
      <c r="BD141" s="68">
        <f t="shared" si="297"/>
        <v>0</v>
      </c>
      <c r="BE141" s="68" t="str">
        <f t="shared" si="297"/>
        <v>INF</v>
      </c>
      <c r="BF141" s="68">
        <f t="shared" si="297"/>
        <v>6.0801104255502896</v>
      </c>
    </row>
    <row r="142" spans="1:58" s="4" customFormat="1" x14ac:dyDescent="0.25">
      <c r="A142" s="8">
        <v>300</v>
      </c>
      <c r="B142" s="8">
        <v>0</v>
      </c>
      <c r="C142" s="8">
        <v>0</v>
      </c>
      <c r="D142" s="8">
        <v>254.2</v>
      </c>
      <c r="E142" s="8">
        <v>2.9846245809957466E-2</v>
      </c>
      <c r="F142" s="8">
        <v>2.6624667971141499E-3</v>
      </c>
      <c r="G142" s="8">
        <v>170.3000226183787</v>
      </c>
      <c r="H142" s="8">
        <v>0.123351135624755</v>
      </c>
      <c r="I142" s="8">
        <v>2.5759891289602214E-2</v>
      </c>
      <c r="J142" s="8">
        <v>1.6763372102731777E-2</v>
      </c>
      <c r="K142" s="8">
        <v>1.7034400827661181E-2</v>
      </c>
      <c r="L142" s="8">
        <v>8.3816745322492184E-2</v>
      </c>
      <c r="M142" s="8">
        <v>6.3365488160809905E-2</v>
      </c>
      <c r="N142" s="8">
        <v>1.5130107347334368E-4</v>
      </c>
      <c r="O142" s="8">
        <v>0.74594966585591416</v>
      </c>
      <c r="P142" s="8">
        <v>2.9157622896899271E-2</v>
      </c>
      <c r="Q142" s="8">
        <v>1.4487359034734229E-2</v>
      </c>
      <c r="R142" s="8">
        <v>8.4814864162836585E-3</v>
      </c>
      <c r="S142" s="8">
        <v>2.0304065803986434E-3</v>
      </c>
      <c r="T142" s="8">
        <v>2.4256328061325879E-2</v>
      </c>
      <c r="U142" s="8">
        <v>4.9988054870040988E-2</v>
      </c>
      <c r="V142" s="8">
        <v>11.936809363476028</v>
      </c>
      <c r="W142" s="8">
        <v>1.0494686268197549E-2</v>
      </c>
      <c r="X142" s="8">
        <v>56.367246027334581</v>
      </c>
      <c r="Y142" s="8">
        <v>2.9069359821844394E-2</v>
      </c>
      <c r="AH142" s="98"/>
      <c r="AI142" s="60"/>
      <c r="AJ142" s="60"/>
      <c r="AK142" s="60"/>
      <c r="AL142" s="60"/>
      <c r="AM142" s="60"/>
      <c r="AN142" s="60"/>
      <c r="AO142" s="60"/>
      <c r="AP142" s="60"/>
      <c r="AQ142" s="60"/>
      <c r="AR142" s="60"/>
      <c r="AS142" s="60"/>
      <c r="AT142" s="60"/>
      <c r="AU142" s="60"/>
      <c r="AV142" s="60"/>
      <c r="AW142" s="60"/>
      <c r="AX142" s="60"/>
      <c r="AY142" s="60"/>
      <c r="AZ142" s="60"/>
      <c r="BA142" s="60"/>
      <c r="BB142" s="60"/>
      <c r="BC142" s="60"/>
      <c r="BD142" s="60"/>
      <c r="BE142" s="60"/>
      <c r="BF142" s="60"/>
    </row>
    <row r="143" spans="1:58" s="4" customFormat="1" x14ac:dyDescent="0.25">
      <c r="A143" s="8">
        <v>600</v>
      </c>
      <c r="B143" s="8">
        <v>0</v>
      </c>
      <c r="C143" s="8">
        <v>0</v>
      </c>
      <c r="D143" s="8">
        <v>452.73333333333335</v>
      </c>
      <c r="E143" s="8">
        <v>2.0289303122553743E-2</v>
      </c>
      <c r="F143" s="8">
        <v>1.8759086139177083E-3</v>
      </c>
      <c r="G143" s="8">
        <v>258.90671935079558</v>
      </c>
      <c r="H143" s="8">
        <v>9.3971916283633633E-2</v>
      </c>
      <c r="I143" s="8">
        <v>1.8214184691656598E-2</v>
      </c>
      <c r="J143" s="8">
        <v>1.1871603024529082E-2</v>
      </c>
      <c r="K143" s="8">
        <v>1.2032971887942905E-2</v>
      </c>
      <c r="L143" s="8">
        <v>5.6065507729892557E-2</v>
      </c>
      <c r="M143" s="8">
        <v>4.362949350880499E-2</v>
      </c>
      <c r="N143" s="8">
        <v>1.0702069744363738E-4</v>
      </c>
      <c r="O143" s="8">
        <v>3.9088806730290488</v>
      </c>
      <c r="P143" s="8">
        <v>2.0373120913147226E-2</v>
      </c>
      <c r="Q143" s="8">
        <v>1.0126617793066124E-2</v>
      </c>
      <c r="R143" s="8">
        <v>5.9530761587621795E-3</v>
      </c>
      <c r="S143" s="8">
        <v>1.4334267022617824E-3</v>
      </c>
      <c r="T143" s="8">
        <v>1.6963833847654215E-2</v>
      </c>
      <c r="U143" s="8">
        <v>3.5060855060744731E-2</v>
      </c>
      <c r="V143" s="8">
        <v>1.5469961326021151</v>
      </c>
      <c r="W143" s="8">
        <v>7.3739454768837528E-3</v>
      </c>
      <c r="X143" s="8">
        <v>81.934289044970441</v>
      </c>
      <c r="Y143" s="8">
        <v>1.9927601790774973E-2</v>
      </c>
      <c r="AH143" s="100" t="s">
        <v>57</v>
      </c>
      <c r="AI143" s="60"/>
      <c r="AJ143" s="60"/>
      <c r="AK143" s="60"/>
      <c r="AL143" s="60"/>
      <c r="AM143" s="60"/>
      <c r="AN143" s="60"/>
      <c r="AO143" s="60"/>
      <c r="AP143" s="60"/>
      <c r="AQ143" s="60"/>
      <c r="AR143" s="60"/>
      <c r="AS143" s="60"/>
      <c r="AT143" s="60"/>
      <c r="AU143" s="60"/>
      <c r="AV143" s="60"/>
      <c r="AW143" s="60"/>
      <c r="AX143" s="60"/>
      <c r="AY143" s="60"/>
      <c r="AZ143" s="60"/>
      <c r="BA143" s="60"/>
      <c r="BB143" s="60"/>
      <c r="BC143" s="60"/>
      <c r="BD143" s="60"/>
      <c r="BE143" s="60"/>
      <c r="BF143" s="60"/>
    </row>
    <row r="144" spans="1:58" s="4" customFormat="1" x14ac:dyDescent="0.25">
      <c r="A144" s="8">
        <v>1800</v>
      </c>
      <c r="B144" s="8">
        <v>0</v>
      </c>
      <c r="C144" s="8">
        <v>0</v>
      </c>
      <c r="D144" s="8">
        <v>810.0333333333333</v>
      </c>
      <c r="E144" s="8">
        <v>1.2049007566503513E-2</v>
      </c>
      <c r="F144" s="8">
        <v>1.0823541279765094E-3</v>
      </c>
      <c r="G144" s="8">
        <v>272.41670268651967</v>
      </c>
      <c r="H144" s="8">
        <v>5.236797406336878E-2</v>
      </c>
      <c r="I144" s="8">
        <v>1.0564045369171772E-2</v>
      </c>
      <c r="J144" s="8">
        <v>6.9330185349668911E-3</v>
      </c>
      <c r="K144" s="8">
        <v>6.8123685725252027E-3</v>
      </c>
      <c r="L144" s="8">
        <v>3.4545850353575352E-2</v>
      </c>
      <c r="M144" s="8">
        <v>2.4534373048547244E-2</v>
      </c>
      <c r="N144" s="8">
        <v>6.1741982079522946E-5</v>
      </c>
      <c r="O144" s="8">
        <v>39.501384801156341</v>
      </c>
      <c r="P144" s="8">
        <v>1.312270413474351E-2</v>
      </c>
      <c r="Q144" s="8">
        <v>5.7026152849784127E-3</v>
      </c>
      <c r="R144" s="8">
        <v>3.4971921278755384E-3</v>
      </c>
      <c r="S144" s="8">
        <v>8.2643959482444859E-4</v>
      </c>
      <c r="T144" s="8">
        <v>9.638718495635917E-3</v>
      </c>
      <c r="U144" s="8">
        <v>1.8884531532847117E-2</v>
      </c>
      <c r="V144" s="8">
        <v>0</v>
      </c>
      <c r="W144" s="8">
        <v>4.3146311021282713E-3</v>
      </c>
      <c r="X144" s="8">
        <v>160.82380952380953</v>
      </c>
      <c r="Y144" s="8">
        <v>1.0257353288373766E-2</v>
      </c>
      <c r="AH144" s="98" t="s">
        <v>61</v>
      </c>
      <c r="AI144" s="60">
        <f t="array" ref="AI144">IFERROR(MATCH(MIN(IF(B137:B144&gt;0.1,B137:B144)),B137:B144,0),"-INF")</f>
        <v>1</v>
      </c>
      <c r="AJ144" s="60">
        <f t="array" ref="AJ144">IFERROR(MATCH(MIN(IF(C137:C144&gt;0.1,C137:C144)),C137:C144,0),"-INF")</f>
        <v>1</v>
      </c>
      <c r="AK144" s="60">
        <f t="array" ref="AK144">IFERROR(MATCH(MIN(IF(D137:D144&gt;0.1,D137:D144)),D137:D144,0),"-INF")</f>
        <v>1</v>
      </c>
      <c r="AL144" s="60">
        <f t="array" ref="AL144">IFERROR(MATCH(MIN(IF(E137:E144&gt;0.1,E137:E144)),E137:E144,0),"-INF")</f>
        <v>3</v>
      </c>
      <c r="AM144" s="60">
        <f t="array" ref="AM144">IFERROR(MATCH(MIN(IF(F137:F144&gt;0.1,F137:F144)),F137:F144,0),"-INF")</f>
        <v>2</v>
      </c>
      <c r="AN144" s="60">
        <f t="array" ref="AN144">IFERROR(MATCH(MIN(IF(G137:G144&gt;0.1,G137:G144)),G137:G144,0),"-INF")</f>
        <v>1</v>
      </c>
      <c r="AO144" s="60">
        <f t="array" ref="AO144">IFERROR(MATCH(MIN(IF(H137:H144&gt;0.1,H137:H144)),H137:H144,0),"-INF")</f>
        <v>6</v>
      </c>
      <c r="AP144" s="60">
        <f t="array" ref="AP144">IFERROR(MATCH(MIN(IF(I137:I144&gt;0.1,I137:I144)),I137:I144,0),"-INF")</f>
        <v>2</v>
      </c>
      <c r="AQ144" s="60">
        <f t="array" ref="AQ144">IFERROR(MATCH(MIN(IF(J137:J144&gt;0.1,J137:J144)),J137:J144,0),"-INF")</f>
        <v>1</v>
      </c>
      <c r="AR144" s="60">
        <f t="array" ref="AR144">IFERROR(MATCH(MIN(IF(K137:K144&gt;0.1,K137:K144)),K137:K144,0),"-INF")</f>
        <v>2</v>
      </c>
      <c r="AS144" s="60">
        <f t="array" ref="AS144">IFERROR(MATCH(MIN(IF(L137:L144&gt;0.1,L137:L144)),L137:L144,0),"-INF")</f>
        <v>5</v>
      </c>
      <c r="AT144" s="60">
        <f t="array" ref="AT144">IFERROR(MATCH(MIN(IF(M137:M144&gt;0.1,M137:M144)),M137:M144,0),"-INF")</f>
        <v>5</v>
      </c>
      <c r="AU144" s="60" t="str">
        <f t="array" ref="AU144">IFERROR(MATCH(MIN(IF(N137:N144&gt;0.1,N137:N144)),N137:N144,0),"-INF")</f>
        <v>-INF</v>
      </c>
      <c r="AV144" s="60">
        <f t="array" ref="AV144">IFERROR(MATCH(MIN(IF(O137:O144&gt;0.1,O137:O144)),O137:O144,0),"-INF")</f>
        <v>6</v>
      </c>
      <c r="AW144" s="60">
        <f t="array" ref="AW144">IFERROR(MATCH(MIN(IF(P137:P144&gt;0.1,P137:P144)),P137:P144,0),"-INF")</f>
        <v>2</v>
      </c>
      <c r="AX144" s="60">
        <f t="array" ref="AX144">IFERROR(MATCH(MIN(IF(Q137:Q144&gt;0.1,Q137:Q144)),Q137:Q144,0),"-INF")</f>
        <v>1</v>
      </c>
      <c r="AY144" s="60" t="str">
        <f t="array" ref="AY144">IFERROR(MATCH(MIN(IF(R137:R144&gt;0.1,R137:R144)),R137:R144,0),"-INF")</f>
        <v>-INF</v>
      </c>
      <c r="AZ144" s="60" t="str">
        <f t="array" ref="AZ144">IFERROR(MATCH(MIN(IF(S137:S144&gt;0.1,S137:S144)),S137:S144,0),"-INF")</f>
        <v>-INF</v>
      </c>
      <c r="BA144" s="60">
        <f t="array" ref="BA144">IFERROR(MATCH(MIN(IF(T137:T144&gt;0.1,T137:T144)),T137:T144,0),"-INF")</f>
        <v>2</v>
      </c>
      <c r="BB144" s="60">
        <f t="array" ref="BB144">IFERROR(MATCH(MIN(IF(U137:U144&gt;0.1,U137:U144)),U137:U144,0),"-INF")</f>
        <v>4</v>
      </c>
      <c r="BC144" s="60">
        <f t="array" ref="BC144">IFERROR(MATCH(MIN(IF(V137:V144&gt;0.1,V137:V144)),V137:V144,0),"-INF")</f>
        <v>5</v>
      </c>
      <c r="BD144" s="60">
        <f t="array" ref="BD144">IFERROR(MATCH(MIN(IF(W137:W144&gt;0.1,W137:W144)),W137:W144,0),"-INF")</f>
        <v>1</v>
      </c>
      <c r="BE144" s="60">
        <f t="array" ref="BE144">IFERROR(MATCH(MIN(IF(X137:X144&gt;0.1,X137:X144)),X137:X144,0),"-INF")</f>
        <v>1</v>
      </c>
      <c r="BF144" s="60">
        <f t="array" ref="BF144">IFERROR(MATCH(MIN(IF(Y137:Y144&gt;0.1,Y137:Y144)),Y137:Y144,0),"-INF")</f>
        <v>3</v>
      </c>
    </row>
    <row r="145" spans="1:58" s="4" customFormat="1" x14ac:dyDescent="0.25">
      <c r="AH145" s="98" t="s">
        <v>62</v>
      </c>
      <c r="AI145" s="60">
        <f t="array" ref="AI145">IFERROR(MATCH(MAX(IF(B137:B144&lt;0.1,B137:B144)),B137:B144,0),"INF")</f>
        <v>1</v>
      </c>
      <c r="AJ145" s="60">
        <f t="array" ref="AJ145">IFERROR(MATCH(MAX(IF(C137:C144&lt;0.1,C137:C144)),C137:C144,0),"INF")</f>
        <v>1</v>
      </c>
      <c r="AK145" s="60" t="str">
        <f t="array" ref="AK145">IFERROR(MATCH(MAX(IF(D137:D144&lt;0.1,D137:D144)),D137:D144,0),"INF")</f>
        <v>INF</v>
      </c>
      <c r="AL145" s="60">
        <f t="array" ref="AL145">IFERROR(MATCH(MAX(IF(E137:E144&lt;0.1,E137:E144)),E137:E144,0),"INF")</f>
        <v>4</v>
      </c>
      <c r="AM145" s="60">
        <f t="array" ref="AM145">IFERROR(MATCH(MAX(IF(F137:F144&lt;0.1,F137:F144)),F137:F144,0),"INF")</f>
        <v>1</v>
      </c>
      <c r="AN145" s="60" t="str">
        <f t="array" ref="AN145">IFERROR(MATCH(MAX(IF(G137:G144&lt;0.1,G137:G144)),G137:G144,0),"INF")</f>
        <v>INF</v>
      </c>
      <c r="AO145" s="60">
        <f t="array" ref="AO145">IFERROR(MATCH(MAX(IF(H137:H144&lt;0.1,H137:H144)),H137:H144,0),"INF")</f>
        <v>7</v>
      </c>
      <c r="AP145" s="60">
        <f t="array" ref="AP145">IFERROR(MATCH(MAX(IF(I137:I144&lt;0.1,I137:I144)),I137:I144,0),"INF")</f>
        <v>3</v>
      </c>
      <c r="AQ145" s="60">
        <f t="array" ref="AQ145">IFERROR(MATCH(MAX(IF(J137:J144&lt;0.1,J137:J144)),J137:J144,0),"INF")</f>
        <v>2</v>
      </c>
      <c r="AR145" s="60">
        <f t="array" ref="AR145">IFERROR(MATCH(MAX(IF(K137:K144&lt;0.1,K137:K144)),K137:K144,0),"INF")</f>
        <v>3</v>
      </c>
      <c r="AS145" s="60">
        <f t="array" ref="AS145">IFERROR(MATCH(MAX(IF(L137:L144&lt;0.1,L137:L144)),L137:L144,0),"INF")</f>
        <v>6</v>
      </c>
      <c r="AT145" s="60">
        <f t="array" ref="AT145">IFERROR(MATCH(MAX(IF(M137:M144&lt;0.1,M137:M144)),M137:M144,0),"INF")</f>
        <v>6</v>
      </c>
      <c r="AU145" s="60">
        <f t="array" ref="AU145">IFERROR(MATCH(MAX(IF(N137:N144&lt;0.1,N137:N144)),N137:N144,0),"INF")</f>
        <v>1</v>
      </c>
      <c r="AV145" s="60" t="str">
        <f t="array" ref="AV145">IFERROR(MATCH(MAX(IF(O137:O144&lt;0.1,O137:O144)),O137:O144,0),"INF")</f>
        <v>INF</v>
      </c>
      <c r="AW145" s="60">
        <f t="array" ref="AW145">IFERROR(MATCH(MAX(IF(P137:P144&lt;0.1,P137:P144)),P137:P144,0),"INF")</f>
        <v>3</v>
      </c>
      <c r="AX145" s="60">
        <f t="array" ref="AX145">IFERROR(MATCH(MAX(IF(Q137:Q144&lt;0.1,Q137:Q144)),Q137:Q144,0),"INF")</f>
        <v>2</v>
      </c>
      <c r="AY145" s="60">
        <f t="array" ref="AY145">IFERROR(MATCH(MAX(IF(R137:R144&lt;0.1,R137:R144)),R137:R144,0),"INF")</f>
        <v>1</v>
      </c>
      <c r="AZ145" s="60">
        <f t="array" ref="AZ145">IFERROR(MATCH(MAX(IF(S137:S144&lt;0.1,S137:S144)),S137:S144,0),"INF")</f>
        <v>1</v>
      </c>
      <c r="BA145" s="60">
        <f t="array" ref="BA145">IFERROR(MATCH(MAX(IF(T137:T144&lt;0.1,T137:T144)),T137:T144,0),"INF")</f>
        <v>3</v>
      </c>
      <c r="BB145" s="60">
        <f t="array" ref="BB145">IFERROR(MATCH(MAX(IF(U137:U144&lt;0.1,U137:U144)),U137:U144,0),"INF")</f>
        <v>5</v>
      </c>
      <c r="BC145" s="60">
        <f t="array" ref="BC145">IFERROR(MATCH(MAX(IF(V137:V144&lt;0.1,V137:V144)),V137:V144,0),"INF")</f>
        <v>8</v>
      </c>
      <c r="BD145" s="60">
        <f t="array" ref="BD145">IFERROR(MATCH(MAX(IF(W137:W144&lt;0.1,W137:W144)),W137:W144,0),"INF")</f>
        <v>2</v>
      </c>
      <c r="BE145" s="60" t="str">
        <f t="array" ref="BE145">IFERROR(MATCH(MAX(IF(X137:X144&lt;0.1,X137:X144)),X137:X144,0),"INF")</f>
        <v>INF</v>
      </c>
      <c r="BF145" s="60">
        <f t="array" ref="BF145">IFERROR(MATCH(MAX(IF(Y137:Y144&lt;0.1,Y137:Y144)),Y137:Y144,0),"INF")</f>
        <v>4</v>
      </c>
    </row>
    <row r="146" spans="1:58" s="4" customFormat="1" x14ac:dyDescent="0.25">
      <c r="A146" s="4" t="s">
        <v>32</v>
      </c>
      <c r="AH146" s="98" t="s">
        <v>58</v>
      </c>
      <c r="AI146" s="60">
        <f t="shared" ref="AI146:BF146" si="298">IFERROR(INDEX(B137:B144,AI145)-INDEX(B137:B144,AI144),0)</f>
        <v>0</v>
      </c>
      <c r="AJ146" s="60">
        <f t="shared" si="298"/>
        <v>0</v>
      </c>
      <c r="AK146" s="60">
        <f t="shared" si="298"/>
        <v>0</v>
      </c>
      <c r="AL146" s="60">
        <f t="shared" si="298"/>
        <v>-3.5703105056039006E-2</v>
      </c>
      <c r="AM146" s="60">
        <f t="shared" si="298"/>
        <v>-5.3521783769767373</v>
      </c>
      <c r="AN146" s="60">
        <f t="shared" si="298"/>
        <v>0</v>
      </c>
      <c r="AO146" s="60">
        <f t="shared" si="298"/>
        <v>-2.9379219341121365E-2</v>
      </c>
      <c r="AP146" s="60">
        <f t="shared" si="298"/>
        <v>-6.1521753340863017E-2</v>
      </c>
      <c r="AQ146" s="60">
        <f t="shared" si="298"/>
        <v>-7.2999172792160602E-2</v>
      </c>
      <c r="AR146" s="60">
        <f t="shared" si="298"/>
        <v>-4.7726460576078052E-2</v>
      </c>
      <c r="AS146" s="60">
        <f t="shared" si="298"/>
        <v>-5.8207523571939493E-2</v>
      </c>
      <c r="AT146" s="60">
        <f t="shared" si="298"/>
        <v>-4.0743520893772894E-2</v>
      </c>
      <c r="AU146" s="60">
        <f t="shared" si="298"/>
        <v>0</v>
      </c>
      <c r="AV146" s="60">
        <f t="shared" si="298"/>
        <v>0</v>
      </c>
      <c r="AW146" s="60">
        <f t="shared" si="298"/>
        <v>-9.2678622643666969E-2</v>
      </c>
      <c r="AX146" s="60">
        <f t="shared" si="298"/>
        <v>-8.1100913566755833E-2</v>
      </c>
      <c r="AY146" s="60">
        <f t="shared" si="298"/>
        <v>0</v>
      </c>
      <c r="AZ146" s="60">
        <f t="shared" si="298"/>
        <v>0</v>
      </c>
      <c r="BA146" s="60">
        <f t="shared" si="298"/>
        <v>-7.7710793183227017E-2</v>
      </c>
      <c r="BB146" s="60">
        <f t="shared" si="298"/>
        <v>-3.5685171415785491E-2</v>
      </c>
      <c r="BC146" s="60">
        <f t="shared" si="298"/>
        <v>-1.3693490054249549</v>
      </c>
      <c r="BD146" s="60">
        <f t="shared" si="298"/>
        <v>-5.0497253278752548E-2</v>
      </c>
      <c r="BE146" s="60">
        <f t="shared" si="298"/>
        <v>0</v>
      </c>
      <c r="BF146" s="60">
        <f t="shared" si="298"/>
        <v>-3.0871488271311004E-2</v>
      </c>
    </row>
    <row r="147" spans="1:58" s="4" customFormat="1" x14ac:dyDescent="0.25">
      <c r="A147" s="5" t="s">
        <v>34</v>
      </c>
      <c r="B147" s="6" t="s">
        <v>4</v>
      </c>
      <c r="C147" s="6" t="s">
        <v>5</v>
      </c>
      <c r="D147" s="5" t="s">
        <v>6</v>
      </c>
      <c r="E147" s="5" t="s">
        <v>7</v>
      </c>
      <c r="F147" s="5" t="s">
        <v>8</v>
      </c>
      <c r="G147" s="5" t="s">
        <v>9</v>
      </c>
      <c r="H147" s="5" t="s">
        <v>10</v>
      </c>
      <c r="I147" s="5" t="s">
        <v>11</v>
      </c>
      <c r="J147" s="5" t="s">
        <v>12</v>
      </c>
      <c r="K147" s="5" t="s">
        <v>13</v>
      </c>
      <c r="L147" s="5" t="s">
        <v>14</v>
      </c>
      <c r="M147" s="5" t="s">
        <v>15</v>
      </c>
      <c r="N147" s="5" t="s">
        <v>16</v>
      </c>
      <c r="O147" s="5" t="s">
        <v>17</v>
      </c>
      <c r="P147" s="5" t="s">
        <v>18</v>
      </c>
      <c r="Q147" s="5" t="s">
        <v>19</v>
      </c>
      <c r="R147" s="5" t="s">
        <v>20</v>
      </c>
      <c r="S147" s="5" t="s">
        <v>21</v>
      </c>
      <c r="T147" s="5" t="s">
        <v>22</v>
      </c>
      <c r="U147" s="5" t="s">
        <v>23</v>
      </c>
      <c r="V147" s="5" t="s">
        <v>24</v>
      </c>
      <c r="W147" s="5" t="s">
        <v>25</v>
      </c>
      <c r="X147" s="5" t="s">
        <v>26</v>
      </c>
      <c r="Y147" s="5" t="s">
        <v>27</v>
      </c>
      <c r="AH147" s="98" t="s">
        <v>59</v>
      </c>
      <c r="AI147" s="60">
        <f>IFERROR(INDEX($A137:$A144,AI145)-INDEX($A137:$A144,AI144),0)</f>
        <v>0</v>
      </c>
      <c r="AJ147" s="60">
        <f t="shared" ref="AJ147:BF147" si="299">IFERROR(INDEX($A137:$A144,AJ145)-INDEX($A137:$A144,AJ144),0)</f>
        <v>0</v>
      </c>
      <c r="AK147" s="60">
        <f t="shared" si="299"/>
        <v>0</v>
      </c>
      <c r="AL147" s="60">
        <f t="shared" si="299"/>
        <v>30</v>
      </c>
      <c r="AM147" s="60">
        <f t="shared" si="299"/>
        <v>-7</v>
      </c>
      <c r="AN147" s="60">
        <f t="shared" si="299"/>
        <v>0</v>
      </c>
      <c r="AO147" s="60">
        <f t="shared" si="299"/>
        <v>300</v>
      </c>
      <c r="AP147" s="60">
        <f t="shared" si="299"/>
        <v>20</v>
      </c>
      <c r="AQ147" s="60">
        <f t="shared" si="299"/>
        <v>7</v>
      </c>
      <c r="AR147" s="60">
        <f t="shared" si="299"/>
        <v>20</v>
      </c>
      <c r="AS147" s="60">
        <f t="shared" si="299"/>
        <v>180</v>
      </c>
      <c r="AT147" s="60">
        <f t="shared" si="299"/>
        <v>180</v>
      </c>
      <c r="AU147" s="60">
        <f t="shared" si="299"/>
        <v>0</v>
      </c>
      <c r="AV147" s="60">
        <f t="shared" si="299"/>
        <v>0</v>
      </c>
      <c r="AW147" s="60">
        <f t="shared" si="299"/>
        <v>20</v>
      </c>
      <c r="AX147" s="60">
        <f t="shared" si="299"/>
        <v>7</v>
      </c>
      <c r="AY147" s="60">
        <f t="shared" si="299"/>
        <v>0</v>
      </c>
      <c r="AZ147" s="60">
        <f t="shared" si="299"/>
        <v>0</v>
      </c>
      <c r="BA147" s="60">
        <f t="shared" si="299"/>
        <v>20</v>
      </c>
      <c r="BB147" s="60">
        <f t="shared" si="299"/>
        <v>60</v>
      </c>
      <c r="BC147" s="60">
        <f t="shared" si="299"/>
        <v>1680</v>
      </c>
      <c r="BD147" s="60">
        <f t="shared" si="299"/>
        <v>7</v>
      </c>
      <c r="BE147" s="60">
        <f t="shared" si="299"/>
        <v>0</v>
      </c>
      <c r="BF147" s="60">
        <f t="shared" si="299"/>
        <v>30</v>
      </c>
    </row>
    <row r="148" spans="1:58" s="4" customFormat="1" x14ac:dyDescent="0.25">
      <c r="A148" s="8">
        <v>3</v>
      </c>
      <c r="B148" s="8">
        <v>0</v>
      </c>
      <c r="C148" s="8">
        <v>0</v>
      </c>
      <c r="D148" s="8">
        <v>0.99965427300840293</v>
      </c>
      <c r="E148" s="8">
        <v>1.0763237010506579</v>
      </c>
      <c r="F148" s="8">
        <v>2.8324586156915741</v>
      </c>
      <c r="G148" s="8">
        <v>1.0071511972515015</v>
      </c>
      <c r="H148" s="8">
        <v>1.1447882114084729</v>
      </c>
      <c r="I148" s="8">
        <v>1.4185959415977678</v>
      </c>
      <c r="J148" s="8">
        <v>1.7355666653940398</v>
      </c>
      <c r="K148" s="8">
        <v>1.7584074206053582</v>
      </c>
      <c r="L148" s="8">
        <v>1.1489099578059572</v>
      </c>
      <c r="M148" s="8">
        <v>1.0424026732072</v>
      </c>
      <c r="N148" s="8">
        <v>180.96336093484283</v>
      </c>
      <c r="O148" s="8">
        <v>1.0293704903903385</v>
      </c>
      <c r="P148" s="8">
        <v>1.2945305356448222</v>
      </c>
      <c r="Q148" s="8">
        <v>1.5219037396320505</v>
      </c>
      <c r="R148" s="8">
        <v>1.7500670812072108</v>
      </c>
      <c r="S148" s="8">
        <v>4.1135193956133929</v>
      </c>
      <c r="T148" s="8">
        <v>1.1337729295199779</v>
      </c>
      <c r="U148" s="8">
        <v>1.0579767883831797</v>
      </c>
      <c r="V148" s="8">
        <v>1.0000012993944318</v>
      </c>
      <c r="W148" s="8">
        <v>1.2693224874015445</v>
      </c>
      <c r="X148" s="8">
        <v>1.8371304996092923</v>
      </c>
      <c r="Y148" s="8">
        <v>1.0908039379731318</v>
      </c>
      <c r="AH148" s="100" t="s">
        <v>63</v>
      </c>
      <c r="AI148" s="68">
        <f t="shared" ref="AI148:BF148" si="300">IF(AI145="INF","INF",IFERROR(INDEX($A137:$A144,AI144)+AI147/AI146*(0.1-INDEX(B137:B144,AI144)),0))</f>
        <v>0</v>
      </c>
      <c r="AJ148" s="68">
        <f t="shared" si="300"/>
        <v>0</v>
      </c>
      <c r="AK148" s="68" t="str">
        <f t="shared" si="300"/>
        <v>INF</v>
      </c>
      <c r="AL148" s="68">
        <f t="shared" si="300"/>
        <v>36.586056940684252</v>
      </c>
      <c r="AM148" s="68">
        <f t="shared" si="300"/>
        <v>3.0926823068612155</v>
      </c>
      <c r="AN148" s="68" t="str">
        <f t="shared" si="300"/>
        <v>INF</v>
      </c>
      <c r="AO148" s="68">
        <f t="shared" si="300"/>
        <v>538.44543335504136</v>
      </c>
      <c r="AP148" s="68">
        <f t="shared" si="300"/>
        <v>25.666613772283256</v>
      </c>
      <c r="AQ148" s="68">
        <f t="shared" si="300"/>
        <v>9.7107592598221686</v>
      </c>
      <c r="AR148" s="68">
        <f t="shared" si="300"/>
        <v>11.986093317067546</v>
      </c>
      <c r="AS148" s="68">
        <f t="shared" si="300"/>
        <v>249.95516621917082</v>
      </c>
      <c r="AT148" s="68">
        <f t="shared" si="300"/>
        <v>138.15311032527737</v>
      </c>
      <c r="AU148" s="68">
        <f t="shared" si="300"/>
        <v>0</v>
      </c>
      <c r="AV148" s="68" t="str">
        <f t="shared" si="300"/>
        <v>INF</v>
      </c>
      <c r="AW148" s="68">
        <f t="shared" si="300"/>
        <v>29.60382203259509</v>
      </c>
      <c r="AX148" s="68">
        <f t="shared" si="300"/>
        <v>8.8792179641785793</v>
      </c>
      <c r="AY148" s="68">
        <f t="shared" si="300"/>
        <v>0</v>
      </c>
      <c r="AZ148" s="68">
        <f t="shared" si="300"/>
        <v>0</v>
      </c>
      <c r="BA148" s="68">
        <f t="shared" si="300"/>
        <v>26.36057835937304</v>
      </c>
      <c r="BB148" s="68">
        <f t="shared" si="300"/>
        <v>92.199450484092637</v>
      </c>
      <c r="BC148" s="68">
        <f t="shared" si="300"/>
        <v>1677.313965004952</v>
      </c>
      <c r="BD148" s="68">
        <f t="shared" si="300"/>
        <v>4.2438850527075713</v>
      </c>
      <c r="BE148" s="68" t="str">
        <f t="shared" si="300"/>
        <v>INF</v>
      </c>
      <c r="BF148" s="68">
        <f t="shared" si="300"/>
        <v>31.795907834418369</v>
      </c>
    </row>
    <row r="149" spans="1:58" s="4" customFormat="1" x14ac:dyDescent="0.25">
      <c r="A149" s="8">
        <v>10</v>
      </c>
      <c r="B149" s="8">
        <v>0</v>
      </c>
      <c r="C149" s="8">
        <v>0</v>
      </c>
      <c r="D149" s="8">
        <v>1.0001401068461271</v>
      </c>
      <c r="E149" s="8">
        <v>1.0730363619974808</v>
      </c>
      <c r="F149" s="8">
        <v>2.9355497395701122</v>
      </c>
      <c r="G149" s="8">
        <v>1.0015712605485576</v>
      </c>
      <c r="H149" s="8">
        <v>1.0935850431587786</v>
      </c>
      <c r="I149" s="8">
        <v>1.4113811496680102</v>
      </c>
      <c r="J149" s="8">
        <v>1.5738824767998729</v>
      </c>
      <c r="K149" s="8">
        <v>1.4740729819644507</v>
      </c>
      <c r="L149" s="8">
        <v>1.0772365719503361</v>
      </c>
      <c r="M149" s="8">
        <v>1.0464602121932636</v>
      </c>
      <c r="N149" s="8">
        <v>184.64469753454475</v>
      </c>
      <c r="O149" s="8">
        <v>1.0191145816051719</v>
      </c>
      <c r="P149" s="8">
        <v>1.282782405990863</v>
      </c>
      <c r="Q149" s="8">
        <v>1.539583139242741</v>
      </c>
      <c r="R149" s="8">
        <v>1.7612773351599817</v>
      </c>
      <c r="S149" s="8">
        <v>4.1181381502257235</v>
      </c>
      <c r="T149" s="8">
        <v>1.1410867048294031</v>
      </c>
      <c r="U149" s="8">
        <v>1.0647527741184726</v>
      </c>
      <c r="V149" s="8">
        <v>1.0019399360764252</v>
      </c>
      <c r="W149" s="8">
        <v>1.269130783825769</v>
      </c>
      <c r="X149" s="8">
        <v>1.140123868992523</v>
      </c>
      <c r="Y149" s="8">
        <v>1.0877971770656842</v>
      </c>
      <c r="AH149" s="98"/>
      <c r="AI149" s="60"/>
      <c r="AJ149" s="60"/>
      <c r="AK149" s="60"/>
      <c r="AL149" s="60"/>
      <c r="AM149" s="60"/>
      <c r="AN149" s="60"/>
      <c r="AO149" s="60"/>
      <c r="AP149" s="60"/>
      <c r="AQ149" s="60"/>
      <c r="AR149" s="60"/>
      <c r="AS149" s="60"/>
      <c r="AT149" s="60"/>
      <c r="AU149" s="60"/>
      <c r="AV149" s="60"/>
      <c r="AW149" s="60"/>
      <c r="AX149" s="60"/>
      <c r="AY149" s="60"/>
      <c r="AZ149" s="60"/>
      <c r="BA149" s="60"/>
      <c r="BB149" s="60"/>
      <c r="BC149" s="60"/>
      <c r="BD149" s="60"/>
      <c r="BE149" s="60"/>
      <c r="BF149" s="60"/>
    </row>
    <row r="150" spans="1:58" s="4" customFormat="1" x14ac:dyDescent="0.25">
      <c r="A150" s="8">
        <v>30</v>
      </c>
      <c r="B150" s="8">
        <v>0</v>
      </c>
      <c r="C150" s="8">
        <v>0</v>
      </c>
      <c r="D150" s="8">
        <v>1.0000243161467737</v>
      </c>
      <c r="E150" s="8">
        <v>1.0735296965568495</v>
      </c>
      <c r="F150" s="8">
        <v>3.0862394347457953</v>
      </c>
      <c r="G150" s="8">
        <v>1.0016630662252382</v>
      </c>
      <c r="H150" s="8">
        <v>1.0790965764815594</v>
      </c>
      <c r="I150" s="8">
        <v>1.3936017281102435</v>
      </c>
      <c r="J150" s="8">
        <v>1.5576851749516216</v>
      </c>
      <c r="K150" s="8">
        <v>1.4920003790848739</v>
      </c>
      <c r="L150" s="8">
        <v>1.0742656592706008</v>
      </c>
      <c r="M150" s="8">
        <v>1.0560427655940772</v>
      </c>
      <c r="N150" s="8">
        <v>186.9596670424925</v>
      </c>
      <c r="O150" s="8">
        <v>1.0076569327226879</v>
      </c>
      <c r="P150" s="8">
        <v>1.3165108399610268</v>
      </c>
      <c r="Q150" s="8">
        <v>1.5833422103230392</v>
      </c>
      <c r="R150" s="8">
        <v>1.8146781857311645</v>
      </c>
      <c r="S150" s="8">
        <v>4.1829620326143448</v>
      </c>
      <c r="T150" s="8">
        <v>1.1541389822516472</v>
      </c>
      <c r="U150" s="8">
        <v>1.0649357941939175</v>
      </c>
      <c r="V150" s="8">
        <v>1.0000504864705533</v>
      </c>
      <c r="W150" s="8">
        <v>1.2685636097655848</v>
      </c>
      <c r="X150" s="8">
        <v>1.0486643609260355</v>
      </c>
      <c r="Y150" s="8">
        <v>1.0893194510532092</v>
      </c>
      <c r="AH150" s="98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0"/>
      <c r="BD150" s="60"/>
      <c r="BE150" s="60"/>
      <c r="BF150" s="60"/>
    </row>
    <row r="151" spans="1:58" s="4" customFormat="1" x14ac:dyDescent="0.25">
      <c r="A151" s="8">
        <v>60</v>
      </c>
      <c r="B151" s="8">
        <v>0</v>
      </c>
      <c r="C151" s="8">
        <v>0</v>
      </c>
      <c r="D151" s="8">
        <v>1.0000122510586427</v>
      </c>
      <c r="E151" s="8">
        <v>1.0774726942725155</v>
      </c>
      <c r="F151" s="8">
        <v>3.0925394641339463</v>
      </c>
      <c r="G151" s="8">
        <v>1.0004971080974934</v>
      </c>
      <c r="H151" s="8">
        <v>1.0793227054729151</v>
      </c>
      <c r="I151" s="8">
        <v>1.4116782687188965</v>
      </c>
      <c r="J151" s="8">
        <v>1.5893552888646028</v>
      </c>
      <c r="K151" s="8">
        <v>1.5057344044148195</v>
      </c>
      <c r="L151" s="8">
        <v>1.079962976986534</v>
      </c>
      <c r="M151" s="8">
        <v>1.0655457855868626</v>
      </c>
      <c r="N151" s="8">
        <v>187.97021276525618</v>
      </c>
      <c r="O151" s="8">
        <v>1.0072989329438191</v>
      </c>
      <c r="P151" s="8">
        <v>1.3136036887066773</v>
      </c>
      <c r="Q151" s="8">
        <v>1.5740064880763449</v>
      </c>
      <c r="R151" s="8">
        <v>1.8284124202669365</v>
      </c>
      <c r="S151" s="8">
        <v>4.2239372956748804</v>
      </c>
      <c r="T151" s="8">
        <v>1.16523245392706</v>
      </c>
      <c r="U151" s="8">
        <v>1.0682503666086509</v>
      </c>
      <c r="V151" s="8">
        <v>1.0002492952660123</v>
      </c>
      <c r="W151" s="8">
        <v>1.2726838070375466</v>
      </c>
      <c r="X151" s="8">
        <v>1.0200364535656483</v>
      </c>
      <c r="Y151" s="8">
        <v>1.0895146109875187</v>
      </c>
      <c r="AH151" s="98"/>
      <c r="AI151" s="60"/>
      <c r="AJ151" s="60"/>
      <c r="AK151" s="60"/>
      <c r="AL151" s="60"/>
      <c r="AM151" s="60"/>
      <c r="AN151" s="60"/>
      <c r="AO151" s="60"/>
      <c r="AP151" s="60"/>
      <c r="AQ151" s="60"/>
      <c r="AR151" s="60"/>
      <c r="AS151" s="60"/>
      <c r="AT151" s="60"/>
      <c r="AU151" s="60"/>
      <c r="AV151" s="60"/>
      <c r="AW151" s="60"/>
      <c r="AX151" s="60"/>
      <c r="AY151" s="60"/>
      <c r="AZ151" s="60"/>
      <c r="BA151" s="60"/>
      <c r="BB151" s="60"/>
      <c r="BC151" s="60"/>
      <c r="BD151" s="60"/>
      <c r="BE151" s="60"/>
      <c r="BF151" s="60"/>
    </row>
    <row r="152" spans="1:58" s="4" customFormat="1" x14ac:dyDescent="0.25">
      <c r="A152" s="8">
        <v>120</v>
      </c>
      <c r="B152" s="8">
        <v>0</v>
      </c>
      <c r="C152" s="8">
        <v>0</v>
      </c>
      <c r="D152" s="8">
        <v>1.0000075705295139</v>
      </c>
      <c r="E152" s="8">
        <v>1.0794326063301027</v>
      </c>
      <c r="F152" s="8">
        <v>3.1365141637046627</v>
      </c>
      <c r="G152" s="8">
        <v>1.0003155353678865</v>
      </c>
      <c r="H152" s="8">
        <v>1.0744326849772858</v>
      </c>
      <c r="I152" s="8">
        <v>1.3979365577607996</v>
      </c>
      <c r="J152" s="8">
        <v>1.5809766580328992</v>
      </c>
      <c r="K152" s="8">
        <v>1.4982017868350637</v>
      </c>
      <c r="L152" s="8">
        <v>1.079558514900772</v>
      </c>
      <c r="M152" s="8">
        <v>1.0679200093712047</v>
      </c>
      <c r="N152" s="8">
        <v>188.63275980119212</v>
      </c>
      <c r="O152" s="8">
        <v>1.0020627839408147</v>
      </c>
      <c r="P152" s="8">
        <v>1.3174884700650162</v>
      </c>
      <c r="Q152" s="8">
        <v>1.5921548461986126</v>
      </c>
      <c r="R152" s="8">
        <v>1.8404606362975326</v>
      </c>
      <c r="S152" s="8">
        <v>4.2315446650195634</v>
      </c>
      <c r="T152" s="8">
        <v>1.1656079725187838</v>
      </c>
      <c r="U152" s="8">
        <v>1.0687680740296437</v>
      </c>
      <c r="V152" s="8">
        <v>0.99992688452042555</v>
      </c>
      <c r="W152" s="8">
        <v>1.2706180168134749</v>
      </c>
      <c r="X152" s="8">
        <v>1.0137708405163883</v>
      </c>
      <c r="Y152" s="8">
        <v>1.0908296357603722</v>
      </c>
      <c r="AH152" s="98"/>
      <c r="AI152" s="60"/>
      <c r="AJ152" s="60"/>
      <c r="AK152" s="60"/>
      <c r="AL152" s="60"/>
      <c r="AM152" s="60"/>
      <c r="AN152" s="60"/>
      <c r="AO152" s="60"/>
      <c r="AP152" s="60"/>
      <c r="AQ152" s="60"/>
      <c r="AR152" s="60"/>
      <c r="AS152" s="60"/>
      <c r="AT152" s="60"/>
      <c r="AU152" s="60"/>
      <c r="AV152" s="60"/>
      <c r="AW152" s="60"/>
      <c r="AX152" s="60"/>
      <c r="AY152" s="60"/>
      <c r="AZ152" s="60"/>
      <c r="BA152" s="60"/>
      <c r="BB152" s="60"/>
      <c r="BC152" s="60"/>
      <c r="BD152" s="60"/>
      <c r="BE152" s="60"/>
      <c r="BF152" s="60"/>
    </row>
    <row r="153" spans="1:58" s="4" customFormat="1" x14ac:dyDescent="0.25">
      <c r="A153" s="8">
        <v>300</v>
      </c>
      <c r="B153" s="8">
        <v>0</v>
      </c>
      <c r="C153" s="8">
        <v>0</v>
      </c>
      <c r="D153" s="8">
        <v>1.0000139482210559</v>
      </c>
      <c r="E153" s="8">
        <v>1.083628365926347</v>
      </c>
      <c r="F153" s="8">
        <v>3.1565495672416781</v>
      </c>
      <c r="G153" s="8">
        <v>1.0008539841698654</v>
      </c>
      <c r="H153" s="8">
        <v>1.0832778237018195</v>
      </c>
      <c r="I153" s="8">
        <v>1.4214243598314353</v>
      </c>
      <c r="J153" s="8">
        <v>1.6090637065085931</v>
      </c>
      <c r="K153" s="8">
        <v>1.5201676500659991</v>
      </c>
      <c r="L153" s="8">
        <v>1.084437690431262</v>
      </c>
      <c r="M153" s="8">
        <v>1.0706694953202711</v>
      </c>
      <c r="N153" s="8">
        <v>189.12786227227511</v>
      </c>
      <c r="O153" s="8">
        <v>1.0010154466807779</v>
      </c>
      <c r="P153" s="8">
        <v>1.3390859393805921</v>
      </c>
      <c r="Q153" s="8">
        <v>1.6035574356742139</v>
      </c>
      <c r="R153" s="8">
        <v>1.8588960831664616</v>
      </c>
      <c r="S153" s="8">
        <v>4.2484099306400163</v>
      </c>
      <c r="T153" s="8">
        <v>1.1729329674959039</v>
      </c>
      <c r="U153" s="8">
        <v>1.0726181507770312</v>
      </c>
      <c r="V153" s="8">
        <v>0.9999535577253581</v>
      </c>
      <c r="W153" s="8">
        <v>1.2730904232943738</v>
      </c>
      <c r="X153" s="8">
        <v>1.0003270147145589</v>
      </c>
      <c r="Y153" s="8">
        <v>1.0965280039340828</v>
      </c>
      <c r="AH153" s="98"/>
      <c r="AI153" s="60"/>
      <c r="AJ153" s="60"/>
      <c r="AK153" s="60"/>
      <c r="AL153" s="60"/>
      <c r="AM153" s="60"/>
      <c r="AN153" s="60"/>
      <c r="AO153" s="60"/>
      <c r="AP153" s="60"/>
      <c r="AQ153" s="60"/>
      <c r="AR153" s="60"/>
      <c r="AS153" s="60"/>
      <c r="AT153" s="60"/>
      <c r="AU153" s="60"/>
      <c r="AV153" s="60"/>
      <c r="AW153" s="60"/>
      <c r="AX153" s="60"/>
      <c r="AY153" s="60"/>
      <c r="AZ153" s="60"/>
      <c r="BA153" s="60"/>
      <c r="BB153" s="60"/>
      <c r="BC153" s="60"/>
      <c r="BD153" s="60"/>
      <c r="BE153" s="60"/>
      <c r="BF153" s="60"/>
    </row>
    <row r="154" spans="1:58" s="4" customFormat="1" x14ac:dyDescent="0.25">
      <c r="A154" s="8">
        <v>600</v>
      </c>
      <c r="B154" s="8">
        <v>0</v>
      </c>
      <c r="C154" s="8">
        <v>0</v>
      </c>
      <c r="D154" s="8">
        <v>1.000008814282888</v>
      </c>
      <c r="E154" s="8">
        <v>1.0871670840552485</v>
      </c>
      <c r="F154" s="8">
        <v>3.174089782272421</v>
      </c>
      <c r="G154" s="8">
        <v>1.0003400158033442</v>
      </c>
      <c r="H154" s="8">
        <v>1.0769471533726009</v>
      </c>
      <c r="I154" s="8">
        <v>1.4205181846921653</v>
      </c>
      <c r="J154" s="8">
        <v>1.6084065081624455</v>
      </c>
      <c r="K154" s="8">
        <v>1.5209999007630171</v>
      </c>
      <c r="L154" s="8">
        <v>1.0886104169300437</v>
      </c>
      <c r="M154" s="8">
        <v>1.0725225263166638</v>
      </c>
      <c r="N154" s="8">
        <v>189.24571174436275</v>
      </c>
      <c r="O154" s="8">
        <v>1.0003829461170777</v>
      </c>
      <c r="P154" s="8">
        <v>1.343791576943709</v>
      </c>
      <c r="Q154" s="8">
        <v>1.6127890972168004</v>
      </c>
      <c r="R154" s="8">
        <v>1.8688532175719912</v>
      </c>
      <c r="S154" s="8">
        <v>4.2651475551797216</v>
      </c>
      <c r="T154" s="8">
        <v>1.1750473306899336</v>
      </c>
      <c r="U154" s="8">
        <v>1.0732664890778914</v>
      </c>
      <c r="V154" s="8">
        <v>0.99992655810520603</v>
      </c>
      <c r="W154" s="8">
        <v>1.2751953500383457</v>
      </c>
      <c r="X154" s="8">
        <v>1.0000256455431022</v>
      </c>
      <c r="Y154" s="8">
        <v>1.0996723579311893</v>
      </c>
      <c r="AH154" s="98"/>
      <c r="AI154" s="60"/>
      <c r="AJ154" s="60"/>
      <c r="AK154" s="60"/>
      <c r="AL154" s="60"/>
      <c r="AM154" s="60"/>
      <c r="AN154" s="60"/>
      <c r="AO154" s="60"/>
      <c r="AP154" s="60"/>
      <c r="AQ154" s="60"/>
      <c r="AR154" s="60"/>
      <c r="AS154" s="60"/>
      <c r="AT154" s="60"/>
      <c r="AU154" s="60"/>
      <c r="AV154" s="60"/>
      <c r="AW154" s="60"/>
      <c r="AX154" s="60"/>
      <c r="AY154" s="60"/>
      <c r="AZ154" s="60"/>
      <c r="BA154" s="60"/>
      <c r="BB154" s="60"/>
      <c r="BC154" s="60"/>
      <c r="BD154" s="60"/>
      <c r="BE154" s="60"/>
      <c r="BF154" s="60"/>
    </row>
    <row r="155" spans="1:58" s="4" customFormat="1" x14ac:dyDescent="0.25">
      <c r="A155" s="8">
        <v>1800</v>
      </c>
      <c r="B155" s="8">
        <v>0</v>
      </c>
      <c r="C155" s="8">
        <v>0</v>
      </c>
      <c r="D155" s="8">
        <v>1.000003048258596</v>
      </c>
      <c r="E155" s="8">
        <v>1.0845335243596672</v>
      </c>
      <c r="F155" s="8">
        <v>3.1852190556046613</v>
      </c>
      <c r="G155" s="8">
        <v>1.0015147171144576</v>
      </c>
      <c r="H155" s="8">
        <v>1.0788733954300076</v>
      </c>
      <c r="I155" s="8">
        <v>1.4190170801257964</v>
      </c>
      <c r="J155" s="8">
        <v>1.6021389274286968</v>
      </c>
      <c r="K155" s="8">
        <v>1.5335308458368706</v>
      </c>
      <c r="L155" s="8">
        <v>1.0829035739756452</v>
      </c>
      <c r="M155" s="8">
        <v>1.0746212002883333</v>
      </c>
      <c r="N155" s="8">
        <v>189.83809996166696</v>
      </c>
      <c r="O155" s="8">
        <v>1.0005771692932328</v>
      </c>
      <c r="P155" s="8">
        <v>1.3086141918734908</v>
      </c>
      <c r="Q155" s="8">
        <v>1.6303210614652657</v>
      </c>
      <c r="R155" s="8">
        <v>1.8484865391500702</v>
      </c>
      <c r="S155" s="8">
        <v>4.2797186993604504</v>
      </c>
      <c r="T155" s="8">
        <v>1.1786578461410848</v>
      </c>
      <c r="U155" s="8">
        <v>1.0785917498006061</v>
      </c>
      <c r="V155" s="8">
        <v>0.99991918389891743</v>
      </c>
      <c r="W155" s="8">
        <v>1.271097599744307</v>
      </c>
      <c r="X155" s="8">
        <v>1.0003022064706053</v>
      </c>
      <c r="Y155" s="8">
        <v>1.1118016554398522</v>
      </c>
      <c r="AH155" s="98"/>
      <c r="AI155" s="60"/>
      <c r="AJ155" s="60"/>
      <c r="AK155" s="60"/>
      <c r="AL155" s="60"/>
      <c r="AM155" s="60"/>
      <c r="AN155" s="60"/>
      <c r="AO155" s="60"/>
      <c r="AP155" s="60"/>
      <c r="AQ155" s="60"/>
      <c r="AR155" s="60"/>
      <c r="AS155" s="60"/>
      <c r="AT155" s="60"/>
      <c r="AU155" s="60"/>
      <c r="AV155" s="60"/>
      <c r="AW155" s="60"/>
      <c r="AX155" s="60"/>
      <c r="AY155" s="60"/>
      <c r="AZ155" s="60"/>
      <c r="BA155" s="60"/>
      <c r="BB155" s="60"/>
      <c r="BC155" s="60"/>
      <c r="BD155" s="60"/>
      <c r="BE155" s="60"/>
      <c r="BF155" s="60"/>
    </row>
    <row r="157" spans="1:58" s="10" customFormat="1" ht="18.75" x14ac:dyDescent="0.3">
      <c r="A157" s="9" t="s">
        <v>31</v>
      </c>
      <c r="E157" s="9" t="s">
        <v>35</v>
      </c>
      <c r="AH157" s="101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69"/>
      <c r="AU157" s="69"/>
      <c r="AV157" s="69"/>
      <c r="AW157" s="69"/>
      <c r="AX157" s="69"/>
      <c r="AY157" s="69"/>
      <c r="AZ157" s="69"/>
      <c r="BA157" s="69"/>
      <c r="BB157" s="69"/>
      <c r="BC157" s="69"/>
      <c r="BD157" s="69"/>
      <c r="BE157" s="69"/>
      <c r="BF157" s="69"/>
    </row>
    <row r="158" spans="1:58" s="10" customFormat="1" x14ac:dyDescent="0.25">
      <c r="AH158" s="101"/>
      <c r="AI158" s="69"/>
      <c r="AJ158" s="69"/>
      <c r="AK158" s="69"/>
      <c r="AL158" s="69"/>
      <c r="AM158" s="69"/>
      <c r="AN158" s="69"/>
      <c r="AO158" s="69"/>
      <c r="AP158" s="69"/>
      <c r="AQ158" s="69"/>
      <c r="AR158" s="69"/>
      <c r="AS158" s="69"/>
      <c r="AT158" s="69"/>
      <c r="AU158" s="69"/>
      <c r="AV158" s="69"/>
      <c r="AW158" s="69"/>
      <c r="AX158" s="69"/>
      <c r="AY158" s="69"/>
      <c r="AZ158" s="69"/>
      <c r="BA158" s="69"/>
      <c r="BB158" s="69"/>
      <c r="BC158" s="69"/>
      <c r="BD158" s="69"/>
      <c r="BE158" s="69"/>
      <c r="BF158" s="69"/>
    </row>
    <row r="159" spans="1:58" s="10" customFormat="1" x14ac:dyDescent="0.25">
      <c r="A159" s="14" t="s">
        <v>30</v>
      </c>
      <c r="AH159" s="101"/>
      <c r="AI159" s="69"/>
      <c r="AJ159" s="69"/>
      <c r="AK159" s="69"/>
      <c r="AL159" s="69"/>
      <c r="AM159" s="69"/>
      <c r="AN159" s="69"/>
      <c r="AO159" s="69"/>
      <c r="AP159" s="69"/>
      <c r="AQ159" s="69"/>
      <c r="AR159" s="69"/>
      <c r="AS159" s="69"/>
      <c r="AT159" s="69"/>
      <c r="AU159" s="69"/>
      <c r="AV159" s="69"/>
      <c r="AW159" s="69"/>
      <c r="AX159" s="69"/>
      <c r="AY159" s="69"/>
      <c r="AZ159" s="69"/>
      <c r="BA159" s="69"/>
      <c r="BB159" s="69"/>
      <c r="BC159" s="69"/>
      <c r="BD159" s="69"/>
      <c r="BE159" s="69"/>
      <c r="BF159" s="69"/>
    </row>
    <row r="160" spans="1:58" s="10" customFormat="1" x14ac:dyDescent="0.25">
      <c r="A160" s="11" t="s">
        <v>34</v>
      </c>
      <c r="B160" s="12" t="s">
        <v>4</v>
      </c>
      <c r="C160" s="12" t="s">
        <v>5</v>
      </c>
      <c r="D160" s="11" t="s">
        <v>6</v>
      </c>
      <c r="E160" s="11" t="s">
        <v>7</v>
      </c>
      <c r="F160" s="11" t="s">
        <v>8</v>
      </c>
      <c r="G160" s="11" t="s">
        <v>9</v>
      </c>
      <c r="H160" s="11" t="s">
        <v>10</v>
      </c>
      <c r="I160" s="11" t="s">
        <v>11</v>
      </c>
      <c r="J160" s="11" t="s">
        <v>12</v>
      </c>
      <c r="K160" s="11" t="s">
        <v>13</v>
      </c>
      <c r="L160" s="11" t="s">
        <v>14</v>
      </c>
      <c r="M160" s="11" t="s">
        <v>15</v>
      </c>
      <c r="N160" s="11" t="s">
        <v>16</v>
      </c>
      <c r="O160" s="11" t="s">
        <v>17</v>
      </c>
      <c r="P160" s="11" t="s">
        <v>18</v>
      </c>
      <c r="Q160" s="11" t="s">
        <v>19</v>
      </c>
      <c r="R160" s="11" t="s">
        <v>20</v>
      </c>
      <c r="S160" s="11" t="s">
        <v>21</v>
      </c>
      <c r="T160" s="11" t="s">
        <v>22</v>
      </c>
      <c r="U160" s="11" t="s">
        <v>23</v>
      </c>
      <c r="V160" s="11" t="s">
        <v>24</v>
      </c>
      <c r="W160" s="11" t="s">
        <v>25</v>
      </c>
      <c r="X160" s="11" t="s">
        <v>26</v>
      </c>
      <c r="Y160" s="11" t="s">
        <v>27</v>
      </c>
      <c r="AH160" s="101" t="s">
        <v>56</v>
      </c>
      <c r="AI160" s="69" t="s">
        <v>4</v>
      </c>
      <c r="AJ160" s="69" t="s">
        <v>5</v>
      </c>
      <c r="AK160" s="69" t="s">
        <v>6</v>
      </c>
      <c r="AL160" s="69" t="s">
        <v>7</v>
      </c>
      <c r="AM160" s="69" t="s">
        <v>8</v>
      </c>
      <c r="AN160" s="69" t="s">
        <v>9</v>
      </c>
      <c r="AO160" s="69" t="s">
        <v>10</v>
      </c>
      <c r="AP160" s="69" t="s">
        <v>11</v>
      </c>
      <c r="AQ160" s="69" t="s">
        <v>12</v>
      </c>
      <c r="AR160" s="69" t="s">
        <v>13</v>
      </c>
      <c r="AS160" s="69" t="s">
        <v>14</v>
      </c>
      <c r="AT160" s="69" t="s">
        <v>15</v>
      </c>
      <c r="AU160" s="69" t="s">
        <v>16</v>
      </c>
      <c r="AV160" s="69" t="s">
        <v>17</v>
      </c>
      <c r="AW160" s="69" t="s">
        <v>18</v>
      </c>
      <c r="AX160" s="69" t="s">
        <v>19</v>
      </c>
      <c r="AY160" s="69" t="s">
        <v>20</v>
      </c>
      <c r="AZ160" s="69" t="s">
        <v>21</v>
      </c>
      <c r="BA160" s="69" t="s">
        <v>22</v>
      </c>
      <c r="BB160" s="69" t="s">
        <v>23</v>
      </c>
      <c r="BC160" s="69" t="s">
        <v>24</v>
      </c>
      <c r="BD160" s="69" t="s">
        <v>25</v>
      </c>
      <c r="BE160" s="69" t="s">
        <v>26</v>
      </c>
      <c r="BF160" s="69" t="s">
        <v>27</v>
      </c>
    </row>
    <row r="161" spans="1:58" s="10" customFormat="1" x14ac:dyDescent="0.25">
      <c r="A161" s="14">
        <v>3</v>
      </c>
      <c r="B161" s="14">
        <v>0</v>
      </c>
      <c r="C161" s="14">
        <v>0</v>
      </c>
      <c r="D161" s="14">
        <v>14.861666666666666</v>
      </c>
      <c r="E161" s="14">
        <v>0.3205297599043766</v>
      </c>
      <c r="F161" s="14">
        <v>9.287546807962177E-2</v>
      </c>
      <c r="G161" s="14">
        <v>0.82704248553304471</v>
      </c>
      <c r="H161" s="14">
        <v>1.0155281668197635</v>
      </c>
      <c r="I161" s="14">
        <v>0.33460401083367014</v>
      </c>
      <c r="J161" s="14">
        <v>0.17141722284534952</v>
      </c>
      <c r="K161" s="14">
        <v>0.19617159410226875</v>
      </c>
      <c r="L161" s="14">
        <v>1.7296935160137381</v>
      </c>
      <c r="M161" s="14">
        <v>11.641115769886307</v>
      </c>
      <c r="N161" s="14">
        <v>1.7147007188102832E-3</v>
      </c>
      <c r="O161" s="14">
        <v>5.2919744092878913</v>
      </c>
      <c r="P161" s="14">
        <v>5.7977014783272729</v>
      </c>
      <c r="Q161" s="14">
        <v>0.12666899532273351</v>
      </c>
      <c r="R161" s="14">
        <v>0.11694846694776312</v>
      </c>
      <c r="S161" s="14">
        <v>2.9683937435475878E-2</v>
      </c>
      <c r="T161" s="14">
        <v>0.57990412296588201</v>
      </c>
      <c r="U161" s="14">
        <v>0.30097566670472509</v>
      </c>
      <c r="V161" s="14">
        <v>4.3304056531703594</v>
      </c>
      <c r="W161" s="14">
        <v>0.11055709837545527</v>
      </c>
      <c r="X161" s="14">
        <v>0.94317129069198813</v>
      </c>
      <c r="Y161" s="14">
        <v>9.375017531016093E-2</v>
      </c>
      <c r="AH161" s="101" t="s">
        <v>61</v>
      </c>
      <c r="AI161" s="69">
        <f t="array" ref="AI161">IFERROR(MATCH(MIN(IF(B161:B168&gt;0.33,B161:B168)),B161:B168,0),"-INF")</f>
        <v>1</v>
      </c>
      <c r="AJ161" s="69">
        <f t="array" ref="AJ161">IFERROR(MATCH(MIN(IF(C161:C168&gt;0.33,C161:C168)),C161:C168,0),"-INF")</f>
        <v>1</v>
      </c>
      <c r="AK161" s="69">
        <f t="array" ref="AK161">IFERROR(MATCH(MIN(IF(D161:D168&gt;0.33,D161:D168)),D161:D168,0),"-INF")</f>
        <v>1</v>
      </c>
      <c r="AL161" s="69" t="str">
        <f t="array" ref="AL161">IFERROR(MATCH(MIN(IF(E161:E168&gt;0.33,E161:E168)),E161:E168,0),"-INF")</f>
        <v>-INF</v>
      </c>
      <c r="AM161" s="69" t="str">
        <f t="array" ref="AM161">IFERROR(MATCH(MIN(IF(F161:F168&gt;0.33,F161:F168)),F161:F168,0),"-INF")</f>
        <v>-INF</v>
      </c>
      <c r="AN161" s="69">
        <f t="array" ref="AN161">IFERROR(MATCH(MIN(IF(G161:G168&gt;0.33,G161:G168)),G161:G168,0),"-INF")</f>
        <v>6</v>
      </c>
      <c r="AO161" s="69">
        <f t="array" ref="AO161">IFERROR(MATCH(MIN(IF(H161:H168&gt;0.33,H161:H168)),H161:H168,0),"-INF")</f>
        <v>3</v>
      </c>
      <c r="AP161" s="69">
        <f t="array" ref="AP161">IFERROR(MATCH(MIN(IF(I161:I168&gt;0.33,I161:I168)),I161:I168,0),"-INF")</f>
        <v>1</v>
      </c>
      <c r="AQ161" s="69" t="str">
        <f t="array" ref="AQ161">IFERROR(MATCH(MIN(IF(J161:J168&gt;0.33,J161:J168)),J161:J168,0),"-INF")</f>
        <v>-INF</v>
      </c>
      <c r="AR161" s="69" t="str">
        <f t="array" ref="AR161">IFERROR(MATCH(MIN(IF(K161:K168&gt;0.33,K161:K168)),K161:K168,0),"-INF")</f>
        <v>-INF</v>
      </c>
      <c r="AS161" s="69">
        <f t="array" ref="AS161">IFERROR(MATCH(MIN(IF(L161:L168&gt;0.33,L161:L168)),L161:L168,0),"-INF")</f>
        <v>1</v>
      </c>
      <c r="AT161" s="69">
        <f t="array" ref="AT161">IFERROR(MATCH(MIN(IF(M161:M168&gt;0.33,M161:M168)),M161:M168,0),"-INF")</f>
        <v>2</v>
      </c>
      <c r="AU161" s="69" t="str">
        <f t="array" ref="AU161">IFERROR(MATCH(MIN(IF(N161:N168&gt;0.33,N161:N168)),N161:N168,0),"-INF")</f>
        <v>-INF</v>
      </c>
      <c r="AV161" s="69">
        <f t="array" ref="AV161">IFERROR(MATCH(MIN(IF(O161:O168&gt;0.33,O161:O168)),O161:O168,0),"-INF")</f>
        <v>1</v>
      </c>
      <c r="AW161" s="69">
        <f t="array" ref="AW161">IFERROR(MATCH(MIN(IF(P161:P168&gt;0.33,P161:P168)),P161:P168,0),"-INF")</f>
        <v>1</v>
      </c>
      <c r="AX161" s="69" t="str">
        <f t="array" ref="AX161">IFERROR(MATCH(MIN(IF(Q161:Q168&gt;0.33,Q161:Q168)),Q161:Q168,0),"-INF")</f>
        <v>-INF</v>
      </c>
      <c r="AY161" s="69" t="str">
        <f t="array" ref="AY161">IFERROR(MATCH(MIN(IF(R161:R168&gt;0.33,R161:R168)),R161:R168,0),"-INF")</f>
        <v>-INF</v>
      </c>
      <c r="AZ161" s="69" t="str">
        <f t="array" ref="AZ161">IFERROR(MATCH(MIN(IF(S161:S168&gt;0.33,S161:S168)),S161:S168,0),"-INF")</f>
        <v>-INF</v>
      </c>
      <c r="BA161" s="69">
        <f t="array" ref="BA161">IFERROR(MATCH(MIN(IF(T161:T168&gt;0.33,T161:T168)),T161:T168,0),"-INF")</f>
        <v>1</v>
      </c>
      <c r="BB161" s="69" t="str">
        <f t="array" ref="BB161">IFERROR(MATCH(MIN(IF(U161:U168&gt;0.33,U161:U168)),U161:U168,0),"-INF")</f>
        <v>-INF</v>
      </c>
      <c r="BC161" s="69">
        <f t="array" ref="BC161">IFERROR(MATCH(MIN(IF(V161:V168&gt;0.33,V161:V168)),V161:V168,0),"-INF")</f>
        <v>1</v>
      </c>
      <c r="BD161" s="69" t="str">
        <f t="array" ref="BD161">IFERROR(MATCH(MIN(IF(W161:W168&gt;0.33,W161:W168)),W161:W168,0),"-INF")</f>
        <v>-INF</v>
      </c>
      <c r="BE161" s="69">
        <f t="array" ref="BE161">IFERROR(MATCH(MIN(IF(X161:X168&gt;0.33,X161:X168)),X161:X168,0),"-INF")</f>
        <v>4</v>
      </c>
      <c r="BF161" s="69" t="str">
        <f t="array" ref="BF161">IFERROR(MATCH(MIN(IF(Y161:Y168&gt;0.33,Y161:Y168)),Y161:Y168,0),"-INF")</f>
        <v>-INF</v>
      </c>
    </row>
    <row r="162" spans="1:58" s="10" customFormat="1" x14ac:dyDescent="0.25">
      <c r="A162" s="14">
        <v>10</v>
      </c>
      <c r="B162" s="14">
        <v>0</v>
      </c>
      <c r="C162" s="14">
        <v>0</v>
      </c>
      <c r="D162" s="14">
        <v>35.6</v>
      </c>
      <c r="E162" s="14">
        <v>0.15888194605255285</v>
      </c>
      <c r="F162" s="14">
        <v>5.2097568864302765E-2</v>
      </c>
      <c r="G162" s="14">
        <v>3.9789087086830035</v>
      </c>
      <c r="H162" s="14">
        <v>0.87014219521666314</v>
      </c>
      <c r="I162" s="14">
        <v>0.17985552545676758</v>
      </c>
      <c r="J162" s="14">
        <v>0.10880496434514805</v>
      </c>
      <c r="K162" s="14">
        <v>0.10436175530525583</v>
      </c>
      <c r="L162" s="14">
        <v>1.7470387324016328</v>
      </c>
      <c r="M162" s="14">
        <v>3.4132664285366769</v>
      </c>
      <c r="N162" s="14">
        <v>9.3741120250654709E-4</v>
      </c>
      <c r="O162" s="14">
        <v>8.6295590927287673</v>
      </c>
      <c r="P162" s="14">
        <v>10.891694359868582</v>
      </c>
      <c r="Q162" s="14">
        <v>6.8680637395301447E-2</v>
      </c>
      <c r="R162" s="14">
        <v>6.1633586620920791E-2</v>
      </c>
      <c r="S162" s="14">
        <v>1.5954970982566211E-2</v>
      </c>
      <c r="T162" s="14">
        <v>0.27436651476143925</v>
      </c>
      <c r="U162" s="14">
        <v>0.177300185429563</v>
      </c>
      <c r="V162" s="14">
        <v>29.425920911906548</v>
      </c>
      <c r="W162" s="14">
        <v>5.9846373327102527E-2</v>
      </c>
      <c r="X162" s="14">
        <v>1.4555965519203287</v>
      </c>
      <c r="Y162" s="14">
        <v>0.15617268694838504</v>
      </c>
      <c r="AH162" s="101" t="s">
        <v>62</v>
      </c>
      <c r="AI162" s="69">
        <f t="array" ref="AI162">IFERROR(MATCH(MAX(IF(B161:B168&lt;0.33,B161:B168)),B161:B168,0),"INF")</f>
        <v>1</v>
      </c>
      <c r="AJ162" s="69">
        <f t="array" ref="AJ162">IFERROR(MATCH(MAX(IF(C161:C168&lt;0.33,C161:C168)),C161:C168,0),"INF")</f>
        <v>1</v>
      </c>
      <c r="AK162" s="69" t="str">
        <f t="array" ref="AK162">IFERROR(MATCH(MAX(IF(D161:D168&lt;0.33,D161:D168)),D161:D168,0),"INF")</f>
        <v>INF</v>
      </c>
      <c r="AL162" s="69">
        <f t="array" ref="AL162">IFERROR(MATCH(MAX(IF(E161:E168&lt;0.33,E161:E168)),E161:E168,0),"INF")</f>
        <v>1</v>
      </c>
      <c r="AM162" s="69">
        <f t="array" ref="AM162">IFERROR(MATCH(MAX(IF(F161:F168&lt;0.33,F161:F168)),F161:F168,0),"INF")</f>
        <v>1</v>
      </c>
      <c r="AN162" s="69">
        <f t="array" ref="AN162">IFERROR(MATCH(MAX(IF(G161:G168&lt;0.33,G161:G168)),G161:G168,0),"INF")</f>
        <v>8</v>
      </c>
      <c r="AO162" s="69">
        <f t="array" ref="AO162">IFERROR(MATCH(MAX(IF(H161:H168&lt;0.33,H161:H168)),H161:H168,0),"INF")</f>
        <v>4</v>
      </c>
      <c r="AP162" s="69">
        <f t="array" ref="AP162">IFERROR(MATCH(MAX(IF(I161:I168&lt;0.33,I161:I168)),I161:I168,0),"INF")</f>
        <v>2</v>
      </c>
      <c r="AQ162" s="69">
        <f t="array" ref="AQ162">IFERROR(MATCH(MAX(IF(J161:J168&lt;0.33,J161:J168)),J161:J168,0),"INF")</f>
        <v>1</v>
      </c>
      <c r="AR162" s="69">
        <f t="array" ref="AR162">IFERROR(MATCH(MAX(IF(K161:K168&lt;0.33,K161:K168)),K161:K168,0),"INF")</f>
        <v>1</v>
      </c>
      <c r="AS162" s="69">
        <f t="array" ref="AS162">IFERROR(MATCH(MAX(IF(L161:L168&lt;0.33,L161:L168)),L161:L168,0),"INF")</f>
        <v>3</v>
      </c>
      <c r="AT162" s="69">
        <f t="array" ref="AT162">IFERROR(MATCH(MAX(IF(M161:M168&lt;0.33,M161:M168)),M161:M168,0),"INF")</f>
        <v>3</v>
      </c>
      <c r="AU162" s="69">
        <f t="array" ref="AU162">IFERROR(MATCH(MAX(IF(N161:N168&lt;0.33,N161:N168)),N161:N168,0),"INF")</f>
        <v>1</v>
      </c>
      <c r="AV162" s="69" t="str">
        <f t="array" ref="AV162">IFERROR(MATCH(MAX(IF(O161:O168&lt;0.33,O161:O168)),O161:O168,0),"INF")</f>
        <v>INF</v>
      </c>
      <c r="AW162" s="69" t="str">
        <f t="array" ref="AW162">IFERROR(MATCH(MAX(IF(P161:P168&lt;0.33,P161:P168)),P161:P168,0),"INF")</f>
        <v>INF</v>
      </c>
      <c r="AX162" s="69">
        <f t="array" ref="AX162">IFERROR(MATCH(MAX(IF(Q161:Q168&lt;0.33,Q161:Q168)),Q161:Q168,0),"INF")</f>
        <v>1</v>
      </c>
      <c r="AY162" s="69">
        <f t="array" ref="AY162">IFERROR(MATCH(MAX(IF(R161:R168&lt;0.33,R161:R168)),R161:R168,0),"INF")</f>
        <v>1</v>
      </c>
      <c r="AZ162" s="69">
        <f t="array" ref="AZ162">IFERROR(MATCH(MAX(IF(S161:S168&lt;0.33,S161:S168)),S161:S168,0),"INF")</f>
        <v>1</v>
      </c>
      <c r="BA162" s="69">
        <f t="array" ref="BA162">IFERROR(MATCH(MAX(IF(T161:T168&lt;0.33,T161:T168)),T161:T168,0),"INF")</f>
        <v>2</v>
      </c>
      <c r="BB162" s="69">
        <f t="array" ref="BB162">IFERROR(MATCH(MAX(IF(U161:U168&lt;0.33,U161:U168)),U161:U168,0),"INF")</f>
        <v>1</v>
      </c>
      <c r="BC162" s="69">
        <f t="array" ref="BC162">IFERROR(MATCH(MAX(IF(V161:V168&lt;0.33,V161:V168)),V161:V168,0),"INF")</f>
        <v>8</v>
      </c>
      <c r="BD162" s="69">
        <f t="array" ref="BD162">IFERROR(MATCH(MAX(IF(W161:W168&lt;0.33,W161:W168)),W161:W168,0),"INF")</f>
        <v>1</v>
      </c>
      <c r="BE162" s="69">
        <f t="array" ref="BE162">IFERROR(MATCH(MAX(IF(X161:X168&lt;0.33,X161:X168)),X161:X168,0),"INF")</f>
        <v>5</v>
      </c>
      <c r="BF162" s="69">
        <f t="array" ref="BF162">IFERROR(MATCH(MAX(IF(Y161:Y168&lt;0.33,Y161:Y168)),Y161:Y168,0),"INF")</f>
        <v>2</v>
      </c>
    </row>
    <row r="163" spans="1:58" s="10" customFormat="1" x14ac:dyDescent="0.25">
      <c r="A163" s="14">
        <v>30</v>
      </c>
      <c r="B163" s="14">
        <v>0</v>
      </c>
      <c r="C163" s="14">
        <v>0</v>
      </c>
      <c r="D163" s="14">
        <v>86.3</v>
      </c>
      <c r="E163" s="14">
        <v>8.465463011816049E-2</v>
      </c>
      <c r="F163" s="14">
        <v>2.9179537262358786E-2</v>
      </c>
      <c r="G163" s="14">
        <v>2.669699143867422</v>
      </c>
      <c r="H163" s="14">
        <v>0.44810802802286998</v>
      </c>
      <c r="I163" s="14">
        <v>0.10685066441331866</v>
      </c>
      <c r="J163" s="14">
        <v>6.2283395521827135E-2</v>
      </c>
      <c r="K163" s="14">
        <v>5.7889794031791834E-2</v>
      </c>
      <c r="L163" s="14">
        <v>0.13632295565177499</v>
      </c>
      <c r="M163" s="14">
        <v>0.31474192963597913</v>
      </c>
      <c r="N163" s="14">
        <v>5.4073399564557526E-4</v>
      </c>
      <c r="O163" s="14">
        <v>8.2113702795810504</v>
      </c>
      <c r="P163" s="14">
        <v>24.785430581791001</v>
      </c>
      <c r="Q163" s="14">
        <v>3.6887272483391929E-2</v>
      </c>
      <c r="R163" s="14">
        <v>3.3131438708154409E-2</v>
      </c>
      <c r="S163" s="14">
        <v>9.1563154755491555E-3</v>
      </c>
      <c r="T163" s="14">
        <v>0.13834110202957789</v>
      </c>
      <c r="U163" s="14">
        <v>9.2166922009203053E-2</v>
      </c>
      <c r="V163" s="14">
        <v>110.45658914728682</v>
      </c>
      <c r="W163" s="14">
        <v>3.4009940310203185E-2</v>
      </c>
      <c r="X163" s="14">
        <v>0.63313409511561025</v>
      </c>
      <c r="Y163" s="14">
        <v>8.5223098652102328E-2</v>
      </c>
      <c r="AH163" s="101" t="s">
        <v>58</v>
      </c>
      <c r="AI163" s="69">
        <f t="shared" ref="AI163" si="301">IFERROR(INDEX(B161:B168,AI162)-INDEX(B161:B168,AI161),0)</f>
        <v>0</v>
      </c>
      <c r="AJ163" s="69">
        <f t="shared" ref="AJ163" si="302">IFERROR(INDEX(C161:C168,AJ162)-INDEX(C161:C168,AJ161),0)</f>
        <v>0</v>
      </c>
      <c r="AK163" s="69">
        <f t="shared" ref="AK163" si="303">IFERROR(INDEX(D161:D168,AK162)-INDEX(D161:D168,AK161),0)</f>
        <v>0</v>
      </c>
      <c r="AL163" s="69">
        <f>IFERROR(INDEX(E161:E168,AL162)-INDEX(E161:E168,AL161),0)</f>
        <v>0</v>
      </c>
      <c r="AM163" s="69">
        <f t="shared" ref="AM163" si="304">IFERROR(INDEX(F161:F168,AM162)-INDEX(F161:F168,AM161),0)</f>
        <v>0</v>
      </c>
      <c r="AN163" s="69">
        <f t="shared" ref="AN163" si="305">IFERROR(INDEX(G161:G168,AN162)-INDEX(G161:G168,AN161),0)</f>
        <v>-0.19045674338513119</v>
      </c>
      <c r="AO163" s="69">
        <f t="shared" ref="AO163" si="306">IFERROR(INDEX(H161:H168,AO162)-INDEX(H161:H168,AO161),0)</f>
        <v>-0.1388164872663526</v>
      </c>
      <c r="AP163" s="69">
        <f>IFERROR(INDEX(I161:I168,AP162)-INDEX(I161:I168,AP161),0)</f>
        <v>-0.15474848537690256</v>
      </c>
      <c r="AQ163" s="69">
        <f t="shared" ref="AQ163" si="307">IFERROR(INDEX(J161:J168,AQ162)-INDEX(J161:J168,AQ161),0)</f>
        <v>0</v>
      </c>
      <c r="AR163" s="69">
        <f t="shared" ref="AR163" si="308">IFERROR(INDEX(K161:K168,AR162)-INDEX(K161:K168,AR161),0)</f>
        <v>0</v>
      </c>
      <c r="AS163" s="69">
        <f t="shared" ref="AS163" si="309">IFERROR(INDEX(L161:L168,AS162)-INDEX(L161:L168,AS161),0)</f>
        <v>-1.5933705603619632</v>
      </c>
      <c r="AT163" s="69">
        <f t="shared" ref="AT163" si="310">IFERROR(INDEX(M161:M168,AT162)-INDEX(M161:M168,AT161),0)</f>
        <v>-3.0985244989006979</v>
      </c>
      <c r="AU163" s="69">
        <f t="shared" ref="AU163" si="311">IFERROR(INDEX(N161:N168,AU162)-INDEX(N161:N168,AU161),0)</f>
        <v>0</v>
      </c>
      <c r="AV163" s="69">
        <f t="shared" ref="AV163" si="312">IFERROR(INDEX(O161:O168,AV162)-INDEX(O161:O168,AV161),0)</f>
        <v>0</v>
      </c>
      <c r="AW163" s="69">
        <f t="shared" ref="AW163" si="313">IFERROR(INDEX(P161:P168,AW162)-INDEX(P161:P168,AW161),0)</f>
        <v>0</v>
      </c>
      <c r="AX163" s="69">
        <f t="shared" ref="AX163" si="314">IFERROR(INDEX(Q161:Q168,AX162)-INDEX(Q161:Q168,AX161),0)</f>
        <v>0</v>
      </c>
      <c r="AY163" s="69">
        <f t="shared" ref="AY163" si="315">IFERROR(INDEX(R161:R168,AY162)-INDEX(R161:R168,AY161),0)</f>
        <v>0</v>
      </c>
      <c r="AZ163" s="69">
        <f t="shared" ref="AZ163" si="316">IFERROR(INDEX(S161:S168,AZ162)-INDEX(S161:S168,AZ161),0)</f>
        <v>0</v>
      </c>
      <c r="BA163" s="69">
        <f t="shared" ref="BA163" si="317">IFERROR(INDEX(T161:T168,BA162)-INDEX(T161:T168,BA161),0)</f>
        <v>-0.30553760820444276</v>
      </c>
      <c r="BB163" s="69">
        <f t="shared" ref="BB163" si="318">IFERROR(INDEX(U161:U168,BB162)-INDEX(U161:U168,BB161),0)</f>
        <v>0</v>
      </c>
      <c r="BC163" s="69">
        <f t="shared" ref="BC163" si="319">IFERROR(INDEX(V161:V168,BC162)-INDEX(V161:V168,BC161),0)</f>
        <v>-203.16639133815426</v>
      </c>
      <c r="BD163" s="69">
        <f t="shared" ref="BD163" si="320">IFERROR(INDEX(W161:W168,BD162)-INDEX(W161:W168,BD161),0)</f>
        <v>0</v>
      </c>
      <c r="BE163" s="69">
        <f t="shared" ref="BE163" si="321">IFERROR(INDEX(X161:X168,BE162)-INDEX(X161:X168,BE161),0)</f>
        <v>-0.18523163399715023</v>
      </c>
      <c r="BF163" s="69">
        <f t="shared" ref="BF163" si="322">IFERROR(INDEX(Y161:Y168,BF162)-INDEX(Y161:Y168,BF161),0)</f>
        <v>0</v>
      </c>
    </row>
    <row r="164" spans="1:58" s="10" customFormat="1" x14ac:dyDescent="0.25">
      <c r="A164" s="14">
        <v>60</v>
      </c>
      <c r="B164" s="14">
        <v>0</v>
      </c>
      <c r="C164" s="14">
        <v>0</v>
      </c>
      <c r="D164" s="14">
        <v>121.3</v>
      </c>
      <c r="E164" s="14">
        <v>5.8838700402831172E-2</v>
      </c>
      <c r="F164" s="14">
        <v>2.0371367684819494E-2</v>
      </c>
      <c r="G164" s="14">
        <v>6.6937953447658236</v>
      </c>
      <c r="H164" s="14">
        <v>0.30929154075651738</v>
      </c>
      <c r="I164" s="14">
        <v>7.5779536629963867E-2</v>
      </c>
      <c r="J164" s="14">
        <v>4.331781999340685E-2</v>
      </c>
      <c r="K164" s="14">
        <v>4.117145472342533E-2</v>
      </c>
      <c r="L164" s="14">
        <v>9.3073103069761423E-2</v>
      </c>
      <c r="M164" s="14">
        <v>6.5627319918289153</v>
      </c>
      <c r="N164" s="14">
        <v>3.8246516556075631E-4</v>
      </c>
      <c r="O164" s="14">
        <v>10.307606512751368</v>
      </c>
      <c r="P164" s="14">
        <v>22.924000024395571</v>
      </c>
      <c r="Q164" s="14">
        <v>2.5689164116977071E-2</v>
      </c>
      <c r="R164" s="14">
        <v>2.2962230124105081E-2</v>
      </c>
      <c r="S164" s="14">
        <v>6.4290317430579337E-3</v>
      </c>
      <c r="T164" s="14">
        <v>8.7126603720441162E-2</v>
      </c>
      <c r="U164" s="14">
        <v>6.1981003078584652E-2</v>
      </c>
      <c r="V164" s="14">
        <v>96.456085204375341</v>
      </c>
      <c r="W164" s="14">
        <v>2.3671419954231075E-2</v>
      </c>
      <c r="X164" s="14">
        <v>0.41007719105937479</v>
      </c>
      <c r="Y164" s="14">
        <v>5.899558177755436E-2</v>
      </c>
      <c r="AH164" s="101" t="s">
        <v>59</v>
      </c>
      <c r="AI164" s="69">
        <f t="shared" ref="AI164:AK164" si="323">IFERROR(INDEX($A161:$A168,AI162)-INDEX($A161:$A168,AI161),0)</f>
        <v>0</v>
      </c>
      <c r="AJ164" s="69">
        <f t="shared" si="323"/>
        <v>0</v>
      </c>
      <c r="AK164" s="69">
        <f t="shared" si="323"/>
        <v>0</v>
      </c>
      <c r="AL164" s="69">
        <f>IFERROR(INDEX($A161:$A168,AL162)-INDEX($A161:$A168,AL161),0)</f>
        <v>0</v>
      </c>
      <c r="AM164" s="69">
        <f t="shared" ref="AM164:BF164" si="324">IFERROR(INDEX($A161:$A168,AM162)-INDEX($A161:$A168,AM161),0)</f>
        <v>0</v>
      </c>
      <c r="AN164" s="69">
        <f t="shared" si="324"/>
        <v>1500</v>
      </c>
      <c r="AO164" s="69">
        <f t="shared" si="324"/>
        <v>30</v>
      </c>
      <c r="AP164" s="69">
        <f t="shared" si="324"/>
        <v>7</v>
      </c>
      <c r="AQ164" s="69">
        <f t="shared" si="324"/>
        <v>0</v>
      </c>
      <c r="AR164" s="69">
        <f t="shared" si="324"/>
        <v>0</v>
      </c>
      <c r="AS164" s="69">
        <f t="shared" si="324"/>
        <v>27</v>
      </c>
      <c r="AT164" s="69">
        <f t="shared" si="324"/>
        <v>20</v>
      </c>
      <c r="AU164" s="69">
        <f t="shared" si="324"/>
        <v>0</v>
      </c>
      <c r="AV164" s="69">
        <f t="shared" si="324"/>
        <v>0</v>
      </c>
      <c r="AW164" s="69">
        <f t="shared" si="324"/>
        <v>0</v>
      </c>
      <c r="AX164" s="69">
        <f t="shared" si="324"/>
        <v>0</v>
      </c>
      <c r="AY164" s="69">
        <f t="shared" si="324"/>
        <v>0</v>
      </c>
      <c r="AZ164" s="69">
        <f t="shared" si="324"/>
        <v>0</v>
      </c>
      <c r="BA164" s="69">
        <f t="shared" si="324"/>
        <v>7</v>
      </c>
      <c r="BB164" s="69">
        <f t="shared" si="324"/>
        <v>0</v>
      </c>
      <c r="BC164" s="69">
        <f t="shared" si="324"/>
        <v>1797</v>
      </c>
      <c r="BD164" s="69">
        <f t="shared" si="324"/>
        <v>0</v>
      </c>
      <c r="BE164" s="69">
        <f t="shared" si="324"/>
        <v>60</v>
      </c>
      <c r="BF164" s="69">
        <f t="shared" si="324"/>
        <v>0</v>
      </c>
    </row>
    <row r="165" spans="1:58" s="10" customFormat="1" x14ac:dyDescent="0.25">
      <c r="A165" s="14">
        <v>120</v>
      </c>
      <c r="B165" s="14">
        <v>0</v>
      </c>
      <c r="C165" s="14">
        <v>0</v>
      </c>
      <c r="D165" s="14">
        <v>170.93333333333334</v>
      </c>
      <c r="E165" s="14">
        <v>4.0511793776126029E-2</v>
      </c>
      <c r="F165" s="14">
        <v>1.4313425475546888E-2</v>
      </c>
      <c r="G165" s="14">
        <v>0.83336877073558802</v>
      </c>
      <c r="H165" s="14">
        <v>0.24054496474561624</v>
      </c>
      <c r="I165" s="14">
        <v>5.2785617443547185E-2</v>
      </c>
      <c r="J165" s="14">
        <v>3.0310354155573146E-2</v>
      </c>
      <c r="K165" s="14">
        <v>2.9122927550960066E-2</v>
      </c>
      <c r="L165" s="14">
        <v>6.8693865478243882E-2</v>
      </c>
      <c r="M165" s="14">
        <v>0.12754561671468084</v>
      </c>
      <c r="N165" s="14">
        <v>2.7053899626224806E-4</v>
      </c>
      <c r="O165" s="14">
        <v>27.19300740464902</v>
      </c>
      <c r="P165" s="14">
        <v>28.750629427591988</v>
      </c>
      <c r="Q165" s="14">
        <v>1.7908458996788404E-2</v>
      </c>
      <c r="R165" s="14">
        <v>1.6067610781782118E-2</v>
      </c>
      <c r="S165" s="14">
        <v>4.5507784522117734E-3</v>
      </c>
      <c r="T165" s="14">
        <v>6.1275497461356347E-2</v>
      </c>
      <c r="U165" s="14">
        <v>4.1807921197768896E-2</v>
      </c>
      <c r="V165" s="14">
        <v>222.47499999999999</v>
      </c>
      <c r="W165" s="14">
        <v>1.6779301896772528E-2</v>
      </c>
      <c r="X165" s="14">
        <v>0.22484555706222456</v>
      </c>
      <c r="Y165" s="14">
        <v>4.0724240731883188E-2</v>
      </c>
      <c r="AH165" s="101" t="s">
        <v>60</v>
      </c>
      <c r="AI165" s="69">
        <f>IF(AI162="INF","INF",IFERROR(INDEX($A161:$A168,AI161)+AI164/AI163*(0.33-INDEX(B161:B168,AI161)),0))</f>
        <v>0</v>
      </c>
      <c r="AJ165" s="69">
        <f t="shared" ref="AJ165" si="325">IF(AJ162="INF","INF",IFERROR(INDEX($A161:$A168,AJ161)+AJ164/AJ163*(0.33-INDEX(C161:C168,AJ161)),0))</f>
        <v>0</v>
      </c>
      <c r="AK165" s="69" t="str">
        <f t="shared" ref="AK165" si="326">IF(AK162="INF","INF",IFERROR(INDEX($A161:$A168,AK161)+AK164/AK163*(0.33-INDEX(D161:D168,AK161)),0))</f>
        <v>INF</v>
      </c>
      <c r="AL165" s="69">
        <f t="shared" ref="AL165" si="327">IF(AL162="INF","INF",IFERROR(INDEX($A161:$A168,AL161)+AL164/AL163*(0.33-INDEX(E161:E168,AL161)),0))</f>
        <v>0</v>
      </c>
      <c r="AM165" s="69">
        <f t="shared" ref="AM165" si="328">IF(AM162="INF","INF",IFERROR(INDEX($A161:$A168,AM161)+AM164/AM163*(0.33-INDEX(F161:F168,AM161)),0))</f>
        <v>0</v>
      </c>
      <c r="AN165" s="69">
        <f t="shared" ref="AN165" si="329">IF(AN162="INF","INF",IFERROR(INDEX($A161:$A168,AN161)+AN164/AN163*(0.33-INDEX(G161:G168,AN161)),0))</f>
        <v>1479.9485773103356</v>
      </c>
      <c r="AO165" s="69">
        <f t="shared" ref="AO165" si="330">IF(AO162="INF","INF",IFERROR(INDEX($A161:$A168,AO161)+AO164/AO163*(0.33-INDEX(H161:H168,AO161)),0))</f>
        <v>55.524639835378807</v>
      </c>
      <c r="AP165" s="69">
        <f t="shared" ref="AP165" si="331">IF(AP162="INF","INF",IFERROR(INDEX($A161:$A168,AP161)+AP164/AP163*(0.33-INDEX(I161:I168,AP161)),0))</f>
        <v>3.2082610098392679</v>
      </c>
      <c r="AQ165" s="69">
        <f t="shared" ref="AQ165" si="332">IF(AQ162="INF","INF",IFERROR(INDEX($A161:$A168,AQ161)+AQ164/AQ163*(0.33-INDEX(J161:J168,AQ161)),0))</f>
        <v>0</v>
      </c>
      <c r="AR165" s="69">
        <f t="shared" ref="AR165" si="333">IF(AR162="INF","INF",IFERROR(INDEX($A161:$A168,AR161)+AR164/AR163*(0.33-INDEX(K161:K168,AR161)),0))</f>
        <v>0</v>
      </c>
      <c r="AS165" s="69">
        <f t="shared" ref="AS165" si="334">IF(AS162="INF","INF",IFERROR(INDEX($A161:$A168,AS161)+AS164/AS163*(0.33-INDEX(L161:L168,AS161)),0))</f>
        <v>26.718101659783304</v>
      </c>
      <c r="AT165" s="69">
        <f t="shared" ref="AT165" si="335">IF(AT162="INF","INF",IFERROR(INDEX($A161:$A168,AT161)+AT164/AT163*(0.33-INDEX(M161:M168,AT161)),0))</f>
        <v>29.901513960148229</v>
      </c>
      <c r="AU165" s="69">
        <f t="shared" ref="AU165" si="336">IF(AU162="INF","INF",IFERROR(INDEX($A161:$A168,AU161)+AU164/AU163*(0.33-INDEX(N161:N168,AU161)),0))</f>
        <v>0</v>
      </c>
      <c r="AV165" s="69" t="str">
        <f t="shared" ref="AV165" si="337">IF(AV162="INF","INF",IFERROR(INDEX($A161:$A168,AV161)+AV164/AV163*(0.33-INDEX(O161:O168,AV161)),0))</f>
        <v>INF</v>
      </c>
      <c r="AW165" s="69" t="str">
        <f t="shared" ref="AW165" si="338">IF(AW162="INF","INF",IFERROR(INDEX($A161:$A168,AW161)+AW164/AW163*(0.33-INDEX(P161:P168,AW161)),0))</f>
        <v>INF</v>
      </c>
      <c r="AX165" s="69">
        <f t="shared" ref="AX165" si="339">IF(AX162="INF","INF",IFERROR(INDEX($A161:$A168,AX161)+AX164/AX163*(0.33-INDEX(Q161:Q168,AX161)),0))</f>
        <v>0</v>
      </c>
      <c r="AY165" s="69">
        <f t="shared" ref="AY165" si="340">IF(AY162="INF","INF",IFERROR(INDEX($A161:$A168,AY161)+AY164/AY163*(0.33-INDEX(R161:R168,AY161)),0))</f>
        <v>0</v>
      </c>
      <c r="AZ165" s="69">
        <f t="shared" ref="AZ165" si="341">IF(AZ162="INF","INF",IFERROR(INDEX($A161:$A168,AZ161)+AZ164/AZ163*(0.33-INDEX(S161:S168,AZ161)),0))</f>
        <v>0</v>
      </c>
      <c r="BA165" s="69">
        <f t="shared" ref="BA165" si="342">IF(BA162="INF","INF",IFERROR(INDEX($A161:$A168,BA161)+BA164/BA163*(0.33-INDEX(T161:T168,BA161)),0))</f>
        <v>8.7254125639114601</v>
      </c>
      <c r="BB165" s="69">
        <f t="shared" ref="BB165" si="343">IF(BB162="INF","INF",IFERROR(INDEX($A161:$A168,BB161)+BB164/BB163*(0.33-INDEX(U161:U168,BB161)),0))</f>
        <v>0</v>
      </c>
      <c r="BC165" s="69">
        <f t="shared" ref="BC165" si="344">IF(BC162="INF","INF",IFERROR(INDEX($A161:$A168,BC161)+BC164/BC163*(0.33-INDEX(V161:V168,BC161)),0))</f>
        <v>38.383455459333668</v>
      </c>
      <c r="BD165" s="69">
        <f t="shared" ref="BD165" si="345">IF(BD162="INF","INF",IFERROR(INDEX($A161:$A168,BD161)+BD164/BD163*(0.33-INDEX(W161:W168,BD161)),0))</f>
        <v>0</v>
      </c>
      <c r="BE165" s="69">
        <f t="shared" ref="BE165" si="346">IF(BE162="INF","INF",IFERROR(INDEX($A161:$A168,BE161)+BE164/BE163*(0.33-INDEX(X161:X168,BE161)),0))</f>
        <v>85.938503914706089</v>
      </c>
      <c r="BF165" s="69">
        <f t="shared" ref="BF165" si="347">IF(BF162="INF","INF",IFERROR(INDEX($A161:$A168,BF161)+BF164/BF163*(0.33-INDEX(Y161:Y168,BF161)),0))</f>
        <v>0</v>
      </c>
    </row>
    <row r="166" spans="1:58" s="10" customFormat="1" x14ac:dyDescent="0.25">
      <c r="A166" s="14">
        <v>300</v>
      </c>
      <c r="B166" s="14">
        <v>0</v>
      </c>
      <c r="C166" s="14">
        <v>0</v>
      </c>
      <c r="D166" s="14">
        <v>277.2</v>
      </c>
      <c r="E166" s="14">
        <v>2.4654484486015576E-2</v>
      </c>
      <c r="F166" s="14">
        <v>9.1137831072416117E-3</v>
      </c>
      <c r="G166" s="14">
        <v>0.47981944226429685</v>
      </c>
      <c r="H166" s="14">
        <v>0.14059561313240937</v>
      </c>
      <c r="I166" s="14">
        <v>3.2437540216903246E-2</v>
      </c>
      <c r="J166" s="14">
        <v>1.8604862068943375E-2</v>
      </c>
      <c r="K166" s="14">
        <v>1.8159075626532697E-2</v>
      </c>
      <c r="L166" s="14">
        <v>4.1967458850077542E-2</v>
      </c>
      <c r="M166" s="14">
        <v>7.7922769049408508E-2</v>
      </c>
      <c r="N166" s="14">
        <v>1.7166362603719616E-4</v>
      </c>
      <c r="O166" s="14">
        <v>20.801827688967315</v>
      </c>
      <c r="P166" s="14">
        <v>52.841681871858334</v>
      </c>
      <c r="Q166" s="14">
        <v>1.1156532827358264E-2</v>
      </c>
      <c r="R166" s="14">
        <v>1.005549928288319E-2</v>
      </c>
      <c r="S166" s="14">
        <v>2.906391349243931E-3</v>
      </c>
      <c r="T166" s="14">
        <v>3.7377908418390345E-2</v>
      </c>
      <c r="U166" s="14">
        <v>2.5966946088276745E-2</v>
      </c>
      <c r="V166" s="14">
        <v>447.12554305839581</v>
      </c>
      <c r="W166" s="14">
        <v>1.0736058762645011E-2</v>
      </c>
      <c r="X166" s="14">
        <v>0.14840845502945071</v>
      </c>
      <c r="Y166" s="14">
        <v>2.4166250248402354E-2</v>
      </c>
      <c r="AH166" s="101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</row>
    <row r="167" spans="1:58" s="10" customFormat="1" x14ac:dyDescent="0.25">
      <c r="A167" s="14">
        <v>600</v>
      </c>
      <c r="B167" s="14">
        <v>0</v>
      </c>
      <c r="C167" s="14">
        <v>0</v>
      </c>
      <c r="D167" s="14">
        <v>380.93333333333334</v>
      </c>
      <c r="E167" s="14">
        <v>1.7234803334652455E-2</v>
      </c>
      <c r="F167" s="14">
        <v>6.3604580445677777E-3</v>
      </c>
      <c r="G167" s="14">
        <v>0.52156955502870783</v>
      </c>
      <c r="H167" s="14">
        <v>9.7090138832526013E-2</v>
      </c>
      <c r="I167" s="14">
        <v>2.2957470994344302E-2</v>
      </c>
      <c r="J167" s="14">
        <v>1.3281539781822475E-2</v>
      </c>
      <c r="K167" s="14">
        <v>1.2738132575122548E-2</v>
      </c>
      <c r="L167" s="14">
        <v>2.9500241726538472E-2</v>
      </c>
      <c r="M167" s="14">
        <v>5.2970558472528587E-2</v>
      </c>
      <c r="N167" s="14">
        <v>1.2098131665223799E-4</v>
      </c>
      <c r="O167" s="14">
        <v>37.06785901180195</v>
      </c>
      <c r="P167" s="14">
        <v>61.286442700734341</v>
      </c>
      <c r="Q167" s="14">
        <v>7.8648720675934397E-3</v>
      </c>
      <c r="R167" s="14">
        <v>7.0645133475538378E-3</v>
      </c>
      <c r="S167" s="14">
        <v>2.0237286272930823E-3</v>
      </c>
      <c r="T167" s="14">
        <v>2.5665861223548522E-2</v>
      </c>
      <c r="U167" s="14">
        <v>1.8353561578602053E-2</v>
      </c>
      <c r="V167" s="14">
        <v>323.01689604015365</v>
      </c>
      <c r="W167" s="14">
        <v>7.461836001162991E-3</v>
      </c>
      <c r="X167" s="14">
        <v>8.8638520021013745E-2</v>
      </c>
      <c r="Y167" s="14">
        <v>1.7244954370104666E-2</v>
      </c>
      <c r="AH167" s="101" t="s">
        <v>57</v>
      </c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</row>
    <row r="168" spans="1:58" s="10" customFormat="1" x14ac:dyDescent="0.25">
      <c r="A168" s="14">
        <v>1800</v>
      </c>
      <c r="B168" s="14">
        <v>0</v>
      </c>
      <c r="C168" s="14">
        <v>0</v>
      </c>
      <c r="D168" s="14">
        <v>654.03571428571433</v>
      </c>
      <c r="E168" s="14">
        <v>9.7113598524934102E-3</v>
      </c>
      <c r="F168" s="14">
        <v>3.704338280276579E-3</v>
      </c>
      <c r="G168" s="14">
        <v>0.28936269887916566</v>
      </c>
      <c r="H168" s="14">
        <v>5.6013732937318615E-2</v>
      </c>
      <c r="I168" s="14">
        <v>1.3070549629504324E-2</v>
      </c>
      <c r="J168" s="14">
        <v>7.3969145115047336E-3</v>
      </c>
      <c r="K168" s="14">
        <v>7.3569847475395767E-3</v>
      </c>
      <c r="L168" s="14">
        <v>1.6440842876655315E-2</v>
      </c>
      <c r="M168" s="14">
        <v>2.800058562689119E-2</v>
      </c>
      <c r="N168" s="14">
        <v>6.9997651221224909E-5</v>
      </c>
      <c r="O168" s="14">
        <v>53.076269051664895</v>
      </c>
      <c r="P168" s="14">
        <v>110.21745857416472</v>
      </c>
      <c r="Q168" s="14">
        <v>4.5196134707704404E-3</v>
      </c>
      <c r="R168" s="14">
        <v>3.9813255037838731E-3</v>
      </c>
      <c r="S168" s="14">
        <v>1.1757715345868634E-3</v>
      </c>
      <c r="T168" s="14">
        <v>1.4520659635866935E-2</v>
      </c>
      <c r="U168" s="14">
        <v>1.0087818143102032E-2</v>
      </c>
      <c r="V168" s="14">
        <v>-198.83598568498388</v>
      </c>
      <c r="W168" s="14">
        <v>4.333159140890777E-3</v>
      </c>
      <c r="X168" s="14">
        <v>4.6820190214405748E-2</v>
      </c>
      <c r="Y168" s="14">
        <v>9.3699361304952159E-3</v>
      </c>
      <c r="AH168" s="101" t="s">
        <v>61</v>
      </c>
      <c r="AI168" s="69">
        <f t="array" ref="AI168">IFERROR(MATCH(MIN(IF(B161:B168&gt;0.1,B161:B168)),B161:B168,0),"-INF")</f>
        <v>1</v>
      </c>
      <c r="AJ168" s="69">
        <f t="array" ref="AJ168">IFERROR(MATCH(MIN(IF(C161:C168&gt;0.1,C161:C168)),C161:C168,0),"-INF")</f>
        <v>1</v>
      </c>
      <c r="AK168" s="69">
        <f t="array" ref="AK168">IFERROR(MATCH(MIN(IF(D161:D168&gt;0.1,D161:D168)),D161:D168,0),"-INF")</f>
        <v>1</v>
      </c>
      <c r="AL168" s="69">
        <f t="array" ref="AL168">IFERROR(MATCH(MIN(IF(E161:E168&gt;0.1,E161:E168)),E161:E168,0),"-INF")</f>
        <v>2</v>
      </c>
      <c r="AM168" s="69" t="str">
        <f t="array" ref="AM168">IFERROR(MATCH(MIN(IF(F161:F168&gt;0.1,F161:F168)),F161:F168,0),"-INF")</f>
        <v>-INF</v>
      </c>
      <c r="AN168" s="69">
        <f t="array" ref="AN168">IFERROR(MATCH(MIN(IF(G161:G168&gt;0.1,G161:G168)),G161:G168,0),"-INF")</f>
        <v>8</v>
      </c>
      <c r="AO168" s="69">
        <f t="array" ref="AO168">IFERROR(MATCH(MIN(IF(H161:H168&gt;0.1,H161:H168)),H161:H168,0),"-INF")</f>
        <v>6</v>
      </c>
      <c r="AP168" s="69">
        <f t="array" ref="AP168">IFERROR(MATCH(MIN(IF(I161:I168&gt;0.1,I161:I168)),I161:I168,0),"-INF")</f>
        <v>3</v>
      </c>
      <c r="AQ168" s="69">
        <f t="array" ref="AQ168">IFERROR(MATCH(MIN(IF(J161:J168&gt;0.1,J161:J168)),J161:J168,0),"-INF")</f>
        <v>2</v>
      </c>
      <c r="AR168" s="69">
        <f t="array" ref="AR168">IFERROR(MATCH(MIN(IF(K161:K168&gt;0.1,K161:K168)),K161:K168,0),"-INF")</f>
        <v>2</v>
      </c>
      <c r="AS168" s="69">
        <f t="array" ref="AS168">IFERROR(MATCH(MIN(IF(L161:L168&gt;0.1,L161:L168)),L161:L168,0),"-INF")</f>
        <v>3</v>
      </c>
      <c r="AT168" s="69">
        <f t="array" ref="AT168">IFERROR(MATCH(MIN(IF(M161:M168&gt;0.1,M161:M168)),M161:M168,0),"-INF")</f>
        <v>5</v>
      </c>
      <c r="AU168" s="69" t="str">
        <f t="array" ref="AU168">IFERROR(MATCH(MIN(IF(N161:N168&gt;0.1,N161:N168)),N161:N168,0),"-INF")</f>
        <v>-INF</v>
      </c>
      <c r="AV168" s="69">
        <f t="array" ref="AV168">IFERROR(MATCH(MIN(IF(O161:O168&gt;0.1,O161:O168)),O161:O168,0),"-INF")</f>
        <v>1</v>
      </c>
      <c r="AW168" s="69">
        <f t="array" ref="AW168">IFERROR(MATCH(MIN(IF(P161:P168&gt;0.1,P161:P168)),P161:P168,0),"-INF")</f>
        <v>1</v>
      </c>
      <c r="AX168" s="69">
        <f t="array" ref="AX168">IFERROR(MATCH(MIN(IF(Q161:Q168&gt;0.1,Q161:Q168)),Q161:Q168,0),"-INF")</f>
        <v>1</v>
      </c>
      <c r="AY168" s="69">
        <f t="array" ref="AY168">IFERROR(MATCH(MIN(IF(R161:R168&gt;0.1,R161:R168)),R161:R168,0),"-INF")</f>
        <v>1</v>
      </c>
      <c r="AZ168" s="69" t="str">
        <f t="array" ref="AZ168">IFERROR(MATCH(MIN(IF(S161:S168&gt;0.1,S161:S168)),S161:S168,0),"-INF")</f>
        <v>-INF</v>
      </c>
      <c r="BA168" s="69">
        <f t="array" ref="BA168">IFERROR(MATCH(MIN(IF(T161:T168&gt;0.1,T161:T168)),T161:T168,0),"-INF")</f>
        <v>3</v>
      </c>
      <c r="BB168" s="69">
        <f t="array" ref="BB168">IFERROR(MATCH(MIN(IF(U161:U168&gt;0.1,U161:U168)),U161:U168,0),"-INF")</f>
        <v>2</v>
      </c>
      <c r="BC168" s="69">
        <f t="array" ref="BC168">IFERROR(MATCH(MIN(IF(V161:V168&gt;0.1,V161:V168)),V161:V168,0),"-INF")</f>
        <v>1</v>
      </c>
      <c r="BD168" s="69">
        <f t="array" ref="BD168">IFERROR(MATCH(MIN(IF(W161:W168&gt;0.1,W161:W168)),W161:W168,0),"-INF")</f>
        <v>1</v>
      </c>
      <c r="BE168" s="69">
        <f t="array" ref="BE168">IFERROR(MATCH(MIN(IF(X161:X168&gt;0.1,X161:X168)),X161:X168,0),"-INF")</f>
        <v>6</v>
      </c>
      <c r="BF168" s="69">
        <f t="array" ref="BF168">IFERROR(MATCH(MIN(IF(Y161:Y168&gt;0.1,Y161:Y168)),Y161:Y168,0),"-INF")</f>
        <v>2</v>
      </c>
    </row>
    <row r="169" spans="1:58" s="10" customFormat="1" x14ac:dyDescent="0.25">
      <c r="AH169" s="101" t="s">
        <v>62</v>
      </c>
      <c r="AI169" s="69">
        <f t="array" ref="AI169">IFERROR(MATCH(MAX(IF(B161:B168&lt;0.1,B161:B168)),B161:B168,0),"INF")</f>
        <v>1</v>
      </c>
      <c r="AJ169" s="69">
        <f t="array" ref="AJ169">IFERROR(MATCH(MAX(IF(C161:C168&lt;0.1,C161:C168)),C161:C168,0),"INF")</f>
        <v>1</v>
      </c>
      <c r="AK169" s="69" t="str">
        <f t="array" ref="AK169">IFERROR(MATCH(MAX(IF(D161:D168&lt;0.1,D161:D168)),D161:D168,0),"INF")</f>
        <v>INF</v>
      </c>
      <c r="AL169" s="69">
        <f t="array" ref="AL169">IFERROR(MATCH(MAX(IF(E161:E168&lt;0.1,E161:E168)),E161:E168,0),"INF")</f>
        <v>3</v>
      </c>
      <c r="AM169" s="69">
        <f t="array" ref="AM169">IFERROR(MATCH(MAX(IF(F161:F168&lt;0.1,F161:F168)),F161:F168,0),"INF")</f>
        <v>1</v>
      </c>
      <c r="AN169" s="69" t="str">
        <f t="array" ref="AN169">IFERROR(MATCH(MAX(IF(G161:G168&lt;0.1,G161:G168)),G161:G168,0),"INF")</f>
        <v>INF</v>
      </c>
      <c r="AO169" s="69">
        <f t="array" ref="AO169">IFERROR(MATCH(MAX(IF(H161:H168&lt;0.1,H161:H168)),H161:H168,0),"INF")</f>
        <v>7</v>
      </c>
      <c r="AP169" s="69">
        <f t="array" ref="AP169">IFERROR(MATCH(MAX(IF(I161:I168&lt;0.1,I161:I168)),I161:I168,0),"INF")</f>
        <v>4</v>
      </c>
      <c r="AQ169" s="69">
        <f t="array" ref="AQ169">IFERROR(MATCH(MAX(IF(J161:J168&lt;0.1,J161:J168)),J161:J168,0),"INF")</f>
        <v>3</v>
      </c>
      <c r="AR169" s="69">
        <f t="array" ref="AR169">IFERROR(MATCH(MAX(IF(K161:K168&lt;0.1,K161:K168)),K161:K168,0),"INF")</f>
        <v>3</v>
      </c>
      <c r="AS169" s="69">
        <f t="array" ref="AS169">IFERROR(MATCH(MAX(IF(L161:L168&lt;0.1,L161:L168)),L161:L168,0),"INF")</f>
        <v>4</v>
      </c>
      <c r="AT169" s="69">
        <f t="array" ref="AT169">IFERROR(MATCH(MAX(IF(M161:M168&lt;0.1,M161:M168)),M161:M168,0),"INF")</f>
        <v>6</v>
      </c>
      <c r="AU169" s="69">
        <f t="array" ref="AU169">IFERROR(MATCH(MAX(IF(N161:N168&lt;0.1,N161:N168)),N161:N168,0),"INF")</f>
        <v>1</v>
      </c>
      <c r="AV169" s="69" t="str">
        <f t="array" ref="AV169">IFERROR(MATCH(MAX(IF(O161:O168&lt;0.1,O161:O168)),O161:O168,0),"INF")</f>
        <v>INF</v>
      </c>
      <c r="AW169" s="69" t="str">
        <f t="array" ref="AW169">IFERROR(MATCH(MAX(IF(P161:P168&lt;0.1,P161:P168)),P161:P168,0),"INF")</f>
        <v>INF</v>
      </c>
      <c r="AX169" s="69">
        <f t="array" ref="AX169">IFERROR(MATCH(MAX(IF(Q161:Q168&lt;0.1,Q161:Q168)),Q161:Q168,0),"INF")</f>
        <v>2</v>
      </c>
      <c r="AY169" s="69">
        <f t="array" ref="AY169">IFERROR(MATCH(MAX(IF(R161:R168&lt;0.1,R161:R168)),R161:R168,0),"INF")</f>
        <v>2</v>
      </c>
      <c r="AZ169" s="69">
        <f t="array" ref="AZ169">IFERROR(MATCH(MAX(IF(S161:S168&lt;0.1,S161:S168)),S161:S168,0),"INF")</f>
        <v>1</v>
      </c>
      <c r="BA169" s="69">
        <f t="array" ref="BA169">IFERROR(MATCH(MAX(IF(T161:T168&lt;0.1,T161:T168)),T161:T168,0),"INF")</f>
        <v>4</v>
      </c>
      <c r="BB169" s="69">
        <f t="array" ref="BB169">IFERROR(MATCH(MAX(IF(U161:U168&lt;0.1,U161:U168)),U161:U168,0),"INF")</f>
        <v>3</v>
      </c>
      <c r="BC169" s="69">
        <f t="array" ref="BC169">IFERROR(MATCH(MAX(IF(V161:V168&lt;0.1,V161:V168)),V161:V168,0),"INF")</f>
        <v>8</v>
      </c>
      <c r="BD169" s="69">
        <f t="array" ref="BD169">IFERROR(MATCH(MAX(IF(W161:W168&lt;0.1,W161:W168)),W161:W168,0),"INF")</f>
        <v>2</v>
      </c>
      <c r="BE169" s="69">
        <f t="array" ref="BE169">IFERROR(MATCH(MAX(IF(X161:X168&lt;0.1,X161:X168)),X161:X168,0),"INF")</f>
        <v>7</v>
      </c>
      <c r="BF169" s="69">
        <f t="array" ref="BF169">IFERROR(MATCH(MAX(IF(Y161:Y168&lt;0.1,Y161:Y168)),Y161:Y168,0),"INF")</f>
        <v>1</v>
      </c>
    </row>
    <row r="170" spans="1:58" s="10" customFormat="1" x14ac:dyDescent="0.25">
      <c r="A170" s="10" t="s">
        <v>32</v>
      </c>
      <c r="AH170" s="101" t="s">
        <v>58</v>
      </c>
      <c r="AI170" s="69">
        <f>IFERROR(INDEX(B161:B168,AI169)-INDEX(B161:B168,AI168),0)</f>
        <v>0</v>
      </c>
      <c r="AJ170" s="69">
        <f t="shared" ref="AJ170" si="348">IFERROR(INDEX(C161:C168,AJ169)-INDEX(C161:C168,AJ168),0)</f>
        <v>0</v>
      </c>
      <c r="AK170" s="69">
        <f t="shared" ref="AK170" si="349">IFERROR(INDEX(D161:D168,AK169)-INDEX(D161:D168,AK168),0)</f>
        <v>0</v>
      </c>
      <c r="AL170" s="69">
        <f t="shared" ref="AL170" si="350">IFERROR(INDEX(E161:E168,AL169)-INDEX(E161:E168,AL168),0)</f>
        <v>-7.4227315934392357E-2</v>
      </c>
      <c r="AM170" s="69">
        <f t="shared" ref="AM170" si="351">IFERROR(INDEX(F161:F168,AM169)-INDEX(F161:F168,AM168),0)</f>
        <v>0</v>
      </c>
      <c r="AN170" s="69">
        <f t="shared" ref="AN170" si="352">IFERROR(INDEX(G161:G168,AN169)-INDEX(G161:G168,AN168),0)</f>
        <v>0</v>
      </c>
      <c r="AO170" s="69">
        <f t="shared" ref="AO170" si="353">IFERROR(INDEX(H161:H168,AO169)-INDEX(H161:H168,AO168),0)</f>
        <v>-4.3505474299883357E-2</v>
      </c>
      <c r="AP170" s="69">
        <f t="shared" ref="AP170" si="354">IFERROR(INDEX(I161:I168,AP169)-INDEX(I161:I168,AP168),0)</f>
        <v>-3.1071127783354788E-2</v>
      </c>
      <c r="AQ170" s="69">
        <f t="shared" ref="AQ170" si="355">IFERROR(INDEX(J161:J168,AQ169)-INDEX(J161:J168,AQ168),0)</f>
        <v>-4.6521568823320918E-2</v>
      </c>
      <c r="AR170" s="69">
        <f t="shared" ref="AR170" si="356">IFERROR(INDEX(K161:K168,AR169)-INDEX(K161:K168,AR168),0)</f>
        <v>-4.6471961273464001E-2</v>
      </c>
      <c r="AS170" s="69">
        <f t="shared" ref="AS170" si="357">IFERROR(INDEX(L161:L168,AS169)-INDEX(L161:L168,AS168),0)</f>
        <v>-4.3249852582013568E-2</v>
      </c>
      <c r="AT170" s="69">
        <f t="shared" ref="AT170" si="358">IFERROR(INDEX(M161:M168,AT169)-INDEX(M161:M168,AT168),0)</f>
        <v>-4.9622847665272335E-2</v>
      </c>
      <c r="AU170" s="69">
        <f t="shared" ref="AU170" si="359">IFERROR(INDEX(N161:N168,AU169)-INDEX(N161:N168,AU168),0)</f>
        <v>0</v>
      </c>
      <c r="AV170" s="69">
        <f t="shared" ref="AV170" si="360">IFERROR(INDEX(O161:O168,AV169)-INDEX(O161:O168,AV168),0)</f>
        <v>0</v>
      </c>
      <c r="AW170" s="69">
        <f t="shared" ref="AW170" si="361">IFERROR(INDEX(P161:P168,AW169)-INDEX(P161:P168,AW168),0)</f>
        <v>0</v>
      </c>
      <c r="AX170" s="69">
        <f t="shared" ref="AX170" si="362">IFERROR(INDEX(Q161:Q168,AX169)-INDEX(Q161:Q168,AX168),0)</f>
        <v>-5.7988357927432066E-2</v>
      </c>
      <c r="AY170" s="69">
        <f t="shared" ref="AY170" si="363">IFERROR(INDEX(R161:R168,AY169)-INDEX(R161:R168,AY168),0)</f>
        <v>-5.5314880326842328E-2</v>
      </c>
      <c r="AZ170" s="69">
        <f t="shared" ref="AZ170" si="364">IFERROR(INDEX(S161:S168,AZ169)-INDEX(S161:S168,AZ168),0)</f>
        <v>0</v>
      </c>
      <c r="BA170" s="69">
        <f t="shared" ref="BA170" si="365">IFERROR(INDEX(T161:T168,BA169)-INDEX(T161:T168,BA168),0)</f>
        <v>-5.1214498309136727E-2</v>
      </c>
      <c r="BB170" s="69">
        <f t="shared" ref="BB170" si="366">IFERROR(INDEX(U161:U168,BB169)-INDEX(U161:U168,BB168),0)</f>
        <v>-8.5133263420359942E-2</v>
      </c>
      <c r="BC170" s="69">
        <f t="shared" ref="BC170" si="367">IFERROR(INDEX(V161:V168,BC169)-INDEX(V161:V168,BC168),0)</f>
        <v>-203.16639133815426</v>
      </c>
      <c r="BD170" s="69">
        <f t="shared" ref="BD170" si="368">IFERROR(INDEX(W161:W168,BD169)-INDEX(W161:W168,BD168),0)</f>
        <v>-5.0710725048352744E-2</v>
      </c>
      <c r="BE170" s="69">
        <f t="shared" ref="BE170" si="369">IFERROR(INDEX(X161:X168,BE169)-INDEX(X161:X168,BE168),0)</f>
        <v>-5.976993500843697E-2</v>
      </c>
      <c r="BF170" s="69">
        <f t="shared" ref="BF170" si="370">IFERROR(INDEX(Y161:Y168,BF169)-INDEX(Y161:Y168,BF168),0)</f>
        <v>-6.2422511638224112E-2</v>
      </c>
    </row>
    <row r="171" spans="1:58" s="10" customFormat="1" x14ac:dyDescent="0.25">
      <c r="A171" s="11" t="s">
        <v>34</v>
      </c>
      <c r="B171" s="12" t="s">
        <v>4</v>
      </c>
      <c r="C171" s="12" t="s">
        <v>5</v>
      </c>
      <c r="D171" s="11" t="s">
        <v>6</v>
      </c>
      <c r="E171" s="11" t="s">
        <v>7</v>
      </c>
      <c r="F171" s="11" t="s">
        <v>8</v>
      </c>
      <c r="G171" s="11" t="s">
        <v>9</v>
      </c>
      <c r="H171" s="11" t="s">
        <v>10</v>
      </c>
      <c r="I171" s="11" t="s">
        <v>11</v>
      </c>
      <c r="J171" s="11" t="s">
        <v>12</v>
      </c>
      <c r="K171" s="11" t="s">
        <v>13</v>
      </c>
      <c r="L171" s="11" t="s">
        <v>14</v>
      </c>
      <c r="M171" s="11" t="s">
        <v>15</v>
      </c>
      <c r="N171" s="11" t="s">
        <v>16</v>
      </c>
      <c r="O171" s="11" t="s">
        <v>17</v>
      </c>
      <c r="P171" s="11" t="s">
        <v>18</v>
      </c>
      <c r="Q171" s="11" t="s">
        <v>19</v>
      </c>
      <c r="R171" s="11" t="s">
        <v>20</v>
      </c>
      <c r="S171" s="11" t="s">
        <v>21</v>
      </c>
      <c r="T171" s="11" t="s">
        <v>22</v>
      </c>
      <c r="U171" s="11" t="s">
        <v>23</v>
      </c>
      <c r="V171" s="11" t="s">
        <v>24</v>
      </c>
      <c r="W171" s="11" t="s">
        <v>25</v>
      </c>
      <c r="X171" s="11" t="s">
        <v>26</v>
      </c>
      <c r="Y171" s="11" t="s">
        <v>27</v>
      </c>
      <c r="AH171" s="101" t="s">
        <v>59</v>
      </c>
      <c r="AI171" s="69">
        <f>IFERROR(INDEX($A161:$A168,AI169)-INDEX($A161:$A168,AI168),0)</f>
        <v>0</v>
      </c>
      <c r="AJ171" s="69">
        <f t="shared" ref="AJ171:BF171" si="371">IFERROR(INDEX($A161:$A168,AJ169)-INDEX($A161:$A168,AJ168),0)</f>
        <v>0</v>
      </c>
      <c r="AK171" s="69">
        <f t="shared" si="371"/>
        <v>0</v>
      </c>
      <c r="AL171" s="69">
        <f t="shared" si="371"/>
        <v>20</v>
      </c>
      <c r="AM171" s="69">
        <f t="shared" si="371"/>
        <v>0</v>
      </c>
      <c r="AN171" s="69">
        <f t="shared" si="371"/>
        <v>0</v>
      </c>
      <c r="AO171" s="69">
        <f t="shared" si="371"/>
        <v>300</v>
      </c>
      <c r="AP171" s="69">
        <f t="shared" si="371"/>
        <v>30</v>
      </c>
      <c r="AQ171" s="69">
        <f t="shared" si="371"/>
        <v>20</v>
      </c>
      <c r="AR171" s="69">
        <f t="shared" si="371"/>
        <v>20</v>
      </c>
      <c r="AS171" s="69">
        <f t="shared" si="371"/>
        <v>30</v>
      </c>
      <c r="AT171" s="69">
        <f t="shared" si="371"/>
        <v>180</v>
      </c>
      <c r="AU171" s="69">
        <f t="shared" si="371"/>
        <v>0</v>
      </c>
      <c r="AV171" s="69">
        <f t="shared" si="371"/>
        <v>0</v>
      </c>
      <c r="AW171" s="69">
        <f t="shared" si="371"/>
        <v>0</v>
      </c>
      <c r="AX171" s="69">
        <f t="shared" si="371"/>
        <v>7</v>
      </c>
      <c r="AY171" s="69">
        <f t="shared" si="371"/>
        <v>7</v>
      </c>
      <c r="AZ171" s="69">
        <f t="shared" si="371"/>
        <v>0</v>
      </c>
      <c r="BA171" s="69">
        <f t="shared" si="371"/>
        <v>30</v>
      </c>
      <c r="BB171" s="69">
        <f t="shared" si="371"/>
        <v>20</v>
      </c>
      <c r="BC171" s="69">
        <f t="shared" si="371"/>
        <v>1797</v>
      </c>
      <c r="BD171" s="69">
        <f t="shared" si="371"/>
        <v>7</v>
      </c>
      <c r="BE171" s="69">
        <f t="shared" si="371"/>
        <v>300</v>
      </c>
      <c r="BF171" s="69">
        <f t="shared" si="371"/>
        <v>-7</v>
      </c>
    </row>
    <row r="172" spans="1:58" s="10" customFormat="1" x14ac:dyDescent="0.25">
      <c r="A172" s="14">
        <v>3</v>
      </c>
      <c r="B172" s="14">
        <v>0</v>
      </c>
      <c r="C172" s="14">
        <v>0</v>
      </c>
      <c r="D172" s="14">
        <v>1.0031888231353194</v>
      </c>
      <c r="E172" s="14">
        <v>1.0942680966699665</v>
      </c>
      <c r="F172" s="14">
        <v>1.9940047979515156</v>
      </c>
      <c r="G172" s="14">
        <v>1.2211033688287276</v>
      </c>
      <c r="H172" s="14">
        <v>1.1768408572993068</v>
      </c>
      <c r="I172" s="14">
        <v>1.4555243602122687</v>
      </c>
      <c r="J172" s="14">
        <v>2.2484638520430456</v>
      </c>
      <c r="K172" s="14">
        <v>1.7768557128388716</v>
      </c>
      <c r="L172" s="14">
        <v>1.3855610378983767</v>
      </c>
      <c r="M172" s="14">
        <v>1.0535624825416534</v>
      </c>
      <c r="N172" s="14">
        <v>180.56881685931234</v>
      </c>
      <c r="O172" s="14">
        <v>1.2856465998650355</v>
      </c>
      <c r="P172" s="14">
        <v>1.0900664031781522</v>
      </c>
      <c r="Q172" s="14">
        <v>1.9236682901393676</v>
      </c>
      <c r="R172" s="14">
        <v>1.8080415791503432</v>
      </c>
      <c r="S172" s="14">
        <v>3.2094033956639101</v>
      </c>
      <c r="T172" s="14">
        <v>1.0977711933215379</v>
      </c>
      <c r="U172" s="14">
        <v>1.1642580439939689</v>
      </c>
      <c r="V172" s="14">
        <v>1.0016734118645776</v>
      </c>
      <c r="W172" s="14">
        <v>1.2733700942080095</v>
      </c>
      <c r="X172" s="14">
        <v>1.2533620515496056</v>
      </c>
      <c r="Y172" s="14">
        <v>1.1259410966707342</v>
      </c>
      <c r="AH172" s="101" t="s">
        <v>63</v>
      </c>
      <c r="AI172" s="69">
        <f>IF(AI169="INF","INF",IFERROR(INDEX($A161:$A168,AI168)+AI171/AI170*(0.1-INDEX(B161:B168,AI168)),0))</f>
        <v>0</v>
      </c>
      <c r="AJ172" s="69">
        <f t="shared" ref="AJ172" si="372">IF(AJ169="INF","INF",IFERROR(INDEX($A161:$A168,AJ168)+AJ171/AJ170*(0.1-INDEX(C161:C168,AJ168)),0))</f>
        <v>0</v>
      </c>
      <c r="AK172" s="69" t="str">
        <f t="shared" ref="AK172" si="373">IF(AK169="INF","INF",IFERROR(INDEX($A161:$A168,AK168)+AK171/AK170*(0.1-INDEX(D161:D168,AK168)),0))</f>
        <v>INF</v>
      </c>
      <c r="AL172" s="69">
        <f t="shared" ref="AL172" si="374">IF(AL169="INF","INF",IFERROR(INDEX($A161:$A168,AL168)+AL171/AL170*(0.1-INDEX(E161:E168,AL168)),0))</f>
        <v>25.865303847062744</v>
      </c>
      <c r="AM172" s="69">
        <f t="shared" ref="AM172" si="375">IF(AM169="INF","INF",IFERROR(INDEX($A161:$A168,AM168)+AM171/AM170*(0.1-INDEX(F161:F168,AM168)),0))</f>
        <v>0</v>
      </c>
      <c r="AN172" s="69" t="str">
        <f t="shared" ref="AN172" si="376">IF(AN169="INF","INF",IFERROR(INDEX($A161:$A168,AN168)+AN171/AN170*(0.1-INDEX(G161:G168,AN168)),0))</f>
        <v>INF</v>
      </c>
      <c r="AO172" s="69">
        <f t="shared" ref="AO172" si="377">IF(AO169="INF","INF",IFERROR(INDEX($A161:$A168,AO168)+AO171/AO170*(0.1-INDEX(H161:H168,AO168)),0))</f>
        <v>579.93451710870011</v>
      </c>
      <c r="AP172" s="69">
        <f t="shared" ref="AP172" si="378">IF(AP169="INF","INF",IFERROR(INDEX($A161:$A168,AP168)+AP171/AP170*(0.1-INDEX(I161:I168,AP168)),0))</f>
        <v>36.614498637853089</v>
      </c>
      <c r="AQ172" s="69">
        <f t="shared" ref="AQ172" si="379">IF(AQ169="INF","INF",IFERROR(INDEX($A161:$A168,AQ168)+AQ171/AQ170*(0.1-INDEX(J161:J168,AQ168)),0))</f>
        <v>13.785325631896654</v>
      </c>
      <c r="AR172" s="69">
        <f t="shared" ref="AR172" si="380">IF(AR169="INF","INF",IFERROR(INDEX($A161:$A168,AR168)+AR171/AR170*(0.1-INDEX(K161:K168,AR168)),0))</f>
        <v>11.877155680858445</v>
      </c>
      <c r="AS172" s="69">
        <f t="shared" ref="AS172" si="381">IF(AS169="INF","INF",IFERROR(INDEX($A161:$A168,AS168)+AS171/AS170*(0.1-INDEX(L161:L168,AS168)),0))</f>
        <v>55.195199624944415</v>
      </c>
      <c r="AT172" s="69">
        <f t="shared" ref="AT172" si="382">IF(AT169="INF","INF",IFERROR(INDEX($A161:$A168,AT168)+AT171/AT170*(0.1-INDEX(M161:M168,AT168)),0))</f>
        <v>219.91790560041693</v>
      </c>
      <c r="AU172" s="69">
        <f t="shared" ref="AU172" si="383">IF(AU169="INF","INF",IFERROR(INDEX($A161:$A168,AU168)+AU171/AU170*(0.1-INDEX(N161:N168,AU168)),0))</f>
        <v>0</v>
      </c>
      <c r="AV172" s="69" t="str">
        <f t="shared" ref="AV172" si="384">IF(AV169="INF","INF",IFERROR(INDEX($A161:$A168,AV168)+AV171/AV170*(0.1-INDEX(O161:O168,AV168)),0))</f>
        <v>INF</v>
      </c>
      <c r="AW172" s="69" t="str">
        <f t="shared" ref="AW172" si="385">IF(AW169="INF","INF",IFERROR(INDEX($A161:$A168,AW168)+AW171/AW170*(0.1-INDEX(P161:P168,AW168)),0))</f>
        <v>INF</v>
      </c>
      <c r="AX172" s="69">
        <f t="shared" ref="AX172" si="386">IF(AX169="INF","INF",IFERROR(INDEX($A161:$A168,AX168)+AX171/AX170*(0.1-INDEX(Q161:Q168,AX168)),0))</f>
        <v>6.2193180481632853</v>
      </c>
      <c r="AY172" s="69">
        <f t="shared" ref="AY172" si="387">IF(AY169="INF","INF",IFERROR(INDEX($A161:$A168,AY168)+AY171/AY170*(0.1-INDEX(R161:R168,AY168)),0))</f>
        <v>5.1447984327785017</v>
      </c>
      <c r="AZ172" s="69">
        <f t="shared" ref="AZ172" si="388">IF(AZ169="INF","INF",IFERROR(INDEX($A161:$A168,AZ168)+AZ171/AZ170*(0.1-INDEX(S161:S168,AZ168)),0))</f>
        <v>0</v>
      </c>
      <c r="BA172" s="69">
        <f t="shared" ref="BA172" si="389">IF(BA169="INF","INF",IFERROR(INDEX($A161:$A168,BA168)+BA171/BA170*(0.1-INDEX(T161:T168,BA168)),0))</f>
        <v>52.459129716440742</v>
      </c>
      <c r="BB172" s="69">
        <f t="shared" ref="BB172" si="390">IF(BB169="INF","INF",IFERROR(INDEX($A161:$A168,BB168)+BB171/BB170*(0.1-INDEX(U161:U168,BB168)),0))</f>
        <v>28.159807887988553</v>
      </c>
      <c r="BC172" s="69">
        <f t="shared" ref="BC172" si="391">IF(BC169="INF","INF",IFERROR(INDEX($A161:$A168,BC168)+BC171/BC170*(0.1-INDEX(V161:V168,BC168)),0))</f>
        <v>40.417797838886393</v>
      </c>
      <c r="BD172" s="69">
        <f t="shared" ref="BD172" si="392">IF(BD169="INF","INF",IFERROR(INDEX($A161:$A168,BD168)+BD171/BD170*(0.1-INDEX(W161:W168,BD168)),0))</f>
        <v>4.4572792749013823</v>
      </c>
      <c r="BE172" s="69">
        <f t="shared" ref="BE172" si="393">IF(BE169="INF","INF",IFERROR(INDEX($A161:$A168,BE168)+BE171/BE170*(0.1-INDEX(X161:X168,BE168)),0))</f>
        <v>542.97393843217742</v>
      </c>
      <c r="BF172" s="69">
        <f t="shared" ref="BF172" si="394">IF(BF169="INF","INF",IFERROR(INDEX($A161:$A168,BF168)+BF171/BF170*(0.1-INDEX(Y161:Y168,BF168)),0))</f>
        <v>3.700849287872682</v>
      </c>
    </row>
    <row r="173" spans="1:58" s="10" customFormat="1" x14ac:dyDescent="0.25">
      <c r="A173" s="14">
        <v>10</v>
      </c>
      <c r="B173" s="14">
        <v>0</v>
      </c>
      <c r="C173" s="14">
        <v>0</v>
      </c>
      <c r="D173" s="14">
        <v>1.0004679668555521</v>
      </c>
      <c r="E173" s="14">
        <v>1.0992624419065213</v>
      </c>
      <c r="F173" s="14">
        <v>1.9900433275193485</v>
      </c>
      <c r="G173" s="14">
        <v>1.1174101954772695</v>
      </c>
      <c r="H173" s="14">
        <v>1.0896516880089251</v>
      </c>
      <c r="I173" s="14">
        <v>1.3857226207778293</v>
      </c>
      <c r="J173" s="14">
        <v>1.9565187390758956</v>
      </c>
      <c r="K173" s="14">
        <v>1.5376479408593837</v>
      </c>
      <c r="L173" s="14">
        <v>1.3438415162509232</v>
      </c>
      <c r="M173" s="14">
        <v>1.0644889614295734</v>
      </c>
      <c r="N173" s="14">
        <v>184.12697614681159</v>
      </c>
      <c r="O173" s="14">
        <v>1.2133711008893473</v>
      </c>
      <c r="P173" s="14">
        <v>1.0636891837639419</v>
      </c>
      <c r="Q173" s="14">
        <v>1.8573335839833607</v>
      </c>
      <c r="R173" s="14">
        <v>1.7869354925631484</v>
      </c>
      <c r="S173" s="14">
        <v>3.2628040720376577</v>
      </c>
      <c r="T173" s="14">
        <v>1.0958804691455086</v>
      </c>
      <c r="U173" s="14">
        <v>1.1563604574910855</v>
      </c>
      <c r="V173" s="14">
        <v>1.0007831882581459</v>
      </c>
      <c r="W173" s="14">
        <v>1.2732134962072503</v>
      </c>
      <c r="X173" s="14">
        <v>1.1180284855071758</v>
      </c>
      <c r="Y173" s="14">
        <v>1.1200566013651876</v>
      </c>
      <c r="AH173" s="101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</row>
    <row r="174" spans="1:58" s="10" customFormat="1" x14ac:dyDescent="0.25">
      <c r="A174" s="14">
        <v>30</v>
      </c>
      <c r="B174" s="14">
        <v>0</v>
      </c>
      <c r="C174" s="14">
        <v>0</v>
      </c>
      <c r="D174" s="14">
        <v>1.0002190228321499</v>
      </c>
      <c r="E174" s="14">
        <v>1.1045366715084859</v>
      </c>
      <c r="F174" s="14">
        <v>2.0310483969445992</v>
      </c>
      <c r="G174" s="14">
        <v>1.0609922567532941</v>
      </c>
      <c r="H174" s="14">
        <v>1.0905452637047148</v>
      </c>
      <c r="I174" s="14">
        <v>1.3744920381590255</v>
      </c>
      <c r="J174" s="14">
        <v>1.9659257576171738</v>
      </c>
      <c r="K174" s="14">
        <v>1.5559784429117667</v>
      </c>
      <c r="L174" s="14">
        <v>1.3206913727107563</v>
      </c>
      <c r="M174" s="14">
        <v>1.0730215433388786</v>
      </c>
      <c r="N174" s="14">
        <v>186.7167631602928</v>
      </c>
      <c r="O174" s="14">
        <v>1.222355955472566</v>
      </c>
      <c r="P174" s="14">
        <v>1.0505764290339343</v>
      </c>
      <c r="Q174" s="14">
        <v>1.9332796044120399</v>
      </c>
      <c r="R174" s="14">
        <v>1.8474505924599123</v>
      </c>
      <c r="S174" s="14">
        <v>3.3020959175390541</v>
      </c>
      <c r="T174" s="14">
        <v>1.1074820504824652</v>
      </c>
      <c r="U174" s="14">
        <v>1.1668140271609124</v>
      </c>
      <c r="V174" s="14">
        <v>1.000417769910301</v>
      </c>
      <c r="W174" s="14">
        <v>1.2763894330947383</v>
      </c>
      <c r="X174" s="14">
        <v>1.1250528382860296</v>
      </c>
      <c r="Y174" s="14">
        <v>1.1252778252360811</v>
      </c>
      <c r="AH174" s="101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</row>
    <row r="175" spans="1:58" s="10" customFormat="1" x14ac:dyDescent="0.25">
      <c r="A175" s="14">
        <v>60</v>
      </c>
      <c r="B175" s="14">
        <v>0</v>
      </c>
      <c r="C175" s="14">
        <v>0</v>
      </c>
      <c r="D175" s="14">
        <v>1.000110819200265</v>
      </c>
      <c r="E175" s="14">
        <v>1.1057382662812278</v>
      </c>
      <c r="F175" s="14">
        <v>2.0389979415207793</v>
      </c>
      <c r="G175" s="14">
        <v>1.0376731197321576</v>
      </c>
      <c r="H175" s="14">
        <v>1.0835314313457689</v>
      </c>
      <c r="I175" s="14">
        <v>1.3746432903079444</v>
      </c>
      <c r="J175" s="14">
        <v>1.9975922019844721</v>
      </c>
      <c r="K175" s="14">
        <v>1.5501524195815237</v>
      </c>
      <c r="L175" s="14">
        <v>1.3257736162377547</v>
      </c>
      <c r="M175" s="14">
        <v>1.0770022841461617</v>
      </c>
      <c r="N175" s="14">
        <v>187.1240131634714</v>
      </c>
      <c r="O175" s="14">
        <v>1.2218816988581933</v>
      </c>
      <c r="P175" s="14">
        <v>1.0608526373878617</v>
      </c>
      <c r="Q175" s="14">
        <v>1.9498290881408145</v>
      </c>
      <c r="R175" s="14">
        <v>1.8863310976623398</v>
      </c>
      <c r="S175" s="14">
        <v>3.3398751424096345</v>
      </c>
      <c r="T175" s="14">
        <v>1.1166751024357324</v>
      </c>
      <c r="U175" s="14">
        <v>1.1693704649414391</v>
      </c>
      <c r="V175" s="14">
        <v>1.0005753683208121</v>
      </c>
      <c r="W175" s="14">
        <v>1.2813988858297967</v>
      </c>
      <c r="X175" s="14">
        <v>1.1197975731360299</v>
      </c>
      <c r="Y175" s="14">
        <v>1.1245974431893886</v>
      </c>
      <c r="AH175" s="101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</row>
    <row r="176" spans="1:58" s="10" customFormat="1" x14ac:dyDescent="0.25">
      <c r="A176" s="14">
        <v>120</v>
      </c>
      <c r="B176" s="14">
        <v>0</v>
      </c>
      <c r="C176" s="14">
        <v>0</v>
      </c>
      <c r="D176" s="14">
        <v>1.0000558069859808</v>
      </c>
      <c r="E176" s="14">
        <v>1.108368045919544</v>
      </c>
      <c r="F176" s="14">
        <v>2.0482944016110674</v>
      </c>
      <c r="G176" s="14">
        <v>1.0382973090065699</v>
      </c>
      <c r="H176" s="14">
        <v>1.0774678032723133</v>
      </c>
      <c r="I176" s="14">
        <v>1.3730178954677237</v>
      </c>
      <c r="J176" s="14">
        <v>2.0019385417641566</v>
      </c>
      <c r="K176" s="14">
        <v>1.5475655506208572</v>
      </c>
      <c r="L176" s="14">
        <v>1.3167422235258164</v>
      </c>
      <c r="M176" s="14">
        <v>1.0843305653859792</v>
      </c>
      <c r="N176" s="14">
        <v>188.17521151649117</v>
      </c>
      <c r="O176" s="14">
        <v>1.2193179486927359</v>
      </c>
      <c r="P176" s="14">
        <v>1.0616209142642707</v>
      </c>
      <c r="Q176" s="14">
        <v>1.9725453511715096</v>
      </c>
      <c r="R176" s="14">
        <v>1.9009447093841774</v>
      </c>
      <c r="S176" s="14">
        <v>3.3427495481373355</v>
      </c>
      <c r="T176" s="14">
        <v>1.1174768697952113</v>
      </c>
      <c r="U176" s="14">
        <v>1.1764403888001631</v>
      </c>
      <c r="V176" s="14">
        <v>1.0001918162543826</v>
      </c>
      <c r="W176" s="14">
        <v>1.2806321455200078</v>
      </c>
      <c r="X176" s="14">
        <v>1.1302975643511539</v>
      </c>
      <c r="Y176" s="14">
        <v>1.1305205146456385</v>
      </c>
      <c r="AH176" s="101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</row>
    <row r="177" spans="1:58" s="10" customFormat="1" x14ac:dyDescent="0.25">
      <c r="A177" s="14">
        <v>300</v>
      </c>
      <c r="B177" s="14">
        <v>0</v>
      </c>
      <c r="C177" s="14">
        <v>0</v>
      </c>
      <c r="D177" s="14">
        <v>1.0000235995380402</v>
      </c>
      <c r="E177" s="14">
        <v>1.1126106558870978</v>
      </c>
      <c r="F177" s="14">
        <v>2.0212896510694973</v>
      </c>
      <c r="G177" s="14">
        <v>1.029997152673269</v>
      </c>
      <c r="H177" s="14">
        <v>1.0808735381134063</v>
      </c>
      <c r="I177" s="14">
        <v>1.3893725676384736</v>
      </c>
      <c r="J177" s="14">
        <v>2.0818643801740055</v>
      </c>
      <c r="K177" s="14">
        <v>1.5640894349808712</v>
      </c>
      <c r="L177" s="14">
        <v>1.3159385769148384</v>
      </c>
      <c r="M177" s="14">
        <v>1.0903495551096043</v>
      </c>
      <c r="N177" s="14">
        <v>189.25082948043746</v>
      </c>
      <c r="O177" s="14">
        <v>1.2315595502075125</v>
      </c>
      <c r="P177" s="14">
        <v>1.0691093787166051</v>
      </c>
      <c r="Q177" s="14">
        <v>1.9971278384354443</v>
      </c>
      <c r="R177" s="14">
        <v>1.9244383942650218</v>
      </c>
      <c r="S177" s="14">
        <v>3.3288159885871758</v>
      </c>
      <c r="T177" s="14">
        <v>1.1218969590147101</v>
      </c>
      <c r="U177" s="14">
        <v>1.1807500637544348</v>
      </c>
      <c r="V177" s="14">
        <v>1.000197758482483</v>
      </c>
      <c r="W177" s="14">
        <v>1.2786216012543303</v>
      </c>
      <c r="X177" s="14">
        <v>1.1325734131634775</v>
      </c>
      <c r="Y177" s="14">
        <v>1.1360994097315527</v>
      </c>
      <c r="AH177" s="101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</row>
    <row r="178" spans="1:58" s="10" customFormat="1" x14ac:dyDescent="0.25">
      <c r="A178" s="14">
        <v>600</v>
      </c>
      <c r="B178" s="14">
        <v>0</v>
      </c>
      <c r="C178" s="14">
        <v>0</v>
      </c>
      <c r="D178" s="14">
        <v>1.0000112306268716</v>
      </c>
      <c r="E178" s="14">
        <v>1.1148457716985491</v>
      </c>
      <c r="F178" s="14">
        <v>2.0789174530476333</v>
      </c>
      <c r="G178" s="14">
        <v>1.0242671139531458</v>
      </c>
      <c r="H178" s="14">
        <v>1.0815671888940628</v>
      </c>
      <c r="I178" s="14">
        <v>1.3829481053347967</v>
      </c>
      <c r="J178" s="14">
        <v>2.0289089840575047</v>
      </c>
      <c r="K178" s="14">
        <v>1.5648235419542995</v>
      </c>
      <c r="L178" s="14">
        <v>1.3387778691227488</v>
      </c>
      <c r="M178" s="14">
        <v>1.0889791358784024</v>
      </c>
      <c r="N178" s="14">
        <v>189.05378521592692</v>
      </c>
      <c r="O178" s="14">
        <v>1.2239211889658603</v>
      </c>
      <c r="P178" s="14">
        <v>1.0688142245220693</v>
      </c>
      <c r="Q178" s="14">
        <v>1.9935996253846813</v>
      </c>
      <c r="R178" s="14">
        <v>1.9163168068005278</v>
      </c>
      <c r="S178" s="14">
        <v>3.3737965569921888</v>
      </c>
      <c r="T178" s="14">
        <v>1.1255959944156393</v>
      </c>
      <c r="U178" s="14">
        <v>1.1784506622480733</v>
      </c>
      <c r="V178" s="14">
        <v>1.0004216494127343</v>
      </c>
      <c r="W178" s="14">
        <v>1.282438352845144</v>
      </c>
      <c r="X178" s="14">
        <v>1.1420240178746011</v>
      </c>
      <c r="Y178" s="14">
        <v>1.1365298593872313</v>
      </c>
      <c r="AH178" s="101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</row>
    <row r="179" spans="1:58" s="10" customFormat="1" x14ac:dyDescent="0.25">
      <c r="A179" s="14">
        <v>1800</v>
      </c>
      <c r="B179" s="14">
        <v>0</v>
      </c>
      <c r="C179" s="14">
        <v>0</v>
      </c>
      <c r="D179" s="14">
        <v>1.000003752838571</v>
      </c>
      <c r="E179" s="14">
        <v>1.1173929525328103</v>
      </c>
      <c r="F179" s="14">
        <v>2.073720892414312</v>
      </c>
      <c r="G179" s="14">
        <v>1.023326010066183</v>
      </c>
      <c r="H179" s="14">
        <v>1.0813285704516729</v>
      </c>
      <c r="I179" s="14">
        <v>1.3934446618277263</v>
      </c>
      <c r="J179" s="14">
        <v>2.1019715590918335</v>
      </c>
      <c r="K179" s="14">
        <v>1.5684646798914905</v>
      </c>
      <c r="L179" s="14">
        <v>1.3477118154397882</v>
      </c>
      <c r="M179" s="14">
        <v>1.0948523844104769</v>
      </c>
      <c r="N179" s="14">
        <v>189.59516162495649</v>
      </c>
      <c r="O179" s="14">
        <v>1.2332661976189081</v>
      </c>
      <c r="P179" s="14">
        <v>1.0673667578375698</v>
      </c>
      <c r="Q179" s="14">
        <v>2.0126805883994101</v>
      </c>
      <c r="R179" s="14">
        <v>1.9533168761219244</v>
      </c>
      <c r="S179" s="14">
        <v>3.3629601496102768</v>
      </c>
      <c r="T179" s="14">
        <v>1.1283704169482709</v>
      </c>
      <c r="U179" s="14">
        <v>1.1875391609796875</v>
      </c>
      <c r="V179" s="14">
        <v>1.0004207830492222</v>
      </c>
      <c r="W179" s="14">
        <v>1.2821932513898455</v>
      </c>
      <c r="X179" s="14">
        <v>1.1535854915179447</v>
      </c>
      <c r="Y179" s="14">
        <v>1.1430720295999528</v>
      </c>
      <c r="AH179" s="101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</row>
    <row r="181" spans="1:58" s="29" customFormat="1" x14ac:dyDescent="0.25">
      <c r="A181" s="36" t="s">
        <v>31</v>
      </c>
      <c r="B181" s="36"/>
      <c r="C181" s="36"/>
      <c r="D181" s="36"/>
      <c r="E181" s="36" t="s">
        <v>40</v>
      </c>
      <c r="F181" s="36"/>
      <c r="AH181" s="58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</row>
    <row r="182" spans="1:58" s="29" customFormat="1" x14ac:dyDescent="0.25">
      <c r="AH182" s="58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</row>
    <row r="183" spans="1:58" s="29" customFormat="1" x14ac:dyDescent="0.25">
      <c r="A183" s="33" t="s">
        <v>30</v>
      </c>
      <c r="AH183" s="58"/>
      <c r="AI183" s="35"/>
      <c r="AJ183" s="35"/>
      <c r="AK183" s="35"/>
      <c r="AL183" s="35"/>
      <c r="AM183" s="35"/>
      <c r="AN183" s="35"/>
      <c r="AO183" s="35"/>
      <c r="AP183" s="35"/>
      <c r="AQ183" s="35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35"/>
      <c r="BD183" s="35"/>
      <c r="BE183" s="35"/>
      <c r="BF183" s="35"/>
    </row>
    <row r="184" spans="1:58" s="29" customFormat="1" x14ac:dyDescent="0.25">
      <c r="A184" s="29" t="s">
        <v>34</v>
      </c>
      <c r="B184" s="29" t="s">
        <v>4</v>
      </c>
      <c r="C184" s="29" t="s">
        <v>5</v>
      </c>
      <c r="D184" s="29" t="s">
        <v>6</v>
      </c>
      <c r="E184" s="29" t="s">
        <v>7</v>
      </c>
      <c r="F184" s="29" t="s">
        <v>8</v>
      </c>
      <c r="G184" s="29" t="s">
        <v>9</v>
      </c>
      <c r="H184" s="29" t="s">
        <v>10</v>
      </c>
      <c r="I184" s="29" t="s">
        <v>11</v>
      </c>
      <c r="J184" s="29" t="s">
        <v>12</v>
      </c>
      <c r="K184" s="29" t="s">
        <v>13</v>
      </c>
      <c r="L184" s="29" t="s">
        <v>14</v>
      </c>
      <c r="M184" s="29" t="s">
        <v>15</v>
      </c>
      <c r="N184" s="29" t="s">
        <v>16</v>
      </c>
      <c r="O184" s="29" t="s">
        <v>17</v>
      </c>
      <c r="P184" s="29" t="s">
        <v>18</v>
      </c>
      <c r="Q184" s="29" t="s">
        <v>19</v>
      </c>
      <c r="R184" s="29" t="s">
        <v>20</v>
      </c>
      <c r="S184" s="29" t="s">
        <v>21</v>
      </c>
      <c r="T184" s="29" t="s">
        <v>22</v>
      </c>
      <c r="U184" s="29" t="s">
        <v>23</v>
      </c>
      <c r="V184" s="29" t="s">
        <v>24</v>
      </c>
      <c r="W184" s="29" t="s">
        <v>25</v>
      </c>
      <c r="X184" s="29" t="s">
        <v>26</v>
      </c>
      <c r="Y184" s="29" t="s">
        <v>27</v>
      </c>
      <c r="AH184" s="58" t="s">
        <v>56</v>
      </c>
      <c r="AI184" s="35" t="s">
        <v>4</v>
      </c>
      <c r="AJ184" s="35" t="s">
        <v>5</v>
      </c>
      <c r="AK184" s="35" t="s">
        <v>6</v>
      </c>
      <c r="AL184" s="35" t="s">
        <v>7</v>
      </c>
      <c r="AM184" s="35" t="s">
        <v>8</v>
      </c>
      <c r="AN184" s="35" t="s">
        <v>9</v>
      </c>
      <c r="AO184" s="35" t="s">
        <v>10</v>
      </c>
      <c r="AP184" s="35" t="s">
        <v>11</v>
      </c>
      <c r="AQ184" s="35" t="s">
        <v>12</v>
      </c>
      <c r="AR184" s="35" t="s">
        <v>13</v>
      </c>
      <c r="AS184" s="35" t="s">
        <v>14</v>
      </c>
      <c r="AT184" s="35" t="s">
        <v>15</v>
      </c>
      <c r="AU184" s="35" t="s">
        <v>16</v>
      </c>
      <c r="AV184" s="35" t="s">
        <v>17</v>
      </c>
      <c r="AW184" s="35" t="s">
        <v>18</v>
      </c>
      <c r="AX184" s="35" t="s">
        <v>19</v>
      </c>
      <c r="AY184" s="35" t="s">
        <v>20</v>
      </c>
      <c r="AZ184" s="35" t="s">
        <v>21</v>
      </c>
      <c r="BA184" s="35" t="s">
        <v>22</v>
      </c>
      <c r="BB184" s="35" t="s">
        <v>23</v>
      </c>
      <c r="BC184" s="35" t="s">
        <v>24</v>
      </c>
      <c r="BD184" s="35" t="s">
        <v>25</v>
      </c>
      <c r="BE184" s="35" t="s">
        <v>26</v>
      </c>
      <c r="BF184" s="35" t="s">
        <v>27</v>
      </c>
    </row>
    <row r="185" spans="1:58" s="29" customFormat="1" x14ac:dyDescent="0.25">
      <c r="A185" s="29">
        <v>3</v>
      </c>
      <c r="B185" s="29">
        <v>0</v>
      </c>
      <c r="C185" s="29">
        <v>0</v>
      </c>
      <c r="D185" s="29">
        <v>9.9120804722097819</v>
      </c>
      <c r="E185" s="29">
        <v>1.2712376615723697</v>
      </c>
      <c r="F185" s="29">
        <v>3.1559091854175256</v>
      </c>
      <c r="G185" s="29">
        <v>0.19367168051996272</v>
      </c>
      <c r="H185" s="29">
        <v>0.63060356847866328</v>
      </c>
      <c r="I185" s="29">
        <v>0.71788478746295148</v>
      </c>
      <c r="J185" s="29">
        <v>0.60188771932194562</v>
      </c>
      <c r="K185" s="29">
        <v>0.47054495110983968</v>
      </c>
      <c r="L185" s="29">
        <v>1.7191096007137456</v>
      </c>
      <c r="M185" s="29">
        <v>1.9331577029280256</v>
      </c>
      <c r="N185" s="29">
        <v>6.1268175602350195E-3</v>
      </c>
      <c r="O185" s="29">
        <v>4.2664672364672374</v>
      </c>
      <c r="P185" s="29">
        <v>0.69310574064177699</v>
      </c>
      <c r="Q185" s="29">
        <v>0.43037046059427309</v>
      </c>
      <c r="R185" s="29">
        <v>9.9220760713512782E-2</v>
      </c>
      <c r="S185" s="29">
        <v>0.27479652991612508</v>
      </c>
      <c r="T185" s="29">
        <v>0.33625560799108956</v>
      </c>
      <c r="U185" s="29">
        <v>0.60952892393090818</v>
      </c>
      <c r="V185" s="29">
        <v>-0.2121184976011633</v>
      </c>
      <c r="W185" s="29">
        <v>5.9862359000149044E-2</v>
      </c>
      <c r="X185" s="29">
        <v>1.0893653054025287</v>
      </c>
      <c r="Y185" s="29">
        <v>0.42834806817513382</v>
      </c>
      <c r="AH185" s="58" t="s">
        <v>61</v>
      </c>
      <c r="AI185" s="35">
        <f t="array" ref="AI185">IFERROR(MATCH(MIN(IF(B185:B192&gt;0.33,B185:B192)),B185:B192,0),"-INF")</f>
        <v>1</v>
      </c>
      <c r="AJ185" s="35">
        <f t="array" ref="AJ185">IFERROR(MATCH(MIN(IF(C185:C192&gt;0.33,C185:C192)),C185:C192,0),"-INF")</f>
        <v>1</v>
      </c>
      <c r="AK185" s="35">
        <f t="array" ref="AK185">IFERROR(MATCH(MIN(IF(D185:D192&gt;0.33,D185:D192)),D185:D192,0),"-INF")</f>
        <v>1</v>
      </c>
      <c r="AL185" s="35">
        <f t="array" ref="AL185">IFERROR(MATCH(MIN(IF(E185:E192&gt;0.33,E185:E192)),E185:E192,0),"-INF")</f>
        <v>3</v>
      </c>
      <c r="AM185" s="35">
        <f t="array" ref="AM185">IFERROR(MATCH(MIN(IF(F185:F192&gt;0.33,F185:F192)),F185:F192,0),"-INF")</f>
        <v>7</v>
      </c>
      <c r="AN185" s="35" t="str">
        <f t="array" ref="AN185">IFERROR(MATCH(MIN(IF(G185:G192&gt;0.33,G185:G192)),G185:G192,0),"-INF")</f>
        <v>-INF</v>
      </c>
      <c r="AO185" s="35">
        <f t="array" ref="AO185">IFERROR(MATCH(MIN(IF(H185:H192&gt;0.33,H185:H192)),H185:H192,0),"-INF")</f>
        <v>2</v>
      </c>
      <c r="AP185" s="35">
        <f t="array" ref="AP185">IFERROR(MATCH(MIN(IF(I185:I192&gt;0.33,I185:I192)),I185:I192,0),"-INF")</f>
        <v>5</v>
      </c>
      <c r="AQ185" s="35">
        <f t="array" ref="AQ185">IFERROR(MATCH(MIN(IF(J185:J192&gt;0.33,J185:J192)),J185:J192,0),"-INF")</f>
        <v>4</v>
      </c>
      <c r="AR185" s="35">
        <f t="array" ref="AR185">IFERROR(MATCH(MIN(IF(K185:K192&gt;0.33,K185:K192)),K185:K192,0),"-INF")</f>
        <v>6</v>
      </c>
      <c r="AS185" s="35">
        <f t="array" ref="AS185">IFERROR(MATCH(MIN(IF(L185:L192&gt;0.33,L185:L192)),L185:L192,0),"-INF")</f>
        <v>1</v>
      </c>
      <c r="AT185" s="35">
        <f t="array" ref="AT185">IFERROR(MATCH(MIN(IF(M185:M192&gt;0.33,M185:M192)),M185:M192,0),"-INF")</f>
        <v>7</v>
      </c>
      <c r="AU185" s="35" t="str">
        <f t="array" ref="AU185">IFERROR(MATCH(MIN(IF(N185:N192&gt;0.33,N185:N192)),N185:N192,0),"-INF")</f>
        <v>-INF</v>
      </c>
      <c r="AV185" s="35">
        <f t="array" ref="AV185">IFERROR(MATCH(MIN(IF(O185:O192&gt;0.33,O185:O192)),O185:O192,0),"-INF")</f>
        <v>7</v>
      </c>
      <c r="AW185" s="35">
        <f t="array" ref="AW185">IFERROR(MATCH(MIN(IF(P185:P192&gt;0.33,P185:P192)),P185:P192,0),"-INF")</f>
        <v>5</v>
      </c>
      <c r="AX185" s="35">
        <f t="array" ref="AX185">IFERROR(MATCH(MIN(IF(Q185:Q192&gt;0.33,Q185:Q192)),Q185:Q192,0),"-INF")</f>
        <v>2</v>
      </c>
      <c r="AY185" s="35" t="str">
        <f t="array" ref="AY185">IFERROR(MATCH(MIN(IF(R185:R192&gt;0.33,R185:R192)),R185:R192,0),"-INF")</f>
        <v>-INF</v>
      </c>
      <c r="AZ185" s="35" t="str">
        <f t="array" ref="AZ185">IFERROR(MATCH(MIN(IF(S185:S192&gt;0.33,S185:S192)),S185:S192,0),"-INF")</f>
        <v>-INF</v>
      </c>
      <c r="BA185" s="35">
        <f t="array" ref="BA185">IFERROR(MATCH(MIN(IF(T185:T192&gt;0.33,T185:T192)),T185:T192,0),"-INF")</f>
        <v>1</v>
      </c>
      <c r="BB185" s="35">
        <f t="array" ref="BB185">IFERROR(MATCH(MIN(IF(U185:U192&gt;0.33,U185:U192)),U185:U192,0),"-INF")</f>
        <v>5</v>
      </c>
      <c r="BC185" s="35">
        <f t="array" ref="BC185">IFERROR(MATCH(MIN(IF(V185:V192&gt;0.33,V185:V192)),V185:V192,0),"-INF")</f>
        <v>6</v>
      </c>
      <c r="BD185" s="35" t="str">
        <f t="array" ref="BD185">IFERROR(MATCH(MIN(IF(W185:W192&gt;0.33,W185:W192)),W185:W192,0),"-INF")</f>
        <v>-INF</v>
      </c>
      <c r="BE185" s="35">
        <f t="array" ref="BE185">IFERROR(MATCH(MIN(IF(X185:X192&gt;0.33,X185:X192)),X185:X192,0),"-INF")</f>
        <v>4</v>
      </c>
      <c r="BF185" s="35">
        <f t="array" ref="BF185">IFERROR(MATCH(MIN(IF(Y185:Y192&gt;0.33,Y185:Y192)),Y185:Y192,0),"-INF")</f>
        <v>1</v>
      </c>
    </row>
    <row r="186" spans="1:58" s="29" customFormat="1" x14ac:dyDescent="0.25">
      <c r="A186" s="29">
        <v>10</v>
      </c>
      <c r="B186" s="29">
        <v>0</v>
      </c>
      <c r="C186" s="29">
        <v>0</v>
      </c>
      <c r="D186" s="29">
        <v>21.239996114996117</v>
      </c>
      <c r="E186" s="29">
        <v>2.1196523228400692</v>
      </c>
      <c r="F186" s="29">
        <v>3.3911555950243941</v>
      </c>
      <c r="G186" s="29">
        <v>0.11186147625902988</v>
      </c>
      <c r="H186" s="29">
        <v>0.35907483023926606</v>
      </c>
      <c r="I186" s="29">
        <v>0.5222827535006016</v>
      </c>
      <c r="J186" s="29">
        <v>0.96634239465476091</v>
      </c>
      <c r="K186" s="29">
        <v>0.31932954675888003</v>
      </c>
      <c r="L186" s="29">
        <v>3.9409843150483801</v>
      </c>
      <c r="M186" s="29">
        <v>0.65712532919045463</v>
      </c>
      <c r="N186" s="29">
        <v>3.6048369273769709E-3</v>
      </c>
      <c r="O186" s="29">
        <v>5.040933368895967</v>
      </c>
      <c r="P186" s="29">
        <v>1.7731374587977939</v>
      </c>
      <c r="Q186" s="29">
        <v>0.38633060635471461</v>
      </c>
      <c r="R186" s="29">
        <v>6.3833968605445379E-2</v>
      </c>
      <c r="S186" s="29">
        <v>0.18299059461817532</v>
      </c>
      <c r="T186" s="29">
        <v>0.26292818100635629</v>
      </c>
      <c r="U186" s="29">
        <v>0.66058750985473047</v>
      </c>
      <c r="V186" s="29">
        <v>-4.1871216286043049</v>
      </c>
      <c r="W186" s="29">
        <v>3.5776785536829739E-2</v>
      </c>
      <c r="X186" s="29">
        <v>1.8934666781434513</v>
      </c>
      <c r="Y186" s="29">
        <v>1.3222301331743676</v>
      </c>
      <c r="AH186" s="58" t="s">
        <v>62</v>
      </c>
      <c r="AI186" s="35">
        <f t="array" ref="AI186">IFERROR(MATCH(MAX(IF(B185:B192&lt;0.33,B185:B192)),B185:B192,0),"INF")</f>
        <v>1</v>
      </c>
      <c r="AJ186" s="35">
        <f t="array" ref="AJ186">IFERROR(MATCH(MAX(IF(C185:C192&lt;0.33,C185:C192)),C185:C192,0),"INF")</f>
        <v>1</v>
      </c>
      <c r="AK186" s="35" t="str">
        <f t="array" ref="AK186">IFERROR(MATCH(MAX(IF(D185:D192&lt;0.33,D185:D192)),D185:D192,0),"INF")</f>
        <v>INF</v>
      </c>
      <c r="AL186" s="35" t="str">
        <f t="array" ref="AL186">IFERROR(MATCH(MAX(IF(E185:E192&lt;0.33,E185:E192)),E185:E192,0),"INF")</f>
        <v>INF</v>
      </c>
      <c r="AM186" s="35" t="str">
        <f t="array" ref="AM186">IFERROR(MATCH(MAX(IF(F185:F192&lt;0.33,F185:F192)),F185:F192,0),"INF")</f>
        <v>INF</v>
      </c>
      <c r="AN186" s="35">
        <f t="array" ref="AN186">IFERROR(MATCH(MAX(IF(G185:G192&lt;0.33,G185:G192)),G185:G192,0),"INF")</f>
        <v>1</v>
      </c>
      <c r="AO186" s="35">
        <f t="array" ref="AO186">IFERROR(MATCH(MAX(IF(H185:H192&lt;0.33,H185:H192)),H185:H192,0),"INF")</f>
        <v>3</v>
      </c>
      <c r="AP186" s="35">
        <f t="array" ref="AP186">IFERROR(MATCH(MAX(IF(I185:I192&lt;0.33,I185:I192)),I185:I192,0),"INF")</f>
        <v>6</v>
      </c>
      <c r="AQ186" s="35">
        <f t="array" ref="AQ186">IFERROR(MATCH(MAX(IF(J185:J192&lt;0.33,J185:J192)),J185:J192,0),"INF")</f>
        <v>5</v>
      </c>
      <c r="AR186" s="35">
        <f t="array" ref="AR186">IFERROR(MATCH(MAX(IF(K185:K192&lt;0.33,K185:K192)),K185:K192,0),"INF")</f>
        <v>2</v>
      </c>
      <c r="AS186" s="35" t="str">
        <f t="array" ref="AS186">IFERROR(MATCH(MAX(IF(L185:L192&lt;0.33,L185:L192)),L185:L192,0),"INF")</f>
        <v>INF</v>
      </c>
      <c r="AT186" s="35" t="str">
        <f t="array" ref="AT186">IFERROR(MATCH(MAX(IF(M185:M192&lt;0.33,M185:M192)),M185:M192,0),"INF")</f>
        <v>INF</v>
      </c>
      <c r="AU186" s="35">
        <f t="array" ref="AU186">IFERROR(MATCH(MAX(IF(N185:N192&lt;0.33,N185:N192)),N185:N192,0),"INF")</f>
        <v>1</v>
      </c>
      <c r="AV186" s="35" t="str">
        <f t="array" ref="AV186">IFERROR(MATCH(MAX(IF(O185:O192&lt;0.33,O185:O192)),O185:O192,0),"INF")</f>
        <v>INF</v>
      </c>
      <c r="AW186" s="35">
        <f t="array" ref="AW186">IFERROR(MATCH(MAX(IF(P185:P192&lt;0.33,P185:P192)),P185:P192,0),"INF")</f>
        <v>7</v>
      </c>
      <c r="AX186" s="35">
        <f t="array" ref="AX186">IFERROR(MATCH(MAX(IF(Q185:Q192&lt;0.33,Q185:Q192)),Q185:Q192,0),"INF")</f>
        <v>3</v>
      </c>
      <c r="AY186" s="35">
        <f t="array" ref="AY186">IFERROR(MATCH(MAX(IF(R185:R192&lt;0.33,R185:R192)),R185:R192,0),"INF")</f>
        <v>1</v>
      </c>
      <c r="AZ186" s="35">
        <f t="array" ref="AZ186">IFERROR(MATCH(MAX(IF(S185:S192&lt;0.33,S185:S192)),S185:S192,0),"INF")</f>
        <v>1</v>
      </c>
      <c r="BA186" s="35">
        <f t="array" ref="BA186">IFERROR(MATCH(MAX(IF(T185:T192&lt;0.33,T185:T192)),T185:T192,0),"INF")</f>
        <v>2</v>
      </c>
      <c r="BB186" s="35">
        <f t="array" ref="BB186">IFERROR(MATCH(MAX(IF(U185:U192&lt;0.33,U185:U192)),U185:U192,0),"INF")</f>
        <v>6</v>
      </c>
      <c r="BC186" s="35" t="str">
        <f t="array" ref="BC186">IFERROR(MATCH(MAX(IF(V185:V192&lt;0.33,V185:V192)),V185:V192,0),"INF")</f>
        <v>INF</v>
      </c>
      <c r="BD186" s="35">
        <f t="array" ref="BD186">IFERROR(MATCH(MAX(IF(W185:W192&lt;0.33,W185:W192)),W185:W192,0),"INF")</f>
        <v>1</v>
      </c>
      <c r="BE186" s="35" t="str">
        <f t="array" ref="BE186">IFERROR(MATCH(MAX(IF(X185:X192&lt;0.33,X185:X192)),X185:X192,0),"INF")</f>
        <v>INF</v>
      </c>
      <c r="BF186" s="35" t="str">
        <f t="array" ref="BF186">IFERROR(MATCH(MAX(IF(Y185:Y192&lt;0.33,Y185:Y192)),Y185:Y192,0),"INF")</f>
        <v>INF</v>
      </c>
    </row>
    <row r="187" spans="1:58" s="29" customFormat="1" x14ac:dyDescent="0.25">
      <c r="A187" s="29">
        <v>30</v>
      </c>
      <c r="B187" s="29">
        <v>0</v>
      </c>
      <c r="C187" s="29">
        <v>0</v>
      </c>
      <c r="D187" s="29">
        <v>36.611840369812505</v>
      </c>
      <c r="E187" s="29">
        <v>0.92616022216238036</v>
      </c>
      <c r="F187" s="29">
        <v>1.228474449536942</v>
      </c>
      <c r="G187" s="29">
        <v>5.8733354976887239E-2</v>
      </c>
      <c r="H187" s="29">
        <v>0.20919385401315072</v>
      </c>
      <c r="I187" s="29">
        <v>0.41240052039584751</v>
      </c>
      <c r="J187" s="29">
        <v>0.60517759001465921</v>
      </c>
      <c r="K187" s="29">
        <v>0.59486784178407581</v>
      </c>
      <c r="L187" s="29">
        <v>5.067661534975648</v>
      </c>
      <c r="M187" s="29">
        <v>0.69724378531768594</v>
      </c>
      <c r="N187" s="29">
        <v>2.1009276496455126E-3</v>
      </c>
      <c r="O187" s="29">
        <v>5.3785928154612401</v>
      </c>
      <c r="P187" s="29">
        <v>0.73724899087321605</v>
      </c>
      <c r="Q187" s="29">
        <v>0.17699048252113228</v>
      </c>
      <c r="R187" s="29">
        <v>3.8249599253356109E-2</v>
      </c>
      <c r="S187" s="29">
        <v>0.11720298235345224</v>
      </c>
      <c r="T187" s="29">
        <v>0.15770123789831589</v>
      </c>
      <c r="U187" s="29">
        <v>0.41547545888907783</v>
      </c>
      <c r="V187" s="29">
        <v>-3.0940182518699015</v>
      </c>
      <c r="W187" s="29">
        <v>2.0792782112075706E-2</v>
      </c>
      <c r="X187" s="29">
        <v>3.3285561557557184</v>
      </c>
      <c r="Y187" s="29">
        <v>1.2990286907153363</v>
      </c>
      <c r="AH187" s="58" t="s">
        <v>58</v>
      </c>
      <c r="AI187" s="35">
        <f t="shared" ref="AI187" si="395">IFERROR(INDEX(B185:B192,AI186)-INDEX(B185:B192,AI185),0)</f>
        <v>0</v>
      </c>
      <c r="AJ187" s="35">
        <f t="shared" ref="AJ187" si="396">IFERROR(INDEX(C185:C192,AJ186)-INDEX(C185:C192,AJ185),0)</f>
        <v>0</v>
      </c>
      <c r="AK187" s="35">
        <f t="shared" ref="AK187" si="397">IFERROR(INDEX(D185:D192,AK186)-INDEX(D185:D192,AK185),0)</f>
        <v>0</v>
      </c>
      <c r="AL187" s="35">
        <f>IFERROR(INDEX(E185:E192,AL186)-INDEX(E185:E192,AL185),0)</f>
        <v>0</v>
      </c>
      <c r="AM187" s="35">
        <f t="shared" ref="AM187" si="398">IFERROR(INDEX(F185:F192,AM186)-INDEX(F185:F192,AM185),0)</f>
        <v>0</v>
      </c>
      <c r="AN187" s="35">
        <f t="shared" ref="AN187" si="399">IFERROR(INDEX(G185:G192,AN186)-INDEX(G185:G192,AN185),0)</f>
        <v>0</v>
      </c>
      <c r="AO187" s="35">
        <f t="shared" ref="AO187" si="400">IFERROR(INDEX(H185:H192,AO186)-INDEX(H185:H192,AO185),0)</f>
        <v>-0.14988097622611535</v>
      </c>
      <c r="AP187" s="35">
        <f>IFERROR(INDEX(I185:I192,AP186)-INDEX(I185:I192,AP185),0)</f>
        <v>-0.11681911722564869</v>
      </c>
      <c r="AQ187" s="35">
        <f t="shared" ref="AQ187" si="401">IFERROR(INDEX(J185:J192,AQ186)-INDEX(J185:J192,AQ185),0)</f>
        <v>-4.8333282911528164E-2</v>
      </c>
      <c r="AR187" s="35">
        <f t="shared" ref="AR187" si="402">IFERROR(INDEX(K185:K192,AR186)-INDEX(K185:K192,AR185),0)</f>
        <v>-8.2276873812375195E-2</v>
      </c>
      <c r="AS187" s="35">
        <f t="shared" ref="AS187" si="403">IFERROR(INDEX(L185:L192,AS186)-INDEX(L185:L192,AS185),0)</f>
        <v>0</v>
      </c>
      <c r="AT187" s="35">
        <f t="shared" ref="AT187" si="404">IFERROR(INDEX(M185:M192,AT186)-INDEX(M185:M192,AT185),0)</f>
        <v>0</v>
      </c>
      <c r="AU187" s="35">
        <f t="shared" ref="AU187" si="405">IFERROR(INDEX(N185:N192,AU186)-INDEX(N185:N192,AU185),0)</f>
        <v>0</v>
      </c>
      <c r="AV187" s="35">
        <f t="shared" ref="AV187" si="406">IFERROR(INDEX(O185:O192,AV186)-INDEX(O185:O192,AV185),0)</f>
        <v>0</v>
      </c>
      <c r="AW187" s="35">
        <f t="shared" ref="AW187" si="407">IFERROR(INDEX(P185:P192,AW186)-INDEX(P185:P192,AW185),0)</f>
        <v>-9.9156268208304754E-2</v>
      </c>
      <c r="AX187" s="35">
        <f t="shared" ref="AX187" si="408">IFERROR(INDEX(Q185:Q192,AX186)-INDEX(Q185:Q192,AX185),0)</f>
        <v>-0.20934012383358233</v>
      </c>
      <c r="AY187" s="35">
        <f t="shared" ref="AY187" si="409">IFERROR(INDEX(R185:R192,AY186)-INDEX(R185:R192,AY185),0)</f>
        <v>0</v>
      </c>
      <c r="AZ187" s="35">
        <f t="shared" ref="AZ187" si="410">IFERROR(INDEX(S185:S192,AZ186)-INDEX(S185:S192,AZ185),0)</f>
        <v>0</v>
      </c>
      <c r="BA187" s="35">
        <f t="shared" ref="BA187" si="411">IFERROR(INDEX(T185:T192,BA186)-INDEX(T185:T192,BA185),0)</f>
        <v>-7.3327426984733268E-2</v>
      </c>
      <c r="BB187" s="35">
        <f t="shared" ref="BB187" si="412">IFERROR(INDEX(U185:U192,BB186)-INDEX(U185:U192,BB185),0)</f>
        <v>-4.68470980980083E-2</v>
      </c>
      <c r="BC187" s="35">
        <f t="shared" ref="BC187" si="413">IFERROR(INDEX(V185:V192,BC186)-INDEX(V185:V192,BC185),0)</f>
        <v>0</v>
      </c>
      <c r="BD187" s="35">
        <f t="shared" ref="BD187" si="414">IFERROR(INDEX(W185:W192,BD186)-INDEX(W185:W192,BD185),0)</f>
        <v>0</v>
      </c>
      <c r="BE187" s="35">
        <f t="shared" ref="BE187" si="415">IFERROR(INDEX(X185:X192,BE186)-INDEX(X185:X192,BE185),0)</f>
        <v>0</v>
      </c>
      <c r="BF187" s="35">
        <f t="shared" ref="BF187" si="416">IFERROR(INDEX(Y185:Y192,BF186)-INDEX(Y185:Y192,BF185),0)</f>
        <v>0</v>
      </c>
    </row>
    <row r="188" spans="1:58" s="29" customFormat="1" x14ac:dyDescent="0.25">
      <c r="A188" s="29">
        <v>45</v>
      </c>
      <c r="B188" s="29">
        <v>0</v>
      </c>
      <c r="C188" s="29">
        <v>0</v>
      </c>
      <c r="D188" s="29">
        <v>53.004135802469129</v>
      </c>
      <c r="E188" s="29">
        <v>7.0826378634033631</v>
      </c>
      <c r="F188" s="29">
        <v>1.3974155510381812</v>
      </c>
      <c r="G188" s="29">
        <v>4.6307315361837839E-2</v>
      </c>
      <c r="H188" s="29">
        <v>0.15813474579030093</v>
      </c>
      <c r="I188" s="29">
        <v>0.34883911128046347</v>
      </c>
      <c r="J188" s="29">
        <v>0.37674424128141382</v>
      </c>
      <c r="K188" s="29">
        <v>0.62559935468313765</v>
      </c>
      <c r="L188" s="29">
        <v>8.623787494762329</v>
      </c>
      <c r="M188" s="29">
        <v>3.8358422178735494</v>
      </c>
      <c r="N188" s="29">
        <v>1.7509663524053508E-3</v>
      </c>
      <c r="O188" s="29">
        <v>4.3220296538534786</v>
      </c>
      <c r="P188" s="29">
        <v>0.68521821211437317</v>
      </c>
      <c r="Q188" s="29">
        <v>0.17441534617399782</v>
      </c>
      <c r="R188" s="29">
        <v>3.1908869822997697E-2</v>
      </c>
      <c r="S188" s="29">
        <v>0.1013693318207905</v>
      </c>
      <c r="T188" s="29">
        <v>0.12803951405250288</v>
      </c>
      <c r="U188" s="29">
        <v>0.40577064908096444</v>
      </c>
      <c r="V188" s="29">
        <v>-10.113838877155599</v>
      </c>
      <c r="W188" s="29">
        <v>1.7653454944658711E-2</v>
      </c>
      <c r="X188" s="29">
        <v>0.98844089107754418</v>
      </c>
      <c r="Y188" s="29">
        <v>0.70274723304885034</v>
      </c>
      <c r="AH188" s="58" t="s">
        <v>59</v>
      </c>
      <c r="AI188" s="35">
        <f t="shared" ref="AI188:AK188" si="417">IFERROR(INDEX($A185:$A192,AI186)-INDEX($A185:$A192,AI185),0)</f>
        <v>0</v>
      </c>
      <c r="AJ188" s="35">
        <f t="shared" si="417"/>
        <v>0</v>
      </c>
      <c r="AK188" s="35">
        <f t="shared" si="417"/>
        <v>0</v>
      </c>
      <c r="AL188" s="35">
        <f>IFERROR(INDEX($A185:$A192,AL186)-INDEX($A185:$A192,AL185),0)</f>
        <v>0</v>
      </c>
      <c r="AM188" s="35">
        <f t="shared" ref="AM188:BF188" si="418">IFERROR(INDEX($A185:$A192,AM186)-INDEX($A185:$A192,AM185),0)</f>
        <v>0</v>
      </c>
      <c r="AN188" s="35">
        <f t="shared" si="418"/>
        <v>0</v>
      </c>
      <c r="AO188" s="35">
        <f t="shared" si="418"/>
        <v>20</v>
      </c>
      <c r="AP188" s="35">
        <f t="shared" si="418"/>
        <v>30</v>
      </c>
      <c r="AQ188" s="35">
        <f t="shared" si="418"/>
        <v>15</v>
      </c>
      <c r="AR188" s="35">
        <f t="shared" si="418"/>
        <v>-80</v>
      </c>
      <c r="AS188" s="35">
        <f t="shared" si="418"/>
        <v>0</v>
      </c>
      <c r="AT188" s="35">
        <f t="shared" si="418"/>
        <v>0</v>
      </c>
      <c r="AU188" s="35">
        <f t="shared" si="418"/>
        <v>0</v>
      </c>
      <c r="AV188" s="35">
        <f t="shared" si="418"/>
        <v>0</v>
      </c>
      <c r="AW188" s="35">
        <f t="shared" si="418"/>
        <v>60</v>
      </c>
      <c r="AX188" s="35">
        <f t="shared" si="418"/>
        <v>20</v>
      </c>
      <c r="AY188" s="35">
        <f t="shared" si="418"/>
        <v>0</v>
      </c>
      <c r="AZ188" s="35">
        <f t="shared" si="418"/>
        <v>0</v>
      </c>
      <c r="BA188" s="35">
        <f t="shared" si="418"/>
        <v>7</v>
      </c>
      <c r="BB188" s="35">
        <f t="shared" si="418"/>
        <v>30</v>
      </c>
      <c r="BC188" s="35">
        <f t="shared" si="418"/>
        <v>0</v>
      </c>
      <c r="BD188" s="35">
        <f t="shared" si="418"/>
        <v>0</v>
      </c>
      <c r="BE188" s="35">
        <f t="shared" si="418"/>
        <v>0</v>
      </c>
      <c r="BF188" s="35">
        <f t="shared" si="418"/>
        <v>0</v>
      </c>
    </row>
    <row r="189" spans="1:58" s="29" customFormat="1" x14ac:dyDescent="0.25">
      <c r="A189" s="29">
        <v>60</v>
      </c>
      <c r="B189" s="29">
        <v>0</v>
      </c>
      <c r="C189" s="29">
        <v>0</v>
      </c>
      <c r="D189" s="29">
        <v>49.666666666666664</v>
      </c>
      <c r="E189" s="29">
        <v>1.4938761985542912</v>
      </c>
      <c r="F189" s="29">
        <v>1.7753705158355553</v>
      </c>
      <c r="G189" s="29">
        <v>4.333300658276807E-2</v>
      </c>
      <c r="H189" s="29">
        <v>0.15185913952475188</v>
      </c>
      <c r="I189" s="29">
        <v>0.33945502102046665</v>
      </c>
      <c r="J189" s="29">
        <v>0.32841095836988565</v>
      </c>
      <c r="K189" s="29">
        <v>0.51590851726804499</v>
      </c>
      <c r="L189" s="29">
        <v>9.5342788486712493</v>
      </c>
      <c r="M189" s="29">
        <v>0.44616792857608278</v>
      </c>
      <c r="N189" s="29">
        <v>1.4679682069617624E-3</v>
      </c>
      <c r="O189" s="29">
        <v>1.2995534466472385</v>
      </c>
      <c r="P189" s="29">
        <v>0.42678827387696522</v>
      </c>
      <c r="Q189" s="29">
        <v>0.13026785509654934</v>
      </c>
      <c r="R189" s="29">
        <v>2.689395329446146E-2</v>
      </c>
      <c r="S189" s="29">
        <v>8.2145084614754879E-2</v>
      </c>
      <c r="T189" s="29">
        <v>0.11779930924736437</v>
      </c>
      <c r="U189" s="29">
        <v>0.33022869804847499</v>
      </c>
      <c r="V189" s="29">
        <v>-5.7477699562539319</v>
      </c>
      <c r="W189" s="29">
        <v>1.4816930583567764E-2</v>
      </c>
      <c r="X189" s="29">
        <v>1.1251689648896508</v>
      </c>
      <c r="Y189" s="29">
        <v>0.53450443387929292</v>
      </c>
      <c r="AH189" s="58" t="s">
        <v>60</v>
      </c>
      <c r="AI189" s="35">
        <f>IF(AI186="INF","INF",IFERROR(INDEX($A185:$A192,AI185)+AI188/AI187*(0.33-INDEX(B185:B192,AI185)),0))</f>
        <v>0</v>
      </c>
      <c r="AJ189" s="35">
        <f t="shared" ref="AJ189" si="419">IF(AJ186="INF","INF",IFERROR(INDEX($A185:$A192,AJ185)+AJ188/AJ187*(0.33-INDEX(C185:C192,AJ185)),0))</f>
        <v>0</v>
      </c>
      <c r="AK189" s="35" t="str">
        <f t="shared" ref="AK189" si="420">IF(AK186="INF","INF",IFERROR(INDEX($A185:$A192,AK185)+AK188/AK187*(0.33-INDEX(D185:D192,AK185)),0))</f>
        <v>INF</v>
      </c>
      <c r="AL189" s="35" t="str">
        <f t="shared" ref="AL189" si="421">IF(AL186="INF","INF",IFERROR(INDEX($A185:$A192,AL185)+AL188/AL187*(0.33-INDEX(E185:E192,AL185)),0))</f>
        <v>INF</v>
      </c>
      <c r="AM189" s="35" t="str">
        <f t="shared" ref="AM189" si="422">IF(AM186="INF","INF",IFERROR(INDEX($A185:$A192,AM185)+AM188/AM187*(0.33-INDEX(F185:F192,AM185)),0))</f>
        <v>INF</v>
      </c>
      <c r="AN189" s="35">
        <f t="shared" ref="AN189" si="423">IF(AN186="INF","INF",IFERROR(INDEX($A185:$A192,AN185)+AN188/AN187*(0.33-INDEX(G185:G192,AN185)),0))</f>
        <v>0</v>
      </c>
      <c r="AO189" s="35">
        <f t="shared" ref="AO189" si="424">IF(AO186="INF","INF",IFERROR(INDEX($A185:$A192,AO185)+AO188/AO187*(0.33-INDEX(H185:H192,AO185)),0))</f>
        <v>13.879722560040282</v>
      </c>
      <c r="AP189" s="35">
        <f t="shared" ref="AP189" si="425">IF(AP186="INF","INF",IFERROR(INDEX($A185:$A192,AP185)+AP188/AP187*(0.33-INDEX(I185:I192,AP185)),0))</f>
        <v>62.428118251108657</v>
      </c>
      <c r="AQ189" s="35">
        <f t="shared" ref="AQ189" si="426">IF(AQ186="INF","INF",IFERROR(INDEX($A185:$A192,AQ185)+AQ188/AQ187*(0.33-INDEX(J185:J192,AQ185)),0))</f>
        <v>59.506848634814531</v>
      </c>
      <c r="AR189" s="35">
        <f t="shared" ref="AR189" si="427">IF(AR186="INF","INF",IFERROR(INDEX($A185:$A192,AR185)+AR188/AR187*(0.33-INDEX(K185:K192,AR185)),0))</f>
        <v>20.375166431775682</v>
      </c>
      <c r="AS189" s="35" t="str">
        <f t="shared" ref="AS189" si="428">IF(AS186="INF","INF",IFERROR(INDEX($A185:$A192,AS185)+AS188/AS187*(0.33-INDEX(L185:L192,AS185)),0))</f>
        <v>INF</v>
      </c>
      <c r="AT189" s="35" t="str">
        <f t="shared" ref="AT189" si="429">IF(AT186="INF","INF",IFERROR(INDEX($A185:$A192,AT185)+AT188/AT187*(0.33-INDEX(M185:M192,AT185)),0))</f>
        <v>INF</v>
      </c>
      <c r="AU189" s="35">
        <f t="shared" ref="AU189" si="430">IF(AU186="INF","INF",IFERROR(INDEX($A185:$A192,AU185)+AU188/AU187*(0.33-INDEX(N185:N192,AU185)),0))</f>
        <v>0</v>
      </c>
      <c r="AV189" s="35" t="str">
        <f t="shared" ref="AV189" si="431">IF(AV186="INF","INF",IFERROR(INDEX($A185:$A192,AV185)+AV188/AV187*(0.33-INDEX(O185:O192,AV185)),0))</f>
        <v>INF</v>
      </c>
      <c r="AW189" s="35">
        <f t="shared" ref="AW189" si="432">IF(AW186="INF","INF",IFERROR(INDEX($A185:$A192,AW185)+AW188/AW187*(0.33-INDEX(P185:P192,AW185)),0))</f>
        <v>118.5671136838077</v>
      </c>
      <c r="AX189" s="35">
        <f t="shared" ref="AX189" si="433">IF(AX186="INF","INF",IFERROR(INDEX($A185:$A192,AX185)+AX188/AX187*(0.33-INDEX(Q185:Q192,AX185)),0))</f>
        <v>15.381730489420686</v>
      </c>
      <c r="AY189" s="35">
        <f t="shared" ref="AY189" si="434">IF(AY186="INF","INF",IFERROR(INDEX($A185:$A192,AY185)+AY188/AY187*(0.33-INDEX(R185:R192,AY185)),0))</f>
        <v>0</v>
      </c>
      <c r="AZ189" s="35">
        <f t="shared" ref="AZ189" si="435">IF(AZ186="INF","INF",IFERROR(INDEX($A185:$A192,AZ185)+AZ188/AZ187*(0.33-INDEX(S185:S192,AZ185)),0))</f>
        <v>0</v>
      </c>
      <c r="BA189" s="35">
        <f t="shared" ref="BA189" si="436">IF(BA186="INF","INF",IFERROR(INDEX($A185:$A192,BA185)+BA188/BA187*(0.33-INDEX(T185:T192,BA185)),0))</f>
        <v>3.5971743144177646</v>
      </c>
      <c r="BB189" s="35">
        <f t="shared" ref="BB189" si="437">IF(BB186="INF","INF",IFERROR(INDEX($A185:$A192,BB185)+BB188/BB187*(0.33-INDEX(U185:U192,BB185)),0))</f>
        <v>60.146453926343433</v>
      </c>
      <c r="BC189" s="35" t="str">
        <f t="shared" ref="BC189" si="438">IF(BC186="INF","INF",IFERROR(INDEX($A185:$A192,BC185)+BC188/BC187*(0.33-INDEX(V185:V192,BC185)),0))</f>
        <v>INF</v>
      </c>
      <c r="BD189" s="35">
        <f t="shared" ref="BD189" si="439">IF(BD186="INF","INF",IFERROR(INDEX($A185:$A192,BD185)+BD188/BD187*(0.33-INDEX(W185:W192,BD185)),0))</f>
        <v>0</v>
      </c>
      <c r="BE189" s="35" t="str">
        <f t="shared" ref="BE189" si="440">IF(BE186="INF","INF",IFERROR(INDEX($A185:$A192,BE185)+BE188/BE187*(0.33-INDEX(X185:X192,BE185)),0))</f>
        <v>INF</v>
      </c>
      <c r="BF189" s="35" t="str">
        <f t="shared" ref="BF189" si="441">IF(BF186="INF","INF",IFERROR(INDEX($A185:$A192,BF185)+BF188/BF187*(0.33-INDEX(Y185:Y192,BF185)),0))</f>
        <v>INF</v>
      </c>
    </row>
    <row r="190" spans="1:58" s="29" customFormat="1" x14ac:dyDescent="0.25">
      <c r="A190" s="29">
        <v>90</v>
      </c>
      <c r="B190" s="29">
        <v>0</v>
      </c>
      <c r="C190" s="29">
        <v>0</v>
      </c>
      <c r="D190" s="29">
        <v>57.676577605401135</v>
      </c>
      <c r="E190" s="29">
        <v>12.417376034532101</v>
      </c>
      <c r="F190" s="29">
        <v>2.7390483414590361</v>
      </c>
      <c r="G190" s="29">
        <v>3.025173254222133E-2</v>
      </c>
      <c r="H190" s="29">
        <v>0.10392909732204519</v>
      </c>
      <c r="I190" s="29">
        <v>0.22263590379481796</v>
      </c>
      <c r="J190" s="29">
        <v>0.26159293487710583</v>
      </c>
      <c r="K190" s="29">
        <v>0.40160642057125523</v>
      </c>
      <c r="L190" s="29">
        <v>4.1557474801943108</v>
      </c>
      <c r="M190" s="29">
        <v>0.37089837391254227</v>
      </c>
      <c r="N190" s="29">
        <v>1.1942602743309106E-3</v>
      </c>
      <c r="O190" s="29">
        <v>6.2640762510899366</v>
      </c>
      <c r="P190" s="29">
        <v>0.44288405756049137</v>
      </c>
      <c r="Q190" s="29">
        <v>0.11362913946350615</v>
      </c>
      <c r="R190" s="29">
        <v>2.1732312791800563E-2</v>
      </c>
      <c r="S190" s="29">
        <v>6.4705404684441012E-2</v>
      </c>
      <c r="T190" s="29">
        <v>9.1835949180324172E-2</v>
      </c>
      <c r="U190" s="29">
        <v>0.28338159995046669</v>
      </c>
      <c r="V190" s="29">
        <v>0.6295452019435448</v>
      </c>
      <c r="W190" s="29">
        <v>1.2117640664995221E-2</v>
      </c>
      <c r="X190" s="29">
        <v>7.0551714413222646</v>
      </c>
      <c r="Y190" s="29">
        <v>0.69843628806275382</v>
      </c>
      <c r="AH190" s="58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</row>
    <row r="191" spans="1:58" s="29" customFormat="1" x14ac:dyDescent="0.25">
      <c r="A191" s="29">
        <v>120</v>
      </c>
      <c r="B191" s="29">
        <v>0</v>
      </c>
      <c r="C191" s="29">
        <v>0</v>
      </c>
      <c r="D191" s="29">
        <v>81.567099797365742</v>
      </c>
      <c r="E191" s="29">
        <v>14.760305622609824</v>
      </c>
      <c r="F191" s="29">
        <v>0.8181361081879639</v>
      </c>
      <c r="G191" s="29">
        <v>2.7215059746956503E-2</v>
      </c>
      <c r="H191" s="29">
        <v>9.544434178987049E-2</v>
      </c>
      <c r="I191" s="29">
        <v>0.20893626251659272</v>
      </c>
      <c r="J191" s="29">
        <v>0.2938901493770299</v>
      </c>
      <c r="K191" s="29">
        <v>0.464039925994229</v>
      </c>
      <c r="L191" s="29">
        <v>10.433138184210351</v>
      </c>
      <c r="M191" s="29">
        <v>0.35639315005424133</v>
      </c>
      <c r="N191" s="29">
        <v>1.0671979969120078E-3</v>
      </c>
      <c r="O191" s="29">
        <v>0.61861345321732841</v>
      </c>
      <c r="P191" s="29">
        <v>0.32763200566866046</v>
      </c>
      <c r="Q191" s="29">
        <v>9.7673484787285325E-2</v>
      </c>
      <c r="R191" s="29">
        <v>1.9405785720928961E-2</v>
      </c>
      <c r="S191" s="29">
        <v>6.0906623405302389E-2</v>
      </c>
      <c r="T191" s="29">
        <v>8.0798884173192684E-2</v>
      </c>
      <c r="U191" s="29">
        <v>0.25221093067117939</v>
      </c>
      <c r="V191" s="29">
        <v>-5.4764236078168249</v>
      </c>
      <c r="W191" s="29">
        <v>1.0735222268416113E-2</v>
      </c>
      <c r="X191" s="29">
        <v>5.2851559348848882</v>
      </c>
      <c r="Y191" s="29">
        <v>-0.50099764798532886</v>
      </c>
      <c r="AH191" s="58" t="s">
        <v>57</v>
      </c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</row>
    <row r="192" spans="1:58" s="29" customFormat="1" x14ac:dyDescent="0.25">
      <c r="AH192" s="58" t="s">
        <v>61</v>
      </c>
      <c r="AI192" s="35">
        <f t="array" ref="AI192">IFERROR(MATCH(MIN(IF(B185:B192&gt;0.1,B185:B192)),B185:B192,0),"-INF")</f>
        <v>1</v>
      </c>
      <c r="AJ192" s="35">
        <f t="array" ref="AJ192">IFERROR(MATCH(MIN(IF(C185:C192&gt;0.1,C185:C192)),C185:C192,0),"-INF")</f>
        <v>1</v>
      </c>
      <c r="AK192" s="35">
        <f t="array" ref="AK192">IFERROR(MATCH(MIN(IF(D185:D192&gt;0.1,D185:D192)),D185:D192,0),"-INF")</f>
        <v>1</v>
      </c>
      <c r="AL192" s="35">
        <f t="array" ref="AL192">IFERROR(MATCH(MIN(IF(E185:E192&gt;0.1,E185:E192)),E185:E192,0),"-INF")</f>
        <v>3</v>
      </c>
      <c r="AM192" s="35">
        <f t="array" ref="AM192">IFERROR(MATCH(MIN(IF(F185:F192&gt;0.1,F185:F192)),F185:F192,0),"-INF")</f>
        <v>7</v>
      </c>
      <c r="AN192" s="35">
        <f t="array" ref="AN192">IFERROR(MATCH(MIN(IF(G185:G192&gt;0.1,G185:G192)),G185:G192,0),"-INF")</f>
        <v>2</v>
      </c>
      <c r="AO192" s="35">
        <f t="array" ref="AO192">IFERROR(MATCH(MIN(IF(H185:H192&gt;0.1,H185:H192)),H185:H192,0),"-INF")</f>
        <v>6</v>
      </c>
      <c r="AP192" s="35">
        <f t="array" ref="AP192">IFERROR(MATCH(MIN(IF(I185:I192&gt;0.1,I185:I192)),I185:I192,0),"-INF")</f>
        <v>7</v>
      </c>
      <c r="AQ192" s="35">
        <f t="array" ref="AQ192">IFERROR(MATCH(MIN(IF(J185:J192&gt;0.1,J185:J192)),J185:J192,0),"-INF")</f>
        <v>6</v>
      </c>
      <c r="AR192" s="35">
        <f t="array" ref="AR192">IFERROR(MATCH(MIN(IF(K185:K192&gt;0.1,K185:K192)),K185:K192,0),"-INF")</f>
        <v>2</v>
      </c>
      <c r="AS192" s="35">
        <f t="array" ref="AS192">IFERROR(MATCH(MIN(IF(L185:L192&gt;0.1,L185:L192)),L185:L192,0),"-INF")</f>
        <v>1</v>
      </c>
      <c r="AT192" s="35">
        <f t="array" ref="AT192">IFERROR(MATCH(MIN(IF(M185:M192&gt;0.1,M185:M192)),M185:M192,0),"-INF")</f>
        <v>7</v>
      </c>
      <c r="AU192" s="35" t="str">
        <f t="array" ref="AU192">IFERROR(MATCH(MIN(IF(N185:N192&gt;0.1,N185:N192)),N185:N192,0),"-INF")</f>
        <v>-INF</v>
      </c>
      <c r="AV192" s="35">
        <f t="array" ref="AV192">IFERROR(MATCH(MIN(IF(O185:O192&gt;0.1,O185:O192)),O185:O192,0),"-INF")</f>
        <v>7</v>
      </c>
      <c r="AW192" s="35">
        <f t="array" ref="AW192">IFERROR(MATCH(MIN(IF(P185:P192&gt;0.1,P185:P192)),P185:P192,0),"-INF")</f>
        <v>7</v>
      </c>
      <c r="AX192" s="35">
        <f t="array" ref="AX192">IFERROR(MATCH(MIN(IF(Q185:Q192&gt;0.1,Q185:Q192)),Q185:Q192,0),"-INF")</f>
        <v>6</v>
      </c>
      <c r="AY192" s="35" t="str">
        <f t="array" ref="AY192">IFERROR(MATCH(MIN(IF(R185:R192&gt;0.1,R185:R192)),R185:R192,0),"-INF")</f>
        <v>-INF</v>
      </c>
      <c r="AZ192" s="35">
        <f t="array" ref="AZ192">IFERROR(MATCH(MIN(IF(S185:S192&gt;0.1,S185:S192)),S185:S192,0),"-INF")</f>
        <v>4</v>
      </c>
      <c r="BA192" s="35">
        <f t="array" ref="BA192">IFERROR(MATCH(MIN(IF(T185:T192&gt;0.1,T185:T192)),T185:T192,0),"-INF")</f>
        <v>5</v>
      </c>
      <c r="BB192" s="35">
        <f t="array" ref="BB192">IFERROR(MATCH(MIN(IF(U185:U192&gt;0.1,U185:U192)),U185:U192,0),"-INF")</f>
        <v>7</v>
      </c>
      <c r="BC192" s="35">
        <f t="array" ref="BC192">IFERROR(MATCH(MIN(IF(V185:V192&gt;0.1,V185:V192)),V185:V192,0),"-INF")</f>
        <v>6</v>
      </c>
      <c r="BD192" s="35" t="str">
        <f t="array" ref="BD192">IFERROR(MATCH(MIN(IF(W185:W192&gt;0.1,W185:W192)),W185:W192,0),"-INF")</f>
        <v>-INF</v>
      </c>
      <c r="BE192" s="35">
        <f t="array" ref="BE192">IFERROR(MATCH(MIN(IF(X185:X192&gt;0.1,X185:X192)),X185:X192,0),"-INF")</f>
        <v>4</v>
      </c>
      <c r="BF192" s="35">
        <f t="array" ref="BF192">IFERROR(MATCH(MIN(IF(Y185:Y192&gt;0.1,Y185:Y192)),Y185:Y192,0),"-INF")</f>
        <v>1</v>
      </c>
    </row>
    <row r="193" spans="1:58" s="29" customFormat="1" x14ac:dyDescent="0.25">
      <c r="A193" s="33" t="s">
        <v>32</v>
      </c>
      <c r="AH193" s="58" t="s">
        <v>62</v>
      </c>
      <c r="AI193" s="35">
        <f t="array" ref="AI193">IFERROR(MATCH(MAX(IF(B185:B192&lt;0.1,B185:B192)),B185:B192,0),"INF")</f>
        <v>1</v>
      </c>
      <c r="AJ193" s="35">
        <f t="array" ref="AJ193">IFERROR(MATCH(MAX(IF(C185:C192&lt;0.1,C185:C192)),C185:C192,0),"INF")</f>
        <v>1</v>
      </c>
      <c r="AK193" s="35" t="str">
        <f t="array" ref="AK193">IFERROR(MATCH(MAX(IF(D185:D192&lt;0.1,D185:D192)),D185:D192,0),"INF")</f>
        <v>INF</v>
      </c>
      <c r="AL193" s="35" t="str">
        <f t="array" ref="AL193">IFERROR(MATCH(MAX(IF(E185:E192&lt;0.1,E185:E192)),E185:E192,0),"INF")</f>
        <v>INF</v>
      </c>
      <c r="AM193" s="35" t="str">
        <f t="array" ref="AM193">IFERROR(MATCH(MAX(IF(F185:F192&lt;0.1,F185:F192)),F185:F192,0),"INF")</f>
        <v>INF</v>
      </c>
      <c r="AN193" s="35">
        <f t="array" ref="AN193">IFERROR(MATCH(MAX(IF(G185:G192&lt;0.1,G185:G192)),G185:G192,0),"INF")</f>
        <v>3</v>
      </c>
      <c r="AO193" s="35">
        <f t="array" ref="AO193">IFERROR(MATCH(MAX(IF(H185:H192&lt;0.1,H185:H192)),H185:H192,0),"INF")</f>
        <v>7</v>
      </c>
      <c r="AP193" s="35" t="str">
        <f t="array" ref="AP193">IFERROR(MATCH(MAX(IF(I185:I192&lt;0.1,I185:I192)),I185:I192,0),"INF")</f>
        <v>INF</v>
      </c>
      <c r="AQ193" s="35" t="str">
        <f t="array" ref="AQ193">IFERROR(MATCH(MAX(IF(J185:J192&lt;0.1,J185:J192)),J185:J192,0),"INF")</f>
        <v>INF</v>
      </c>
      <c r="AR193" s="35" t="str">
        <f t="array" ref="AR193">IFERROR(MATCH(MAX(IF(K185:K192&lt;0.1,K185:K192)),K185:K192,0),"INF")</f>
        <v>INF</v>
      </c>
      <c r="AS193" s="35" t="str">
        <f t="array" ref="AS193">IFERROR(MATCH(MAX(IF(L185:L192&lt;0.1,L185:L192)),L185:L192,0),"INF")</f>
        <v>INF</v>
      </c>
      <c r="AT193" s="35" t="str">
        <f t="array" ref="AT193">IFERROR(MATCH(MAX(IF(M185:M192&lt;0.1,M185:M192)),M185:M192,0),"INF")</f>
        <v>INF</v>
      </c>
      <c r="AU193" s="35">
        <f t="array" ref="AU193">IFERROR(MATCH(MAX(IF(N185:N192&lt;0.1,N185:N192)),N185:N192,0),"INF")</f>
        <v>1</v>
      </c>
      <c r="AV193" s="35" t="str">
        <f t="array" ref="AV193">IFERROR(MATCH(MAX(IF(O185:O192&lt;0.1,O185:O192)),O185:O192,0),"INF")</f>
        <v>INF</v>
      </c>
      <c r="AW193" s="35" t="str">
        <f t="array" ref="AW193">IFERROR(MATCH(MAX(IF(P185:P192&lt;0.1,P185:P192)),P185:P192,0),"INF")</f>
        <v>INF</v>
      </c>
      <c r="AX193" s="35">
        <f t="array" ref="AX193">IFERROR(MATCH(MAX(IF(Q185:Q192&lt;0.1,Q185:Q192)),Q185:Q192,0),"INF")</f>
        <v>7</v>
      </c>
      <c r="AY193" s="35">
        <f t="array" ref="AY193">IFERROR(MATCH(MAX(IF(R185:R192&lt;0.1,R185:R192)),R185:R192,0),"INF")</f>
        <v>1</v>
      </c>
      <c r="AZ193" s="35">
        <f t="array" ref="AZ193">IFERROR(MATCH(MAX(IF(S185:S192&lt;0.1,S185:S192)),S185:S192,0),"INF")</f>
        <v>5</v>
      </c>
      <c r="BA193" s="35">
        <f t="array" ref="BA193">IFERROR(MATCH(MAX(IF(T185:T192&lt;0.1,T185:T192)),T185:T192,0),"INF")</f>
        <v>6</v>
      </c>
      <c r="BB193" s="35" t="str">
        <f t="array" ref="BB193">IFERROR(MATCH(MAX(IF(U185:U192&lt;0.1,U185:U192)),U185:U192,0),"INF")</f>
        <v>INF</v>
      </c>
      <c r="BC193" s="35" t="str">
        <f t="array" ref="BC193">IFERROR(MATCH(MAX(IF(V185:V192&lt;0.1,V185:V192)),V185:V192,0),"INF")</f>
        <v>INF</v>
      </c>
      <c r="BD193" s="35">
        <f t="array" ref="BD193">IFERROR(MATCH(MAX(IF(W185:W192&lt;0.1,W185:W192)),W185:W192,0),"INF")</f>
        <v>1</v>
      </c>
      <c r="BE193" s="35" t="str">
        <f t="array" ref="BE193">IFERROR(MATCH(MAX(IF(X185:X192&lt;0.1,X185:X192)),X185:X192,0),"INF")</f>
        <v>INF</v>
      </c>
      <c r="BF193" s="35" t="str">
        <f t="array" ref="BF193">IFERROR(MATCH(MAX(IF(Y185:Y192&lt;0.1,Y185:Y192)),Y185:Y192,0),"INF")</f>
        <v>INF</v>
      </c>
    </row>
    <row r="194" spans="1:58" s="29" customFormat="1" x14ac:dyDescent="0.25">
      <c r="A194" s="29" t="s">
        <v>34</v>
      </c>
      <c r="B194" s="29" t="s">
        <v>4</v>
      </c>
      <c r="C194" s="29" t="s">
        <v>5</v>
      </c>
      <c r="D194" s="29" t="s">
        <v>6</v>
      </c>
      <c r="E194" s="29" t="s">
        <v>7</v>
      </c>
      <c r="F194" s="29" t="s">
        <v>8</v>
      </c>
      <c r="G194" s="29" t="s">
        <v>9</v>
      </c>
      <c r="H194" s="29" t="s">
        <v>10</v>
      </c>
      <c r="I194" s="29" t="s">
        <v>11</v>
      </c>
      <c r="J194" s="29" t="s">
        <v>12</v>
      </c>
      <c r="K194" s="29" t="s">
        <v>13</v>
      </c>
      <c r="L194" s="29" t="s">
        <v>14</v>
      </c>
      <c r="M194" s="29" t="s">
        <v>15</v>
      </c>
      <c r="N194" s="29" t="s">
        <v>16</v>
      </c>
      <c r="O194" s="29" t="s">
        <v>17</v>
      </c>
      <c r="P194" s="29" t="s">
        <v>18</v>
      </c>
      <c r="Q194" s="29" t="s">
        <v>19</v>
      </c>
      <c r="R194" s="29" t="s">
        <v>20</v>
      </c>
      <c r="S194" s="29" t="s">
        <v>21</v>
      </c>
      <c r="T194" s="29" t="s">
        <v>22</v>
      </c>
      <c r="U194" s="29" t="s">
        <v>23</v>
      </c>
      <c r="V194" s="29" t="s">
        <v>24</v>
      </c>
      <c r="W194" s="29" t="s">
        <v>25</v>
      </c>
      <c r="X194" s="29" t="s">
        <v>26</v>
      </c>
      <c r="Y194" s="29" t="s">
        <v>27</v>
      </c>
      <c r="AH194" s="58" t="s">
        <v>58</v>
      </c>
      <c r="AI194" s="35">
        <f>IFERROR(INDEX(B185:B192,AI193)-INDEX(B185:B192,AI192),0)</f>
        <v>0</v>
      </c>
      <c r="AJ194" s="35">
        <f t="shared" ref="AJ194" si="442">IFERROR(INDEX(C185:C192,AJ193)-INDEX(C185:C192,AJ192),0)</f>
        <v>0</v>
      </c>
      <c r="AK194" s="35">
        <f t="shared" ref="AK194" si="443">IFERROR(INDEX(D185:D192,AK193)-INDEX(D185:D192,AK192),0)</f>
        <v>0</v>
      </c>
      <c r="AL194" s="35">
        <f t="shared" ref="AL194" si="444">IFERROR(INDEX(E185:E192,AL193)-INDEX(E185:E192,AL192),0)</f>
        <v>0</v>
      </c>
      <c r="AM194" s="35">
        <f t="shared" ref="AM194" si="445">IFERROR(INDEX(F185:F192,AM193)-INDEX(F185:F192,AM192),0)</f>
        <v>0</v>
      </c>
      <c r="AN194" s="35">
        <f t="shared" ref="AN194" si="446">IFERROR(INDEX(G185:G192,AN193)-INDEX(G185:G192,AN192),0)</f>
        <v>-5.3128121282142643E-2</v>
      </c>
      <c r="AO194" s="35">
        <f t="shared" ref="AO194" si="447">IFERROR(INDEX(H185:H192,AO193)-INDEX(H185:H192,AO192),0)</f>
        <v>-8.4847555321747037E-3</v>
      </c>
      <c r="AP194" s="35">
        <f t="shared" ref="AP194" si="448">IFERROR(INDEX(I185:I192,AP193)-INDEX(I185:I192,AP192),0)</f>
        <v>0</v>
      </c>
      <c r="AQ194" s="35">
        <f t="shared" ref="AQ194" si="449">IFERROR(INDEX(J185:J192,AQ193)-INDEX(J185:J192,AQ192),0)</f>
        <v>0</v>
      </c>
      <c r="AR194" s="35">
        <f t="shared" ref="AR194" si="450">IFERROR(INDEX(K185:K192,AR193)-INDEX(K185:K192,AR192),0)</f>
        <v>0</v>
      </c>
      <c r="AS194" s="35">
        <f t="shared" ref="AS194" si="451">IFERROR(INDEX(L185:L192,AS193)-INDEX(L185:L192,AS192),0)</f>
        <v>0</v>
      </c>
      <c r="AT194" s="35">
        <f t="shared" ref="AT194" si="452">IFERROR(INDEX(M185:M192,AT193)-INDEX(M185:M192,AT192),0)</f>
        <v>0</v>
      </c>
      <c r="AU194" s="35">
        <f t="shared" ref="AU194" si="453">IFERROR(INDEX(N185:N192,AU193)-INDEX(N185:N192,AU192),0)</f>
        <v>0</v>
      </c>
      <c r="AV194" s="35">
        <f t="shared" ref="AV194" si="454">IFERROR(INDEX(O185:O192,AV193)-INDEX(O185:O192,AV192),0)</f>
        <v>0</v>
      </c>
      <c r="AW194" s="35">
        <f t="shared" ref="AW194" si="455">IFERROR(INDEX(P185:P192,AW193)-INDEX(P185:P192,AW192),0)</f>
        <v>0</v>
      </c>
      <c r="AX194" s="35">
        <f t="shared" ref="AX194" si="456">IFERROR(INDEX(Q185:Q192,AX193)-INDEX(Q185:Q192,AX192),0)</f>
        <v>-1.5955654676220829E-2</v>
      </c>
      <c r="AY194" s="35">
        <f t="shared" ref="AY194" si="457">IFERROR(INDEX(R185:R192,AY193)-INDEX(R185:R192,AY192),0)</f>
        <v>0</v>
      </c>
      <c r="AZ194" s="35">
        <f t="shared" ref="AZ194" si="458">IFERROR(INDEX(S185:S192,AZ193)-INDEX(S185:S192,AZ192),0)</f>
        <v>-1.9224247206035619E-2</v>
      </c>
      <c r="BA194" s="35">
        <f t="shared" ref="BA194" si="459">IFERROR(INDEX(T185:T192,BA193)-INDEX(T185:T192,BA192),0)</f>
        <v>-2.5963360067040198E-2</v>
      </c>
      <c r="BB194" s="35">
        <f t="shared" ref="BB194" si="460">IFERROR(INDEX(U185:U192,BB193)-INDEX(U185:U192,BB192),0)</f>
        <v>0</v>
      </c>
      <c r="BC194" s="35">
        <f t="shared" ref="BC194" si="461">IFERROR(INDEX(V185:V192,BC193)-INDEX(V185:V192,BC192),0)</f>
        <v>0</v>
      </c>
      <c r="BD194" s="35">
        <f t="shared" ref="BD194" si="462">IFERROR(INDEX(W185:W192,BD193)-INDEX(W185:W192,BD192),0)</f>
        <v>0</v>
      </c>
      <c r="BE194" s="35">
        <f t="shared" ref="BE194" si="463">IFERROR(INDEX(X185:X192,BE193)-INDEX(X185:X192,BE192),0)</f>
        <v>0</v>
      </c>
      <c r="BF194" s="35">
        <f t="shared" ref="BF194" si="464">IFERROR(INDEX(Y185:Y192,BF193)-INDEX(Y185:Y192,BF192),0)</f>
        <v>0</v>
      </c>
    </row>
    <row r="195" spans="1:58" s="29" customFormat="1" x14ac:dyDescent="0.25">
      <c r="A195" s="29">
        <v>3</v>
      </c>
      <c r="B195" s="29">
        <v>0</v>
      </c>
      <c r="C195" s="29">
        <v>0</v>
      </c>
      <c r="D195" s="29">
        <v>1.014580420081274</v>
      </c>
      <c r="E195" s="29">
        <v>1.2171728962881878</v>
      </c>
      <c r="F195" s="29">
        <v>1.0639980550054193</v>
      </c>
      <c r="G195" s="29">
        <v>1.7305545070471768</v>
      </c>
      <c r="H195" s="29">
        <v>1.2143226920572041</v>
      </c>
      <c r="I195" s="29">
        <v>1.2245912684901676</v>
      </c>
      <c r="J195" s="29">
        <v>1.254623668451754</v>
      </c>
      <c r="K195" s="29">
        <v>1.3270719078733266</v>
      </c>
      <c r="L195" s="29">
        <v>1.1315561321580296</v>
      </c>
      <c r="M195" s="29">
        <v>1.0820130932394758</v>
      </c>
      <c r="N195" s="29">
        <v>69.998573890938076</v>
      </c>
      <c r="O195" s="29">
        <v>1.1835441140841196</v>
      </c>
      <c r="P195" s="29">
        <v>1.6312279746934359</v>
      </c>
      <c r="Q195" s="29">
        <v>1.8894976363171672</v>
      </c>
      <c r="R195" s="29">
        <v>6.985366009122072</v>
      </c>
      <c r="S195" s="29">
        <v>2.5694396049883363</v>
      </c>
      <c r="T195" s="29">
        <v>2.0780160415500188</v>
      </c>
      <c r="U195" s="29">
        <v>1.5973480167945209</v>
      </c>
      <c r="V195" s="29">
        <v>1.0504727448571409</v>
      </c>
      <c r="W195" s="29">
        <v>2.2171907825897592</v>
      </c>
      <c r="X195" s="29">
        <v>1.3797650427952268</v>
      </c>
      <c r="Y195" s="29">
        <v>1.489116719130211</v>
      </c>
      <c r="AH195" s="58" t="s">
        <v>59</v>
      </c>
      <c r="AI195" s="35">
        <f>IFERROR(INDEX($A185:$A192,AI193)-INDEX($A185:$A192,AI192),0)</f>
        <v>0</v>
      </c>
      <c r="AJ195" s="35">
        <f t="shared" ref="AJ195:BF195" si="465">IFERROR(INDEX($A185:$A192,AJ193)-INDEX($A185:$A192,AJ192),0)</f>
        <v>0</v>
      </c>
      <c r="AK195" s="35">
        <f t="shared" si="465"/>
        <v>0</v>
      </c>
      <c r="AL195" s="35">
        <f t="shared" si="465"/>
        <v>0</v>
      </c>
      <c r="AM195" s="35">
        <f t="shared" si="465"/>
        <v>0</v>
      </c>
      <c r="AN195" s="35">
        <f t="shared" si="465"/>
        <v>20</v>
      </c>
      <c r="AO195" s="35">
        <f t="shared" si="465"/>
        <v>30</v>
      </c>
      <c r="AP195" s="35">
        <f t="shared" si="465"/>
        <v>0</v>
      </c>
      <c r="AQ195" s="35">
        <f t="shared" si="465"/>
        <v>0</v>
      </c>
      <c r="AR195" s="35">
        <f t="shared" si="465"/>
        <v>0</v>
      </c>
      <c r="AS195" s="35">
        <f t="shared" si="465"/>
        <v>0</v>
      </c>
      <c r="AT195" s="35">
        <f t="shared" si="465"/>
        <v>0</v>
      </c>
      <c r="AU195" s="35">
        <f t="shared" si="465"/>
        <v>0</v>
      </c>
      <c r="AV195" s="35">
        <f t="shared" si="465"/>
        <v>0</v>
      </c>
      <c r="AW195" s="35">
        <f t="shared" si="465"/>
        <v>0</v>
      </c>
      <c r="AX195" s="35">
        <f t="shared" si="465"/>
        <v>30</v>
      </c>
      <c r="AY195" s="35">
        <f t="shared" si="465"/>
        <v>0</v>
      </c>
      <c r="AZ195" s="35">
        <f t="shared" si="465"/>
        <v>15</v>
      </c>
      <c r="BA195" s="35">
        <f t="shared" si="465"/>
        <v>30</v>
      </c>
      <c r="BB195" s="35">
        <f t="shared" si="465"/>
        <v>0</v>
      </c>
      <c r="BC195" s="35">
        <f t="shared" si="465"/>
        <v>0</v>
      </c>
      <c r="BD195" s="35">
        <f t="shared" si="465"/>
        <v>0</v>
      </c>
      <c r="BE195" s="35">
        <f t="shared" si="465"/>
        <v>0</v>
      </c>
      <c r="BF195" s="35">
        <f t="shared" si="465"/>
        <v>0</v>
      </c>
    </row>
    <row r="196" spans="1:58" s="29" customFormat="1" x14ac:dyDescent="0.25">
      <c r="A196" s="29">
        <v>10</v>
      </c>
      <c r="B196" s="29">
        <v>0</v>
      </c>
      <c r="C196" s="29">
        <v>0</v>
      </c>
      <c r="D196" s="29">
        <v>1.0033216222582</v>
      </c>
      <c r="E196" s="29">
        <v>1.0944585609035202</v>
      </c>
      <c r="F196" s="29">
        <v>1.0374749946987933</v>
      </c>
      <c r="G196" s="29">
        <v>1.7297925031477286</v>
      </c>
      <c r="H196" s="29">
        <v>1.1912738029712784</v>
      </c>
      <c r="I196" s="29">
        <v>1.1527359240989343</v>
      </c>
      <c r="J196" s="29">
        <v>1.1431045378355211</v>
      </c>
      <c r="K196" s="29">
        <v>1.2409719325203816</v>
      </c>
      <c r="L196" s="29">
        <v>1.0695959196973701</v>
      </c>
      <c r="M196" s="29">
        <v>1.0796027214385131</v>
      </c>
      <c r="N196" s="29">
        <v>69.889962294300915</v>
      </c>
      <c r="O196" s="29">
        <v>1.0695281968651775</v>
      </c>
      <c r="P196" s="29">
        <v>1.2288845761312841</v>
      </c>
      <c r="Q196" s="29">
        <v>1.5401040232919987</v>
      </c>
      <c r="R196" s="29">
        <v>5.2310986958108492</v>
      </c>
      <c r="S196" s="29">
        <v>2.0271018192223353</v>
      </c>
      <c r="T196" s="29">
        <v>1.7044653489828496</v>
      </c>
      <c r="U196" s="29">
        <v>1.2943114640996713</v>
      </c>
      <c r="V196" s="29">
        <v>1.0191285772687222</v>
      </c>
      <c r="W196" s="29">
        <v>2.185906098996707</v>
      </c>
      <c r="X196" s="29">
        <v>1.1165245065774891</v>
      </c>
      <c r="Y196" s="29">
        <v>1.2564836650094908</v>
      </c>
      <c r="AH196" s="58" t="s">
        <v>63</v>
      </c>
      <c r="AI196" s="35">
        <f>IF(AI193="INF","INF",IFERROR(INDEX($A185:$A192,AI192)+AI195/AI194*(0.1-INDEX(B185:B192,AI192)),0))</f>
        <v>0</v>
      </c>
      <c r="AJ196" s="35">
        <f t="shared" ref="AJ196" si="466">IF(AJ193="INF","INF",IFERROR(INDEX($A185:$A192,AJ192)+AJ195/AJ194*(0.1-INDEX(C185:C192,AJ192)),0))</f>
        <v>0</v>
      </c>
      <c r="AK196" s="35" t="str">
        <f t="shared" ref="AK196" si="467">IF(AK193="INF","INF",IFERROR(INDEX($A185:$A192,AK192)+AK195/AK194*(0.1-INDEX(D185:D192,AK192)),0))</f>
        <v>INF</v>
      </c>
      <c r="AL196" s="35" t="str">
        <f t="shared" ref="AL196" si="468">IF(AL193="INF","INF",IFERROR(INDEX($A185:$A192,AL192)+AL195/AL194*(0.1-INDEX(E185:E192,AL192)),0))</f>
        <v>INF</v>
      </c>
      <c r="AM196" s="35" t="str">
        <f t="shared" ref="AM196" si="469">IF(AM193="INF","INF",IFERROR(INDEX($A185:$A192,AM192)+AM195/AM194*(0.1-INDEX(F185:F192,AM192)),0))</f>
        <v>INF</v>
      </c>
      <c r="AN196" s="35">
        <f t="shared" ref="AN196" si="470">IF(AN193="INF","INF",IFERROR(INDEX($A185:$A192,AN192)+AN195/AN194*(0.1-INDEX(G185:G192,AN192)),0))</f>
        <v>14.465234596208747</v>
      </c>
      <c r="AO196" s="35">
        <f t="shared" ref="AO196" si="471">IF(AO193="INF","INF",IFERROR(INDEX($A185:$A192,AO192)+AO195/AO194*(0.1-INDEX(H185:H192,AO192)),0))</f>
        <v>103.89231772375462</v>
      </c>
      <c r="AP196" s="35" t="str">
        <f t="shared" ref="AP196" si="472">IF(AP193="INF","INF",IFERROR(INDEX($A185:$A192,AP192)+AP195/AP194*(0.1-INDEX(I185:I192,AP192)),0))</f>
        <v>INF</v>
      </c>
      <c r="AQ196" s="35" t="str">
        <f t="shared" ref="AQ196" si="473">IF(AQ193="INF","INF",IFERROR(INDEX($A185:$A192,AQ192)+AQ195/AQ194*(0.1-INDEX(J185:J192,AQ192)),0))</f>
        <v>INF</v>
      </c>
      <c r="AR196" s="35" t="str">
        <f t="shared" ref="AR196" si="474">IF(AR193="INF","INF",IFERROR(INDEX($A185:$A192,AR192)+AR195/AR194*(0.1-INDEX(K185:K192,AR192)),0))</f>
        <v>INF</v>
      </c>
      <c r="AS196" s="35" t="str">
        <f t="shared" ref="AS196" si="475">IF(AS193="INF","INF",IFERROR(INDEX($A185:$A192,AS192)+AS195/AS194*(0.1-INDEX(L185:L192,AS192)),0))</f>
        <v>INF</v>
      </c>
      <c r="AT196" s="35" t="str">
        <f t="shared" ref="AT196" si="476">IF(AT193="INF","INF",IFERROR(INDEX($A185:$A192,AT192)+AT195/AT194*(0.1-INDEX(M185:M192,AT192)),0))</f>
        <v>INF</v>
      </c>
      <c r="AU196" s="35">
        <f t="shared" ref="AU196" si="477">IF(AU193="INF","INF",IFERROR(INDEX($A185:$A192,AU192)+AU195/AU194*(0.1-INDEX(N185:N192,AU192)),0))</f>
        <v>0</v>
      </c>
      <c r="AV196" s="35" t="str">
        <f t="shared" ref="AV196" si="478">IF(AV193="INF","INF",IFERROR(INDEX($A185:$A192,AV192)+AV195/AV194*(0.1-INDEX(O185:O192,AV192)),0))</f>
        <v>INF</v>
      </c>
      <c r="AW196" s="35" t="str">
        <f t="shared" ref="AW196" si="479">IF(AW193="INF","INF",IFERROR(INDEX($A185:$A192,AW192)+AW195/AW194*(0.1-INDEX(P185:P192,AW192)),0))</f>
        <v>INF</v>
      </c>
      <c r="AX196" s="35">
        <f t="shared" ref="AX196" si="480">IF(AX193="INF","INF",IFERROR(INDEX($A185:$A192,AX192)+AX195/AX194*(0.1-INDEX(Q185:Q192,AX192)),0))</f>
        <v>115.62566013129762</v>
      </c>
      <c r="AY196" s="35">
        <f t="shared" ref="AY196" si="481">IF(AY193="INF","INF",IFERROR(INDEX($A185:$A192,AY192)+AY195/AY194*(0.1-INDEX(R185:R192,AY192)),0))</f>
        <v>0</v>
      </c>
      <c r="AZ196" s="35">
        <f t="shared" ref="AZ196" si="482">IF(AZ193="INF","INF",IFERROR(INDEX($A185:$A192,AZ192)+AZ195/AZ194*(0.1-INDEX(S185:S192,AZ192)),0))</f>
        <v>46.06844117700529</v>
      </c>
      <c r="BA196" s="35">
        <f t="shared" ref="BA196" si="483">IF(BA193="INF","INF",IFERROR(INDEX($A185:$A192,BA192)+BA195/BA194*(0.1-INDEX(T185:T192,BA192)),0))</f>
        <v>80.566647615799297</v>
      </c>
      <c r="BB196" s="35" t="str">
        <f t="shared" ref="BB196" si="484">IF(BB193="INF","INF",IFERROR(INDEX($A185:$A192,BB192)+BB195/BB194*(0.1-INDEX(U185:U192,BB192)),0))</f>
        <v>INF</v>
      </c>
      <c r="BC196" s="35" t="str">
        <f t="shared" ref="BC196" si="485">IF(BC193="INF","INF",IFERROR(INDEX($A185:$A192,BC192)+BC195/BC194*(0.1-INDEX(V185:V192,BC192)),0))</f>
        <v>INF</v>
      </c>
      <c r="BD196" s="35">
        <f t="shared" ref="BD196" si="486">IF(BD193="INF","INF",IFERROR(INDEX($A185:$A192,BD192)+BD195/BD194*(0.1-INDEX(W185:W192,BD192)),0))</f>
        <v>0</v>
      </c>
      <c r="BE196" s="35" t="str">
        <f t="shared" ref="BE196" si="487">IF(BE193="INF","INF",IFERROR(INDEX($A185:$A192,BE192)+BE195/BE194*(0.1-INDEX(X185:X192,BE192)),0))</f>
        <v>INF</v>
      </c>
      <c r="BF196" s="35" t="str">
        <f t="shared" ref="BF196" si="488">IF(BF193="INF","INF",IFERROR(INDEX($A185:$A192,BF192)+BF195/BF194*(0.1-INDEX(Y185:Y192,BF192)),0))</f>
        <v>INF</v>
      </c>
    </row>
    <row r="197" spans="1:58" s="29" customFormat="1" x14ac:dyDescent="0.25">
      <c r="A197" s="29">
        <v>30</v>
      </c>
      <c r="B197" s="29">
        <v>0</v>
      </c>
      <c r="C197" s="29">
        <v>0</v>
      </c>
      <c r="D197" s="29">
        <v>0.99978271287206677</v>
      </c>
      <c r="E197" s="29">
        <v>1.0502394311172831</v>
      </c>
      <c r="F197" s="29">
        <v>1.0146086782813868</v>
      </c>
      <c r="G197" s="29">
        <v>1.7797106787486241</v>
      </c>
      <c r="H197" s="29">
        <v>1.184655860623363</v>
      </c>
      <c r="I197" s="29">
        <v>1.0920426029016204</v>
      </c>
      <c r="J197" s="29">
        <v>1.0783668727012057</v>
      </c>
      <c r="K197" s="29">
        <v>1.0775588051455736</v>
      </c>
      <c r="L197" s="29">
        <v>1.0357750800637624</v>
      </c>
      <c r="M197" s="29">
        <v>1.0416380352189414</v>
      </c>
      <c r="N197" s="29">
        <v>64.824838765556407</v>
      </c>
      <c r="O197" s="29">
        <v>1.0633123112403917</v>
      </c>
      <c r="P197" s="29">
        <v>1.1418865173912376</v>
      </c>
      <c r="Q197" s="29">
        <v>1.5635773744426618</v>
      </c>
      <c r="R197" s="29">
        <v>4.7051439623218219</v>
      </c>
      <c r="S197" s="29">
        <v>1.8240814299081078</v>
      </c>
      <c r="T197" s="29">
        <v>1.5980072471908178</v>
      </c>
      <c r="U197" s="29">
        <v>1.2062254142933064</v>
      </c>
      <c r="V197" s="29">
        <v>1.0301926108857953</v>
      </c>
      <c r="W197" s="29">
        <v>2.1824944668557911</v>
      </c>
      <c r="X197" s="29">
        <v>1.045998576010698</v>
      </c>
      <c r="Y197" s="29">
        <v>1.1023362645112869</v>
      </c>
      <c r="AH197" s="58"/>
      <c r="AI197" s="35"/>
      <c r="AJ197" s="35"/>
      <c r="AK197" s="35"/>
      <c r="AL197" s="35"/>
      <c r="AM197" s="35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</row>
    <row r="198" spans="1:58" s="29" customFormat="1" x14ac:dyDescent="0.25">
      <c r="A198" s="29">
        <v>45</v>
      </c>
      <c r="B198" s="29">
        <v>0</v>
      </c>
      <c r="C198" s="29">
        <v>0</v>
      </c>
      <c r="D198" s="29">
        <v>1.0013128039410828</v>
      </c>
      <c r="E198" s="29">
        <v>1.0338724427855988</v>
      </c>
      <c r="F198" s="29">
        <v>1.0170118368851351</v>
      </c>
      <c r="G198" s="29">
        <v>1.8530132250313558</v>
      </c>
      <c r="H198" s="29">
        <v>1.2056968164485569</v>
      </c>
      <c r="I198" s="29">
        <v>1.0904054430682808</v>
      </c>
      <c r="J198" s="29">
        <v>1.0907783785337566</v>
      </c>
      <c r="K198" s="29">
        <v>1.0659930335633025</v>
      </c>
      <c r="L198" s="29">
        <v>1.0339576745237531</v>
      </c>
      <c r="M198" s="29">
        <v>1.0351350618572321</v>
      </c>
      <c r="N198" s="29">
        <v>65.301136022647782</v>
      </c>
      <c r="O198" s="29">
        <v>1.0595017328040524</v>
      </c>
      <c r="P198" s="29">
        <v>1.1361012145585248</v>
      </c>
      <c r="Q198" s="29">
        <v>1.461046632219847</v>
      </c>
      <c r="R198" s="29">
        <v>4.6938995557115293</v>
      </c>
      <c r="S198" s="29">
        <v>1.7826235333752669</v>
      </c>
      <c r="T198" s="29">
        <v>1.5973596461858059</v>
      </c>
      <c r="U198" s="29">
        <v>1.1749995611553516</v>
      </c>
      <c r="V198" s="29">
        <v>1.0260814951492752</v>
      </c>
      <c r="W198" s="29">
        <v>2.1424757881632406</v>
      </c>
      <c r="X198" s="29">
        <v>1.0358113215585052</v>
      </c>
      <c r="Y198" s="29">
        <v>1.0835965426408576</v>
      </c>
      <c r="AH198" s="58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</row>
    <row r="199" spans="1:58" s="29" customFormat="1" x14ac:dyDescent="0.25">
      <c r="A199" s="29">
        <v>60</v>
      </c>
      <c r="B199" s="29">
        <v>0</v>
      </c>
      <c r="C199" s="29">
        <v>0</v>
      </c>
      <c r="D199" s="29">
        <v>1.0005840347982256</v>
      </c>
      <c r="E199" s="29">
        <v>1.0297411247810189</v>
      </c>
      <c r="F199" s="29">
        <v>1.0143258935618029</v>
      </c>
      <c r="G199" s="29">
        <v>1.7524831992330869</v>
      </c>
      <c r="H199" s="29">
        <v>1.1812907030092239</v>
      </c>
      <c r="I199" s="29">
        <v>1.0808928882946049</v>
      </c>
      <c r="J199" s="29">
        <v>1.0926273838906875</v>
      </c>
      <c r="K199" s="29">
        <v>1.0645396885281182</v>
      </c>
      <c r="L199" s="29">
        <v>1.036619516981832</v>
      </c>
      <c r="M199" s="29">
        <v>1.0417796503917645</v>
      </c>
      <c r="N199" s="29">
        <v>66.256577718421937</v>
      </c>
      <c r="O199" s="29">
        <v>1.0758937331816127</v>
      </c>
      <c r="P199" s="29">
        <v>1.1534199647457526</v>
      </c>
      <c r="Q199" s="29">
        <v>1.538305439962272</v>
      </c>
      <c r="R199" s="29">
        <v>4.7960939893874679</v>
      </c>
      <c r="S199" s="29">
        <v>1.8111578431784929</v>
      </c>
      <c r="T199" s="29">
        <v>1.5413091747420979</v>
      </c>
      <c r="U199" s="29">
        <v>1.172328982636432</v>
      </c>
      <c r="V199" s="29">
        <v>1.0241431533813192</v>
      </c>
      <c r="W199" s="29">
        <v>2.1688059759384992</v>
      </c>
      <c r="X199" s="29">
        <v>1.026183520567701</v>
      </c>
      <c r="Y199" s="29">
        <v>1.0690924885891053</v>
      </c>
      <c r="AH199" s="58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</row>
    <row r="200" spans="1:58" s="29" customFormat="1" x14ac:dyDescent="0.25">
      <c r="A200" s="29">
        <v>90</v>
      </c>
      <c r="B200" s="29">
        <v>0</v>
      </c>
      <c r="C200" s="29">
        <v>0</v>
      </c>
      <c r="D200" s="29">
        <v>1.0007835016320219</v>
      </c>
      <c r="E200" s="29">
        <v>1.0222306427736203</v>
      </c>
      <c r="F200" s="29">
        <v>1.0135982070758542</v>
      </c>
      <c r="G200" s="29">
        <v>1.9562013280376442</v>
      </c>
      <c r="H200" s="29">
        <v>1.2218599551366549</v>
      </c>
      <c r="I200" s="29">
        <v>1.0956629108361069</v>
      </c>
      <c r="J200" s="29">
        <v>1.0921222815916207</v>
      </c>
      <c r="K200" s="29">
        <v>1.0606519413099131</v>
      </c>
      <c r="L200" s="29">
        <v>1.0316212616454576</v>
      </c>
      <c r="M200" s="29">
        <v>1.0397604386718173</v>
      </c>
      <c r="N200" s="29">
        <v>66.94843755043081</v>
      </c>
      <c r="O200" s="29">
        <v>1.0621206650620187</v>
      </c>
      <c r="P200" s="29">
        <v>1.1219235161186218</v>
      </c>
      <c r="Q200" s="29">
        <v>1.4942115990933154</v>
      </c>
      <c r="R200" s="29">
        <v>4.8238888917787959</v>
      </c>
      <c r="S200" s="29">
        <v>1.8574903637404689</v>
      </c>
      <c r="T200" s="29">
        <v>1.5766939606029007</v>
      </c>
      <c r="U200" s="29">
        <v>1.172898802367663</v>
      </c>
      <c r="V200" s="29">
        <v>1.0261839996718174</v>
      </c>
      <c r="W200" s="29">
        <v>2.175168240448333</v>
      </c>
      <c r="X200" s="29">
        <v>1.0193463159889364</v>
      </c>
      <c r="Y200" s="29">
        <v>1.0600520350299301</v>
      </c>
      <c r="AH200" s="58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</row>
    <row r="201" spans="1:58" s="29" customFormat="1" x14ac:dyDescent="0.25">
      <c r="A201" s="29">
        <v>120</v>
      </c>
      <c r="B201" s="29">
        <v>0</v>
      </c>
      <c r="C201" s="29">
        <v>0</v>
      </c>
      <c r="D201" s="29">
        <v>1.0005102165032522</v>
      </c>
      <c r="E201" s="29">
        <v>1.0205143519186102</v>
      </c>
      <c r="F201" s="29">
        <v>1.0112409018032946</v>
      </c>
      <c r="G201" s="29">
        <v>1.9091317635698002</v>
      </c>
      <c r="H201" s="29">
        <v>1.2094348801671835</v>
      </c>
      <c r="I201" s="29">
        <v>1.0867178127662238</v>
      </c>
      <c r="J201" s="29">
        <v>1.0655685161216175</v>
      </c>
      <c r="K201" s="29">
        <v>1.0452500414451915</v>
      </c>
      <c r="L201" s="29">
        <v>1.0163460326274734</v>
      </c>
      <c r="M201" s="29">
        <v>1.0362951501745921</v>
      </c>
      <c r="N201" s="29">
        <v>66.31413758952614</v>
      </c>
      <c r="O201" s="29">
        <v>1.0635798403113856</v>
      </c>
      <c r="P201" s="29">
        <v>1.1415485558194802</v>
      </c>
      <c r="Q201" s="29">
        <v>1.5001832793304417</v>
      </c>
      <c r="R201" s="29">
        <v>4.7163189398214191</v>
      </c>
      <c r="S201" s="29">
        <v>1.7857846828055675</v>
      </c>
      <c r="T201" s="29">
        <v>1.5651889775909227</v>
      </c>
      <c r="U201" s="29">
        <v>1.1645357476569997</v>
      </c>
      <c r="V201" s="29">
        <v>1.0228653890139696</v>
      </c>
      <c r="W201" s="29">
        <v>2.1575879489555714</v>
      </c>
      <c r="X201" s="29">
        <v>1.0074731187289221</v>
      </c>
      <c r="Y201" s="29">
        <v>1.0499750014299114</v>
      </c>
      <c r="AH201" s="58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</row>
    <row r="203" spans="1:58" s="37" customFormat="1" x14ac:dyDescent="0.25">
      <c r="A203" s="37" t="s">
        <v>31</v>
      </c>
      <c r="E203" s="37" t="s">
        <v>41</v>
      </c>
      <c r="AH203" s="56" t="s">
        <v>56</v>
      </c>
      <c r="AI203" s="87" t="s">
        <v>4</v>
      </c>
      <c r="AJ203" s="87" t="s">
        <v>5</v>
      </c>
      <c r="AK203" s="87" t="s">
        <v>6</v>
      </c>
      <c r="AL203" s="87" t="s">
        <v>7</v>
      </c>
      <c r="AM203" s="87" t="s">
        <v>8</v>
      </c>
      <c r="AN203" s="87" t="s">
        <v>9</v>
      </c>
      <c r="AO203" s="87" t="s">
        <v>10</v>
      </c>
      <c r="AP203" s="87" t="s">
        <v>11</v>
      </c>
      <c r="AQ203" s="87" t="s">
        <v>12</v>
      </c>
      <c r="AR203" s="87" t="s">
        <v>13</v>
      </c>
      <c r="AS203" s="87" t="s">
        <v>14</v>
      </c>
      <c r="AT203" s="87" t="s">
        <v>15</v>
      </c>
      <c r="AU203" s="87" t="s">
        <v>16</v>
      </c>
      <c r="AV203" s="87" t="s">
        <v>17</v>
      </c>
      <c r="AW203" s="87" t="s">
        <v>18</v>
      </c>
      <c r="AX203" s="87" t="s">
        <v>19</v>
      </c>
      <c r="AY203" s="87" t="s">
        <v>20</v>
      </c>
      <c r="AZ203" s="87" t="s">
        <v>21</v>
      </c>
      <c r="BA203" s="87" t="s">
        <v>22</v>
      </c>
      <c r="BB203" s="87" t="s">
        <v>23</v>
      </c>
      <c r="BC203" s="87" t="s">
        <v>24</v>
      </c>
      <c r="BD203" s="87" t="s">
        <v>25</v>
      </c>
      <c r="BE203" s="87" t="s">
        <v>26</v>
      </c>
      <c r="BF203" s="87" t="s">
        <v>27</v>
      </c>
    </row>
    <row r="204" spans="1:58" s="26" customFormat="1" x14ac:dyDescent="0.25">
      <c r="AH204" s="59" t="s">
        <v>61</v>
      </c>
      <c r="AI204" s="26">
        <f t="array" ref="AI204">IFERROR(MATCH(MIN(IF(B207:B209&gt;0.33,B207:B209)),B207:B209,0),"-INF")</f>
        <v>1</v>
      </c>
      <c r="AJ204" s="26">
        <f t="array" ref="AJ204">IFERROR(MATCH(MIN(IF(C207:C209&gt;0.33,C207:C209)),C207:C209,0),"-INF")</f>
        <v>1</v>
      </c>
      <c r="AK204" s="26">
        <f t="array" ref="AK204">IFERROR(MATCH(MIN(IF(D207:D209&gt;0.33,D207:D209)),D207:D209,0),"-INF")</f>
        <v>2</v>
      </c>
      <c r="AL204" s="26" t="str">
        <f t="array" ref="AL204">IFERROR(MATCH(MIN(IF(E207:E209&gt;0.33,E207:E209)),E207:E209,0),"-INF")</f>
        <v>-INF</v>
      </c>
      <c r="AM204" s="26" t="str">
        <f t="array" ref="AM204">IFERROR(MATCH(MIN(IF(F207:F209&gt;0.33,F207:F209)),F207:F209,0),"-INF")</f>
        <v>-INF</v>
      </c>
      <c r="AN204" s="26">
        <f t="array" ref="AN204">IFERROR(MATCH(MIN(IF(G207:G209&gt;0.33,G207:G209)),G207:G209,0),"-INF")</f>
        <v>3</v>
      </c>
      <c r="AO204" s="26" t="str">
        <f t="array" ref="AO204">IFERROR(MATCH(MIN(IF(H207:H209&gt;0.33,H207:H209)),H207:H209,0),"-INF")</f>
        <v>-INF</v>
      </c>
      <c r="AP204" s="26" t="str">
        <f t="array" ref="AP204">IFERROR(MATCH(MIN(IF(I207:I209&gt;0.33,I207:I209)),I207:I209,0),"-INF")</f>
        <v>-INF</v>
      </c>
      <c r="AQ204" s="26" t="str">
        <f t="array" ref="AQ204">IFERROR(MATCH(MIN(IF(J207:J209&gt;0.33,J207:J209)),J207:J209,0),"-INF")</f>
        <v>-INF</v>
      </c>
      <c r="AR204" s="26" t="str">
        <f t="array" ref="AR204">IFERROR(MATCH(MIN(IF(K207:K209&gt;0.33,K207:K209)),K207:K209,0),"-INF")</f>
        <v>-INF</v>
      </c>
      <c r="AS204" s="26" t="str">
        <f t="array" ref="AS204">IFERROR(MATCH(MIN(IF(L207:L209&gt;0.33,L207:L209)),L207:L209,0),"-INF")</f>
        <v>-INF</v>
      </c>
      <c r="AT204" s="26" t="str">
        <f t="array" ref="AT204">IFERROR(MATCH(MIN(IF(M207:M209&gt;0.33,M207:M209)),M207:M209,0),"-INF")</f>
        <v>-INF</v>
      </c>
      <c r="AU204" s="26" t="str">
        <f t="array" ref="AU204">IFERROR(MATCH(MIN(IF(N207:N209&gt;0.33,N207:N209)),N207:N209,0),"-INF")</f>
        <v>-INF</v>
      </c>
      <c r="AV204" s="26" t="str">
        <f t="array" ref="AV204">IFERROR(MATCH(MIN(IF(O207:O209&gt;0.33,O207:O209)),O207:O209,0),"-INF")</f>
        <v>-INF</v>
      </c>
      <c r="AW204" s="26" t="str">
        <f t="array" ref="AW204">IFERROR(MATCH(MIN(IF(P207:P209&gt;0.33,P207:P209)),P207:P209,0),"-INF")</f>
        <v>-INF</v>
      </c>
      <c r="AX204" s="26" t="str">
        <f t="array" ref="AX204">IFERROR(MATCH(MIN(IF(Q207:Q209&gt;0.33,Q207:Q209)),Q207:Q209,0),"-INF")</f>
        <v>-INF</v>
      </c>
      <c r="AY204" s="26" t="str">
        <f t="array" ref="AY204">IFERROR(MATCH(MIN(IF(R207:R209&gt;0.33,R207:R209)),R207:R209,0),"-INF")</f>
        <v>-INF</v>
      </c>
      <c r="AZ204" s="26" t="str">
        <f t="array" ref="AZ204">IFERROR(MATCH(MIN(IF(S207:S209&gt;0.33,S207:S209)),S207:S209,0),"-INF")</f>
        <v>-INF</v>
      </c>
      <c r="BA204" s="26" t="str">
        <f t="array" ref="BA204">IFERROR(MATCH(MIN(IF(T207:T209&gt;0.33,T207:T209)),T207:T209,0),"-INF")</f>
        <v>-INF</v>
      </c>
      <c r="BB204" s="26" t="str">
        <f t="array" ref="BB204">IFERROR(MATCH(MIN(IF(U207:U209&gt;0.33,U207:U209)),U207:U209,0),"-INF")</f>
        <v>-INF</v>
      </c>
      <c r="BC204" s="26">
        <f t="array" ref="BC204">IFERROR(MATCH(MIN(IF(V207:V209&gt;0.33,V207:V209)),V207:V209,0),"-INF")</f>
        <v>1</v>
      </c>
      <c r="BD204" s="26" t="str">
        <f t="array" ref="BD204">IFERROR(MATCH(MIN(IF(W207:W209&gt;0.33,W207:W209)),W207:W209,0),"-INF")</f>
        <v>-INF</v>
      </c>
      <c r="BE204" s="26" t="str">
        <f t="array" ref="BE204">IFERROR(MATCH(MIN(IF(X207:X209&gt;0.33,X207:X209)),X207:X209,0),"-INF")</f>
        <v>-INF</v>
      </c>
      <c r="BF204" s="26" t="str">
        <f t="array" ref="BF204">IFERROR(MATCH(MIN(IF(Y207:Y209&gt;0.33,Y207:Y209)),Y207:Y209,0),"-INF")</f>
        <v>-INF</v>
      </c>
    </row>
    <row r="205" spans="1:58" s="24" customFormat="1" ht="18.75" x14ac:dyDescent="0.3">
      <c r="A205" s="23" t="s">
        <v>30</v>
      </c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AH205" s="111" t="s">
        <v>62</v>
      </c>
      <c r="AI205" s="83">
        <f t="array" ref="AI205">IFERROR(MATCH(MAX(IF(B207:B209&lt;0.33,B207:B209)),B207:B209,0),"INF")</f>
        <v>1</v>
      </c>
      <c r="AJ205" s="83">
        <f t="array" ref="AJ205">IFERROR(MATCH(MAX(IF(C207:C209&lt;0.33,C207:C209)),C207:C209,0),"INF")</f>
        <v>1</v>
      </c>
      <c r="AK205" s="83">
        <f t="array" ref="AK205">IFERROR(MATCH(MAX(IF(D207:D209&lt;0.33,D207:D209)),D207:D209,0),"INF")</f>
        <v>1</v>
      </c>
      <c r="AL205" s="83">
        <f t="array" ref="AL205">IFERROR(MATCH(MAX(IF(E207:E209&lt;0.33,E207:E209)),E207:E209,0),"INF")</f>
        <v>1</v>
      </c>
      <c r="AM205" s="83">
        <f t="array" ref="AM205">IFERROR(MATCH(MAX(IF(F207:F209&lt;0.33,F207:F209)),F207:F209,0),"INF")</f>
        <v>1</v>
      </c>
      <c r="AN205" s="83" t="str">
        <f t="array" ref="AN205">IFERROR(MATCH(MAX(IF(G207:G209&lt;0.33,G207:G209)),G207:G209,0),"INF")</f>
        <v>INF</v>
      </c>
      <c r="AO205" s="83">
        <f t="array" ref="AO205">IFERROR(MATCH(MAX(IF(H207:H209&lt;0.33,H207:H209)),H207:H209,0),"INF")</f>
        <v>1</v>
      </c>
      <c r="AP205" s="83">
        <f t="array" ref="AP205">IFERROR(MATCH(MAX(IF(I207:I209&lt;0.33,I207:I209)),I207:I209,0),"INF")</f>
        <v>1</v>
      </c>
      <c r="AQ205" s="83">
        <f t="array" ref="AQ205">IFERROR(MATCH(MAX(IF(J207:J209&lt;0.33,J207:J209)),J207:J209,0),"INF")</f>
        <v>1</v>
      </c>
      <c r="AR205" s="83">
        <f t="array" ref="AR205">IFERROR(MATCH(MAX(IF(K207:K209&lt;0.33,K207:K209)),K207:K209,0),"INF")</f>
        <v>1</v>
      </c>
      <c r="AS205" s="83">
        <f t="array" ref="AS205">IFERROR(MATCH(MAX(IF(L207:L209&lt;0.33,L207:L209)),L207:L209,0),"INF")</f>
        <v>1</v>
      </c>
      <c r="AT205" s="83">
        <f t="array" ref="AT205">IFERROR(MATCH(MAX(IF(M207:M209&lt;0.33,M207:M209)),M207:M209,0),"INF")</f>
        <v>1</v>
      </c>
      <c r="AU205" s="83">
        <f t="array" ref="AU205">IFERROR(MATCH(MAX(IF(N207:N209&lt;0.33,N207:N209)),N207:N209,0),"INF")</f>
        <v>1</v>
      </c>
      <c r="AV205" s="83">
        <f t="array" ref="AV205">IFERROR(MATCH(MAX(IF(O207:O209&lt;0.33,O207:O209)),O207:O209,0),"INF")</f>
        <v>1</v>
      </c>
      <c r="AW205" s="83" t="str">
        <f t="array" ref="AW205">IFERROR(MATCH(MAX(IF(P207:P209&lt;0.33,P207:P209)),P207:P209,0),"INF")</f>
        <v>INF</v>
      </c>
      <c r="AX205" s="83">
        <f t="array" ref="AX205">IFERROR(MATCH(MAX(IF(Q207:Q209&lt;0.33,Q207:Q209)),Q207:Q209,0),"INF")</f>
        <v>1</v>
      </c>
      <c r="AY205" s="83">
        <f t="array" ref="AY205">IFERROR(MATCH(MAX(IF(R207:R209&lt;0.33,R207:R209)),R207:R209,0),"INF")</f>
        <v>1</v>
      </c>
      <c r="AZ205" s="83">
        <f t="array" ref="AZ205">IFERROR(MATCH(MAX(IF(S207:S209&lt;0.33,S207:S209)),S207:S209,0),"INF")</f>
        <v>1</v>
      </c>
      <c r="BA205" s="83">
        <f t="array" ref="BA205">IFERROR(MATCH(MAX(IF(T207:T209&lt;0.33,T207:T209)),T207:T209,0),"INF")</f>
        <v>1</v>
      </c>
      <c r="BB205" s="83">
        <f t="array" ref="BB205">IFERROR(MATCH(MAX(IF(U207:U209&lt;0.33,U207:U209)),U207:U209,0),"INF")</f>
        <v>1</v>
      </c>
      <c r="BC205" s="83">
        <f t="array" ref="BC205">IFERROR(MATCH(MAX(IF(V207:V209&lt;0.33,V207:V209)),V207:V209,0),"INF")</f>
        <v>1</v>
      </c>
      <c r="BD205" s="83">
        <f t="array" ref="BD205">IFERROR(MATCH(MAX(IF(W207:W209&lt;0.33,W207:W209)),W207:W209,0),"INF")</f>
        <v>1</v>
      </c>
      <c r="BE205" s="83">
        <f t="array" ref="BE205">IFERROR(MATCH(MAX(IF(X207:X209&lt;0.33,X207:X209)),X207:X209,0),"INF")</f>
        <v>1</v>
      </c>
      <c r="BF205" s="83">
        <f t="array" ref="BF205">IFERROR(MATCH(MAX(IF(Y207:Y209&lt;0.33,Y207:Y209)),Y207:Y209,0),"INF")</f>
        <v>1</v>
      </c>
    </row>
    <row r="206" spans="1:58" s="24" customFormat="1" x14ac:dyDescent="0.25">
      <c r="A206" s="25" t="s">
        <v>34</v>
      </c>
      <c r="B206" s="26" t="s">
        <v>4</v>
      </c>
      <c r="C206" s="26" t="s">
        <v>5</v>
      </c>
      <c r="D206" s="25" t="s">
        <v>6</v>
      </c>
      <c r="E206" s="25" t="s">
        <v>7</v>
      </c>
      <c r="F206" s="25" t="s">
        <v>8</v>
      </c>
      <c r="G206" s="25" t="s">
        <v>9</v>
      </c>
      <c r="H206" s="25" t="s">
        <v>10</v>
      </c>
      <c r="I206" s="25" t="s">
        <v>11</v>
      </c>
      <c r="J206" s="25" t="s">
        <v>12</v>
      </c>
      <c r="K206" s="25" t="s">
        <v>13</v>
      </c>
      <c r="L206" s="25" t="s">
        <v>14</v>
      </c>
      <c r="M206" s="25" t="s">
        <v>15</v>
      </c>
      <c r="N206" s="25" t="s">
        <v>16</v>
      </c>
      <c r="O206" s="25" t="s">
        <v>17</v>
      </c>
      <c r="P206" s="25" t="s">
        <v>18</v>
      </c>
      <c r="Q206" s="25" t="s">
        <v>19</v>
      </c>
      <c r="R206" s="25" t="s">
        <v>20</v>
      </c>
      <c r="S206" s="25" t="s">
        <v>21</v>
      </c>
      <c r="T206" s="25" t="s">
        <v>22</v>
      </c>
      <c r="U206" s="25" t="s">
        <v>23</v>
      </c>
      <c r="V206" s="25" t="s">
        <v>24</v>
      </c>
      <c r="W206" s="25" t="s">
        <v>25</v>
      </c>
      <c r="X206" s="25" t="s">
        <v>26</v>
      </c>
      <c r="Y206" s="25" t="s">
        <v>27</v>
      </c>
      <c r="AH206" s="111" t="s">
        <v>58</v>
      </c>
      <c r="AI206" s="83">
        <f t="shared" ref="AI206:BF206" si="489">IFERROR(INDEX(B207:B209,AI205)-INDEX(B207:B209,AI204),0)</f>
        <v>0</v>
      </c>
      <c r="AJ206" s="83">
        <f t="shared" si="489"/>
        <v>0</v>
      </c>
      <c r="AK206" s="83">
        <f t="shared" si="489"/>
        <v>-285.89999999999998</v>
      </c>
      <c r="AL206" s="83">
        <f t="shared" si="489"/>
        <v>0</v>
      </c>
      <c r="AM206" s="83">
        <f t="shared" si="489"/>
        <v>0</v>
      </c>
      <c r="AN206" s="83">
        <f t="shared" si="489"/>
        <v>0</v>
      </c>
      <c r="AO206" s="83">
        <f t="shared" si="489"/>
        <v>0</v>
      </c>
      <c r="AP206" s="83">
        <f t="shared" si="489"/>
        <v>0</v>
      </c>
      <c r="AQ206" s="83">
        <f t="shared" si="489"/>
        <v>0</v>
      </c>
      <c r="AR206" s="83">
        <f t="shared" si="489"/>
        <v>0</v>
      </c>
      <c r="AS206" s="83">
        <f t="shared" si="489"/>
        <v>0</v>
      </c>
      <c r="AT206" s="83">
        <f t="shared" si="489"/>
        <v>0</v>
      </c>
      <c r="AU206" s="83">
        <f t="shared" si="489"/>
        <v>0</v>
      </c>
      <c r="AV206" s="83">
        <f t="shared" si="489"/>
        <v>0</v>
      </c>
      <c r="AW206" s="83">
        <f t="shared" si="489"/>
        <v>0</v>
      </c>
      <c r="AX206" s="83">
        <f t="shared" si="489"/>
        <v>0</v>
      </c>
      <c r="AY206" s="83">
        <f t="shared" si="489"/>
        <v>0</v>
      </c>
      <c r="AZ206" s="83">
        <f t="shared" si="489"/>
        <v>0</v>
      </c>
      <c r="BA206" s="83">
        <f t="shared" si="489"/>
        <v>0</v>
      </c>
      <c r="BB206" s="83">
        <f t="shared" si="489"/>
        <v>0</v>
      </c>
      <c r="BC206" s="83">
        <f t="shared" si="489"/>
        <v>0</v>
      </c>
      <c r="BD206" s="83">
        <f t="shared" si="489"/>
        <v>0</v>
      </c>
      <c r="BE206" s="83">
        <f t="shared" si="489"/>
        <v>0</v>
      </c>
      <c r="BF206" s="83">
        <f t="shared" si="489"/>
        <v>0</v>
      </c>
    </row>
    <row r="207" spans="1:58" s="24" customFormat="1" x14ac:dyDescent="0.25">
      <c r="A207" s="25">
        <v>300</v>
      </c>
      <c r="B207" s="27">
        <v>0</v>
      </c>
      <c r="C207" s="27">
        <v>0</v>
      </c>
      <c r="D207" s="27">
        <v>0</v>
      </c>
      <c r="E207" s="27">
        <v>4.9958811460670646E-2</v>
      </c>
      <c r="F207" s="27">
        <v>1.9091259512735003E-2</v>
      </c>
      <c r="G207" s="27">
        <v>3.8330459768403609</v>
      </c>
      <c r="H207" s="27">
        <v>0.26131760558857381</v>
      </c>
      <c r="I207" s="27">
        <v>5.455394545723409E-2</v>
      </c>
      <c r="J207" s="27">
        <v>2.0179665282384927E-2</v>
      </c>
      <c r="K207" s="27">
        <v>3.2831469929448728E-2</v>
      </c>
      <c r="L207" s="27">
        <v>6.2473917708747474E-2</v>
      </c>
      <c r="M207" s="27">
        <v>0.10799834377357553</v>
      </c>
      <c r="N207" s="27">
        <v>3.0014861882190764E-4</v>
      </c>
      <c r="O207" s="27">
        <v>0.11192214435162331</v>
      </c>
      <c r="P207" s="27">
        <v>58.639384697471357</v>
      </c>
      <c r="Q207" s="27">
        <v>2.4257786132085155E-2</v>
      </c>
      <c r="R207" s="27">
        <v>1.1828241886565675E-2</v>
      </c>
      <c r="S207" s="27">
        <v>4.9964340840319144E-3</v>
      </c>
      <c r="T207" s="27">
        <v>6.1895367959048507E-2</v>
      </c>
      <c r="U207" s="27">
        <v>6.9727646897734558E-2</v>
      </c>
      <c r="V207" s="27">
        <v>0</v>
      </c>
      <c r="W207" s="27">
        <v>1.8846697084528602E-2</v>
      </c>
      <c r="X207" s="27">
        <v>0.13088510817480806</v>
      </c>
      <c r="Y207" s="27">
        <v>4.9658529658265983E-2</v>
      </c>
      <c r="AH207" s="111" t="s">
        <v>59</v>
      </c>
      <c r="AI207" s="83">
        <f>IFERROR(INDEX($A207:$A209,AI205)-INDEX($A207:$A209,AI204),0)</f>
        <v>0</v>
      </c>
      <c r="AJ207" s="83">
        <f t="shared" ref="AJ207:BF207" si="490">IFERROR(INDEX($A207:$A209,AJ205)-INDEX($A207:$A209,AJ204),0)</f>
        <v>0</v>
      </c>
      <c r="AK207" s="83">
        <f t="shared" si="490"/>
        <v>-300</v>
      </c>
      <c r="AL207" s="83">
        <f t="shared" si="490"/>
        <v>0</v>
      </c>
      <c r="AM207" s="83">
        <f t="shared" si="490"/>
        <v>0</v>
      </c>
      <c r="AN207" s="83">
        <f t="shared" si="490"/>
        <v>0</v>
      </c>
      <c r="AO207" s="83">
        <f t="shared" si="490"/>
        <v>0</v>
      </c>
      <c r="AP207" s="83">
        <f t="shared" si="490"/>
        <v>0</v>
      </c>
      <c r="AQ207" s="83">
        <f t="shared" si="490"/>
        <v>0</v>
      </c>
      <c r="AR207" s="83">
        <f t="shared" si="490"/>
        <v>0</v>
      </c>
      <c r="AS207" s="83">
        <f t="shared" si="490"/>
        <v>0</v>
      </c>
      <c r="AT207" s="83">
        <f t="shared" si="490"/>
        <v>0</v>
      </c>
      <c r="AU207" s="83">
        <f t="shared" si="490"/>
        <v>0</v>
      </c>
      <c r="AV207" s="83">
        <f t="shared" si="490"/>
        <v>0</v>
      </c>
      <c r="AW207" s="83">
        <f t="shared" si="490"/>
        <v>0</v>
      </c>
      <c r="AX207" s="83">
        <f t="shared" si="490"/>
        <v>0</v>
      </c>
      <c r="AY207" s="83">
        <f t="shared" si="490"/>
        <v>0</v>
      </c>
      <c r="AZ207" s="83">
        <f t="shared" si="490"/>
        <v>0</v>
      </c>
      <c r="BA207" s="83">
        <f t="shared" si="490"/>
        <v>0</v>
      </c>
      <c r="BB207" s="83">
        <f t="shared" si="490"/>
        <v>0</v>
      </c>
      <c r="BC207" s="83">
        <f t="shared" si="490"/>
        <v>0</v>
      </c>
      <c r="BD207" s="83">
        <f t="shared" si="490"/>
        <v>0</v>
      </c>
      <c r="BE207" s="83">
        <f t="shared" si="490"/>
        <v>0</v>
      </c>
      <c r="BF207" s="83">
        <f t="shared" si="490"/>
        <v>0</v>
      </c>
    </row>
    <row r="208" spans="1:58" s="24" customFormat="1" x14ac:dyDescent="0.25">
      <c r="A208" s="25">
        <v>600</v>
      </c>
      <c r="B208" s="27">
        <v>0</v>
      </c>
      <c r="C208" s="27">
        <v>0</v>
      </c>
      <c r="D208" s="27">
        <v>285.89999999999998</v>
      </c>
      <c r="E208" s="27">
        <v>2.6850062947166364E-2</v>
      </c>
      <c r="F208" s="27">
        <v>1.1006788839349082E-2</v>
      </c>
      <c r="G208" s="27">
        <v>0.60124667736813897</v>
      </c>
      <c r="H208" s="27">
        <v>0.14791534705054804</v>
      </c>
      <c r="I208" s="27">
        <v>3.0154820040327612E-2</v>
      </c>
      <c r="J208" s="27">
        <v>1.1486659119713137E-2</v>
      </c>
      <c r="K208" s="27">
        <v>1.8140903367602264E-2</v>
      </c>
      <c r="L208" s="27">
        <v>3.4973956913927885E-2</v>
      </c>
      <c r="M208" s="27">
        <v>5.9366590221473323E-2</v>
      </c>
      <c r="N208" s="27">
        <v>1.7319139488186283E-4</v>
      </c>
      <c r="O208" s="27">
        <v>6.5293961961368885E-2</v>
      </c>
      <c r="P208" s="27" t="e">
        <v>#DIV/0!</v>
      </c>
      <c r="Q208" s="27">
        <v>1.3981186800325595E-2</v>
      </c>
      <c r="R208" s="27">
        <v>6.7710459814507044E-3</v>
      </c>
      <c r="S208" s="27">
        <v>2.8665105015121357E-3</v>
      </c>
      <c r="T208" s="27">
        <v>3.3581306917744594E-2</v>
      </c>
      <c r="U208" s="27">
        <v>3.8489674641777702E-2</v>
      </c>
      <c r="V208" s="27">
        <v>0</v>
      </c>
      <c r="W208" s="27">
        <v>1.0709181544045482E-2</v>
      </c>
      <c r="X208" s="27">
        <v>7.1254823945205742E-2</v>
      </c>
      <c r="Y208" s="27">
        <v>2.5965077335746729E-2</v>
      </c>
      <c r="AH208" s="111" t="s">
        <v>60</v>
      </c>
      <c r="AI208" s="83">
        <f t="shared" ref="AI208:BF208" si="491">IF(AI205="INF","INF",IFERROR(INDEX($A207:$A209,AI204)+AI207/AI206*(0.33-INDEX(B207:B209,AI204)),0))</f>
        <v>0</v>
      </c>
      <c r="AJ208" s="83">
        <f t="shared" si="491"/>
        <v>0</v>
      </c>
      <c r="AK208" s="83">
        <f t="shared" si="491"/>
        <v>300.34627492130113</v>
      </c>
      <c r="AL208" s="83">
        <f t="shared" si="491"/>
        <v>0</v>
      </c>
      <c r="AM208" s="83">
        <f t="shared" si="491"/>
        <v>0</v>
      </c>
      <c r="AN208" s="83" t="str">
        <f t="shared" si="491"/>
        <v>INF</v>
      </c>
      <c r="AO208" s="83">
        <f t="shared" si="491"/>
        <v>0</v>
      </c>
      <c r="AP208" s="83">
        <f t="shared" si="491"/>
        <v>0</v>
      </c>
      <c r="AQ208" s="83">
        <f t="shared" si="491"/>
        <v>0</v>
      </c>
      <c r="AR208" s="83">
        <f t="shared" si="491"/>
        <v>0</v>
      </c>
      <c r="AS208" s="83">
        <f t="shared" si="491"/>
        <v>0</v>
      </c>
      <c r="AT208" s="83">
        <f t="shared" si="491"/>
        <v>0</v>
      </c>
      <c r="AU208" s="83">
        <f t="shared" si="491"/>
        <v>0</v>
      </c>
      <c r="AV208" s="83">
        <f t="shared" si="491"/>
        <v>0</v>
      </c>
      <c r="AW208" s="83" t="str">
        <f t="shared" si="491"/>
        <v>INF</v>
      </c>
      <c r="AX208" s="83">
        <f t="shared" si="491"/>
        <v>0</v>
      </c>
      <c r="AY208" s="83">
        <f t="shared" si="491"/>
        <v>0</v>
      </c>
      <c r="AZ208" s="83">
        <f t="shared" si="491"/>
        <v>0</v>
      </c>
      <c r="BA208" s="83">
        <f t="shared" si="491"/>
        <v>0</v>
      </c>
      <c r="BB208" s="83">
        <f t="shared" si="491"/>
        <v>0</v>
      </c>
      <c r="BC208" s="83">
        <f t="shared" si="491"/>
        <v>0</v>
      </c>
      <c r="BD208" s="83">
        <f t="shared" si="491"/>
        <v>0</v>
      </c>
      <c r="BE208" s="83">
        <f t="shared" si="491"/>
        <v>0</v>
      </c>
      <c r="BF208" s="83">
        <f t="shared" si="491"/>
        <v>0</v>
      </c>
    </row>
    <row r="209" spans="1:58" s="24" customFormat="1" x14ac:dyDescent="0.25">
      <c r="A209" s="25">
        <v>1800</v>
      </c>
      <c r="B209" s="24">
        <v>0</v>
      </c>
      <c r="C209" s="24">
        <v>0</v>
      </c>
      <c r="D209" s="38">
        <v>509.3</v>
      </c>
      <c r="E209" s="38">
        <v>1.3680537605558624E-2</v>
      </c>
      <c r="F209" s="38">
        <v>5.2548421316834116E-3</v>
      </c>
      <c r="G209" s="38">
        <v>0.3424562815165173</v>
      </c>
      <c r="H209" s="38">
        <v>8.2652967438580555E-2</v>
      </c>
      <c r="I209" s="38">
        <v>1.7325169339179495E-2</v>
      </c>
      <c r="J209" s="38">
        <v>6.6413747916555218E-3</v>
      </c>
      <c r="K209" s="38">
        <v>9.9691263528035989E-3</v>
      </c>
      <c r="L209" s="38">
        <v>2.0583098917783701E-2</v>
      </c>
      <c r="M209" s="38">
        <v>3.0238406193978974E-2</v>
      </c>
      <c r="N209" s="38">
        <v>9.6573995633857882E-5</v>
      </c>
      <c r="O209" s="38">
        <v>4.5780649109539349E-2</v>
      </c>
      <c r="P209" s="38">
        <v>0.78255004810691231</v>
      </c>
      <c r="Q209" s="38">
        <v>6.8744898776694E-3</v>
      </c>
      <c r="R209" s="38">
        <v>3.6114346783087717E-3</v>
      </c>
      <c r="S209" s="38">
        <v>1.6303620897423622E-3</v>
      </c>
      <c r="T209" s="38">
        <v>1.8273292376781575E-2</v>
      </c>
      <c r="U209" s="38">
        <v>1.6846454311387905E-2</v>
      </c>
      <c r="V209" s="38">
        <v>-28.826388888888868</v>
      </c>
      <c r="W209" s="38">
        <v>6.0995021708669019E-3</v>
      </c>
      <c r="X209" s="38">
        <v>5.2504607953631099E-2</v>
      </c>
      <c r="Y209" s="38">
        <v>1.3530537163329259E-2</v>
      </c>
      <c r="AH209" s="111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  <c r="BD209" s="83"/>
      <c r="BE209" s="83"/>
      <c r="BF209" s="83"/>
    </row>
    <row r="210" spans="1:58" s="24" customFormat="1" x14ac:dyDescent="0.25">
      <c r="A210" s="25"/>
      <c r="AH210" s="111" t="s">
        <v>57</v>
      </c>
      <c r="AI210" s="83"/>
      <c r="AJ210" s="83"/>
      <c r="AK210" s="83"/>
      <c r="AL210" s="83"/>
      <c r="AM210" s="83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  <c r="AZ210" s="83"/>
      <c r="BA210" s="83"/>
      <c r="BB210" s="83"/>
      <c r="BC210" s="83"/>
      <c r="BD210" s="83"/>
      <c r="BE210" s="83"/>
      <c r="BF210" s="83"/>
    </row>
    <row r="211" spans="1:58" s="24" customFormat="1" x14ac:dyDescent="0.25">
      <c r="A211" s="25" t="s">
        <v>32</v>
      </c>
      <c r="AH211" s="111" t="s">
        <v>61</v>
      </c>
      <c r="AI211" s="83">
        <f t="array" ref="AI211">IFERROR(MATCH(MIN(IF(B207:B209&gt;0.1,B207:B209)),B207:B209,0),"-INF")</f>
        <v>1</v>
      </c>
      <c r="AJ211" s="83">
        <f t="array" ref="AJ211">IFERROR(MATCH(MIN(IF(C207:C209&gt;0.1,C207:C209)),C207:C209,0),"-INF")</f>
        <v>1</v>
      </c>
      <c r="AK211" s="83">
        <f t="array" ref="AK211">IFERROR(MATCH(MIN(IF(D207:D209&gt;0.1,D207:D209)),D207:D209,0),"-INF")</f>
        <v>2</v>
      </c>
      <c r="AL211" s="83" t="str">
        <f t="array" ref="AL211">IFERROR(MATCH(MIN(IF(E207:E209&gt;0.1,E207:E209)),E207:E209,0),"-INF")</f>
        <v>-INF</v>
      </c>
      <c r="AM211" s="83" t="str">
        <f t="array" ref="AM211">IFERROR(MATCH(MIN(IF(F207:F209&gt;0.1,F207:F209)),F207:F209,0),"-INF")</f>
        <v>-INF</v>
      </c>
      <c r="AN211" s="83">
        <f t="array" ref="AN211">IFERROR(MATCH(MIN(IF(G207:G209&gt;0.1,G207:G209)),G207:G209,0),"-INF")</f>
        <v>3</v>
      </c>
      <c r="AO211" s="83">
        <f t="array" ref="AO211">IFERROR(MATCH(MIN(IF(H207:H209&gt;0.1,H207:H209)),H207:H209,0),"-INF")</f>
        <v>2</v>
      </c>
      <c r="AP211" s="83" t="str">
        <f t="array" ref="AP211">IFERROR(MATCH(MIN(IF(I207:I209&gt;0.1,I207:I209)),I207:I209,0),"-INF")</f>
        <v>-INF</v>
      </c>
      <c r="AQ211" s="83" t="str">
        <f t="array" ref="AQ211">IFERROR(MATCH(MIN(IF(J207:J209&gt;0.1,J207:J209)),J207:J209,0),"-INF")</f>
        <v>-INF</v>
      </c>
      <c r="AR211" s="83" t="str">
        <f t="array" ref="AR211">IFERROR(MATCH(MIN(IF(K207:K209&gt;0.1,K207:K209)),K207:K209,0),"-INF")</f>
        <v>-INF</v>
      </c>
      <c r="AS211" s="83" t="str">
        <f t="array" ref="AS211">IFERROR(MATCH(MIN(IF(L207:L209&gt;0.1,L207:L209)),L207:L209,0),"-INF")</f>
        <v>-INF</v>
      </c>
      <c r="AT211" s="83">
        <f t="array" ref="AT211">IFERROR(MATCH(MIN(IF(M207:M209&gt;0.1,M207:M209)),M207:M209,0),"-INF")</f>
        <v>1</v>
      </c>
      <c r="AU211" s="83" t="str">
        <f t="array" ref="AU211">IFERROR(MATCH(MIN(IF(N207:N209&gt;0.1,N207:N209)),N207:N209,0),"-INF")</f>
        <v>-INF</v>
      </c>
      <c r="AV211" s="83">
        <f t="array" ref="AV211">IFERROR(MATCH(MIN(IF(O207:O209&gt;0.1,O207:O209)),O207:O209,0),"-INF")</f>
        <v>1</v>
      </c>
      <c r="AW211" s="83" t="str">
        <f t="array" ref="AW211">IFERROR(MATCH(MIN(IF(P207:P209&gt;0.1,P207:P209)),P207:P209,0),"-INF")</f>
        <v>-INF</v>
      </c>
      <c r="AX211" s="83" t="str">
        <f t="array" ref="AX211">IFERROR(MATCH(MIN(IF(Q207:Q209&gt;0.1,Q207:Q209)),Q207:Q209,0),"-INF")</f>
        <v>-INF</v>
      </c>
      <c r="AY211" s="83" t="str">
        <f t="array" ref="AY211">IFERROR(MATCH(MIN(IF(R207:R209&gt;0.1,R207:R209)),R207:R209,0),"-INF")</f>
        <v>-INF</v>
      </c>
      <c r="AZ211" s="83" t="str">
        <f t="array" ref="AZ211">IFERROR(MATCH(MIN(IF(S207:S209&gt;0.1,S207:S209)),S207:S209,0),"-INF")</f>
        <v>-INF</v>
      </c>
      <c r="BA211" s="83" t="str">
        <f t="array" ref="BA211">IFERROR(MATCH(MIN(IF(T207:T209&gt;0.1,T207:T209)),T207:T209,0),"-INF")</f>
        <v>-INF</v>
      </c>
      <c r="BB211" s="83" t="str">
        <f t="array" ref="BB211">IFERROR(MATCH(MIN(IF(U207:U209&gt;0.1,U207:U209)),U207:U209,0),"-INF")</f>
        <v>-INF</v>
      </c>
      <c r="BC211" s="83">
        <f t="array" ref="BC211">IFERROR(MATCH(MIN(IF(V207:V209&gt;0.1,V207:V209)),V207:V209,0),"-INF")</f>
        <v>1</v>
      </c>
      <c r="BD211" s="83" t="str">
        <f t="array" ref="BD211">IFERROR(MATCH(MIN(IF(W207:W209&gt;0.1,W207:W209)),W207:W209,0),"-INF")</f>
        <v>-INF</v>
      </c>
      <c r="BE211" s="83">
        <f t="array" ref="BE211">IFERROR(MATCH(MIN(IF(X207:X209&gt;0.1,X207:X209)),X207:X209,0),"-INF")</f>
        <v>1</v>
      </c>
      <c r="BF211" s="83" t="str">
        <f t="array" ref="BF211">IFERROR(MATCH(MIN(IF(Y207:Y209&gt;0.1,Y207:Y209)),Y207:Y209,0),"-INF")</f>
        <v>-INF</v>
      </c>
    </row>
    <row r="212" spans="1:58" s="24" customFormat="1" x14ac:dyDescent="0.25">
      <c r="A212" s="25" t="s">
        <v>34</v>
      </c>
      <c r="B212" s="24" t="s">
        <v>4</v>
      </c>
      <c r="C212" s="24" t="s">
        <v>5</v>
      </c>
      <c r="D212" s="24" t="s">
        <v>6</v>
      </c>
      <c r="E212" s="24" t="s">
        <v>7</v>
      </c>
      <c r="F212" s="24" t="s">
        <v>8</v>
      </c>
      <c r="G212" s="24" t="s">
        <v>9</v>
      </c>
      <c r="H212" s="24" t="s">
        <v>10</v>
      </c>
      <c r="I212" s="24" t="s">
        <v>11</v>
      </c>
      <c r="J212" s="24" t="s">
        <v>12</v>
      </c>
      <c r="K212" s="24" t="s">
        <v>13</v>
      </c>
      <c r="L212" s="24" t="s">
        <v>14</v>
      </c>
      <c r="M212" s="24" t="s">
        <v>15</v>
      </c>
      <c r="N212" s="24" t="s">
        <v>16</v>
      </c>
      <c r="O212" s="24" t="s">
        <v>17</v>
      </c>
      <c r="P212" s="24" t="s">
        <v>18</v>
      </c>
      <c r="Q212" s="24" t="s">
        <v>19</v>
      </c>
      <c r="R212" s="24" t="s">
        <v>20</v>
      </c>
      <c r="S212" s="24" t="s">
        <v>21</v>
      </c>
      <c r="T212" s="24" t="s">
        <v>22</v>
      </c>
      <c r="U212" s="24" t="s">
        <v>23</v>
      </c>
      <c r="V212" s="24" t="s">
        <v>24</v>
      </c>
      <c r="W212" s="24" t="s">
        <v>25</v>
      </c>
      <c r="X212" s="24" t="s">
        <v>26</v>
      </c>
      <c r="Y212" s="24" t="s">
        <v>27</v>
      </c>
      <c r="AH212" s="111" t="s">
        <v>62</v>
      </c>
      <c r="AI212" s="83">
        <f t="array" ref="AI212">IFERROR(MATCH(MAX(IF(B207:B209&lt;0.1,B207:B209)),B207:B209,0),"INF")</f>
        <v>1</v>
      </c>
      <c r="AJ212" s="83">
        <f t="array" ref="AJ212">IFERROR(MATCH(MAX(IF(C207:C209&lt;0.1,C207:C209)),C207:C209,0),"INF")</f>
        <v>1</v>
      </c>
      <c r="AK212" s="83">
        <f t="array" ref="AK212">IFERROR(MATCH(MAX(IF(D207:D209&lt;0.1,D207:D209)),D207:D209,0),"INF")</f>
        <v>1</v>
      </c>
      <c r="AL212" s="83">
        <f t="array" ref="AL212">IFERROR(MATCH(MAX(IF(E207:E209&lt;0.1,E207:E209)),E207:E209,0),"INF")</f>
        <v>1</v>
      </c>
      <c r="AM212" s="83">
        <f t="array" ref="AM212">IFERROR(MATCH(MAX(IF(F207:F209&lt;0.1,F207:F209)),F207:F209,0),"INF")</f>
        <v>1</v>
      </c>
      <c r="AN212" s="83" t="str">
        <f t="array" ref="AN212">IFERROR(MATCH(MAX(IF(G207:G209&lt;0.1,G207:G209)),G207:G209,0),"INF")</f>
        <v>INF</v>
      </c>
      <c r="AO212" s="83">
        <f t="array" ref="AO212">IFERROR(MATCH(MAX(IF(H207:H209&lt;0.1,H207:H209)),H207:H209,0),"INF")</f>
        <v>3</v>
      </c>
      <c r="AP212" s="83">
        <f t="array" ref="AP212">IFERROR(MATCH(MAX(IF(I207:I209&lt;0.1,I207:I209)),I207:I209,0),"INF")</f>
        <v>1</v>
      </c>
      <c r="AQ212" s="83">
        <f t="array" ref="AQ212">IFERROR(MATCH(MAX(IF(J207:J209&lt;0.1,J207:J209)),J207:J209,0),"INF")</f>
        <v>1</v>
      </c>
      <c r="AR212" s="83">
        <f t="array" ref="AR212">IFERROR(MATCH(MAX(IF(K207:K209&lt;0.1,K207:K209)),K207:K209,0),"INF")</f>
        <v>1</v>
      </c>
      <c r="AS212" s="83">
        <f t="array" ref="AS212">IFERROR(MATCH(MAX(IF(L207:L209&lt;0.1,L207:L209)),L207:L209,0),"INF")</f>
        <v>1</v>
      </c>
      <c r="AT212" s="83">
        <f t="array" ref="AT212">IFERROR(MATCH(MAX(IF(M207:M209&lt;0.1,M207:M209)),M207:M209,0),"INF")</f>
        <v>2</v>
      </c>
      <c r="AU212" s="83">
        <f t="array" ref="AU212">IFERROR(MATCH(MAX(IF(N207:N209&lt;0.1,N207:N209)),N207:N209,0),"INF")</f>
        <v>1</v>
      </c>
      <c r="AV212" s="83">
        <f t="array" ref="AV212">IFERROR(MATCH(MAX(IF(O207:O209&lt;0.1,O207:O209)),O207:O209,0),"INF")</f>
        <v>2</v>
      </c>
      <c r="AW212" s="83" t="str">
        <f t="array" ref="AW212">IFERROR(MATCH(MAX(IF(P207:P209&lt;0.1,P207:P209)),P207:P209,0),"INF")</f>
        <v>INF</v>
      </c>
      <c r="AX212" s="83">
        <f t="array" ref="AX212">IFERROR(MATCH(MAX(IF(Q207:Q209&lt;0.1,Q207:Q209)),Q207:Q209,0),"INF")</f>
        <v>1</v>
      </c>
      <c r="AY212" s="83">
        <f t="array" ref="AY212">IFERROR(MATCH(MAX(IF(R207:R209&lt;0.1,R207:R209)),R207:R209,0),"INF")</f>
        <v>1</v>
      </c>
      <c r="AZ212" s="83">
        <f t="array" ref="AZ212">IFERROR(MATCH(MAX(IF(S207:S209&lt;0.1,S207:S209)),S207:S209,0),"INF")</f>
        <v>1</v>
      </c>
      <c r="BA212" s="83">
        <f t="array" ref="BA212">IFERROR(MATCH(MAX(IF(T207:T209&lt;0.1,T207:T209)),T207:T209,0),"INF")</f>
        <v>1</v>
      </c>
      <c r="BB212" s="83">
        <f t="array" ref="BB212">IFERROR(MATCH(MAX(IF(U207:U209&lt;0.1,U207:U209)),U207:U209,0),"INF")</f>
        <v>1</v>
      </c>
      <c r="BC212" s="83">
        <f t="array" ref="BC212">IFERROR(MATCH(MAX(IF(V207:V209&lt;0.1,V207:V209)),V207:V209,0),"INF")</f>
        <v>1</v>
      </c>
      <c r="BD212" s="83">
        <f t="array" ref="BD212">IFERROR(MATCH(MAX(IF(W207:W209&lt;0.1,W207:W209)),W207:W209,0),"INF")</f>
        <v>1</v>
      </c>
      <c r="BE212" s="83">
        <f t="array" ref="BE212">IFERROR(MATCH(MAX(IF(X207:X209&lt;0.1,X207:X209)),X207:X209,0),"INF")</f>
        <v>2</v>
      </c>
      <c r="BF212" s="83">
        <f t="array" ref="BF212">IFERROR(MATCH(MAX(IF(Y207:Y209&lt;0.1,Y207:Y209)),Y207:Y209,0),"INF")</f>
        <v>1</v>
      </c>
    </row>
    <row r="213" spans="1:58" s="24" customFormat="1" x14ac:dyDescent="0.25">
      <c r="A213" s="25">
        <v>300</v>
      </c>
      <c r="B213" s="24">
        <v>0</v>
      </c>
      <c r="C213" s="24">
        <v>0</v>
      </c>
      <c r="D213" s="24">
        <v>1.0000660002547481</v>
      </c>
      <c r="E213" s="24">
        <v>1.0922686357987046</v>
      </c>
      <c r="F213" s="24">
        <v>1.692077565693062</v>
      </c>
      <c r="G213" s="24">
        <v>1.0192993110193269</v>
      </c>
      <c r="H213" s="24">
        <v>1.0812007830817496</v>
      </c>
      <c r="I213" s="24">
        <v>1.3762546255565751</v>
      </c>
      <c r="J213" s="24">
        <v>2.0780384577727906</v>
      </c>
      <c r="K213" s="24">
        <v>1.5199574974439087</v>
      </c>
      <c r="L213" s="24">
        <v>1.2419843993669251</v>
      </c>
      <c r="M213" s="24">
        <v>1.0789622469403743</v>
      </c>
      <c r="N213" s="24">
        <v>182.45531089806525</v>
      </c>
      <c r="O213" s="24">
        <v>1.2114245859531887</v>
      </c>
      <c r="P213" s="24">
        <v>1.0060334140651648</v>
      </c>
      <c r="Q213" s="24">
        <v>1.666920649524205</v>
      </c>
      <c r="R213" s="24">
        <v>2.1805103992906996</v>
      </c>
      <c r="S213" s="24">
        <v>3.3432711629845939</v>
      </c>
      <c r="T213" s="24">
        <v>1.1283542841362002</v>
      </c>
      <c r="U213" s="24">
        <v>1.0966727558488554</v>
      </c>
      <c r="V213" s="24">
        <v>1.0000256757480903</v>
      </c>
      <c r="W213" s="24">
        <v>1.277512795331095</v>
      </c>
      <c r="X213" s="24">
        <v>1.1850477946765987</v>
      </c>
      <c r="Y213" s="24">
        <v>1.1056900828515399</v>
      </c>
      <c r="AH213" s="111" t="s">
        <v>58</v>
      </c>
      <c r="AI213" s="83">
        <f t="shared" ref="AI213:BF213" si="492">IFERROR(INDEX(B207:B209,AI212)-INDEX(B207:B209,AI211),0)</f>
        <v>0</v>
      </c>
      <c r="AJ213" s="83">
        <f t="shared" si="492"/>
        <v>0</v>
      </c>
      <c r="AK213" s="83">
        <f t="shared" si="492"/>
        <v>-285.89999999999998</v>
      </c>
      <c r="AL213" s="83">
        <f t="shared" si="492"/>
        <v>0</v>
      </c>
      <c r="AM213" s="83">
        <f t="shared" si="492"/>
        <v>0</v>
      </c>
      <c r="AN213" s="83">
        <f t="shared" si="492"/>
        <v>0</v>
      </c>
      <c r="AO213" s="83">
        <f t="shared" si="492"/>
        <v>-6.5262379611967486E-2</v>
      </c>
      <c r="AP213" s="83">
        <f t="shared" si="492"/>
        <v>0</v>
      </c>
      <c r="AQ213" s="83">
        <f t="shared" si="492"/>
        <v>0</v>
      </c>
      <c r="AR213" s="83">
        <f t="shared" si="492"/>
        <v>0</v>
      </c>
      <c r="AS213" s="83">
        <f t="shared" si="492"/>
        <v>0</v>
      </c>
      <c r="AT213" s="83">
        <f t="shared" si="492"/>
        <v>-4.8631753552102211E-2</v>
      </c>
      <c r="AU213" s="83">
        <f t="shared" si="492"/>
        <v>0</v>
      </c>
      <c r="AV213" s="83">
        <f t="shared" si="492"/>
        <v>-4.662818239025443E-2</v>
      </c>
      <c r="AW213" s="83">
        <f t="shared" si="492"/>
        <v>0</v>
      </c>
      <c r="AX213" s="83">
        <f t="shared" si="492"/>
        <v>0</v>
      </c>
      <c r="AY213" s="83">
        <f t="shared" si="492"/>
        <v>0</v>
      </c>
      <c r="AZ213" s="83">
        <f t="shared" si="492"/>
        <v>0</v>
      </c>
      <c r="BA213" s="83">
        <f t="shared" si="492"/>
        <v>0</v>
      </c>
      <c r="BB213" s="83">
        <f t="shared" si="492"/>
        <v>0</v>
      </c>
      <c r="BC213" s="83">
        <f t="shared" si="492"/>
        <v>0</v>
      </c>
      <c r="BD213" s="83">
        <f t="shared" si="492"/>
        <v>0</v>
      </c>
      <c r="BE213" s="83">
        <f t="shared" si="492"/>
        <v>-5.9630284229602315E-2</v>
      </c>
      <c r="BF213" s="83">
        <f t="shared" si="492"/>
        <v>0</v>
      </c>
    </row>
    <row r="214" spans="1:58" s="24" customFormat="1" x14ac:dyDescent="0.25">
      <c r="A214" s="25">
        <v>600</v>
      </c>
      <c r="B214" s="24">
        <v>0</v>
      </c>
      <c r="C214" s="24">
        <v>0</v>
      </c>
      <c r="D214" s="24">
        <v>1.0000244583062465</v>
      </c>
      <c r="E214" s="24">
        <v>1.0992895160427607</v>
      </c>
      <c r="F214" s="24">
        <v>1.6941443512526966</v>
      </c>
      <c r="G214" s="24">
        <v>1.024576492318729</v>
      </c>
      <c r="H214" s="24">
        <v>1.0779685095076104</v>
      </c>
      <c r="I214" s="24">
        <v>1.3937590896041061</v>
      </c>
      <c r="J214" s="24">
        <v>2.1084088653723549</v>
      </c>
      <c r="K214" s="24">
        <v>1.5501136446549035</v>
      </c>
      <c r="L214" s="24">
        <v>1.2495241117181566</v>
      </c>
      <c r="M214" s="24">
        <v>1.082913382889807</v>
      </c>
      <c r="N214" s="24">
        <v>182.60748955793605</v>
      </c>
      <c r="O214" s="24">
        <v>1.2087902144397349</v>
      </c>
      <c r="P214" s="24">
        <v>1.0052574578286131</v>
      </c>
      <c r="Q214" s="24">
        <v>1.6670207375834725</v>
      </c>
      <c r="R214" s="24">
        <v>2.1933190542436369</v>
      </c>
      <c r="S214" s="24">
        <v>3.3716845129312012</v>
      </c>
      <c r="T214" s="24">
        <v>1.1368304052972722</v>
      </c>
      <c r="U214" s="24">
        <v>1.1010251241964917</v>
      </c>
      <c r="V214" s="24">
        <v>0.99999699707011125</v>
      </c>
      <c r="W214" s="24">
        <v>1.2824031255099946</v>
      </c>
      <c r="X214" s="24">
        <v>1.1950797050031656</v>
      </c>
      <c r="Y214" s="24">
        <v>1.1169356056373108</v>
      </c>
      <c r="AH214" s="111" t="s">
        <v>59</v>
      </c>
      <c r="AI214" s="83">
        <f>IFERROR(INDEX($A207:$A209,AI212)-INDEX($A207:$A209,AI211),0)</f>
        <v>0</v>
      </c>
      <c r="AJ214" s="83">
        <f t="shared" ref="AJ214:BF214" si="493">IFERROR(INDEX($A207:$A209,AJ212)-INDEX($A207:$A209,AJ211),0)</f>
        <v>0</v>
      </c>
      <c r="AK214" s="83">
        <f t="shared" si="493"/>
        <v>-300</v>
      </c>
      <c r="AL214" s="83">
        <f t="shared" si="493"/>
        <v>0</v>
      </c>
      <c r="AM214" s="83">
        <f t="shared" si="493"/>
        <v>0</v>
      </c>
      <c r="AN214" s="83">
        <f t="shared" si="493"/>
        <v>0</v>
      </c>
      <c r="AO214" s="83">
        <f t="shared" si="493"/>
        <v>1200</v>
      </c>
      <c r="AP214" s="83">
        <f t="shared" si="493"/>
        <v>0</v>
      </c>
      <c r="AQ214" s="83">
        <f t="shared" si="493"/>
        <v>0</v>
      </c>
      <c r="AR214" s="83">
        <f t="shared" si="493"/>
        <v>0</v>
      </c>
      <c r="AS214" s="83">
        <f t="shared" si="493"/>
        <v>0</v>
      </c>
      <c r="AT214" s="83">
        <f t="shared" si="493"/>
        <v>300</v>
      </c>
      <c r="AU214" s="83">
        <f t="shared" si="493"/>
        <v>0</v>
      </c>
      <c r="AV214" s="83">
        <f t="shared" si="493"/>
        <v>300</v>
      </c>
      <c r="AW214" s="83">
        <f t="shared" si="493"/>
        <v>0</v>
      </c>
      <c r="AX214" s="83">
        <f t="shared" si="493"/>
        <v>0</v>
      </c>
      <c r="AY214" s="83">
        <f t="shared" si="493"/>
        <v>0</v>
      </c>
      <c r="AZ214" s="83">
        <f t="shared" si="493"/>
        <v>0</v>
      </c>
      <c r="BA214" s="83">
        <f t="shared" si="493"/>
        <v>0</v>
      </c>
      <c r="BB214" s="83">
        <f t="shared" si="493"/>
        <v>0</v>
      </c>
      <c r="BC214" s="83">
        <f t="shared" si="493"/>
        <v>0</v>
      </c>
      <c r="BD214" s="83">
        <f t="shared" si="493"/>
        <v>0</v>
      </c>
      <c r="BE214" s="83">
        <f t="shared" si="493"/>
        <v>300</v>
      </c>
      <c r="BF214" s="83">
        <f t="shared" si="493"/>
        <v>0</v>
      </c>
    </row>
    <row r="215" spans="1:58" s="24" customFormat="1" x14ac:dyDescent="0.25">
      <c r="A215" s="25">
        <v>1800</v>
      </c>
      <c r="B215" s="24">
        <v>0</v>
      </c>
      <c r="C215" s="24">
        <v>0</v>
      </c>
      <c r="D215" s="24">
        <v>1.0000077131200589</v>
      </c>
      <c r="E215" s="24">
        <v>1.1077821130718193</v>
      </c>
      <c r="F215" s="24">
        <v>1.8376816032117265</v>
      </c>
      <c r="G215" s="24">
        <v>1.0196976637868893</v>
      </c>
      <c r="H215" s="24">
        <v>1.0766864654895738</v>
      </c>
      <c r="I215" s="24">
        <v>1.381928977405855</v>
      </c>
      <c r="J215" s="24">
        <v>2.0675339403593136</v>
      </c>
      <c r="K215" s="24">
        <v>1.560797897122808</v>
      </c>
      <c r="L215" s="24">
        <v>1.2367526183481674</v>
      </c>
      <c r="M215" s="24">
        <v>1.0916704521166465</v>
      </c>
      <c r="N215" s="24">
        <v>184.3094506389028</v>
      </c>
      <c r="O215" s="24">
        <v>1.1677791104160054</v>
      </c>
      <c r="P215" s="24">
        <v>1.0091924950246678</v>
      </c>
      <c r="Q215" s="24">
        <v>1.7951855107616794</v>
      </c>
      <c r="R215" s="24">
        <v>2.2962454079873447</v>
      </c>
      <c r="S215" s="24">
        <v>3.3130915493532482</v>
      </c>
      <c r="T215" s="24">
        <v>1.1395291202871765</v>
      </c>
      <c r="U215" s="24">
        <v>1.1281766718517814</v>
      </c>
      <c r="V215" s="24">
        <v>0.99999862307395715</v>
      </c>
      <c r="W215" s="24">
        <v>1.2740064003436191</v>
      </c>
      <c r="X215" s="24">
        <v>1.1486104934825776</v>
      </c>
      <c r="Y215" s="24">
        <v>1.1240378498371009</v>
      </c>
      <c r="AH215" s="111" t="s">
        <v>63</v>
      </c>
      <c r="AI215" s="83">
        <f t="shared" ref="AI215:BF215" si="494">IF(AI212="INF","INF",IFERROR(INDEX($A207:$A209,AI211)+AI214/AI213*(0.1-INDEX(B207:B209,AI211)),0))</f>
        <v>0</v>
      </c>
      <c r="AJ215" s="83">
        <f t="shared" si="494"/>
        <v>0</v>
      </c>
      <c r="AK215" s="83">
        <f t="shared" si="494"/>
        <v>300.10493179433371</v>
      </c>
      <c r="AL215" s="83">
        <f t="shared" si="494"/>
        <v>0</v>
      </c>
      <c r="AM215" s="83">
        <f t="shared" si="494"/>
        <v>0</v>
      </c>
      <c r="AN215" s="83" t="str">
        <f t="shared" si="494"/>
        <v>INF</v>
      </c>
      <c r="AO215" s="83">
        <f t="shared" si="494"/>
        <v>1481.0346297902056</v>
      </c>
      <c r="AP215" s="83">
        <f t="shared" si="494"/>
        <v>0</v>
      </c>
      <c r="AQ215" s="83">
        <f t="shared" si="494"/>
        <v>0</v>
      </c>
      <c r="AR215" s="83">
        <f t="shared" si="494"/>
        <v>0</v>
      </c>
      <c r="AS215" s="83">
        <f t="shared" si="494"/>
        <v>0</v>
      </c>
      <c r="AT215" s="83">
        <f t="shared" si="494"/>
        <v>349.34025522032476</v>
      </c>
      <c r="AU215" s="83">
        <f t="shared" si="494"/>
        <v>0</v>
      </c>
      <c r="AV215" s="83">
        <f t="shared" si="494"/>
        <v>376.7056128320055</v>
      </c>
      <c r="AW215" s="83" t="str">
        <f t="shared" si="494"/>
        <v>INF</v>
      </c>
      <c r="AX215" s="83">
        <f t="shared" si="494"/>
        <v>0</v>
      </c>
      <c r="AY215" s="83">
        <f t="shared" si="494"/>
        <v>0</v>
      </c>
      <c r="AZ215" s="83">
        <f t="shared" si="494"/>
        <v>0</v>
      </c>
      <c r="BA215" s="83">
        <f t="shared" si="494"/>
        <v>0</v>
      </c>
      <c r="BB215" s="83">
        <f t="shared" si="494"/>
        <v>0</v>
      </c>
      <c r="BC215" s="83">
        <f t="shared" si="494"/>
        <v>0</v>
      </c>
      <c r="BD215" s="83">
        <f t="shared" si="494"/>
        <v>0</v>
      </c>
      <c r="BE215" s="83">
        <f t="shared" si="494"/>
        <v>455.38299996636135</v>
      </c>
      <c r="BF215" s="83">
        <f t="shared" si="494"/>
        <v>0</v>
      </c>
    </row>
    <row r="216" spans="1:58" s="15" customFormat="1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AH216" s="110"/>
      <c r="AI216" s="82"/>
      <c r="AJ216" s="82"/>
      <c r="AK216" s="82"/>
      <c r="AL216" s="82"/>
      <c r="AM216" s="82"/>
      <c r="AN216" s="82"/>
      <c r="AO216" s="82"/>
      <c r="AP216" s="82"/>
      <c r="AQ216" s="82"/>
      <c r="AR216" s="82"/>
      <c r="AS216" s="82"/>
      <c r="AT216" s="82"/>
      <c r="AU216" s="82"/>
      <c r="AV216" s="82"/>
      <c r="AW216" s="82"/>
      <c r="AX216" s="82"/>
      <c r="AY216" s="82"/>
      <c r="AZ216" s="82"/>
      <c r="BA216" s="82"/>
      <c r="BB216" s="82"/>
      <c r="BC216" s="82"/>
      <c r="BD216" s="82"/>
      <c r="BE216" s="82"/>
      <c r="BF216" s="82"/>
    </row>
    <row r="217" spans="1:58" s="40" customFormat="1" ht="18.75" x14ac:dyDescent="0.3">
      <c r="A217" s="39" t="s">
        <v>2</v>
      </c>
      <c r="B217" s="39" t="s">
        <v>43</v>
      </c>
      <c r="C217" s="39"/>
      <c r="D217" s="39"/>
      <c r="E217" s="39"/>
      <c r="F217" s="39"/>
      <c r="G217" s="39" t="s">
        <v>42</v>
      </c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AH217" s="114"/>
      <c r="AI217" s="88"/>
      <c r="AJ217" s="88"/>
      <c r="AK217" s="88"/>
      <c r="AL217" s="88"/>
      <c r="AM217" s="88"/>
      <c r="AN217" s="88"/>
      <c r="AO217" s="88"/>
      <c r="AP217" s="88"/>
      <c r="AQ217" s="88"/>
      <c r="AR217" s="88"/>
      <c r="AS217" s="88"/>
      <c r="AT217" s="88"/>
      <c r="AU217" s="88"/>
      <c r="AV217" s="88"/>
      <c r="AW217" s="88"/>
      <c r="AX217" s="88"/>
      <c r="AY217" s="88"/>
      <c r="AZ217" s="88"/>
      <c r="BA217" s="88"/>
      <c r="BB217" s="88"/>
      <c r="BC217" s="88"/>
      <c r="BD217" s="88"/>
      <c r="BE217" s="88"/>
      <c r="BF217" s="88"/>
    </row>
    <row r="218" spans="1:58" s="40" customFormat="1" x14ac:dyDescent="0.25">
      <c r="A218" s="40" t="s">
        <v>3</v>
      </c>
      <c r="AH218" s="114"/>
      <c r="AI218" s="88"/>
      <c r="AJ218" s="88"/>
      <c r="AK218" s="88"/>
      <c r="AL218" s="88"/>
      <c r="AM218" s="88"/>
      <c r="AN218" s="88"/>
      <c r="AO218" s="88"/>
      <c r="AP218" s="88"/>
      <c r="AQ218" s="88"/>
      <c r="AR218" s="88"/>
      <c r="AS218" s="88"/>
      <c r="AT218" s="88"/>
      <c r="AU218" s="88"/>
      <c r="AV218" s="88"/>
      <c r="AW218" s="88"/>
      <c r="AX218" s="88"/>
      <c r="AY218" s="88"/>
      <c r="AZ218" s="88"/>
      <c r="BA218" s="88"/>
      <c r="BB218" s="88"/>
      <c r="BC218" s="88"/>
      <c r="BD218" s="88"/>
      <c r="BE218" s="88"/>
      <c r="BF218" s="88"/>
    </row>
    <row r="219" spans="1:58" s="40" customFormat="1" x14ac:dyDescent="0.25">
      <c r="A219" s="41" t="s">
        <v>34</v>
      </c>
      <c r="B219" s="42" t="s">
        <v>4</v>
      </c>
      <c r="C219" s="42" t="s">
        <v>5</v>
      </c>
      <c r="D219" s="41" t="s">
        <v>6</v>
      </c>
      <c r="E219" s="41" t="s">
        <v>7</v>
      </c>
      <c r="F219" s="41" t="s">
        <v>8</v>
      </c>
      <c r="G219" s="41" t="s">
        <v>9</v>
      </c>
      <c r="H219" s="41" t="s">
        <v>10</v>
      </c>
      <c r="I219" s="41" t="s">
        <v>11</v>
      </c>
      <c r="J219" s="41" t="s">
        <v>12</v>
      </c>
      <c r="K219" s="41" t="s">
        <v>13</v>
      </c>
      <c r="L219" s="41" t="s">
        <v>14</v>
      </c>
      <c r="M219" s="41" t="s">
        <v>15</v>
      </c>
      <c r="N219" s="41" t="s">
        <v>16</v>
      </c>
      <c r="O219" s="41" t="s">
        <v>17</v>
      </c>
      <c r="P219" s="41" t="s">
        <v>18</v>
      </c>
      <c r="Q219" s="41" t="s">
        <v>19</v>
      </c>
      <c r="R219" s="41" t="s">
        <v>20</v>
      </c>
      <c r="S219" s="41" t="s">
        <v>21</v>
      </c>
      <c r="T219" s="41" t="s">
        <v>22</v>
      </c>
      <c r="U219" s="41" t="s">
        <v>23</v>
      </c>
      <c r="V219" s="41" t="s">
        <v>24</v>
      </c>
      <c r="W219" s="41" t="s">
        <v>25</v>
      </c>
      <c r="X219" s="41" t="s">
        <v>26</v>
      </c>
      <c r="Y219" s="41" t="s">
        <v>27</v>
      </c>
      <c r="AH219" s="114"/>
      <c r="AI219" s="88"/>
      <c r="AJ219" s="88"/>
      <c r="AK219" s="88"/>
      <c r="AL219" s="88"/>
      <c r="AM219" s="88"/>
      <c r="AN219" s="88"/>
      <c r="AO219" s="88"/>
      <c r="AP219" s="88"/>
      <c r="AQ219" s="88"/>
      <c r="AR219" s="88"/>
      <c r="AS219" s="88"/>
      <c r="AT219" s="88"/>
      <c r="AU219" s="88"/>
      <c r="AV219" s="88"/>
      <c r="AW219" s="88"/>
      <c r="AX219" s="88"/>
      <c r="AY219" s="88"/>
      <c r="AZ219" s="88"/>
      <c r="BA219" s="88"/>
      <c r="BB219" s="88"/>
      <c r="BC219" s="88"/>
      <c r="BD219" s="88"/>
      <c r="BE219" s="88"/>
      <c r="BF219" s="88"/>
    </row>
    <row r="220" spans="1:58" s="40" customFormat="1" x14ac:dyDescent="0.25">
      <c r="A220" s="40">
        <v>3</v>
      </c>
      <c r="B220" s="42">
        <v>9.0223888438537491E-4</v>
      </c>
      <c r="C220" s="42">
        <v>3.4080757101491091E-4</v>
      </c>
      <c r="D220" s="42">
        <v>0</v>
      </c>
      <c r="E220" s="42">
        <v>1.2813755763603359E-6</v>
      </c>
      <c r="F220" s="42">
        <v>0</v>
      </c>
      <c r="G220" s="42">
        <v>1.0533426725260605E-4</v>
      </c>
      <c r="H220" s="42">
        <v>0</v>
      </c>
      <c r="I220" s="42">
        <v>7.2126575910661574E-5</v>
      </c>
      <c r="J220" s="42">
        <v>3.2865637308423894E-3</v>
      </c>
      <c r="K220" s="42">
        <v>2.0594094348192315E-6</v>
      </c>
      <c r="L220" s="42">
        <v>2.7157006427416983E-5</v>
      </c>
      <c r="M220" s="42">
        <v>3.0518262753391874E-5</v>
      </c>
      <c r="N220" s="42">
        <v>3.0104510380062088E-3</v>
      </c>
      <c r="O220" s="42">
        <v>1.8665860641866669E-4</v>
      </c>
      <c r="P220" s="42">
        <v>1.3796382453970886E-6</v>
      </c>
      <c r="Q220" s="42">
        <v>1.0658757286779409E-5</v>
      </c>
      <c r="R220" s="42">
        <v>3.5575953429986177E-5</v>
      </c>
      <c r="S220" s="42">
        <v>8.4281821706388875E-7</v>
      </c>
      <c r="T220" s="42">
        <v>3.7171720768404642E-7</v>
      </c>
      <c r="U220" s="42">
        <v>3.8875111985713862E-6</v>
      </c>
      <c r="V220" s="42">
        <v>0</v>
      </c>
      <c r="W220" s="42">
        <v>3.3529452706441362E-6</v>
      </c>
      <c r="X220" s="42">
        <v>4.463726547529548E-6</v>
      </c>
      <c r="Y220" s="42">
        <v>7.7032009766262404E-7</v>
      </c>
      <c r="Z220" s="40">
        <v>0</v>
      </c>
      <c r="AA220" s="40">
        <v>0</v>
      </c>
      <c r="AB220" s="40">
        <v>0</v>
      </c>
      <c r="AC220" s="40">
        <v>0</v>
      </c>
      <c r="AD220" s="40">
        <v>0</v>
      </c>
      <c r="AE220" s="40">
        <v>0</v>
      </c>
      <c r="AF220" s="40">
        <v>0</v>
      </c>
      <c r="AH220" s="114"/>
      <c r="AI220" s="88"/>
      <c r="AJ220" s="88"/>
      <c r="AK220" s="88"/>
      <c r="AL220" s="88"/>
      <c r="AM220" s="88"/>
      <c r="AN220" s="88"/>
      <c r="AO220" s="88"/>
      <c r="AP220" s="88"/>
      <c r="AQ220" s="88"/>
      <c r="AR220" s="88"/>
      <c r="AS220" s="88"/>
      <c r="AT220" s="88"/>
      <c r="AU220" s="88"/>
      <c r="AV220" s="88"/>
      <c r="AW220" s="88"/>
      <c r="AX220" s="88"/>
      <c r="AY220" s="88"/>
      <c r="AZ220" s="88"/>
      <c r="BA220" s="88"/>
      <c r="BB220" s="88"/>
      <c r="BC220" s="88"/>
      <c r="BD220" s="88"/>
      <c r="BE220" s="88"/>
      <c r="BF220" s="88"/>
    </row>
    <row r="221" spans="1:58" s="40" customFormat="1" x14ac:dyDescent="0.25">
      <c r="A221" s="40">
        <v>10</v>
      </c>
      <c r="B221" s="44">
        <v>8.9596010687881473E-4</v>
      </c>
      <c r="C221" s="44">
        <v>3.2835019055947888E-4</v>
      </c>
      <c r="D221" s="44">
        <v>2.6648943230388394E-6</v>
      </c>
      <c r="E221" s="44">
        <v>1.4143542661896086E-6</v>
      </c>
      <c r="F221" s="44">
        <v>0</v>
      </c>
      <c r="G221" s="44">
        <v>2.9313791447847992E-5</v>
      </c>
      <c r="H221" s="44">
        <v>1.8985137827886842E-5</v>
      </c>
      <c r="I221" s="44">
        <v>6.0600856756855723E-5</v>
      </c>
      <c r="J221" s="44">
        <v>3.2652500028659045E-3</v>
      </c>
      <c r="K221" s="44">
        <v>1.8219357950540178E-6</v>
      </c>
      <c r="L221" s="44">
        <v>4.8452039787748315E-5</v>
      </c>
      <c r="M221" s="44">
        <v>3.600783825986088E-5</v>
      </c>
      <c r="N221" s="44">
        <v>2.986789596937127E-3</v>
      </c>
      <c r="O221" s="44">
        <v>1.7909870328385806E-4</v>
      </c>
      <c r="P221" s="44">
        <v>1.9570136594088621E-6</v>
      </c>
      <c r="Q221" s="44">
        <v>9.3255260455429374E-6</v>
      </c>
      <c r="R221" s="44">
        <v>3.1362763276167187E-5</v>
      </c>
      <c r="S221" s="44">
        <v>2.9698987887036409E-7</v>
      </c>
      <c r="T221" s="44">
        <v>9.6446458343069889E-7</v>
      </c>
      <c r="U221" s="44">
        <v>4.1860440034918524E-6</v>
      </c>
      <c r="V221" s="44">
        <v>0</v>
      </c>
      <c r="W221" s="44">
        <v>2.9363598960018475E-6</v>
      </c>
      <c r="X221" s="44">
        <v>9.031919404986311E-6</v>
      </c>
      <c r="Y221" s="44">
        <v>2.2900629507690394E-6</v>
      </c>
      <c r="Z221" s="40">
        <v>0</v>
      </c>
      <c r="AA221" s="40">
        <v>0</v>
      </c>
      <c r="AB221" s="40">
        <v>0</v>
      </c>
      <c r="AC221" s="40">
        <v>0</v>
      </c>
      <c r="AD221" s="40">
        <v>0</v>
      </c>
      <c r="AE221" s="40">
        <v>0</v>
      </c>
      <c r="AF221" s="40">
        <v>0</v>
      </c>
      <c r="AH221" s="114"/>
      <c r="AI221" s="88"/>
      <c r="AJ221" s="88"/>
      <c r="AK221" s="88"/>
      <c r="AL221" s="88"/>
      <c r="AM221" s="88"/>
      <c r="AN221" s="88"/>
      <c r="AO221" s="88"/>
      <c r="AP221" s="88"/>
      <c r="AQ221" s="88"/>
      <c r="AR221" s="88"/>
      <c r="AS221" s="88"/>
      <c r="AT221" s="88"/>
      <c r="AU221" s="88"/>
      <c r="AV221" s="88"/>
      <c r="AW221" s="88"/>
      <c r="AX221" s="88"/>
      <c r="AY221" s="88"/>
      <c r="AZ221" s="88"/>
      <c r="BA221" s="88"/>
      <c r="BB221" s="88"/>
      <c r="BC221" s="88"/>
      <c r="BD221" s="88"/>
      <c r="BE221" s="88"/>
      <c r="BF221" s="88"/>
    </row>
    <row r="222" spans="1:58" s="40" customFormat="1" x14ac:dyDescent="0.25">
      <c r="A222" s="40">
        <v>30</v>
      </c>
      <c r="B222" s="44">
        <v>9.5467009847992324E-4</v>
      </c>
      <c r="C222" s="44">
        <v>3.5264176883236588E-4</v>
      </c>
      <c r="D222" s="44">
        <v>6.6794184012144572E-7</v>
      </c>
      <c r="E222" s="44">
        <v>1.8282994116344946E-6</v>
      </c>
      <c r="F222" s="44">
        <v>0</v>
      </c>
      <c r="G222" s="44">
        <v>5.1570150064595996E-7</v>
      </c>
      <c r="H222" s="44">
        <v>7.1020049291473404E-5</v>
      </c>
      <c r="I222" s="44">
        <v>5.7222695469841319E-5</v>
      </c>
      <c r="J222" s="44">
        <v>3.5130469837035441E-3</v>
      </c>
      <c r="K222" s="44">
        <v>1.5302967028367541E-6</v>
      </c>
      <c r="L222" s="44">
        <v>4.1268403342264365E-5</v>
      </c>
      <c r="M222" s="44">
        <v>3.5089724018907987E-5</v>
      </c>
      <c r="N222" s="44">
        <v>3.1659577752555347E-3</v>
      </c>
      <c r="O222" s="44">
        <v>1.7342311753802759E-4</v>
      </c>
      <c r="P222" s="44">
        <v>1.6004354276754804E-6</v>
      </c>
      <c r="Q222" s="44">
        <v>9.7391323029165482E-6</v>
      </c>
      <c r="R222" s="44">
        <v>3.1011187467732085E-5</v>
      </c>
      <c r="S222" s="44">
        <v>8.923164219459435E-7</v>
      </c>
      <c r="T222" s="44">
        <v>1.5156823017396459E-6</v>
      </c>
      <c r="U222" s="44">
        <v>4.006487837753492E-6</v>
      </c>
      <c r="V222" s="44">
        <v>0</v>
      </c>
      <c r="W222" s="44">
        <v>1.595609197709169E-6</v>
      </c>
      <c r="X222" s="44">
        <v>1.0950330782061044E-5</v>
      </c>
      <c r="Y222" s="44">
        <v>3.1259027136846817E-6</v>
      </c>
      <c r="Z222" s="40">
        <v>0</v>
      </c>
      <c r="AA222" s="40">
        <v>0</v>
      </c>
      <c r="AB222" s="40">
        <v>0</v>
      </c>
      <c r="AC222" s="40">
        <v>0</v>
      </c>
      <c r="AD222" s="40">
        <v>0</v>
      </c>
      <c r="AE222" s="40">
        <v>0</v>
      </c>
      <c r="AF222" s="40">
        <v>0</v>
      </c>
      <c r="AH222" s="114"/>
      <c r="AI222" s="88"/>
      <c r="AJ222" s="88"/>
      <c r="AK222" s="88"/>
      <c r="AL222" s="88"/>
      <c r="AM222" s="88"/>
      <c r="AN222" s="88"/>
      <c r="AO222" s="88"/>
      <c r="AP222" s="88"/>
      <c r="AQ222" s="88"/>
      <c r="AR222" s="88"/>
      <c r="AS222" s="88"/>
      <c r="AT222" s="88"/>
      <c r="AU222" s="88"/>
      <c r="AV222" s="88"/>
      <c r="AW222" s="88"/>
      <c r="AX222" s="88"/>
      <c r="AY222" s="88"/>
      <c r="AZ222" s="88"/>
      <c r="BA222" s="88"/>
      <c r="BB222" s="88"/>
      <c r="BC222" s="88"/>
      <c r="BD222" s="88"/>
      <c r="BE222" s="88"/>
      <c r="BF222" s="88"/>
    </row>
    <row r="223" spans="1:58" s="40" customFormat="1" x14ac:dyDescent="0.25">
      <c r="A223" s="40">
        <v>60</v>
      </c>
      <c r="B223" s="44">
        <v>9.9433943220548267E-4</v>
      </c>
      <c r="C223" s="44">
        <v>3.6689875758481562E-4</v>
      </c>
      <c r="D223" s="44">
        <v>0</v>
      </c>
      <c r="E223" s="44">
        <v>2.0331066609721246E-6</v>
      </c>
      <c r="F223" s="44">
        <v>0</v>
      </c>
      <c r="G223" s="44">
        <v>3.3914297572903053E-5</v>
      </c>
      <c r="H223" s="44">
        <v>6.4876400956001047E-5</v>
      </c>
      <c r="I223" s="44">
        <v>6.9209588229106884E-5</v>
      </c>
      <c r="J223" s="44">
        <v>3.6038821853308653E-3</v>
      </c>
      <c r="K223" s="44">
        <v>1.6414005229058378E-6</v>
      </c>
      <c r="L223" s="44">
        <v>4.9513270938196654E-5</v>
      </c>
      <c r="M223" s="44">
        <v>4.1075077010816495E-5</v>
      </c>
      <c r="N223" s="44">
        <v>3.2977183901324735E-3</v>
      </c>
      <c r="O223" s="44">
        <v>2.0140698577359315E-4</v>
      </c>
      <c r="P223" s="44">
        <v>1.1737854225281265E-6</v>
      </c>
      <c r="Q223" s="44">
        <v>8.491189397063434E-6</v>
      </c>
      <c r="R223" s="44">
        <v>3.7154067574727772E-5</v>
      </c>
      <c r="S223" s="44">
        <v>7.6287542369402167E-7</v>
      </c>
      <c r="T223" s="44">
        <v>1.3481541580183175E-6</v>
      </c>
      <c r="U223" s="44">
        <v>4.4591297784690424E-6</v>
      </c>
      <c r="V223" s="44">
        <v>0</v>
      </c>
      <c r="W223" s="44">
        <v>2.1508554974739961E-6</v>
      </c>
      <c r="X223" s="44">
        <v>9.3452239287057083E-6</v>
      </c>
      <c r="Y223" s="44">
        <v>3.3431159064980098E-6</v>
      </c>
      <c r="Z223" s="40">
        <v>0</v>
      </c>
      <c r="AA223" s="40">
        <v>0</v>
      </c>
      <c r="AB223" s="40">
        <v>0</v>
      </c>
      <c r="AC223" s="40">
        <v>0</v>
      </c>
      <c r="AD223" s="40">
        <v>0</v>
      </c>
      <c r="AE223" s="40">
        <v>0</v>
      </c>
      <c r="AF223" s="40">
        <v>0</v>
      </c>
      <c r="AH223" s="114"/>
      <c r="AI223" s="88"/>
      <c r="AJ223" s="88"/>
      <c r="AK223" s="88"/>
      <c r="AL223" s="88"/>
      <c r="AM223" s="88"/>
      <c r="AN223" s="88"/>
      <c r="AO223" s="88"/>
      <c r="AP223" s="88"/>
      <c r="AQ223" s="88"/>
      <c r="AR223" s="88"/>
      <c r="AS223" s="88"/>
      <c r="AT223" s="88"/>
      <c r="AU223" s="88"/>
      <c r="AV223" s="88"/>
      <c r="AW223" s="88"/>
      <c r="AX223" s="88"/>
      <c r="AY223" s="88"/>
      <c r="AZ223" s="88"/>
      <c r="BA223" s="88"/>
      <c r="BB223" s="88"/>
      <c r="BC223" s="88"/>
      <c r="BD223" s="88"/>
      <c r="BE223" s="88"/>
      <c r="BF223" s="88"/>
    </row>
    <row r="224" spans="1:58" s="40" customFormat="1" x14ac:dyDescent="0.25">
      <c r="A224" s="40">
        <v>120</v>
      </c>
      <c r="B224" s="42">
        <v>9.9458162551073525E-4</v>
      </c>
      <c r="C224" s="42">
        <v>3.6787575097025856E-4</v>
      </c>
      <c r="D224" s="42">
        <v>0</v>
      </c>
      <c r="E224" s="42">
        <v>1.7361067151749816E-6</v>
      </c>
      <c r="F224" s="42">
        <v>0</v>
      </c>
      <c r="G224" s="42">
        <v>5.8932592063577673E-5</v>
      </c>
      <c r="H224" s="42">
        <v>4.3304328849640055E-5</v>
      </c>
      <c r="I224" s="42">
        <v>6.8372915089105215E-5</v>
      </c>
      <c r="J224" s="42">
        <v>3.6014318596070873E-3</v>
      </c>
      <c r="K224" s="42">
        <v>1.3284834818916707E-6</v>
      </c>
      <c r="L224" s="42">
        <v>5.5798256982529891E-5</v>
      </c>
      <c r="M224" s="42">
        <v>4.3930178319104018E-5</v>
      </c>
      <c r="N224" s="42">
        <v>3.3107575122546845E-3</v>
      </c>
      <c r="O224" s="42">
        <v>2.1130688821463346E-4</v>
      </c>
      <c r="P224" s="42">
        <v>1.5021740043246187E-6</v>
      </c>
      <c r="Q224" s="42">
        <v>9.8443604196050388E-6</v>
      </c>
      <c r="R224" s="42">
        <v>3.4175976777124154E-5</v>
      </c>
      <c r="S224" s="42">
        <v>8.790196865015007E-7</v>
      </c>
      <c r="T224" s="42">
        <v>1.1464221602518376E-6</v>
      </c>
      <c r="U224" s="42">
        <v>4.052651048808922E-6</v>
      </c>
      <c r="V224" s="42">
        <v>0</v>
      </c>
      <c r="W224" s="42">
        <v>1.9456204111301518E-6</v>
      </c>
      <c r="X224" s="42">
        <v>1.0623879483245348E-5</v>
      </c>
      <c r="Y224" s="42">
        <v>4.031221272305079E-6</v>
      </c>
      <c r="Z224" s="40">
        <v>0</v>
      </c>
      <c r="AA224" s="40">
        <v>0</v>
      </c>
      <c r="AB224" s="40">
        <v>0</v>
      </c>
      <c r="AC224" s="40">
        <v>0</v>
      </c>
      <c r="AD224" s="40">
        <v>0</v>
      </c>
      <c r="AE224" s="40">
        <v>0</v>
      </c>
      <c r="AF224" s="40">
        <v>0</v>
      </c>
      <c r="AH224" s="114"/>
      <c r="AI224" s="88"/>
      <c r="AJ224" s="88"/>
      <c r="AK224" s="88"/>
      <c r="AL224" s="88"/>
      <c r="AM224" s="88"/>
      <c r="AN224" s="88"/>
      <c r="AO224" s="88"/>
      <c r="AP224" s="88"/>
      <c r="AQ224" s="88"/>
      <c r="AR224" s="88"/>
      <c r="AS224" s="88"/>
      <c r="AT224" s="88"/>
      <c r="AU224" s="88"/>
      <c r="AV224" s="88"/>
      <c r="AW224" s="88"/>
      <c r="AX224" s="88"/>
      <c r="AY224" s="88"/>
      <c r="AZ224" s="88"/>
      <c r="BA224" s="88"/>
      <c r="BB224" s="88"/>
      <c r="BC224" s="88"/>
      <c r="BD224" s="88"/>
      <c r="BE224" s="88"/>
      <c r="BF224" s="88"/>
    </row>
    <row r="225" spans="1:58" s="40" customFormat="1" x14ac:dyDescent="0.25">
      <c r="A225" s="40">
        <v>300</v>
      </c>
      <c r="B225" s="44">
        <v>1.0374055495066888E-3</v>
      </c>
      <c r="C225" s="44">
        <v>3.8268208765186951E-4</v>
      </c>
      <c r="D225" s="44">
        <v>0</v>
      </c>
      <c r="E225" s="44">
        <v>1.9266263750817679E-6</v>
      </c>
      <c r="F225" s="44">
        <v>0</v>
      </c>
      <c r="G225" s="44">
        <v>6.6889174986724197E-5</v>
      </c>
      <c r="H225" s="44">
        <v>4.160295288644952E-5</v>
      </c>
      <c r="I225" s="44">
        <v>6.2671408069559219E-5</v>
      </c>
      <c r="J225" s="44">
        <v>3.8238718983118433E-3</v>
      </c>
      <c r="K225" s="44">
        <v>1.0940230318883233E-6</v>
      </c>
      <c r="L225" s="44">
        <v>4.0590766774796878E-5</v>
      </c>
      <c r="M225" s="44">
        <v>4.6355491796999201E-5</v>
      </c>
      <c r="N225" s="44">
        <v>3.4386932384359295E-3</v>
      </c>
      <c r="O225" s="44">
        <v>1.8665822858051078E-4</v>
      </c>
      <c r="P225" s="44">
        <v>1.1709791177766774E-6</v>
      </c>
      <c r="Q225" s="44">
        <v>9.3529165159709824E-6</v>
      </c>
      <c r="R225" s="44">
        <v>4.0358750203265621E-5</v>
      </c>
      <c r="S225" s="44">
        <v>1.158880069504625E-6</v>
      </c>
      <c r="T225" s="44">
        <v>9.4679356347489519E-7</v>
      </c>
      <c r="U225" s="44">
        <v>4.208874590245587E-6</v>
      </c>
      <c r="V225" s="44">
        <v>0</v>
      </c>
      <c r="W225" s="44">
        <v>1.3463610239301731E-6</v>
      </c>
      <c r="X225" s="44">
        <v>1.0068106564278051E-5</v>
      </c>
      <c r="Y225" s="44">
        <v>4.6847526260275467E-6</v>
      </c>
      <c r="Z225" s="40">
        <v>0</v>
      </c>
      <c r="AA225" s="40">
        <v>0</v>
      </c>
      <c r="AB225" s="40">
        <v>0</v>
      </c>
      <c r="AC225" s="40">
        <v>0</v>
      </c>
      <c r="AD225" s="40">
        <v>0</v>
      </c>
      <c r="AE225" s="40">
        <v>0</v>
      </c>
      <c r="AF225" s="40">
        <v>0</v>
      </c>
      <c r="AH225" s="114"/>
      <c r="AI225" s="88"/>
      <c r="AJ225" s="88"/>
      <c r="AK225" s="88"/>
      <c r="AL225" s="88"/>
      <c r="AM225" s="88"/>
      <c r="AN225" s="88"/>
      <c r="AO225" s="88"/>
      <c r="AP225" s="88"/>
      <c r="AQ225" s="88"/>
      <c r="AR225" s="88"/>
      <c r="AS225" s="88"/>
      <c r="AT225" s="88"/>
      <c r="AU225" s="88"/>
      <c r="AV225" s="88"/>
      <c r="AW225" s="88"/>
      <c r="AX225" s="88"/>
      <c r="AY225" s="88"/>
      <c r="AZ225" s="88"/>
      <c r="BA225" s="88"/>
      <c r="BB225" s="88"/>
      <c r="BC225" s="88"/>
      <c r="BD225" s="88"/>
      <c r="BE225" s="88"/>
      <c r="BF225" s="88"/>
    </row>
    <row r="226" spans="1:58" s="40" customFormat="1" x14ac:dyDescent="0.25">
      <c r="A226" s="40">
        <v>600</v>
      </c>
      <c r="B226" s="44">
        <v>9.8608687790908154E-4</v>
      </c>
      <c r="C226" s="44">
        <v>3.6063279159597464E-4</v>
      </c>
      <c r="D226" s="44">
        <v>0</v>
      </c>
      <c r="E226" s="44">
        <v>1.7184207541560959E-6</v>
      </c>
      <c r="F226" s="44">
        <v>0</v>
      </c>
      <c r="G226" s="44">
        <v>4.3372158495724477E-5</v>
      </c>
      <c r="H226" s="44">
        <v>3.5126468272608205E-5</v>
      </c>
      <c r="I226" s="44">
        <v>6.5200177281266896E-5</v>
      </c>
      <c r="J226" s="44">
        <v>3.5961478493194165E-3</v>
      </c>
      <c r="K226" s="44">
        <v>1.2744397239762307E-6</v>
      </c>
      <c r="L226" s="44">
        <v>5.6163666890904652E-5</v>
      </c>
      <c r="M226" s="44">
        <v>4.3664233276370084E-5</v>
      </c>
      <c r="N226" s="44">
        <v>3.2694927263056265E-3</v>
      </c>
      <c r="O226" s="44">
        <v>1.904507858069214E-4</v>
      </c>
      <c r="P226" s="44">
        <v>1.5114469258330242E-6</v>
      </c>
      <c r="Q226" s="44">
        <v>8.9754650181813267E-6</v>
      </c>
      <c r="R226" s="44">
        <v>3.3483848294995545E-5</v>
      </c>
      <c r="S226" s="44">
        <v>1.2076210564833801E-6</v>
      </c>
      <c r="T226" s="44">
        <v>9.2564968270481918E-7</v>
      </c>
      <c r="U226" s="44">
        <v>3.6623400785308474E-6</v>
      </c>
      <c r="V226" s="44">
        <v>0</v>
      </c>
      <c r="W226" s="44">
        <v>1.361701288910365E-6</v>
      </c>
      <c r="X226" s="44">
        <v>1.0740663704542684E-5</v>
      </c>
      <c r="Y226" s="44">
        <v>3.0485903033287297E-6</v>
      </c>
      <c r="Z226" s="40">
        <v>0</v>
      </c>
      <c r="AA226" s="40">
        <v>0</v>
      </c>
      <c r="AB226" s="40">
        <v>0</v>
      </c>
      <c r="AC226" s="40">
        <v>0</v>
      </c>
      <c r="AD226" s="40">
        <v>0</v>
      </c>
      <c r="AE226" s="40">
        <v>0</v>
      </c>
      <c r="AF226" s="40">
        <v>0</v>
      </c>
      <c r="AH226" s="114"/>
      <c r="AI226" s="88"/>
      <c r="AJ226" s="88"/>
      <c r="AK226" s="88"/>
      <c r="AL226" s="88"/>
      <c r="AM226" s="88"/>
      <c r="AN226" s="88"/>
      <c r="AO226" s="88"/>
      <c r="AP226" s="88"/>
      <c r="AQ226" s="88"/>
      <c r="AR226" s="88"/>
      <c r="AS226" s="88"/>
      <c r="AT226" s="88"/>
      <c r="AU226" s="88"/>
      <c r="AV226" s="88"/>
      <c r="AW226" s="88"/>
      <c r="AX226" s="88"/>
      <c r="AY226" s="88"/>
      <c r="AZ226" s="88"/>
      <c r="BA226" s="88"/>
      <c r="BB226" s="88"/>
      <c r="BC226" s="88"/>
      <c r="BD226" s="88"/>
      <c r="BE226" s="88"/>
      <c r="BF226" s="88"/>
    </row>
    <row r="227" spans="1:58" s="40" customFormat="1" x14ac:dyDescent="0.25">
      <c r="A227" s="40">
        <v>1800</v>
      </c>
      <c r="B227" s="44">
        <v>1.1159089840221685E-3</v>
      </c>
      <c r="C227" s="44">
        <v>4.1483161183969046E-4</v>
      </c>
      <c r="D227" s="44">
        <v>0</v>
      </c>
      <c r="E227" s="44">
        <v>1.7353944739381088E-6</v>
      </c>
      <c r="F227" s="44">
        <v>0</v>
      </c>
      <c r="G227" s="44">
        <v>5.7964721841312434E-5</v>
      </c>
      <c r="H227" s="44">
        <v>3.4051414352756231E-5</v>
      </c>
      <c r="I227" s="44">
        <v>7.2050810933995156E-5</v>
      </c>
      <c r="J227" s="44">
        <v>4.0498971141252364E-3</v>
      </c>
      <c r="K227" s="44">
        <v>1.2457141171576018E-6</v>
      </c>
      <c r="L227" s="44">
        <v>6.5279265141673858E-5</v>
      </c>
      <c r="M227" s="44">
        <v>4.9322280422172421E-5</v>
      </c>
      <c r="N227" s="44">
        <v>3.707521124347123E-3</v>
      </c>
      <c r="O227" s="44">
        <v>2.349862432537941E-4</v>
      </c>
      <c r="P227" s="44">
        <v>1.6211675544954123E-6</v>
      </c>
      <c r="Q227" s="44">
        <v>1.0468038446248054E-5</v>
      </c>
      <c r="R227" s="44">
        <v>3.8126230513773421E-5</v>
      </c>
      <c r="S227" s="44">
        <v>1.7210976223875029E-6</v>
      </c>
      <c r="T227" s="44">
        <v>1.0535061585687484E-6</v>
      </c>
      <c r="U227" s="44">
        <v>4.1860744629316375E-6</v>
      </c>
      <c r="V227" s="44">
        <v>3.2938779342991646E-8</v>
      </c>
      <c r="W227" s="44">
        <v>1.9130132631007923E-6</v>
      </c>
      <c r="X227" s="44">
        <v>1.2081203436192473E-5</v>
      </c>
      <c r="Y227" s="44">
        <v>4.0897905670297567E-6</v>
      </c>
      <c r="Z227" s="40">
        <v>0</v>
      </c>
      <c r="AA227" s="40">
        <v>0</v>
      </c>
      <c r="AB227" s="40">
        <v>0</v>
      </c>
      <c r="AC227" s="40">
        <v>0</v>
      </c>
      <c r="AD227" s="40">
        <v>0</v>
      </c>
      <c r="AE227" s="40">
        <v>0</v>
      </c>
      <c r="AF227" s="40">
        <v>0</v>
      </c>
      <c r="AH227" s="114"/>
      <c r="AI227" s="88"/>
      <c r="AJ227" s="88"/>
      <c r="AK227" s="88"/>
      <c r="AL227" s="88"/>
      <c r="AM227" s="88"/>
      <c r="AN227" s="88"/>
      <c r="AO227" s="88"/>
      <c r="AP227" s="88"/>
      <c r="AQ227" s="88"/>
      <c r="AR227" s="88"/>
      <c r="AS227" s="88"/>
      <c r="AT227" s="88"/>
      <c r="AU227" s="88"/>
      <c r="AV227" s="88"/>
      <c r="AW227" s="88"/>
      <c r="AX227" s="88"/>
      <c r="AY227" s="88"/>
      <c r="AZ227" s="88"/>
      <c r="BA227" s="88"/>
      <c r="BB227" s="88"/>
      <c r="BC227" s="88"/>
      <c r="BD227" s="88"/>
      <c r="BE227" s="88"/>
      <c r="BF227" s="88"/>
    </row>
    <row r="228" spans="1:58" s="40" customFormat="1" x14ac:dyDescent="0.25">
      <c r="AH228" s="114"/>
      <c r="AI228" s="88"/>
      <c r="AJ228" s="88"/>
      <c r="AK228" s="88"/>
      <c r="AL228" s="88"/>
      <c r="AM228" s="88"/>
      <c r="AN228" s="88"/>
      <c r="AO228" s="88"/>
      <c r="AP228" s="88"/>
      <c r="AQ228" s="88"/>
      <c r="AR228" s="88"/>
      <c r="AS228" s="88"/>
      <c r="AT228" s="88"/>
      <c r="AU228" s="88"/>
      <c r="AV228" s="88"/>
      <c r="AW228" s="88"/>
      <c r="AX228" s="88"/>
      <c r="AY228" s="88"/>
      <c r="AZ228" s="88"/>
      <c r="BA228" s="88"/>
      <c r="BB228" s="88"/>
      <c r="BC228" s="88"/>
      <c r="BD228" s="88"/>
      <c r="BE228" s="88"/>
      <c r="BF228" s="88"/>
    </row>
    <row r="229" spans="1:58" s="40" customFormat="1" x14ac:dyDescent="0.25">
      <c r="A229" s="40" t="s">
        <v>28</v>
      </c>
      <c r="AH229" s="114"/>
      <c r="AI229" s="88"/>
      <c r="AJ229" s="88"/>
      <c r="AK229" s="88"/>
      <c r="AL229" s="88"/>
      <c r="AM229" s="88"/>
      <c r="AN229" s="88"/>
      <c r="AO229" s="88"/>
      <c r="AP229" s="88"/>
      <c r="AQ229" s="88"/>
      <c r="AR229" s="88"/>
      <c r="AS229" s="88"/>
      <c r="AT229" s="88"/>
      <c r="AU229" s="88"/>
      <c r="AV229" s="88"/>
      <c r="AW229" s="88"/>
      <c r="AX229" s="88"/>
      <c r="AY229" s="88"/>
      <c r="AZ229" s="88"/>
      <c r="BA229" s="88"/>
      <c r="BB229" s="88"/>
      <c r="BC229" s="88"/>
      <c r="BD229" s="88"/>
      <c r="BE229" s="88"/>
      <c r="BF229" s="88"/>
    </row>
    <row r="230" spans="1:58" s="40" customFormat="1" x14ac:dyDescent="0.25">
      <c r="A230" s="41" t="s">
        <v>34</v>
      </c>
      <c r="B230" s="42"/>
      <c r="C230" s="42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AH230" s="114"/>
      <c r="AI230" s="88" t="s">
        <v>4</v>
      </c>
      <c r="AJ230" s="88" t="s">
        <v>5</v>
      </c>
      <c r="AK230" s="88" t="s">
        <v>6</v>
      </c>
      <c r="AL230" s="88" t="s">
        <v>7</v>
      </c>
      <c r="AM230" s="88" t="s">
        <v>8</v>
      </c>
      <c r="AN230" s="88" t="s">
        <v>9</v>
      </c>
      <c r="AO230" s="88" t="s">
        <v>10</v>
      </c>
      <c r="AP230" s="88" t="s">
        <v>11</v>
      </c>
      <c r="AQ230" s="88" t="s">
        <v>12</v>
      </c>
      <c r="AR230" s="88" t="s">
        <v>13</v>
      </c>
      <c r="AS230" s="88" t="s">
        <v>14</v>
      </c>
      <c r="AT230" s="88" t="s">
        <v>15</v>
      </c>
      <c r="AU230" s="88" t="s">
        <v>16</v>
      </c>
      <c r="AV230" s="88" t="s">
        <v>17</v>
      </c>
      <c r="AW230" s="88" t="s">
        <v>18</v>
      </c>
      <c r="AX230" s="88" t="s">
        <v>19</v>
      </c>
      <c r="AY230" s="88" t="s">
        <v>20</v>
      </c>
      <c r="AZ230" s="88" t="s">
        <v>21</v>
      </c>
      <c r="BA230" s="88" t="s">
        <v>22</v>
      </c>
      <c r="BB230" s="88" t="s">
        <v>23</v>
      </c>
      <c r="BC230" s="88" t="s">
        <v>24</v>
      </c>
      <c r="BD230" s="88" t="s">
        <v>25</v>
      </c>
      <c r="BE230" s="88" t="s">
        <v>26</v>
      </c>
      <c r="BF230" s="88" t="s">
        <v>27</v>
      </c>
    </row>
    <row r="231" spans="1:58" s="40" customFormat="1" x14ac:dyDescent="0.25">
      <c r="A231" s="40">
        <v>3</v>
      </c>
      <c r="B231" s="45">
        <v>0.118412466302592</v>
      </c>
      <c r="C231" s="45">
        <v>0.47997019780040345</v>
      </c>
      <c r="D231" s="45">
        <v>0</v>
      </c>
      <c r="E231" s="45">
        <v>3.7034887783047404E-6</v>
      </c>
      <c r="F231" s="45">
        <v>0</v>
      </c>
      <c r="G231" s="45">
        <v>7.3230677527893505E-5</v>
      </c>
      <c r="H231" s="45">
        <v>0</v>
      </c>
      <c r="I231" s="45">
        <v>2.4984608184327962E-4</v>
      </c>
      <c r="J231" s="45">
        <v>5.2396555977866537E-3</v>
      </c>
      <c r="K231" s="45">
        <v>8.0856924919841095E-6</v>
      </c>
      <c r="L231" s="45">
        <v>9.2209754054605185E-5</v>
      </c>
      <c r="M231" s="45">
        <v>2.5357654579308415E-5</v>
      </c>
      <c r="N231" s="45">
        <v>0.39507546600045518</v>
      </c>
      <c r="O231" s="45">
        <v>3.8260870321882854E-4</v>
      </c>
      <c r="P231" s="45">
        <v>2.8346567692429214E-6</v>
      </c>
      <c r="Q231" s="45">
        <v>1.004778514124004E-4</v>
      </c>
      <c r="R231" s="45">
        <v>2.2563289144404076E-4</v>
      </c>
      <c r="S231" s="45">
        <v>1.3743018878557528E-6</v>
      </c>
      <c r="T231" s="45">
        <v>4.9959204938772892E-7</v>
      </c>
      <c r="U231" s="45">
        <v>1.6418360591620044E-5</v>
      </c>
      <c r="V231" s="45">
        <v>0</v>
      </c>
      <c r="W231" s="45">
        <v>1.0956485242272522E-4</v>
      </c>
      <c r="X231" s="45">
        <v>9.5025419941302946E-6</v>
      </c>
      <c r="Y231" s="45">
        <v>8.6719769703859754E-7</v>
      </c>
      <c r="Z231" s="40">
        <v>0</v>
      </c>
      <c r="AA231" s="40">
        <v>0</v>
      </c>
      <c r="AB231" s="40">
        <v>0</v>
      </c>
      <c r="AC231" s="40">
        <v>0</v>
      </c>
      <c r="AD231" s="40">
        <v>0</v>
      </c>
      <c r="AE231" s="40">
        <v>0</v>
      </c>
      <c r="AF231" s="40">
        <v>0</v>
      </c>
      <c r="AH231" s="114" t="s">
        <v>64</v>
      </c>
      <c r="AI231" s="88">
        <f t="shared" ref="AI231:BF231" si="495">IF(B238-$AL$3*B227&lt;0,0,B238-$AL$3*B227)</f>
        <v>0.11571359813970741</v>
      </c>
      <c r="AJ231" s="88">
        <f t="shared" si="495"/>
        <v>0.47947405104057994</v>
      </c>
      <c r="AK231" s="88">
        <f t="shared" si="495"/>
        <v>0</v>
      </c>
      <c r="AL231" s="88">
        <f t="shared" si="495"/>
        <v>2.0799758431650394E-5</v>
      </c>
      <c r="AM231" s="88">
        <f t="shared" si="495"/>
        <v>0</v>
      </c>
      <c r="AN231" s="88">
        <f t="shared" si="495"/>
        <v>4.1178649487342981E-5</v>
      </c>
      <c r="AO231" s="88">
        <f t="shared" si="495"/>
        <v>7.4009344996591754E-4</v>
      </c>
      <c r="AP231" s="88">
        <f t="shared" si="495"/>
        <v>3.8042350646555397E-4</v>
      </c>
      <c r="AQ231" s="88">
        <f t="shared" si="495"/>
        <v>0</v>
      </c>
      <c r="AR231" s="88">
        <f t="shared" si="495"/>
        <v>1.5880815996119433E-5</v>
      </c>
      <c r="AS231" s="88">
        <f t="shared" si="495"/>
        <v>3.7417787832689858E-5</v>
      </c>
      <c r="AT231" s="88">
        <f t="shared" si="495"/>
        <v>0</v>
      </c>
      <c r="AU231" s="88">
        <f t="shared" si="495"/>
        <v>0.38474912436129705</v>
      </c>
      <c r="AV231" s="88">
        <f t="shared" si="495"/>
        <v>0</v>
      </c>
      <c r="AW231" s="88">
        <f t="shared" si="495"/>
        <v>2.4787579574712651E-6</v>
      </c>
      <c r="AX231" s="88">
        <f t="shared" si="495"/>
        <v>9.2054066235506876E-5</v>
      </c>
      <c r="AY231" s="88">
        <f t="shared" si="495"/>
        <v>1.9445850909953103E-4</v>
      </c>
      <c r="AZ231" s="88">
        <f t="shared" si="495"/>
        <v>8.6358628306176435E-7</v>
      </c>
      <c r="BA231" s="88">
        <f t="shared" si="495"/>
        <v>6.302105791724334E-6</v>
      </c>
      <c r="BB231" s="88">
        <f t="shared" si="495"/>
        <v>2.7547062915287921E-5</v>
      </c>
      <c r="BC231" s="88">
        <f t="shared" si="495"/>
        <v>0</v>
      </c>
      <c r="BD231" s="88">
        <f t="shared" si="495"/>
        <v>1.4975867417864027E-4</v>
      </c>
      <c r="BE231" s="88">
        <f t="shared" si="495"/>
        <v>3.7663170158243082E-6</v>
      </c>
      <c r="BF231" s="88">
        <f t="shared" si="495"/>
        <v>2.3886952966635916E-5</v>
      </c>
    </row>
    <row r="232" spans="1:58" s="40" customFormat="1" x14ac:dyDescent="0.25">
      <c r="A232" s="40">
        <v>10</v>
      </c>
      <c r="B232" s="44">
        <v>0.11829813172722718</v>
      </c>
      <c r="C232" s="44">
        <v>0.48000774633650362</v>
      </c>
      <c r="D232" s="44">
        <v>1.8526925938390958E-6</v>
      </c>
      <c r="E232" s="44">
        <v>1.0216660681047282E-5</v>
      </c>
      <c r="F232" s="44">
        <v>0</v>
      </c>
      <c r="G232" s="44">
        <v>3.5005709432725728E-5</v>
      </c>
      <c r="H232" s="44">
        <v>1.8285347912299395E-5</v>
      </c>
      <c r="I232" s="44">
        <v>3.8653889954786135E-4</v>
      </c>
      <c r="J232" s="44">
        <v>5.6072323354851884E-3</v>
      </c>
      <c r="K232" s="44">
        <v>7.5271754412141594E-6</v>
      </c>
      <c r="L232" s="44">
        <v>8.6350843036513874E-5</v>
      </c>
      <c r="M232" s="44">
        <v>3.3268005582885812E-5</v>
      </c>
      <c r="N232" s="44">
        <v>0.39465285862227267</v>
      </c>
      <c r="O232" s="44">
        <v>3.3423988038244225E-4</v>
      </c>
      <c r="P232" s="44">
        <v>3.8576161841800567E-6</v>
      </c>
      <c r="Q232" s="44">
        <v>1.0226119112710845E-4</v>
      </c>
      <c r="R232" s="44">
        <v>2.3501601134137771E-4</v>
      </c>
      <c r="S232" s="44">
        <v>4.335897955251896E-7</v>
      </c>
      <c r="T232" s="44">
        <v>1.5881092151119163E-6</v>
      </c>
      <c r="U232" s="44">
        <v>2.2986681668225779E-5</v>
      </c>
      <c r="V232" s="44">
        <v>0</v>
      </c>
      <c r="W232" s="44">
        <v>1.3347640587901954E-4</v>
      </c>
      <c r="X232" s="44">
        <v>1.5796724298740484E-5</v>
      </c>
      <c r="Y232" s="44">
        <v>5.3294343912883987E-6</v>
      </c>
      <c r="Z232" s="40">
        <v>0</v>
      </c>
      <c r="AA232" s="40">
        <v>0</v>
      </c>
      <c r="AB232" s="40">
        <v>0</v>
      </c>
      <c r="AC232" s="40">
        <v>0</v>
      </c>
      <c r="AD232" s="40">
        <v>0</v>
      </c>
      <c r="AE232" s="40">
        <v>0</v>
      </c>
      <c r="AF232" s="40">
        <v>0</v>
      </c>
      <c r="AH232" s="114" t="s">
        <v>65</v>
      </c>
      <c r="AI232" s="88">
        <f t="shared" ref="AI232:BF232" si="496">B238+$AL$3*B227</f>
        <v>0.12017723407579609</v>
      </c>
      <c r="AJ232" s="88">
        <f t="shared" si="496"/>
        <v>0.48113337748793872</v>
      </c>
      <c r="AK232" s="88">
        <f t="shared" si="496"/>
        <v>0</v>
      </c>
      <c r="AL232" s="88">
        <f t="shared" si="496"/>
        <v>2.7741336327402832E-5</v>
      </c>
      <c r="AM232" s="88">
        <f t="shared" si="496"/>
        <v>0</v>
      </c>
      <c r="AN232" s="88">
        <f t="shared" si="496"/>
        <v>2.7303753685259272E-4</v>
      </c>
      <c r="AO232" s="88">
        <f t="shared" si="496"/>
        <v>8.7629910737694239E-4</v>
      </c>
      <c r="AP232" s="88">
        <f t="shared" si="496"/>
        <v>6.6862675020153465E-4</v>
      </c>
      <c r="AQ232" s="88">
        <f t="shared" si="496"/>
        <v>1.4857993960553713E-2</v>
      </c>
      <c r="AR232" s="88">
        <f t="shared" si="496"/>
        <v>2.0863672464749839E-5</v>
      </c>
      <c r="AS232" s="88">
        <f t="shared" si="496"/>
        <v>2.9853484839938529E-4</v>
      </c>
      <c r="AT232" s="88">
        <f t="shared" si="496"/>
        <v>1.4895956342064743E-4</v>
      </c>
      <c r="AU232" s="88">
        <f t="shared" si="496"/>
        <v>0.39957920885868559</v>
      </c>
      <c r="AV232" s="88">
        <f t="shared" si="496"/>
        <v>8.9605971861957037E-4</v>
      </c>
      <c r="AW232" s="88">
        <f t="shared" si="496"/>
        <v>8.9634281754529134E-6</v>
      </c>
      <c r="AX232" s="88">
        <f t="shared" si="496"/>
        <v>1.3392622002049908E-4</v>
      </c>
      <c r="AY232" s="88">
        <f t="shared" si="496"/>
        <v>3.4696343115462469E-4</v>
      </c>
      <c r="AZ232" s="88">
        <f t="shared" si="496"/>
        <v>7.7479767726117757E-6</v>
      </c>
      <c r="BA232" s="88">
        <f t="shared" si="496"/>
        <v>1.0516130425999328E-5</v>
      </c>
      <c r="BB232" s="88">
        <f t="shared" si="496"/>
        <v>4.4291360767014468E-5</v>
      </c>
      <c r="BC232" s="88">
        <f t="shared" si="496"/>
        <v>8.2042170537812475E-8</v>
      </c>
      <c r="BD232" s="88">
        <f t="shared" si="496"/>
        <v>1.5741072723104342E-4</v>
      </c>
      <c r="BE232" s="88">
        <f t="shared" si="496"/>
        <v>5.2091130760594199E-5</v>
      </c>
      <c r="BF232" s="88">
        <f t="shared" si="496"/>
        <v>4.0246115234754939E-5</v>
      </c>
    </row>
    <row r="233" spans="1:58" s="40" customFormat="1" x14ac:dyDescent="0.25">
      <c r="A233" s="40">
        <v>30</v>
      </c>
      <c r="B233" s="44">
        <v>0.11832450915106442</v>
      </c>
      <c r="C233" s="44">
        <v>0.48005836098014198</v>
      </c>
      <c r="D233" s="44">
        <v>4.6436771980403375E-7</v>
      </c>
      <c r="E233" s="44">
        <v>1.5135925075809659E-5</v>
      </c>
      <c r="F233" s="44">
        <v>0</v>
      </c>
      <c r="G233" s="44">
        <v>3.3193142784286816E-7</v>
      </c>
      <c r="H233" s="44">
        <v>2.3075268422240917E-4</v>
      </c>
      <c r="I233" s="44">
        <v>4.4214838922421336E-4</v>
      </c>
      <c r="J233" s="44">
        <v>5.480485981514403E-3</v>
      </c>
      <c r="K233" s="44">
        <v>1.2991499132011169E-5</v>
      </c>
      <c r="L233" s="44">
        <v>1.0578921243816526E-4</v>
      </c>
      <c r="M233" s="44">
        <v>3.9020981505621985E-5</v>
      </c>
      <c r="N233" s="44">
        <v>0.39438520234842384</v>
      </c>
      <c r="O233" s="44">
        <v>3.5052116721503529E-4</v>
      </c>
      <c r="P233" s="44">
        <v>3.1394588631099628E-6</v>
      </c>
      <c r="Q233" s="44">
        <v>1.0604614342379126E-4</v>
      </c>
      <c r="R233" s="44">
        <v>2.3621753409178555E-4</v>
      </c>
      <c r="S233" s="44">
        <v>1.3072932522384405E-6</v>
      </c>
      <c r="T233" s="44">
        <v>5.4326792044952492E-6</v>
      </c>
      <c r="U233" s="44">
        <v>2.8303969379706216E-5</v>
      </c>
      <c r="V233" s="44">
        <v>0</v>
      </c>
      <c r="W233" s="44">
        <v>1.4511508715165763E-4</v>
      </c>
      <c r="X233" s="44">
        <v>1.8499212851895008E-5</v>
      </c>
      <c r="Y233" s="44">
        <v>1.0224002675906774E-5</v>
      </c>
      <c r="Z233" s="40">
        <v>0</v>
      </c>
      <c r="AA233" s="40">
        <v>0</v>
      </c>
      <c r="AB233" s="40">
        <v>0</v>
      </c>
      <c r="AC233" s="40">
        <v>0</v>
      </c>
      <c r="AD233" s="40">
        <v>0</v>
      </c>
      <c r="AE233" s="40">
        <v>0</v>
      </c>
      <c r="AF233" s="40">
        <v>0</v>
      </c>
      <c r="AH233" s="114" t="s">
        <v>66</v>
      </c>
      <c r="AI233" s="88">
        <f t="array" ref="AI233">IFERROR(MATCH(1,1/((B231:B238&gt;AI232)+(B231:B238&lt;AI231)),1),0)</f>
        <v>0</v>
      </c>
      <c r="AJ233" s="88">
        <f t="array" ref="AJ233">IFERROR(MATCH(1,1/((C231:C238&gt;AJ232)+(C231:C238&lt;AJ231)),1),0)</f>
        <v>0</v>
      </c>
      <c r="AK233" s="88">
        <f t="array" ref="AK233">IFERROR(MATCH(1,1/((D231:D238&gt;AK232)+(D231:D238&lt;AK231)),1),0)</f>
        <v>3</v>
      </c>
      <c r="AL233" s="88">
        <f t="array" ref="AL233">IFERROR(MATCH(1,1/((E231:E238&gt;AL232)+(E231:E238&lt;AL231)),1),0)</f>
        <v>5</v>
      </c>
      <c r="AM233" s="88">
        <f t="array" ref="AM233">IFERROR(MATCH(1,1/((F231:F238&gt;AM232)+(F231:F238&lt;AM231)),1),0)</f>
        <v>0</v>
      </c>
      <c r="AN233" s="88">
        <f t="array" ref="AN233">IFERROR(MATCH(1,1/((G231:G238&gt;AN232)+(G231:G238&lt;AN231)),1),0)</f>
        <v>4</v>
      </c>
      <c r="AO233" s="88">
        <f t="array" ref="AO233">IFERROR(MATCH(1,1/((H231:H238&gt;AO232)+(H231:H238&lt;AO231)),1),0)</f>
        <v>6</v>
      </c>
      <c r="AP233" s="88">
        <f t="array" ref="AP233">IFERROR(MATCH(1,1/((I231:I238&gt;AP232)+(I231:I238&lt;AP231)),1),0)</f>
        <v>1</v>
      </c>
      <c r="AQ233" s="88">
        <f t="array" ref="AQ233">IFERROR(MATCH(1,1/((J231:J238&gt;AQ232)+(J231:J238&lt;AQ231)),1),0)</f>
        <v>0</v>
      </c>
      <c r="AR233" s="88">
        <f t="array" ref="AR233">IFERROR(MATCH(1,1/((K231:K238&gt;AR232)+(K231:K238&lt;AR231)),1),0)</f>
        <v>4</v>
      </c>
      <c r="AS233" s="88">
        <f t="array" ref="AS233">IFERROR(MATCH(1,1/((L231:L238&gt;AS232)+(L231:L238&lt;AS231)),1),0)</f>
        <v>0</v>
      </c>
      <c r="AT233" s="88">
        <f t="array" ref="AT233">IFERROR(MATCH(1,1/((M231:M238&gt;AT232)+(M231:M238&lt;AT231)),1),0)</f>
        <v>0</v>
      </c>
      <c r="AU233" s="88">
        <f t="array" ref="AU233">IFERROR(MATCH(1,1/((N231:N238&gt;AU232)+(N231:N238&lt;AU231)),1),0)</f>
        <v>0</v>
      </c>
      <c r="AV233" s="88">
        <f t="array" ref="AV233">IFERROR(MATCH(1,1/((O231:O238&gt;AV232)+(O231:O238&lt;AV231)),1),0)</f>
        <v>0</v>
      </c>
      <c r="AW233" s="88">
        <f t="array" ref="AW233">IFERROR(MATCH(1,1/((P231:P238&gt;AW232)+(P231:P238&lt;AW231)),1),0)</f>
        <v>0</v>
      </c>
      <c r="AX233" s="88">
        <f t="array" ref="AX233">IFERROR(MATCH(1,1/((Q231:Q238&gt;AX232)+(Q231:Q238&lt;AX231)),1),0)</f>
        <v>0</v>
      </c>
      <c r="AY233" s="88">
        <f t="array" ref="AY233">IFERROR(MATCH(1,1/((R231:R238&gt;AY232)+(R231:R238&lt;AY231)),1),0)</f>
        <v>0</v>
      </c>
      <c r="AZ233" s="88">
        <f t="array" ref="AZ233">IFERROR(MATCH(1,1/((S231:S238&gt;AZ232)+(S231:S238&lt;AZ231)),1),0)</f>
        <v>2</v>
      </c>
      <c r="BA233" s="88">
        <f t="array" ref="BA233">IFERROR(MATCH(1,1/((T231:T238&gt;BA232)+(T231:T238&lt;BA231)),1),0)</f>
        <v>5</v>
      </c>
      <c r="BB233" s="88">
        <f t="array" ref="BB233">IFERROR(MATCH(1,1/((U231:U238&gt;BB232)+(U231:U238&lt;BB231)),1),0)</f>
        <v>2</v>
      </c>
      <c r="BC233" s="88">
        <f t="array" ref="BC233">IFERROR(MATCH(1,1/((V231:V238&gt;BC232)+(V231:V238&lt;BC231)),1),0)</f>
        <v>0</v>
      </c>
      <c r="BD233" s="88">
        <f t="array" ref="BD233">IFERROR(MATCH(1,1/((W231:W238&gt;BD232)+(W231:W238&lt;BD231)),1),0)</f>
        <v>3</v>
      </c>
      <c r="BE233" s="88">
        <f t="array" ref="BE233">IFERROR(MATCH(1,1/((X231:X238&gt;BE232)+(X231:X238&lt;BE231)),1),0)</f>
        <v>0</v>
      </c>
      <c r="BF233" s="88">
        <f t="array" ref="BF233">IFERROR(MATCH(1,1/((Y231:Y238&gt;BF232)+(Y231:Y238&lt;BF231)),1),0)</f>
        <v>5</v>
      </c>
    </row>
    <row r="234" spans="1:58" s="40" customFormat="1" x14ac:dyDescent="0.25">
      <c r="A234" s="40">
        <v>60</v>
      </c>
      <c r="B234" s="44">
        <v>0.1183573709239653</v>
      </c>
      <c r="C234" s="44">
        <v>0.48007415839939233</v>
      </c>
      <c r="D234" s="44">
        <v>0</v>
      </c>
      <c r="E234" s="44">
        <v>1.843466343406569E-5</v>
      </c>
      <c r="F234" s="44">
        <v>0</v>
      </c>
      <c r="G234" s="44">
        <v>3.268418221899248E-5</v>
      </c>
      <c r="H234" s="44">
        <v>3.9968404919357194E-4</v>
      </c>
      <c r="I234" s="44">
        <v>4.5982167132490296E-4</v>
      </c>
      <c r="J234" s="44">
        <v>5.3283062376500287E-3</v>
      </c>
      <c r="K234" s="44">
        <v>1.5288580990949632E-5</v>
      </c>
      <c r="L234" s="44">
        <v>1.130876721834418E-4</v>
      </c>
      <c r="M234" s="44">
        <v>3.6870303062307723E-5</v>
      </c>
      <c r="N234" s="44">
        <v>0.39421412685981</v>
      </c>
      <c r="O234" s="44">
        <v>3.5593874563798769E-4</v>
      </c>
      <c r="P234" s="44">
        <v>3.6951766185833269E-6</v>
      </c>
      <c r="Q234" s="44">
        <v>1.1010382485172499E-4</v>
      </c>
      <c r="R234" s="44">
        <v>2.6422062686125671E-4</v>
      </c>
      <c r="S234" s="44">
        <v>9.8599166363965334E-7</v>
      </c>
      <c r="T234" s="44">
        <v>4.7267458638514587E-6</v>
      </c>
      <c r="U234" s="44">
        <v>3.01866833472374E-5</v>
      </c>
      <c r="V234" s="44">
        <v>0</v>
      </c>
      <c r="W234" s="44">
        <v>1.4985770107730489E-4</v>
      </c>
      <c r="X234" s="44">
        <v>1.6335469218015234E-5</v>
      </c>
      <c r="Y234" s="44">
        <v>1.4115491634624085E-5</v>
      </c>
      <c r="Z234" s="40">
        <v>0</v>
      </c>
      <c r="AA234" s="40">
        <v>0</v>
      </c>
      <c r="AB234" s="40">
        <v>0</v>
      </c>
      <c r="AC234" s="40">
        <v>0</v>
      </c>
      <c r="AD234" s="40">
        <v>0</v>
      </c>
      <c r="AE234" s="40">
        <v>0</v>
      </c>
      <c r="AF234" s="40">
        <v>0</v>
      </c>
      <c r="AH234" s="114" t="s">
        <v>67</v>
      </c>
      <c r="AI234" s="88">
        <f t="array" ref="AI234">IFERROR(MATCH(1,1/((B231:B238&gt;AI232)+(B231:B238&lt;AI231)),1)+1,0)</f>
        <v>0</v>
      </c>
      <c r="AJ234" s="88">
        <f t="array" ref="AJ234">IFERROR(MATCH(1,1/((C231:C238&gt;AJ232)+(C231:C238&lt;AJ231)),1)+1,0)</f>
        <v>0</v>
      </c>
      <c r="AK234" s="88">
        <f>IFERROR(MATCH(1,1/((D231:D238&gt;AK232)+(D231:D238&lt;AK231)),1)+1,0)</f>
        <v>0</v>
      </c>
      <c r="AL234" s="88">
        <f t="array" ref="AL234">IFERROR(MATCH(1,1/((E231:E238&gt;AL232)+(E231:E238&lt;AL231)),1)+1,0)</f>
        <v>6</v>
      </c>
      <c r="AM234" s="88">
        <f t="array" ref="AM234">IFERROR(MATCH(1,1/((F231:F238&gt;AM232)+(F231:F238&lt;AM231)),1)+1,0)</f>
        <v>0</v>
      </c>
      <c r="AN234" s="88">
        <f t="array" ref="AN234">IFERROR(MATCH(1,1/((G231:G238&gt;AN232)+(G231:G238&lt;AN231)),1)+1,0)</f>
        <v>5</v>
      </c>
      <c r="AO234" s="88">
        <f t="array" ref="AO234">IFERROR(MATCH(1,1/((H231:H238&gt;AO232)+(H231:H238&lt;AO231)),1)+1,0)</f>
        <v>7</v>
      </c>
      <c r="AP234" s="88">
        <f t="array" ref="AP234">IFERROR(MATCH(1,1/((I231:I238&gt;AP232)+(I231:I238&lt;AP231)),1)+1,0)</f>
        <v>2</v>
      </c>
      <c r="AQ234" s="88">
        <f t="array" ref="AQ234">IFERROR(MATCH(1,1/((J231:J238&gt;AQ232)+(J231:J238&lt;AQ231)),1)+1,0)</f>
        <v>0</v>
      </c>
      <c r="AR234" s="88">
        <f t="array" ref="AR234">IFERROR(MATCH(1,1/((K231:K238&gt;AR232)+(K231:K238&lt;AR231)),1)+1,0)</f>
        <v>5</v>
      </c>
      <c r="AS234" s="88">
        <f t="array" ref="AS234">IFERROR(MATCH(1,1/((L231:L238&gt;AS232)+(L231:L238&lt;AS231)),1)+1,0)</f>
        <v>0</v>
      </c>
      <c r="AT234" s="88">
        <f t="array" ref="AT234">IFERROR(MATCH(1,1/((M231:M238&gt;AT232)+(M231:M238&lt;AT231)),1)+1,0)</f>
        <v>0</v>
      </c>
      <c r="AU234" s="88">
        <f t="array" ref="AU234">IFERROR(MATCH(1,1/((N231:N238&gt;AU232)+(N231:N238&lt;AU231)),1)+1,0)</f>
        <v>0</v>
      </c>
      <c r="AV234" s="88">
        <f t="array" ref="AV234">IFERROR(MATCH(1,1/((O231:O238&gt;AV232)+(O231:O238&lt;AV231)),1)+1,0)</f>
        <v>0</v>
      </c>
      <c r="AW234" s="88">
        <f t="array" ref="AW234">IFERROR(MATCH(1,1/((P231:P238&gt;AW232)+(P231:P238&lt;AW231)),1)+1,0)</f>
        <v>0</v>
      </c>
      <c r="AX234" s="88">
        <f t="array" ref="AX234">IFERROR(MATCH(1,1/((Q231:Q238&gt;AX232)+(Q231:Q238&lt;AX231)),1)+1,0)</f>
        <v>0</v>
      </c>
      <c r="AY234" s="88">
        <f t="array" ref="AY234">IFERROR(MATCH(1,1/((R231:R238&gt;AY232)+(R231:R238&lt;AY231)),1)+1,0)</f>
        <v>0</v>
      </c>
      <c r="AZ234" s="88">
        <f t="array" ref="AZ234">IFERROR(MATCH(1,1/((S231:S238&gt;AZ232)+(S231:S238&lt;AZ231)),1)+1,0)</f>
        <v>3</v>
      </c>
      <c r="BA234" s="88">
        <f t="array" ref="BA234">IFERROR(MATCH(1,1/((T231:T238&gt;BA232)+(T231:T238&lt;BA231)),1)+1,0)</f>
        <v>6</v>
      </c>
      <c r="BB234" s="88">
        <f t="array" ref="BB234">IFERROR(MATCH(1,1/((U231:U238&gt;BB232)+(U231:U238&lt;BB231)),1)+1,0)</f>
        <v>3</v>
      </c>
      <c r="BC234" s="88">
        <f t="array" ref="BC234">IFERROR(MATCH(1,1/((V231:V238&gt;BC232)+(V231:V238&lt;BC231)),1)+1,0)</f>
        <v>0</v>
      </c>
      <c r="BD234" s="88">
        <f t="array" ref="BD234">IFERROR(MATCH(1,1/((W231:W238&gt;BD232)+(W231:W238&lt;BD231)),1)+1,0)</f>
        <v>4</v>
      </c>
      <c r="BE234" s="88">
        <f t="array" ref="BE234">IFERROR(MATCH(1,1/((X231:X238&gt;BE232)+(X231:X238&lt;BE231)),1)+1,0)</f>
        <v>0</v>
      </c>
      <c r="BF234" s="88">
        <f t="array" ref="BF234">IFERROR(MATCH(1,1/((Y231:Y238&gt;BF232)+(Y231:Y238&lt;BF231)),1)+1,0)</f>
        <v>6</v>
      </c>
    </row>
    <row r="235" spans="1:58" s="40" customFormat="1" x14ac:dyDescent="0.25">
      <c r="A235" s="40">
        <v>120</v>
      </c>
      <c r="B235" s="44">
        <v>0.11812391343798992</v>
      </c>
      <c r="C235" s="44">
        <v>0.48017465160726519</v>
      </c>
      <c r="D235" s="44">
        <v>0</v>
      </c>
      <c r="E235" s="44">
        <v>1.9958312365845518E-5</v>
      </c>
      <c r="F235" s="44">
        <v>0</v>
      </c>
      <c r="G235" s="44">
        <v>8.1342525021294474E-5</v>
      </c>
      <c r="H235" s="44">
        <v>4.8997399479590211E-4</v>
      </c>
      <c r="I235" s="44">
        <v>4.866895295984789E-4</v>
      </c>
      <c r="J235" s="44">
        <v>6.1458731019831368E-3</v>
      </c>
      <c r="K235" s="44">
        <v>1.6002620738442364E-5</v>
      </c>
      <c r="L235" s="44">
        <v>1.3751791432247042E-4</v>
      </c>
      <c r="M235" s="44">
        <v>4.416137010230228E-5</v>
      </c>
      <c r="N235" s="44">
        <v>0.39328561791369965</v>
      </c>
      <c r="O235" s="44">
        <v>3.9175666865994967E-4</v>
      </c>
      <c r="P235" s="44">
        <v>4.3509701609681101E-6</v>
      </c>
      <c r="Q235" s="44">
        <v>1.1078518020778282E-4</v>
      </c>
      <c r="R235" s="44">
        <v>2.5482022586117466E-4</v>
      </c>
      <c r="S235" s="44">
        <v>1.1788655468356785E-6</v>
      </c>
      <c r="T235" s="44">
        <v>5.5589441263716971E-6</v>
      </c>
      <c r="U235" s="44">
        <v>3.2157188267220733E-5</v>
      </c>
      <c r="V235" s="44">
        <v>0</v>
      </c>
      <c r="W235" s="44">
        <v>1.5119100827828126E-4</v>
      </c>
      <c r="X235" s="44">
        <v>2.115493524727392E-5</v>
      </c>
      <c r="Y235" s="44">
        <v>2.1343685761565977E-5</v>
      </c>
      <c r="Z235" s="40">
        <v>0</v>
      </c>
      <c r="AA235" s="40">
        <v>0</v>
      </c>
      <c r="AB235" s="40">
        <v>0</v>
      </c>
      <c r="AC235" s="40">
        <v>0</v>
      </c>
      <c r="AD235" s="40">
        <v>0</v>
      </c>
      <c r="AE235" s="40">
        <v>0</v>
      </c>
      <c r="AF235" s="40">
        <v>0</v>
      </c>
      <c r="AH235" s="114" t="s">
        <v>68</v>
      </c>
      <c r="AI235" s="88" t="str">
        <f>IFERROR((INDEX($A231:$A238,AI234)-INDEX($A231:$A238,AI233))/(INDEX(B231:B238,AI234)-INDEX(B231:B238,AI233)),"INF")</f>
        <v>INF</v>
      </c>
      <c r="AJ235" s="88" t="str">
        <f t="shared" ref="AJ235" si="497">IFERROR((INDEX($A231:$A238,AJ234)-INDEX($A231:$A238,AJ233))/(INDEX(C231:C238,AJ234)-INDEX(C231:C238,AJ233)),"INF")</f>
        <v>INF</v>
      </c>
      <c r="AK235" s="88">
        <f t="shared" ref="AK235" si="498">IFERROR((INDEX($A231:$A238,AK234)-INDEX($A231:$A238,AK233))/(INDEX(D231:D238,AK234)-INDEX(D231:D238,AK233)),"INF")</f>
        <v>-193811921.37554392</v>
      </c>
      <c r="AL235" s="88">
        <f t="shared" ref="AL235" si="499">IFERROR((INDEX($A231:$A238,AL234)-INDEX($A231:$A238,AL233))/(INDEX(E231:E238,AL234)-INDEX(E231:E238,AL233)),"INF")</f>
        <v>95461612.224127248</v>
      </c>
      <c r="AM235" s="88" t="str">
        <f t="shared" ref="AM235" si="500">IFERROR((INDEX($A231:$A238,AM234)-INDEX($A231:$A238,AM233))/(INDEX(F231:F238,AM234)-INDEX(F231:F238,AM233)),"INF")</f>
        <v>INF</v>
      </c>
      <c r="AN235" s="88">
        <f t="shared" ref="AN235" si="501">IFERROR((INDEX($A231:$A238,AN234)-INDEX($A231:$A238,AN233))/(INDEX(G231:G238,AN234)-INDEX(G231:G238,AN233)),"INF")</f>
        <v>1233087.6175495528</v>
      </c>
      <c r="AO235" s="88">
        <f t="shared" ref="AO235" si="502">IFERROR((INDEX($A231:$A238,AO234)-INDEX($A231:$A238,AO233))/(INDEX(H231:H238,AO234)-INDEX(H231:H238,AO233)),"INF")</f>
        <v>3682744.3656333489</v>
      </c>
      <c r="AP235" s="88">
        <f t="shared" ref="AP235" si="503">IFERROR((INDEX($A231:$A238,AP234)-INDEX($A231:$A238,AP233))/(INDEX(I231:I238,AP234)-INDEX(I231:I238,AP233)),"INF")</f>
        <v>51209.713264732643</v>
      </c>
      <c r="AQ235" s="88" t="str">
        <f t="shared" ref="AQ235" si="504">IFERROR((INDEX($A231:$A238,AQ234)-INDEX($A231:$A238,AQ233))/(INDEX(J231:J238,AQ234)-INDEX(J231:J238,AQ233)),"INF")</f>
        <v>INF</v>
      </c>
      <c r="AR235" s="88">
        <f t="shared" ref="AR235" si="505">IFERROR((INDEX($A231:$A238,AR234)-INDEX($A231:$A238,AR233))/(INDEX(K231:K238,AR234)-INDEX(K231:K238,AR233)),"INF")</f>
        <v>84028935.658950403</v>
      </c>
      <c r="AS235" s="88" t="str">
        <f t="shared" ref="AS235" si="506">IFERROR((INDEX($A231:$A238,AS234)-INDEX($A231:$A238,AS233))/(INDEX(L231:L238,AS234)-INDEX(L231:L238,AS233)),"INF")</f>
        <v>INF</v>
      </c>
      <c r="AT235" s="88" t="str">
        <f t="shared" ref="AT235" si="507">IFERROR((INDEX($A231:$A238,AT234)-INDEX($A231:$A238,AT233))/(INDEX(M231:M238,AT234)-INDEX(M231:M238,AT233)),"INF")</f>
        <v>INF</v>
      </c>
      <c r="AU235" s="88" t="str">
        <f t="shared" ref="AU235" si="508">IFERROR((INDEX($A231:$A238,AU234)-INDEX($A231:$A238,AU233))/(INDEX(N231:N238,AU234)-INDEX(N231:N238,AU233)),"INF")</f>
        <v>INF</v>
      </c>
      <c r="AV235" s="88" t="str">
        <f t="shared" ref="AV235" si="509">IFERROR((INDEX($A231:$A238,AV234)-INDEX($A231:$A238,AV233))/(INDEX(O231:O238,AV234)-INDEX(O231:O238,AV233)),"INF")</f>
        <v>INF</v>
      </c>
      <c r="AW235" s="88" t="str">
        <f t="shared" ref="AW235" si="510">IFERROR((INDEX($A231:$A238,AW234)-INDEX($A231:$A238,AW233))/(INDEX(P231:P238,AW234)-INDEX(P231:P238,AW233)),"INF")</f>
        <v>INF</v>
      </c>
      <c r="AX235" s="88" t="str">
        <f t="shared" ref="AX235" si="511">IFERROR((INDEX($A231:$A238,AX234)-INDEX($A231:$A238,AX233))/(INDEX(Q231:Q238,AX234)-INDEX(Q231:Q238,AX233)),"INF")</f>
        <v>INF</v>
      </c>
      <c r="AY235" s="88" t="str">
        <f t="shared" ref="AY235" si="512">IFERROR((INDEX($A231:$A238,AY234)-INDEX($A231:$A238,AY233))/(INDEX(R231:R238,AY234)-INDEX(R231:R238,AY233)),"INF")</f>
        <v>INF</v>
      </c>
      <c r="AZ235" s="88">
        <f t="shared" ref="AZ235" si="513">IFERROR((INDEX($A231:$A238,AZ234)-INDEX($A231:$A238,AZ233))/(INDEX(S231:S238,AZ234)-INDEX(S231:S238,AZ233)),"INF")</f>
        <v>22891062.003162008</v>
      </c>
      <c r="BA235" s="88">
        <f t="shared" ref="BA235" si="514">IFERROR((INDEX($A231:$A238,BA234)-INDEX($A231:$A238,BA233))/(INDEX(T231:T238,BA234)-INDEX(T231:T238,BA233)),"INF")</f>
        <v>124990176.96923034</v>
      </c>
      <c r="BB235" s="88">
        <f t="shared" ref="BB235" si="515">IFERROR((INDEX($A231:$A238,BB234)-INDEX($A231:$A238,BB233))/(INDEX(U231:U238,BB234)-INDEX(U231:U238,BB233)),"INF")</f>
        <v>3761316.1230336376</v>
      </c>
      <c r="BC235" s="88" t="str">
        <f t="shared" ref="BC235" si="516">IFERROR((INDEX($A231:$A238,BC234)-INDEX($A231:$A238,BC233))/(INDEX(V231:V238,BC234)-INDEX(V231:V238,BC233)),"INF")</f>
        <v>INF</v>
      </c>
      <c r="BD235" s="88">
        <f t="shared" ref="BD235" si="517">IFERROR((INDEX($A231:$A238,BD234)-INDEX($A231:$A238,BD233))/(INDEX(W231:W238,BD234)-INDEX(W231:W238,BD233)),"INF")</f>
        <v>6325625.5875615412</v>
      </c>
      <c r="BE235" s="88" t="str">
        <f t="shared" ref="BE235" si="518">IFERROR((INDEX($A231:$A238,BE234)-INDEX($A231:$A238,BE233))/(INDEX(X231:X238,BE234)-INDEX(X231:X238,BE233)),"INF")</f>
        <v>INF</v>
      </c>
      <c r="BF235" s="88">
        <f t="shared" ref="BF235" si="519">IFERROR((INDEX($A231:$A238,BF234)-INDEX($A231:$A238,BF233))/(INDEX(Y231:Y238,BF234)-INDEX(Y231:Y238,BF233)),"INF")</f>
        <v>40889300.81527102</v>
      </c>
    </row>
    <row r="236" spans="1:58" s="40" customFormat="1" x14ac:dyDescent="0.25">
      <c r="A236" s="40">
        <v>300</v>
      </c>
      <c r="B236" s="44">
        <v>0.11825106080757633</v>
      </c>
      <c r="C236" s="44">
        <v>0.48016535493109819</v>
      </c>
      <c r="D236" s="44">
        <v>0</v>
      </c>
      <c r="E236" s="44">
        <v>2.1843887057140186E-5</v>
      </c>
      <c r="F236" s="44">
        <v>0</v>
      </c>
      <c r="G236" s="44">
        <v>1.1920128732031649E-4</v>
      </c>
      <c r="H236" s="44">
        <v>6.7359273443143134E-4</v>
      </c>
      <c r="I236" s="44">
        <v>4.9762603532097079E-4</v>
      </c>
      <c r="J236" s="44">
        <v>5.7134784471851718E-3</v>
      </c>
      <c r="K236" s="44">
        <v>1.7135670499028116E-5</v>
      </c>
      <c r="L236" s="44">
        <v>1.1910025418369473E-4</v>
      </c>
      <c r="M236" s="44">
        <v>3.903509134986575E-5</v>
      </c>
      <c r="N236" s="44">
        <v>0.39340713724988058</v>
      </c>
      <c r="O236" s="44">
        <v>3.4876432997185095E-4</v>
      </c>
      <c r="P236" s="44">
        <v>5.1421895412422876E-6</v>
      </c>
      <c r="Q236" s="44">
        <v>1.1077259963929284E-4</v>
      </c>
      <c r="R236" s="44">
        <v>2.700092098429684E-4</v>
      </c>
      <c r="S236" s="44">
        <v>2.6347472101801037E-6</v>
      </c>
      <c r="T236" s="44">
        <v>6.9990572965795591E-6</v>
      </c>
      <c r="U236" s="44">
        <v>3.4544489316713016E-5</v>
      </c>
      <c r="V236" s="44">
        <v>0</v>
      </c>
      <c r="W236" s="44">
        <v>1.5113244943076439E-4</v>
      </c>
      <c r="X236" s="44">
        <v>1.9688716521630201E-5</v>
      </c>
      <c r="Y236" s="44">
        <v>2.5745815326294924E-5</v>
      </c>
      <c r="Z236" s="40">
        <v>0</v>
      </c>
      <c r="AA236" s="40">
        <v>0</v>
      </c>
      <c r="AB236" s="40">
        <v>0</v>
      </c>
      <c r="AC236" s="40">
        <v>0</v>
      </c>
      <c r="AD236" s="40">
        <v>0</v>
      </c>
      <c r="AE236" s="40">
        <v>0</v>
      </c>
      <c r="AF236" s="40">
        <v>0</v>
      </c>
      <c r="AH236" s="115" t="s">
        <v>69</v>
      </c>
      <c r="AI236" s="90">
        <f>IFERROR(INDEX($A231:$A238,AI233)+((IF(AND(INDEX(B231:B238,AI233)&lt;=AI231,AI231&lt;=INDEX(B231:B238,AI234)),AI231,AI232)-INDEX(B231:B238,AI233))*AI235),0)</f>
        <v>0</v>
      </c>
      <c r="AJ236" s="90">
        <f t="shared" ref="AJ236" si="520">IFERROR(INDEX($A231:$A238,AJ233)+((IF(AND(INDEX(C231:C238,AJ233)&lt;=AJ231,AJ231&lt;=INDEX(C231:C238,AJ234)),AJ231,AJ232)-INDEX(C231:C238,AJ233))*AJ235),0)</f>
        <v>0</v>
      </c>
      <c r="AK236" s="90">
        <f t="shared" ref="AK236" si="521">IFERROR(INDEX($A231:$A238,AK233)+((IF(AND(INDEX(D231:D238,AK233)&lt;=AK231,AK231&lt;=INDEX(D231:D238,AK234)),AK231,AK232)-INDEX(D231:D238,AK233))*AK235),0)</f>
        <v>120</v>
      </c>
      <c r="AL236" s="90">
        <f t="shared" ref="AL236" si="522">IFERROR(INDEX($A231:$A238,AL233)+((IF(AND(INDEX(E231:E238,AL233)&lt;=AL231,AL231&lt;=INDEX(E231:E238,AL234)),AL231,AL232)-INDEX(E231:E238,AL233))*AL235),0)</f>
        <v>200.32579804138254</v>
      </c>
      <c r="AM236" s="90">
        <f t="shared" ref="AM236" si="523">IFERROR(INDEX($A231:$A238,AM233)+((IF(AND(INDEX(F231:F238,AM233)&lt;=AM231,AM231&lt;=INDEX(F231:F238,AM234)),AM231,AM232)-INDEX(F231:F238,AM233))*AM235),0)</f>
        <v>0</v>
      </c>
      <c r="AN236" s="90">
        <f t="shared" ref="AN236" si="524">IFERROR(INDEX($A231:$A238,AN233)+((IF(AND(INDEX(G231:G238,AN233)&lt;=AN231,AN231&lt;=INDEX(G231:G238,AN234)),AN231,AN232)-INDEX(G231:G238,AN233))*AN235),0)</f>
        <v>70.474422406282983</v>
      </c>
      <c r="AO236" s="90">
        <f t="shared" ref="AO236" si="525">IFERROR(INDEX($A231:$A238,AO233)+((IF(AND(INDEX(H231:H238,AO233)&lt;=AO231,AO231&lt;=INDEX(H231:H238,AO234)),AO231,AO232)-INDEX(H231:H238,AO233))*AO235),0)</f>
        <v>544.90513544521514</v>
      </c>
      <c r="AP236" s="90">
        <f t="shared" ref="AP236" si="526">IFERROR(INDEX($A231:$A238,AP233)+((IF(AND(INDEX(I231:I238,AP233)&lt;=AP231,AP231&lt;=INDEX(I231:I238,AP234)),AP231,AP232)-INDEX(I231:I238,AP233))*AP235),0)</f>
        <v>9.6868324737539098</v>
      </c>
      <c r="AQ236" s="90">
        <f t="shared" ref="AQ236" si="527">IFERROR(INDEX($A231:$A238,AQ233)+((IF(AND(INDEX(J231:J238,AQ233)&lt;=AQ231,AQ231&lt;=INDEX(J231:J238,AQ234)),AQ231,AQ232)-INDEX(J231:J238,AQ233))*AQ235),0)</f>
        <v>0</v>
      </c>
      <c r="AR236" s="90">
        <f t="shared" ref="AR236" si="528">IFERROR(INDEX($A231:$A238,AR233)+((IF(AND(INDEX(K231:K238,AR233)&lt;=AR231,AR231&lt;=INDEX(K231:K238,AR234)),AR231,AR232)-INDEX(K231:K238,AR233))*AR235),0)</f>
        <v>109.76487714439138</v>
      </c>
      <c r="AS236" s="90">
        <f t="shared" ref="AS236" si="529">IFERROR(INDEX($A231:$A238,AS233)+((IF(AND(INDEX(L231:L238,AS233)&lt;=AS231,AS231&lt;=INDEX(L231:L238,AS234)),AS231,AS232)-INDEX(L231:L238,AS233))*AS235),0)</f>
        <v>0</v>
      </c>
      <c r="AT236" s="90">
        <f t="shared" ref="AT236" si="530">IFERROR(INDEX($A231:$A238,AT233)+((IF(AND(INDEX(M231:M238,AT233)&lt;=AT231,AT231&lt;=INDEX(M231:M238,AT234)),AT231,AT232)-INDEX(M231:M238,AT233))*AT235),0)</f>
        <v>0</v>
      </c>
      <c r="AU236" s="90">
        <f t="shared" ref="AU236" si="531">IFERROR(INDEX($A231:$A238,AU233)+((IF(AND(INDEX(N231:N238,AU233)&lt;=AU231,AU231&lt;=INDEX(N231:N238,AU234)),AU231,AU232)-INDEX(N231:N238,AU233))*AU235),0)</f>
        <v>0</v>
      </c>
      <c r="AV236" s="90">
        <f t="shared" ref="AV236" si="532">IFERROR(INDEX($A231:$A238,AV233)+((IF(AND(INDEX(O231:O238,AV233)&lt;=AV231,AV231&lt;=INDEX(O231:O238,AV234)),AV231,AV232)-INDEX(O231:O238,AV233))*AV235),0)</f>
        <v>0</v>
      </c>
      <c r="AW236" s="90">
        <f t="shared" ref="AW236" si="533">IFERROR(INDEX($A231:$A238,AW233)+((IF(AND(INDEX(P231:P238,AW233)&lt;=AW231,AW231&lt;=INDEX(P231:P238,AW234)),AW231,AW232)-INDEX(P231:P238,AW233))*AW235),0)</f>
        <v>0</v>
      </c>
      <c r="AX236" s="90">
        <f t="shared" ref="AX236" si="534">IFERROR(INDEX($A231:$A238,AX233)+((IF(AND(INDEX(Q231:Q238,AX233)&lt;=AX231,AX231&lt;=INDEX(Q231:Q238,AX234)),AX231,AX232)-INDEX(Q231:Q238,AX233))*AX235),0)</f>
        <v>0</v>
      </c>
      <c r="AY236" s="90">
        <f t="shared" ref="AY236" si="535">IFERROR(INDEX($A231:$A238,AY233)+((IF(AND(INDEX(R231:R238,AY233)&lt;=AY231,AY231&lt;=INDEX(R231:R238,AY234)),AY231,AY232)-INDEX(R231:R238,AY233))*AY235),0)</f>
        <v>0</v>
      </c>
      <c r="AZ236" s="90">
        <f t="shared" ref="AZ236" si="536">IFERROR(INDEX($A231:$A238,AZ233)+((IF(AND(INDEX(S231:S238,AZ233)&lt;=AZ231,AZ231&lt;=INDEX(S231:S238,AZ234)),AZ231,AZ232)-INDEX(S231:S238,AZ233))*AZ235),0)</f>
        <v>19.843076257341615</v>
      </c>
      <c r="BA236" s="90">
        <f t="shared" ref="BA236" si="537">IFERROR(INDEX($A231:$A238,BA233)+((IF(AND(INDEX(T231:T238,BA233)&lt;=BA231,BA231&lt;=INDEX(T231:T238,BA234)),BA231,BA232)-INDEX(T231:T238,BA233))*BA235),0)</f>
        <v>212.88790806917402</v>
      </c>
      <c r="BB236" s="90">
        <f t="shared" ref="BB236" si="538">IFERROR(INDEX($A231:$A238,BB233)+((IF(AND(INDEX(U231:U238,BB233)&lt;=BB231,BB231&lt;=INDEX(U231:U238,BB234)),BB231,BB232)-INDEX(U231:U238,BB233))*BB235),0)</f>
        <v>27.153035511755082</v>
      </c>
      <c r="BC236" s="90">
        <f t="shared" ref="BC236" si="539">IFERROR(INDEX($A231:$A238,BC233)+((IF(AND(INDEX(V231:V238,BC233)&lt;=BC231,BC231&lt;=INDEX(V231:V238,BC234)),BC231,BC232)-INDEX(V231:V238,BC233))*BC235),0)</f>
        <v>0</v>
      </c>
      <c r="BD236" s="90">
        <f t="shared" ref="BD236" si="540">IFERROR(INDEX($A231:$A238,BD233)+((IF(AND(INDEX(W231:W238,BD233)&lt;=BD231,BD231&lt;=INDEX(W231:W238,BD234)),BD231,BD232)-INDEX(W231:W238,BD233))*BD235),0)</f>
        <v>59.373592915950184</v>
      </c>
      <c r="BE236" s="90">
        <f t="shared" ref="BE236" si="541">IFERROR(INDEX($A231:$A238,BE233)+((IF(AND(INDEX(X231:X238,BE233)&lt;=BE231,BE231&lt;=INDEX(X231:X238,BE234)),BE231,BE232)-INDEX(X231:X238,BE233))*BE235),0)</f>
        <v>0</v>
      </c>
      <c r="BF236" s="90">
        <f t="shared" ref="BF236" si="542">IFERROR(INDEX($A231:$A238,BF233)+((IF(AND(INDEX(Y231:Y238,BF233)&lt;=BF231,BF231&lt;=INDEX(Y231:Y238,BF234)),BF231,BF232)-INDEX(Y231:Y238,BF233))*BF235),0)</f>
        <v>223.99241780171832</v>
      </c>
    </row>
    <row r="237" spans="1:58" s="40" customFormat="1" x14ac:dyDescent="0.25">
      <c r="A237" s="40">
        <v>600</v>
      </c>
      <c r="B237" s="44">
        <v>0.11810754115564086</v>
      </c>
      <c r="C237" s="44">
        <v>0.48024950908600356</v>
      </c>
      <c r="D237" s="44">
        <v>0</v>
      </c>
      <c r="E237" s="44">
        <v>2.3643106634955999E-5</v>
      </c>
      <c r="F237" s="44">
        <v>0</v>
      </c>
      <c r="G237" s="44">
        <v>1.0086069328981525E-4</v>
      </c>
      <c r="H237" s="44">
        <v>7.5505372390426617E-4</v>
      </c>
      <c r="I237" s="44">
        <v>5.1402646927015117E-4</v>
      </c>
      <c r="J237" s="44">
        <v>6.2297665520917502E-3</v>
      </c>
      <c r="K237" s="44">
        <v>1.8439821455312196E-5</v>
      </c>
      <c r="L237" s="44">
        <v>1.4391020693789593E-4</v>
      </c>
      <c r="M237" s="44">
        <v>4.5845093254968715E-5</v>
      </c>
      <c r="N237" s="44">
        <v>0.39279227450625426</v>
      </c>
      <c r="O237" s="44">
        <v>3.7947527511181576E-4</v>
      </c>
      <c r="P237" s="44">
        <v>5.6456869108839214E-6</v>
      </c>
      <c r="Q237" s="44">
        <v>1.1294637822287629E-4</v>
      </c>
      <c r="R237" s="44">
        <v>2.6732728287745766E-4</v>
      </c>
      <c r="S237" s="44">
        <v>2.3441009068066119E-6</v>
      </c>
      <c r="T237" s="44">
        <v>7.2135537555685869E-6</v>
      </c>
      <c r="U237" s="44">
        <v>3.3830264717764134E-5</v>
      </c>
      <c r="V237" s="44">
        <v>0</v>
      </c>
      <c r="W237" s="44">
        <v>1.5470048653053861E-4</v>
      </c>
      <c r="X237" s="44">
        <v>2.5926877378555119E-5</v>
      </c>
      <c r="Y237" s="44">
        <v>2.9719678849771828E-5</v>
      </c>
      <c r="Z237" s="40">
        <v>0</v>
      </c>
      <c r="AA237" s="40">
        <v>0</v>
      </c>
      <c r="AB237" s="40">
        <v>0</v>
      </c>
      <c r="AC237" s="40">
        <v>0</v>
      </c>
      <c r="AD237" s="40">
        <v>0</v>
      </c>
      <c r="AE237" s="40">
        <v>0</v>
      </c>
      <c r="AF237" s="40">
        <v>0</v>
      </c>
      <c r="AH237" s="114"/>
      <c r="AI237" s="88"/>
      <c r="AJ237" s="88"/>
      <c r="AK237" s="88"/>
      <c r="AL237" s="88"/>
      <c r="AM237" s="88"/>
      <c r="AN237" s="88"/>
      <c r="AO237" s="88"/>
      <c r="AP237" s="88"/>
      <c r="AQ237" s="88"/>
      <c r="AR237" s="88"/>
      <c r="AS237" s="88"/>
      <c r="AT237" s="88"/>
      <c r="AU237" s="88"/>
      <c r="AV237" s="88"/>
      <c r="AW237" s="88"/>
      <c r="AX237" s="88"/>
      <c r="AY237" s="88"/>
      <c r="AZ237" s="88"/>
      <c r="BA237" s="88"/>
      <c r="BB237" s="88"/>
      <c r="BC237" s="88"/>
      <c r="BD237" s="88"/>
      <c r="BE237" s="88"/>
      <c r="BF237" s="88"/>
    </row>
    <row r="238" spans="1:58" s="40" customFormat="1" x14ac:dyDescent="0.25">
      <c r="A238" s="40">
        <v>1800</v>
      </c>
      <c r="B238" s="44">
        <v>0.11794541610775175</v>
      </c>
      <c r="C238" s="44">
        <v>0.48030371426425933</v>
      </c>
      <c r="D238" s="44">
        <v>0</v>
      </c>
      <c r="E238" s="44">
        <v>2.4270547379526613E-5</v>
      </c>
      <c r="F238" s="44">
        <v>0</v>
      </c>
      <c r="G238" s="44">
        <v>1.5710809316996785E-4</v>
      </c>
      <c r="H238" s="44">
        <v>8.0819627867142997E-4</v>
      </c>
      <c r="I238" s="44">
        <v>5.2452512833354428E-4</v>
      </c>
      <c r="J238" s="44">
        <v>6.7581997323032409E-3</v>
      </c>
      <c r="K238" s="44">
        <v>1.8372244230434636E-5</v>
      </c>
      <c r="L238" s="44">
        <v>1.6797631811603757E-4</v>
      </c>
      <c r="M238" s="44">
        <v>5.031500257630259E-5</v>
      </c>
      <c r="N238" s="44">
        <v>0.39216416660999132</v>
      </c>
      <c r="O238" s="44">
        <v>4.2608723211198216E-4</v>
      </c>
      <c r="P238" s="44">
        <v>5.7210930664620897E-6</v>
      </c>
      <c r="Q238" s="44">
        <v>1.1299014312800298E-4</v>
      </c>
      <c r="R238" s="44">
        <v>2.7071097012707786E-4</v>
      </c>
      <c r="S238" s="44">
        <v>4.3057815278367702E-6</v>
      </c>
      <c r="T238" s="44">
        <v>8.4091181088618312E-6</v>
      </c>
      <c r="U238" s="44">
        <v>3.5919211841151195E-5</v>
      </c>
      <c r="V238" s="44">
        <v>1.616461185182918E-8</v>
      </c>
      <c r="W238" s="44">
        <v>1.5358470070484185E-4</v>
      </c>
      <c r="X238" s="44">
        <v>2.7928723888209254E-5</v>
      </c>
      <c r="Y238" s="44">
        <v>3.2066534100695428E-5</v>
      </c>
      <c r="Z238" s="40">
        <v>0</v>
      </c>
      <c r="AA238" s="40">
        <v>0</v>
      </c>
      <c r="AB238" s="40">
        <v>0</v>
      </c>
      <c r="AC238" s="40">
        <v>0</v>
      </c>
      <c r="AD238" s="40">
        <v>0</v>
      </c>
      <c r="AE238" s="40">
        <v>0</v>
      </c>
      <c r="AF238" s="40">
        <v>0</v>
      </c>
      <c r="AH238" s="114"/>
      <c r="AI238" s="88"/>
      <c r="AJ238" s="88"/>
      <c r="AK238" s="88"/>
      <c r="AL238" s="88"/>
      <c r="AM238" s="88"/>
      <c r="AN238" s="88"/>
      <c r="AO238" s="88"/>
      <c r="AP238" s="88"/>
      <c r="AQ238" s="88"/>
      <c r="AR238" s="88"/>
      <c r="AS238" s="88"/>
      <c r="AT238" s="88"/>
      <c r="AU238" s="88"/>
      <c r="AV238" s="88"/>
      <c r="AW238" s="88"/>
      <c r="AX238" s="88"/>
      <c r="AY238" s="88"/>
      <c r="AZ238" s="88"/>
      <c r="BA238" s="88"/>
      <c r="BB238" s="88"/>
      <c r="BC238" s="88"/>
      <c r="BD238" s="88"/>
      <c r="BE238" s="88"/>
      <c r="BF238" s="88"/>
    </row>
    <row r="239" spans="1:58" s="40" customFormat="1" x14ac:dyDescent="0.25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AH239" s="114"/>
      <c r="AI239" s="88"/>
      <c r="AJ239" s="88"/>
      <c r="AK239" s="88"/>
      <c r="AL239" s="88"/>
      <c r="AM239" s="88"/>
      <c r="AN239" s="88"/>
      <c r="AO239" s="88"/>
      <c r="AP239" s="88"/>
      <c r="AQ239" s="88"/>
      <c r="AR239" s="88"/>
      <c r="AS239" s="88"/>
      <c r="AT239" s="88"/>
      <c r="AU239" s="88"/>
      <c r="AV239" s="88"/>
      <c r="AW239" s="88"/>
      <c r="AX239" s="88"/>
      <c r="AY239" s="88"/>
      <c r="AZ239" s="88"/>
      <c r="BA239" s="88"/>
      <c r="BB239" s="88"/>
      <c r="BC239" s="88"/>
      <c r="BD239" s="88"/>
      <c r="BE239" s="88"/>
      <c r="BF239" s="88"/>
    </row>
    <row r="240" spans="1:58" s="40" customFormat="1" x14ac:dyDescent="0.25">
      <c r="A240" s="41" t="s">
        <v>29</v>
      </c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AH240" s="114"/>
      <c r="AI240" s="88"/>
      <c r="AJ240" s="88"/>
      <c r="AK240" s="88"/>
      <c r="AL240" s="88"/>
      <c r="AM240" s="88"/>
      <c r="AN240" s="88"/>
      <c r="AO240" s="88"/>
      <c r="AP240" s="88"/>
      <c r="AQ240" s="88"/>
      <c r="AR240" s="88"/>
      <c r="AS240" s="88"/>
      <c r="AT240" s="88"/>
      <c r="AU240" s="88"/>
      <c r="AV240" s="88"/>
      <c r="AW240" s="88"/>
      <c r="AX240" s="88"/>
      <c r="AY240" s="88"/>
      <c r="AZ240" s="88"/>
      <c r="BA240" s="88"/>
      <c r="BB240" s="88"/>
      <c r="BC240" s="88"/>
      <c r="BD240" s="88"/>
      <c r="BE240" s="88"/>
      <c r="BF240" s="88"/>
    </row>
    <row r="241" spans="1:58" s="40" customFormat="1" x14ac:dyDescent="0.25">
      <c r="A241" s="41" t="s">
        <v>34</v>
      </c>
      <c r="B241" s="42" t="s">
        <v>4</v>
      </c>
      <c r="C241" s="42" t="s">
        <v>5</v>
      </c>
      <c r="D241" s="41" t="s">
        <v>6</v>
      </c>
      <c r="E241" s="41" t="s">
        <v>7</v>
      </c>
      <c r="F241" s="41" t="s">
        <v>8</v>
      </c>
      <c r="G241" s="41" t="s">
        <v>9</v>
      </c>
      <c r="H241" s="41" t="s">
        <v>10</v>
      </c>
      <c r="I241" s="41" t="s">
        <v>11</v>
      </c>
      <c r="J241" s="41" t="s">
        <v>12</v>
      </c>
      <c r="K241" s="41" t="s">
        <v>13</v>
      </c>
      <c r="L241" s="41" t="s">
        <v>14</v>
      </c>
      <c r="M241" s="41" t="s">
        <v>15</v>
      </c>
      <c r="N241" s="41" t="s">
        <v>16</v>
      </c>
      <c r="O241" s="41" t="s">
        <v>17</v>
      </c>
      <c r="P241" s="41" t="s">
        <v>18</v>
      </c>
      <c r="Q241" s="41" t="s">
        <v>19</v>
      </c>
      <c r="R241" s="41" t="s">
        <v>20</v>
      </c>
      <c r="S241" s="41" t="s">
        <v>21</v>
      </c>
      <c r="T241" s="41" t="s">
        <v>22</v>
      </c>
      <c r="U241" s="41" t="s">
        <v>23</v>
      </c>
      <c r="V241" s="41" t="s">
        <v>24</v>
      </c>
      <c r="W241" s="41" t="s">
        <v>25</v>
      </c>
      <c r="X241" s="41" t="s">
        <v>26</v>
      </c>
      <c r="Y241" s="41" t="s">
        <v>27</v>
      </c>
      <c r="AH241" s="114"/>
      <c r="AI241" s="88" t="s">
        <v>4</v>
      </c>
      <c r="AJ241" s="88" t="s">
        <v>5</v>
      </c>
      <c r="AK241" s="88" t="s">
        <v>6</v>
      </c>
      <c r="AL241" s="88" t="s">
        <v>7</v>
      </c>
      <c r="AM241" s="88" t="s">
        <v>8</v>
      </c>
      <c r="AN241" s="88" t="s">
        <v>9</v>
      </c>
      <c r="AO241" s="88" t="s">
        <v>10</v>
      </c>
      <c r="AP241" s="88" t="s">
        <v>11</v>
      </c>
      <c r="AQ241" s="88" t="s">
        <v>12</v>
      </c>
      <c r="AR241" s="88" t="s">
        <v>13</v>
      </c>
      <c r="AS241" s="88" t="s">
        <v>14</v>
      </c>
      <c r="AT241" s="88" t="s">
        <v>15</v>
      </c>
      <c r="AU241" s="88" t="s">
        <v>16</v>
      </c>
      <c r="AV241" s="88" t="s">
        <v>17</v>
      </c>
      <c r="AW241" s="88" t="s">
        <v>18</v>
      </c>
      <c r="AX241" s="88" t="s">
        <v>19</v>
      </c>
      <c r="AY241" s="88" t="s">
        <v>20</v>
      </c>
      <c r="AZ241" s="88" t="s">
        <v>21</v>
      </c>
      <c r="BA241" s="88" t="s">
        <v>22</v>
      </c>
      <c r="BB241" s="88" t="s">
        <v>23</v>
      </c>
      <c r="BC241" s="88" t="s">
        <v>24</v>
      </c>
      <c r="BD241" s="88" t="s">
        <v>25</v>
      </c>
      <c r="BE241" s="88" t="s">
        <v>26</v>
      </c>
      <c r="BF241" s="88" t="s">
        <v>27</v>
      </c>
    </row>
    <row r="242" spans="1:58" s="40" customFormat="1" x14ac:dyDescent="0.25">
      <c r="A242" s="40">
        <v>3</v>
      </c>
      <c r="B242" s="43">
        <f>IFERROR(B220/B231,0)</f>
        <v>7.6194585972036736E-3</v>
      </c>
      <c r="C242" s="43">
        <f t="shared" ref="C242:Y242" si="543">IFERROR(C220/C231,0)</f>
        <v>7.100598590844934E-4</v>
      </c>
      <c r="D242" s="43">
        <f t="shared" si="543"/>
        <v>0</v>
      </c>
      <c r="E242" s="43">
        <f t="shared" si="543"/>
        <v>0.34599148345384789</v>
      </c>
      <c r="F242" s="43">
        <f t="shared" si="543"/>
        <v>0</v>
      </c>
      <c r="G242" s="43">
        <f t="shared" si="543"/>
        <v>1.4383899044561526</v>
      </c>
      <c r="H242" s="43">
        <f t="shared" si="543"/>
        <v>0</v>
      </c>
      <c r="I242" s="43">
        <f t="shared" si="543"/>
        <v>0.2886840385029702</v>
      </c>
      <c r="J242" s="43">
        <f t="shared" si="543"/>
        <v>0.62724804512546717</v>
      </c>
      <c r="K242" s="43">
        <f t="shared" si="543"/>
        <v>0.25469796642165932</v>
      </c>
      <c r="L242" s="43">
        <f t="shared" si="543"/>
        <v>0.29451338099584373</v>
      </c>
      <c r="M242" s="43">
        <f t="shared" si="543"/>
        <v>1.2035128350669491</v>
      </c>
      <c r="N242" s="43">
        <f t="shared" si="543"/>
        <v>7.6199392194167288E-3</v>
      </c>
      <c r="O242" s="43">
        <f t="shared" si="543"/>
        <v>0.48785771167340514</v>
      </c>
      <c r="P242" s="43">
        <f t="shared" si="543"/>
        <v>0.48670380850573375</v>
      </c>
      <c r="Q242" s="43">
        <f t="shared" si="543"/>
        <v>0.10608066491222727</v>
      </c>
      <c r="R242" s="43">
        <f t="shared" si="543"/>
        <v>0.15767184120321115</v>
      </c>
      <c r="S242" s="43">
        <f t="shared" si="543"/>
        <v>0.61327007152619961</v>
      </c>
      <c r="T242" s="43">
        <f t="shared" si="543"/>
        <v>0.74404147972250856</v>
      </c>
      <c r="U242" s="43">
        <f t="shared" si="543"/>
        <v>0.23677828105173776</v>
      </c>
      <c r="V242" s="43">
        <f t="shared" si="543"/>
        <v>0</v>
      </c>
      <c r="W242" s="43">
        <f t="shared" si="543"/>
        <v>3.0602380202254444E-2</v>
      </c>
      <c r="X242" s="43">
        <f t="shared" si="543"/>
        <v>0.46974026005744413</v>
      </c>
      <c r="Y242" s="43">
        <f t="shared" si="543"/>
        <v>0.88828660441926699</v>
      </c>
      <c r="AH242" s="114" t="s">
        <v>52</v>
      </c>
      <c r="AI242" s="88">
        <f t="shared" ref="AI242:BF242" si="544">IFERROR(SLOPE(LN(B242:B249),LN($A242:$A249)),"")</f>
        <v>3.124499734261707E-2</v>
      </c>
      <c r="AJ242" s="88">
        <f t="shared" si="544"/>
        <v>2.8758264865262475E-2</v>
      </c>
      <c r="AK242" s="88" t="str">
        <f t="shared" si="544"/>
        <v/>
      </c>
      <c r="AL242" s="88">
        <f t="shared" si="544"/>
        <v>-0.21696243173643315</v>
      </c>
      <c r="AM242" s="88" t="str">
        <f t="shared" si="544"/>
        <v/>
      </c>
      <c r="AN242" s="88">
        <f t="shared" si="544"/>
        <v>-0.21718619063885775</v>
      </c>
      <c r="AO242" s="88" t="str">
        <f t="shared" si="544"/>
        <v/>
      </c>
      <c r="AP242" s="88">
        <f t="shared" si="544"/>
        <v>-9.3337977443076328E-2</v>
      </c>
      <c r="AQ242" s="88">
        <f t="shared" si="544"/>
        <v>-4.2998075047389417E-3</v>
      </c>
      <c r="AR242" s="88">
        <f t="shared" si="544"/>
        <v>-0.24301798937185495</v>
      </c>
      <c r="AS242" s="88">
        <f t="shared" si="544"/>
        <v>-1.3362036677144989E-3</v>
      </c>
      <c r="AT242" s="88">
        <f t="shared" si="544"/>
        <v>-2.0281260370219569E-2</v>
      </c>
      <c r="AU242" s="88">
        <f t="shared" si="544"/>
        <v>3.107474764164157E-2</v>
      </c>
      <c r="AV242" s="88">
        <f t="shared" si="544"/>
        <v>1.0489116065388573E-2</v>
      </c>
      <c r="AW242" s="88">
        <f t="shared" si="544"/>
        <v>-0.12475336785693712</v>
      </c>
      <c r="AX242" s="88">
        <f t="shared" si="544"/>
        <v>-2.4807624425336617E-2</v>
      </c>
      <c r="AY242" s="88">
        <f t="shared" si="544"/>
        <v>-1.1425253832435409E-2</v>
      </c>
      <c r="AZ242" s="88">
        <f t="shared" si="544"/>
        <v>-7.663450785042375E-2</v>
      </c>
      <c r="BA242" s="88">
        <f t="shared" si="544"/>
        <v>-0.31307412638764248</v>
      </c>
      <c r="BB242" s="88">
        <f t="shared" si="544"/>
        <v>-0.11375992682001636</v>
      </c>
      <c r="BC242" s="88" t="str">
        <f t="shared" si="544"/>
        <v/>
      </c>
      <c r="BD242" s="88">
        <f t="shared" si="544"/>
        <v>-0.16365029606516424</v>
      </c>
      <c r="BE242" s="88">
        <f t="shared" si="544"/>
        <v>-3.391086256368326E-2</v>
      </c>
      <c r="BF242" s="88">
        <f t="shared" si="544"/>
        <v>-0.31089676438467029</v>
      </c>
    </row>
    <row r="243" spans="1:58" s="40" customFormat="1" x14ac:dyDescent="0.25">
      <c r="A243" s="40">
        <v>10</v>
      </c>
      <c r="B243" s="43">
        <f t="shared" ref="B243:Y249" si="545">IFERROR(B221/B232,0)</f>
        <v>7.5737468867617197E-3</v>
      </c>
      <c r="C243" s="43">
        <f t="shared" si="545"/>
        <v>6.8405185763250774E-4</v>
      </c>
      <c r="D243" s="43">
        <f t="shared" si="545"/>
        <v>1.438389904456153</v>
      </c>
      <c r="E243" s="43">
        <f t="shared" si="545"/>
        <v>0.13843606148272578</v>
      </c>
      <c r="F243" s="43">
        <f t="shared" si="545"/>
        <v>0</v>
      </c>
      <c r="G243" s="43">
        <f t="shared" si="545"/>
        <v>0.83740029620549439</v>
      </c>
      <c r="H243" s="43">
        <f t="shared" si="545"/>
        <v>1.0382705277987487</v>
      </c>
      <c r="I243" s="43">
        <f t="shared" si="545"/>
        <v>0.15677815823385741</v>
      </c>
      <c r="J243" s="43">
        <f t="shared" si="545"/>
        <v>0.58232828738018849</v>
      </c>
      <c r="K243" s="43">
        <f t="shared" si="545"/>
        <v>0.24204773879431901</v>
      </c>
      <c r="L243" s="43">
        <f t="shared" si="545"/>
        <v>0.56110673716596071</v>
      </c>
      <c r="M243" s="43">
        <f t="shared" si="545"/>
        <v>1.0823563850303226</v>
      </c>
      <c r="N243" s="43">
        <f t="shared" si="545"/>
        <v>7.56814382990653E-3</v>
      </c>
      <c r="O243" s="43">
        <f t="shared" si="545"/>
        <v>0.53583882054687981</v>
      </c>
      <c r="P243" s="43">
        <f t="shared" si="545"/>
        <v>0.5073116572443116</v>
      </c>
      <c r="Q243" s="43">
        <f t="shared" si="545"/>
        <v>9.1193207733630932E-2</v>
      </c>
      <c r="R243" s="43">
        <f t="shared" si="545"/>
        <v>0.13344947477051047</v>
      </c>
      <c r="S243" s="43">
        <f t="shared" si="545"/>
        <v>0.68495587750314191</v>
      </c>
      <c r="T243" s="43">
        <f t="shared" si="545"/>
        <v>0.60730368809221458</v>
      </c>
      <c r="U243" s="43">
        <f t="shared" si="545"/>
        <v>0.18210736390360216</v>
      </c>
      <c r="V243" s="43">
        <f t="shared" si="545"/>
        <v>0</v>
      </c>
      <c r="W243" s="43">
        <f t="shared" si="545"/>
        <v>2.1999093222987348E-2</v>
      </c>
      <c r="X243" s="43">
        <f t="shared" si="545"/>
        <v>0.57175900738524954</v>
      </c>
      <c r="Y243" s="43">
        <f t="shared" si="545"/>
        <v>0.42970093684095684</v>
      </c>
      <c r="AH243" s="114" t="s">
        <v>53</v>
      </c>
      <c r="AI243" s="88">
        <f t="shared" ref="AI243:BF243" si="546">IFERROR(EXP(INTERCEPT(LN(B242:B249),LN($A242:$A249))),"")</f>
        <v>7.243618695429172E-3</v>
      </c>
      <c r="AJ243" s="88">
        <f t="shared" si="546"/>
        <v>6.6694639886852574E-4</v>
      </c>
      <c r="AK243" s="88" t="str">
        <f t="shared" si="546"/>
        <v/>
      </c>
      <c r="AL243" s="88">
        <f t="shared" si="546"/>
        <v>0.29257234238991836</v>
      </c>
      <c r="AM243" s="88" t="str">
        <f t="shared" si="546"/>
        <v/>
      </c>
      <c r="AN243" s="88">
        <f t="shared" si="546"/>
        <v>2.0099748074015404</v>
      </c>
      <c r="AO243" s="88" t="str">
        <f t="shared" si="546"/>
        <v/>
      </c>
      <c r="AP243" s="88">
        <f t="shared" si="546"/>
        <v>0.22805753692134445</v>
      </c>
      <c r="AQ243" s="88">
        <f t="shared" si="546"/>
        <v>0.63059582939561343</v>
      </c>
      <c r="AR243" s="88">
        <f t="shared" si="546"/>
        <v>0.3171894839330156</v>
      </c>
      <c r="AS243" s="88">
        <f t="shared" si="546"/>
        <v>0.39727999824435734</v>
      </c>
      <c r="AT243" s="88">
        <f t="shared" si="546"/>
        <v>1.1444917740810194</v>
      </c>
      <c r="AU243" s="88">
        <f t="shared" si="546"/>
        <v>7.233066020324681E-3</v>
      </c>
      <c r="AV243" s="88">
        <f t="shared" si="546"/>
        <v>0.50209098578915712</v>
      </c>
      <c r="AW243" s="88">
        <f t="shared" si="546"/>
        <v>0.61110430411256733</v>
      </c>
      <c r="AX243" s="88">
        <f t="shared" si="546"/>
        <v>9.880199124969892E-2</v>
      </c>
      <c r="AY243" s="88">
        <f t="shared" si="546"/>
        <v>0.1459205766263828</v>
      </c>
      <c r="AZ243" s="88">
        <f t="shared" si="546"/>
        <v>0.82932200141551382</v>
      </c>
      <c r="BA243" s="88">
        <f t="shared" si="546"/>
        <v>1.0012919646727687</v>
      </c>
      <c r="BB243" s="88">
        <f t="shared" si="546"/>
        <v>0.23613246421625897</v>
      </c>
      <c r="BC243" s="88" t="str">
        <f t="shared" si="546"/>
        <v/>
      </c>
      <c r="BD243" s="88">
        <f t="shared" si="546"/>
        <v>2.8453386862298143E-2</v>
      </c>
      <c r="BE243" s="88">
        <f t="shared" si="546"/>
        <v>0.58568807209548024</v>
      </c>
      <c r="BF243" s="88">
        <f t="shared" si="546"/>
        <v>0.95994701753746103</v>
      </c>
    </row>
    <row r="244" spans="1:58" s="40" customFormat="1" x14ac:dyDescent="0.25">
      <c r="A244" s="40">
        <v>30</v>
      </c>
      <c r="B244" s="43">
        <f t="shared" si="545"/>
        <v>8.0682362878945046E-3</v>
      </c>
      <c r="C244" s="43">
        <f t="shared" si="545"/>
        <v>7.345810374229753E-4</v>
      </c>
      <c r="D244" s="43">
        <f t="shared" si="545"/>
        <v>1.438389904456153</v>
      </c>
      <c r="E244" s="43">
        <f t="shared" si="545"/>
        <v>0.12079204954287832</v>
      </c>
      <c r="F244" s="43">
        <f t="shared" si="545"/>
        <v>0</v>
      </c>
      <c r="G244" s="43">
        <f t="shared" si="545"/>
        <v>1.5536386656646628</v>
      </c>
      <c r="H244" s="43">
        <f t="shared" si="545"/>
        <v>0.30777561496542022</v>
      </c>
      <c r="I244" s="43">
        <f t="shared" si="545"/>
        <v>0.1294196628653185</v>
      </c>
      <c r="J244" s="43">
        <f t="shared" si="545"/>
        <v>0.6410101212835867</v>
      </c>
      <c r="K244" s="43">
        <f t="shared" si="545"/>
        <v>0.11779215680091064</v>
      </c>
      <c r="L244" s="43">
        <f t="shared" si="545"/>
        <v>0.39010029842490901</v>
      </c>
      <c r="M244" s="43">
        <f t="shared" si="545"/>
        <v>0.89925272673759893</v>
      </c>
      <c r="N244" s="43">
        <f t="shared" si="545"/>
        <v>8.0275774963243559E-3</v>
      </c>
      <c r="O244" s="43">
        <f t="shared" si="545"/>
        <v>0.49475790268505293</v>
      </c>
      <c r="P244" s="43">
        <f t="shared" si="545"/>
        <v>0.50978066522269427</v>
      </c>
      <c r="Q244" s="43">
        <f t="shared" si="545"/>
        <v>9.183862786972026E-2</v>
      </c>
      <c r="R244" s="43">
        <f t="shared" si="545"/>
        <v>0.1312823266357622</v>
      </c>
      <c r="S244" s="43">
        <f t="shared" si="545"/>
        <v>0.68256790924152322</v>
      </c>
      <c r="T244" s="43">
        <f t="shared" si="545"/>
        <v>0.27899352137072636</v>
      </c>
      <c r="U244" s="43">
        <f t="shared" si="545"/>
        <v>0.14155215418746606</v>
      </c>
      <c r="V244" s="43">
        <f t="shared" si="545"/>
        <v>0</v>
      </c>
      <c r="W244" s="43">
        <f t="shared" si="545"/>
        <v>1.0995474206218278E-2</v>
      </c>
      <c r="X244" s="43">
        <f t="shared" si="545"/>
        <v>0.59193495797521578</v>
      </c>
      <c r="Y244" s="43">
        <f t="shared" si="545"/>
        <v>0.3057415782031222</v>
      </c>
      <c r="AH244" s="114" t="s">
        <v>48</v>
      </c>
      <c r="AI244" s="88">
        <f t="shared" ref="AI244:BF244" si="547">IFERROR(RSQ(LN(B242:B249),LN($A242:$A249)),"")</f>
        <v>0.83728001071198888</v>
      </c>
      <c r="AJ244" s="88">
        <f t="shared" si="547"/>
        <v>0.73894536796211296</v>
      </c>
      <c r="AK244" s="88" t="str">
        <f t="shared" si="547"/>
        <v/>
      </c>
      <c r="AL244" s="88">
        <f t="shared" si="547"/>
        <v>0.81718878269610362</v>
      </c>
      <c r="AM244" s="88" t="str">
        <f t="shared" si="547"/>
        <v/>
      </c>
      <c r="AN244" s="88">
        <f t="shared" si="547"/>
        <v>0.76405129883219569</v>
      </c>
      <c r="AO244" s="88" t="str">
        <f t="shared" si="547"/>
        <v/>
      </c>
      <c r="AP244" s="88">
        <f t="shared" si="547"/>
        <v>0.53019929125944998</v>
      </c>
      <c r="AQ244" s="88">
        <f t="shared" si="547"/>
        <v>2.0998681085044057E-2</v>
      </c>
      <c r="AR244" s="88">
        <f t="shared" si="547"/>
        <v>0.87125109407782164</v>
      </c>
      <c r="AS244" s="88">
        <f t="shared" si="547"/>
        <v>2.3366083563892639E-4</v>
      </c>
      <c r="AT244" s="88">
        <f t="shared" si="547"/>
        <v>0.16502312622284326</v>
      </c>
      <c r="AU244" s="88">
        <f t="shared" si="547"/>
        <v>0.83387726372017534</v>
      </c>
      <c r="AV244" s="88">
        <f t="shared" si="547"/>
        <v>0.17098497116054465</v>
      </c>
      <c r="AW244" s="88">
        <f t="shared" si="547"/>
        <v>0.70897618779258564</v>
      </c>
      <c r="AX244" s="88">
        <f t="shared" si="547"/>
        <v>0.27981028745371878</v>
      </c>
      <c r="AY244" s="88">
        <f t="shared" si="547"/>
        <v>0.1078835151895442</v>
      </c>
      <c r="AZ244" s="88">
        <f t="shared" si="547"/>
        <v>0.43492759962393862</v>
      </c>
      <c r="BA244" s="88">
        <f t="shared" si="547"/>
        <v>0.93271294269637861</v>
      </c>
      <c r="BB244" s="88">
        <f t="shared" si="547"/>
        <v>0.86690543938766695</v>
      </c>
      <c r="BC244" s="88" t="str">
        <f t="shared" si="547"/>
        <v/>
      </c>
      <c r="BD244" s="88">
        <f t="shared" si="547"/>
        <v>0.64831150552710803</v>
      </c>
      <c r="BE244" s="88">
        <f t="shared" si="547"/>
        <v>0.29309112990599445</v>
      </c>
      <c r="BF244" s="88">
        <f t="shared" si="547"/>
        <v>0.91367203448479761</v>
      </c>
    </row>
    <row r="245" spans="1:58" s="40" customFormat="1" x14ac:dyDescent="0.25">
      <c r="A245" s="40">
        <v>60</v>
      </c>
      <c r="B245" s="43">
        <f t="shared" si="545"/>
        <v>8.4011618747789063E-3</v>
      </c>
      <c r="C245" s="43">
        <f t="shared" si="545"/>
        <v>7.6425433688846528E-4</v>
      </c>
      <c r="D245" s="43">
        <f t="shared" si="545"/>
        <v>0</v>
      </c>
      <c r="E245" s="43">
        <f t="shared" si="545"/>
        <v>0.1102871592011339</v>
      </c>
      <c r="F245" s="43">
        <f t="shared" si="545"/>
        <v>0</v>
      </c>
      <c r="G245" s="43">
        <f t="shared" si="545"/>
        <v>1.0376364121846</v>
      </c>
      <c r="H245" s="43">
        <f t="shared" si="545"/>
        <v>0.16231921460688717</v>
      </c>
      <c r="I245" s="43">
        <f t="shared" si="545"/>
        <v>0.15051397649373607</v>
      </c>
      <c r="J245" s="43">
        <f t="shared" si="545"/>
        <v>0.67636543858265641</v>
      </c>
      <c r="K245" s="43">
        <f t="shared" si="545"/>
        <v>0.10736120794189444</v>
      </c>
      <c r="L245" s="43">
        <f t="shared" si="545"/>
        <v>0.43783084382425147</v>
      </c>
      <c r="M245" s="43">
        <f t="shared" si="545"/>
        <v>1.1140422941846466</v>
      </c>
      <c r="N245" s="43">
        <f t="shared" si="545"/>
        <v>8.3652973484260873E-3</v>
      </c>
      <c r="O245" s="43">
        <f t="shared" si="545"/>
        <v>0.56584732132094673</v>
      </c>
      <c r="P245" s="43">
        <f t="shared" si="545"/>
        <v>0.3176534016331099</v>
      </c>
      <c r="Q245" s="43">
        <f t="shared" si="545"/>
        <v>7.7119840373378296E-2</v>
      </c>
      <c r="R245" s="43">
        <f t="shared" si="545"/>
        <v>0.14061758923249212</v>
      </c>
      <c r="S245" s="43">
        <f t="shared" si="545"/>
        <v>0.77371386780084062</v>
      </c>
      <c r="T245" s="43">
        <f t="shared" si="545"/>
        <v>0.28521824461275591</v>
      </c>
      <c r="U245" s="43">
        <f t="shared" si="545"/>
        <v>0.14771844018687563</v>
      </c>
      <c r="V245" s="43">
        <f t="shared" si="545"/>
        <v>0</v>
      </c>
      <c r="W245" s="43">
        <f t="shared" si="545"/>
        <v>1.4352652429683716E-2</v>
      </c>
      <c r="X245" s="43">
        <f t="shared" si="545"/>
        <v>0.57208175681905249</v>
      </c>
      <c r="Y245" s="43">
        <f t="shared" si="545"/>
        <v>0.23684020316356777</v>
      </c>
      <c r="AH245" s="114" t="s">
        <v>50</v>
      </c>
      <c r="AI245" s="88">
        <f>IFERROR(AI242-1,"")</f>
        <v>-0.9687550026573829</v>
      </c>
      <c r="AJ245" s="88">
        <f t="shared" ref="AJ245:BF245" si="548">IFERROR(AJ242-1,"")</f>
        <v>-0.97124173513473755</v>
      </c>
      <c r="AK245" s="88" t="str">
        <f t="shared" si="548"/>
        <v/>
      </c>
      <c r="AL245" s="88">
        <f t="shared" si="548"/>
        <v>-1.2169624317364331</v>
      </c>
      <c r="AM245" s="88" t="str">
        <f t="shared" si="548"/>
        <v/>
      </c>
      <c r="AN245" s="88">
        <f t="shared" si="548"/>
        <v>-1.2171861906388577</v>
      </c>
      <c r="AO245" s="88" t="str">
        <f t="shared" si="548"/>
        <v/>
      </c>
      <c r="AP245" s="88">
        <f t="shared" si="548"/>
        <v>-1.0933379774430763</v>
      </c>
      <c r="AQ245" s="88">
        <f t="shared" si="548"/>
        <v>-1.0042998075047389</v>
      </c>
      <c r="AR245" s="88">
        <f t="shared" si="548"/>
        <v>-1.2430179893718549</v>
      </c>
      <c r="AS245" s="88">
        <f t="shared" si="548"/>
        <v>-1.0013362036677145</v>
      </c>
      <c r="AT245" s="88">
        <f t="shared" si="548"/>
        <v>-1.0202812603702196</v>
      </c>
      <c r="AU245" s="88">
        <f t="shared" si="548"/>
        <v>-0.96892525235835847</v>
      </c>
      <c r="AV245" s="88">
        <f t="shared" si="548"/>
        <v>-0.9895108839346114</v>
      </c>
      <c r="AW245" s="88">
        <f t="shared" si="548"/>
        <v>-1.124753367856937</v>
      </c>
      <c r="AX245" s="88">
        <f t="shared" si="548"/>
        <v>-1.0248076244253366</v>
      </c>
      <c r="AY245" s="88">
        <f t="shared" si="548"/>
        <v>-1.0114252538324353</v>
      </c>
      <c r="AZ245" s="88">
        <f t="shared" si="548"/>
        <v>-1.0766345078504238</v>
      </c>
      <c r="BA245" s="88">
        <f t="shared" si="548"/>
        <v>-1.3130741263876424</v>
      </c>
      <c r="BB245" s="88">
        <f t="shared" si="548"/>
        <v>-1.1137599268200165</v>
      </c>
      <c r="BC245" s="88" t="str">
        <f t="shared" si="548"/>
        <v/>
      </c>
      <c r="BD245" s="88">
        <f t="shared" si="548"/>
        <v>-1.1636502960651642</v>
      </c>
      <c r="BE245" s="88">
        <f t="shared" si="548"/>
        <v>-1.0339108625636833</v>
      </c>
      <c r="BF245" s="88">
        <f t="shared" si="548"/>
        <v>-1.3108967643846703</v>
      </c>
    </row>
    <row r="246" spans="1:58" s="40" customFormat="1" x14ac:dyDescent="0.25">
      <c r="A246" s="40">
        <v>120</v>
      </c>
      <c r="B246" s="43">
        <f t="shared" si="545"/>
        <v>8.4198160775705144E-3</v>
      </c>
      <c r="C246" s="43">
        <f t="shared" si="545"/>
        <v>7.6612905270798028E-4</v>
      </c>
      <c r="D246" s="43">
        <f t="shared" si="545"/>
        <v>0</v>
      </c>
      <c r="E246" s="43">
        <f t="shared" si="545"/>
        <v>8.6986649139030689E-2</v>
      </c>
      <c r="F246" s="43">
        <f t="shared" si="545"/>
        <v>0</v>
      </c>
      <c r="G246" s="43">
        <f t="shared" si="545"/>
        <v>0.72449917245806972</v>
      </c>
      <c r="H246" s="43">
        <f t="shared" si="545"/>
        <v>8.8380871861737084E-2</v>
      </c>
      <c r="I246" s="43">
        <f t="shared" si="545"/>
        <v>0.14048569145408404</v>
      </c>
      <c r="J246" s="43">
        <f t="shared" si="545"/>
        <v>0.58599190055599837</v>
      </c>
      <c r="K246" s="43">
        <f t="shared" si="545"/>
        <v>8.3016619815297857E-2</v>
      </c>
      <c r="L246" s="43">
        <f t="shared" si="545"/>
        <v>0.40575264144631129</v>
      </c>
      <c r="M246" s="43">
        <f t="shared" si="545"/>
        <v>0.99476484124784414</v>
      </c>
      <c r="N246" s="43">
        <f t="shared" si="545"/>
        <v>8.4182013311790566E-3</v>
      </c>
      <c r="O246" s="43">
        <f t="shared" si="545"/>
        <v>0.53938300255981309</v>
      </c>
      <c r="P246" s="43">
        <f t="shared" si="545"/>
        <v>0.34525035767893625</v>
      </c>
      <c r="Q246" s="43">
        <f t="shared" si="545"/>
        <v>8.8859903473925639E-2</v>
      </c>
      <c r="R246" s="43">
        <f t="shared" si="545"/>
        <v>0.13411799107243211</v>
      </c>
      <c r="S246" s="43">
        <f t="shared" si="545"/>
        <v>0.74564880521020671</v>
      </c>
      <c r="T246" s="43">
        <f t="shared" si="545"/>
        <v>0.20623020023050731</v>
      </c>
      <c r="U246" s="43">
        <f t="shared" si="545"/>
        <v>0.12602628734614746</v>
      </c>
      <c r="V246" s="43">
        <f t="shared" si="545"/>
        <v>0</v>
      </c>
      <c r="W246" s="43">
        <f t="shared" si="545"/>
        <v>1.2868625146999844E-2</v>
      </c>
      <c r="X246" s="43">
        <f t="shared" si="545"/>
        <v>0.50219390222971105</v>
      </c>
      <c r="Y246" s="43">
        <f t="shared" si="545"/>
        <v>0.18887184328604498</v>
      </c>
      <c r="AH246" s="114" t="s">
        <v>54</v>
      </c>
      <c r="AI246" s="88">
        <f>IFERROR(AI243*AI242,"")</f>
        <v>2.2632684688961581E-4</v>
      </c>
      <c r="AJ246" s="88">
        <f t="shared" ref="AJ246:BF246" si="549">IFERROR(AJ243*AJ242,"")</f>
        <v>1.9180221189594055E-5</v>
      </c>
      <c r="AK246" s="88" t="str">
        <f t="shared" si="549"/>
        <v/>
      </c>
      <c r="AL246" s="88">
        <f t="shared" si="549"/>
        <v>-6.3477206863741004E-2</v>
      </c>
      <c r="AM246" s="88" t="str">
        <f t="shared" si="549"/>
        <v/>
      </c>
      <c r="AN246" s="88">
        <f t="shared" si="549"/>
        <v>-0.43653877169961236</v>
      </c>
      <c r="AO246" s="88" t="str">
        <f t="shared" si="549"/>
        <v/>
      </c>
      <c r="AP246" s="88">
        <f t="shared" si="549"/>
        <v>-2.1286429236887994E-2</v>
      </c>
      <c r="AQ246" s="88">
        <f t="shared" si="549"/>
        <v>-2.7114406796923361E-3</v>
      </c>
      <c r="AR246" s="88">
        <f t="shared" si="549"/>
        <v>-7.7082750635297737E-2</v>
      </c>
      <c r="AS246" s="88">
        <f t="shared" si="549"/>
        <v>-5.3084699076371995E-4</v>
      </c>
      <c r="AT246" s="88">
        <f t="shared" si="549"/>
        <v>-2.3211735661711669E-2</v>
      </c>
      <c r="AU246" s="88">
        <f t="shared" si="549"/>
        <v>2.2476570125692214E-4</v>
      </c>
      <c r="AV246" s="88">
        <f t="shared" si="549"/>
        <v>5.2664906253278333E-3</v>
      </c>
      <c r="AW246" s="88">
        <f t="shared" si="549"/>
        <v>-7.6237320049912682E-2</v>
      </c>
      <c r="AX246" s="88">
        <f t="shared" si="549"/>
        <v>-2.4510426913979255E-3</v>
      </c>
      <c r="AY246" s="88">
        <f t="shared" si="549"/>
        <v>-1.6671796273317648E-3</v>
      </c>
      <c r="AZ246" s="88">
        <f t="shared" si="549"/>
        <v>-6.3554683428006326E-2</v>
      </c>
      <c r="BA246" s="88">
        <f t="shared" si="549"/>
        <v>-0.31347860709889325</v>
      </c>
      <c r="BB246" s="88">
        <f t="shared" si="549"/>
        <v>-2.6862411849071753E-2</v>
      </c>
      <c r="BC246" s="88" t="str">
        <f t="shared" si="549"/>
        <v/>
      </c>
      <c r="BD246" s="88">
        <f t="shared" si="549"/>
        <v>-4.6564051840717454E-3</v>
      </c>
      <c r="BE246" s="88">
        <f t="shared" si="549"/>
        <v>-1.9861187718018442E-2</v>
      </c>
      <c r="BF246" s="88">
        <f t="shared" si="549"/>
        <v>-0.29844442173311098</v>
      </c>
    </row>
    <row r="247" spans="1:58" s="40" customFormat="1" x14ac:dyDescent="0.25">
      <c r="A247" s="40">
        <v>300</v>
      </c>
      <c r="B247" s="43">
        <f t="shared" si="545"/>
        <v>8.7729069187362611E-3</v>
      </c>
      <c r="C247" s="43">
        <f t="shared" si="545"/>
        <v>7.9697979815054095E-4</v>
      </c>
      <c r="D247" s="43">
        <f t="shared" si="545"/>
        <v>0</v>
      </c>
      <c r="E247" s="43">
        <f t="shared" si="545"/>
        <v>8.8199795670157746E-2</v>
      </c>
      <c r="F247" s="43">
        <f t="shared" si="545"/>
        <v>0</v>
      </c>
      <c r="G247" s="43">
        <f t="shared" si="545"/>
        <v>0.56114473669214904</v>
      </c>
      <c r="H247" s="43">
        <f t="shared" si="545"/>
        <v>6.1762769637896842E-2</v>
      </c>
      <c r="I247" s="43">
        <f t="shared" si="545"/>
        <v>0.12594077403754791</v>
      </c>
      <c r="J247" s="43">
        <f t="shared" si="545"/>
        <v>0.66927213144485198</v>
      </c>
      <c r="K247" s="43">
        <f t="shared" si="545"/>
        <v>6.3844775256992309E-2</v>
      </c>
      <c r="L247" s="43">
        <f t="shared" si="545"/>
        <v>0.34081175605378267</v>
      </c>
      <c r="M247" s="43">
        <f t="shared" si="545"/>
        <v>1.187533836709175</v>
      </c>
      <c r="N247" s="43">
        <f t="shared" si="545"/>
        <v>8.7408003384843863E-3</v>
      </c>
      <c r="O247" s="43">
        <f t="shared" si="545"/>
        <v>0.53519873605071977</v>
      </c>
      <c r="P247" s="43">
        <f t="shared" si="545"/>
        <v>0.22771994466267451</v>
      </c>
      <c r="Q247" s="43">
        <f t="shared" si="545"/>
        <v>8.4433483970104015E-2</v>
      </c>
      <c r="R247" s="43">
        <f t="shared" si="545"/>
        <v>0.14947175404400986</v>
      </c>
      <c r="S247" s="43">
        <f t="shared" si="545"/>
        <v>0.43984487962524776</v>
      </c>
      <c r="T247" s="43">
        <f t="shared" si="545"/>
        <v>0.13527444102187783</v>
      </c>
      <c r="U247" s="43">
        <f t="shared" si="545"/>
        <v>0.12183924769179569</v>
      </c>
      <c r="V247" s="43">
        <f t="shared" si="545"/>
        <v>0</v>
      </c>
      <c r="W247" s="43">
        <f t="shared" si="545"/>
        <v>8.9084841078219765E-3</v>
      </c>
      <c r="X247" s="43">
        <f t="shared" si="545"/>
        <v>0.51136429097433234</v>
      </c>
      <c r="Y247" s="43">
        <f t="shared" si="545"/>
        <v>0.18196171170554762</v>
      </c>
      <c r="AH247" s="115" t="s">
        <v>51</v>
      </c>
      <c r="AI247" s="89">
        <f>IFERROR((SIGN(AI242)*ABS($AI$3)/AI246)^(1/AI245),"")</f>
        <v>2.3236851427791554</v>
      </c>
      <c r="AJ247" s="89">
        <f t="shared" ref="AJ247:BF247" si="550">IFERROR((SIGN(AJ242)*ABS($AI$3)/AJ246)^(1/AJ245),"")</f>
        <v>0.18264973921850816</v>
      </c>
      <c r="AK247" s="89" t="str">
        <f t="shared" si="550"/>
        <v/>
      </c>
      <c r="AL247" s="89">
        <f t="shared" si="550"/>
        <v>200.89154047247391</v>
      </c>
      <c r="AM247" s="89" t="str">
        <f t="shared" si="550"/>
        <v/>
      </c>
      <c r="AN247" s="89">
        <f t="shared" si="550"/>
        <v>978.41388821564635</v>
      </c>
      <c r="AO247" s="89" t="str">
        <f t="shared" si="550"/>
        <v/>
      </c>
      <c r="AP247" s="89">
        <f t="shared" si="550"/>
        <v>134.69556190673197</v>
      </c>
      <c r="AQ247" s="89">
        <f t="shared" si="550"/>
        <v>26.734003892445216</v>
      </c>
      <c r="AR247" s="89">
        <f t="shared" si="550"/>
        <v>210.15443232667764</v>
      </c>
      <c r="AS247" s="89">
        <f t="shared" si="550"/>
        <v>5.296658169121943</v>
      </c>
      <c r="AT247" s="89">
        <f t="shared" si="550"/>
        <v>208.29642983731992</v>
      </c>
      <c r="AU247" s="89">
        <f t="shared" si="550"/>
        <v>2.3068029559261536</v>
      </c>
      <c r="AV247" s="89">
        <f t="shared" si="550"/>
        <v>54.924987219475746</v>
      </c>
      <c r="AW247" s="89">
        <f t="shared" si="550"/>
        <v>365.16449564075009</v>
      </c>
      <c r="AX247" s="89">
        <f t="shared" si="550"/>
        <v>22.683951757897049</v>
      </c>
      <c r="AY247" s="89">
        <f t="shared" si="550"/>
        <v>16.150227594162853</v>
      </c>
      <c r="AZ247" s="89">
        <f t="shared" si="550"/>
        <v>401.4397674596612</v>
      </c>
      <c r="BA247" s="89">
        <f t="shared" si="550"/>
        <v>459.84635491219677</v>
      </c>
      <c r="BB247" s="89">
        <f t="shared" si="550"/>
        <v>151.71588981636967</v>
      </c>
      <c r="BC247" s="89" t="str">
        <f t="shared" si="550"/>
        <v/>
      </c>
      <c r="BD247" s="89">
        <f t="shared" si="550"/>
        <v>27.130885107634551</v>
      </c>
      <c r="BE247" s="89">
        <f t="shared" si="550"/>
        <v>166.96820845421311</v>
      </c>
      <c r="BF247" s="89">
        <f t="shared" si="550"/>
        <v>447.45869365299853</v>
      </c>
    </row>
    <row r="248" spans="1:58" s="40" customFormat="1" x14ac:dyDescent="0.25">
      <c r="A248" s="40">
        <v>600</v>
      </c>
      <c r="B248" s="43">
        <f t="shared" si="545"/>
        <v>8.3490594102676886E-3</v>
      </c>
      <c r="C248" s="43">
        <f t="shared" si="545"/>
        <v>7.5092797550656558E-4</v>
      </c>
      <c r="D248" s="43">
        <f t="shared" si="545"/>
        <v>0</v>
      </c>
      <c r="E248" s="43">
        <f t="shared" si="545"/>
        <v>7.2681681840212786E-2</v>
      </c>
      <c r="F248" s="43">
        <f t="shared" si="545"/>
        <v>0</v>
      </c>
      <c r="G248" s="43">
        <f t="shared" si="545"/>
        <v>0.4300204279887111</v>
      </c>
      <c r="H248" s="43">
        <f t="shared" si="545"/>
        <v>4.652181316446552E-2</v>
      </c>
      <c r="I248" s="43">
        <f t="shared" si="545"/>
        <v>0.12684206199311571</v>
      </c>
      <c r="J248" s="43">
        <f t="shared" si="545"/>
        <v>0.57725242499045948</v>
      </c>
      <c r="K248" s="43">
        <f t="shared" si="545"/>
        <v>6.9113452484600199E-2</v>
      </c>
      <c r="L248" s="43">
        <f t="shared" si="545"/>
        <v>0.39026882169061111</v>
      </c>
      <c r="M248" s="43">
        <f t="shared" si="545"/>
        <v>0.95242980603246419</v>
      </c>
      <c r="N248" s="43">
        <f t="shared" si="545"/>
        <v>8.323719529401202E-3</v>
      </c>
      <c r="O248" s="43">
        <f t="shared" si="545"/>
        <v>0.50187930096579647</v>
      </c>
      <c r="P248" s="43">
        <f t="shared" si="545"/>
        <v>0.26771709974196628</v>
      </c>
      <c r="Q248" s="43">
        <f t="shared" si="545"/>
        <v>7.9466603174030995E-2</v>
      </c>
      <c r="R248" s="43">
        <f t="shared" si="545"/>
        <v>0.12525413767940954</v>
      </c>
      <c r="S248" s="43">
        <f t="shared" si="545"/>
        <v>0.51517451871495257</v>
      </c>
      <c r="T248" s="43">
        <f t="shared" si="545"/>
        <v>0.12832089620046888</v>
      </c>
      <c r="U248" s="43">
        <f t="shared" si="545"/>
        <v>0.10825632341587228</v>
      </c>
      <c r="V248" s="43">
        <f t="shared" si="545"/>
        <v>0</v>
      </c>
      <c r="W248" s="43">
        <f t="shared" si="545"/>
        <v>8.8021784510778425E-3</v>
      </c>
      <c r="X248" s="43">
        <f t="shared" si="545"/>
        <v>0.41426753973182295</v>
      </c>
      <c r="Y248" s="43">
        <f t="shared" si="545"/>
        <v>0.10257817114171593</v>
      </c>
      <c r="AH248" s="115" t="s">
        <v>55</v>
      </c>
      <c r="AI248" s="90">
        <f>IFERROR(AI243*AI247^AI242,"")</f>
        <v>7.436983006587526E-3</v>
      </c>
      <c r="AJ248" s="90">
        <f t="shared" ref="AJ248:BF248" si="551">IFERROR(AJ243*AJ247^AJ242,"")</f>
        <v>6.3512086029617661E-4</v>
      </c>
      <c r="AK248" s="90" t="str">
        <f t="shared" si="551"/>
        <v/>
      </c>
      <c r="AL248" s="90">
        <f t="shared" si="551"/>
        <v>9.259277694514316E-2</v>
      </c>
      <c r="AM248" s="90" t="str">
        <f t="shared" si="551"/>
        <v/>
      </c>
      <c r="AN248" s="90">
        <f t="shared" si="551"/>
        <v>0.45049544141716441</v>
      </c>
      <c r="AO248" s="90" t="str">
        <f t="shared" si="551"/>
        <v/>
      </c>
      <c r="AP248" s="90">
        <f t="shared" si="551"/>
        <v>0.14430949287376427</v>
      </c>
      <c r="AQ248" s="90">
        <f t="shared" si="551"/>
        <v>0.62174885417500414</v>
      </c>
      <c r="AR248" s="90">
        <f t="shared" si="551"/>
        <v>8.6476903569928376E-2</v>
      </c>
      <c r="AS248" s="90">
        <f t="shared" si="551"/>
        <v>0.39639602083876774</v>
      </c>
      <c r="AT248" s="90">
        <f t="shared" si="551"/>
        <v>1.0270388823723038</v>
      </c>
      <c r="AU248" s="90">
        <f t="shared" si="551"/>
        <v>7.4234004489064078E-3</v>
      </c>
      <c r="AV248" s="90">
        <f t="shared" si="551"/>
        <v>0.52363790120231679</v>
      </c>
      <c r="AW248" s="90">
        <f t="shared" si="551"/>
        <v>0.29270912834955126</v>
      </c>
      <c r="AX248" s="90">
        <f t="shared" si="551"/>
        <v>9.1439435590331603E-2</v>
      </c>
      <c r="AY248" s="90">
        <f t="shared" si="551"/>
        <v>0.14135552549662933</v>
      </c>
      <c r="AZ248" s="90">
        <f t="shared" si="551"/>
        <v>0.5238368180600792</v>
      </c>
      <c r="BA248" s="90">
        <f t="shared" si="551"/>
        <v>0.14688098317739079</v>
      </c>
      <c r="BB248" s="90">
        <f t="shared" si="551"/>
        <v>0.1333649678382835</v>
      </c>
      <c r="BC248" s="90" t="str">
        <f t="shared" si="551"/>
        <v/>
      </c>
      <c r="BD248" s="90">
        <f t="shared" si="551"/>
        <v>1.6578573800337802E-2</v>
      </c>
      <c r="BE248" s="90">
        <f t="shared" si="551"/>
        <v>0.49237381721167811</v>
      </c>
      <c r="BF248" s="90">
        <f t="shared" si="551"/>
        <v>0.14392516903114538</v>
      </c>
    </row>
    <row r="249" spans="1:58" s="40" customFormat="1" x14ac:dyDescent="0.25">
      <c r="A249" s="40">
        <v>1800</v>
      </c>
      <c r="B249" s="43">
        <f t="shared" si="545"/>
        <v>9.4612323297304252E-3</v>
      </c>
      <c r="C249" s="43">
        <f t="shared" si="545"/>
        <v>8.6368603764628259E-4</v>
      </c>
      <c r="D249" s="43">
        <f t="shared" si="545"/>
        <v>0</v>
      </c>
      <c r="E249" s="43">
        <f t="shared" si="545"/>
        <v>7.1502073966489874E-2</v>
      </c>
      <c r="F249" s="43">
        <f t="shared" si="545"/>
        <v>0</v>
      </c>
      <c r="G249" s="43">
        <f t="shared" si="545"/>
        <v>0.3689480323499511</v>
      </c>
      <c r="H249" s="43">
        <f t="shared" si="545"/>
        <v>4.2132604729054612E-2</v>
      </c>
      <c r="I249" s="43">
        <f t="shared" si="545"/>
        <v>0.1373638879092523</v>
      </c>
      <c r="J249" s="43">
        <f t="shared" si="545"/>
        <v>0.59925679538106869</v>
      </c>
      <c r="K249" s="43">
        <f t="shared" si="545"/>
        <v>6.7804134406944563E-2</v>
      </c>
      <c r="L249" s="43">
        <f t="shared" si="545"/>
        <v>0.38862183594582139</v>
      </c>
      <c r="M249" s="43">
        <f t="shared" si="545"/>
        <v>0.9802698578296859</v>
      </c>
      <c r="N249" s="43">
        <f t="shared" si="545"/>
        <v>9.4540027876495562E-3</v>
      </c>
      <c r="O249" s="43">
        <f t="shared" si="545"/>
        <v>0.55149796929854067</v>
      </c>
      <c r="P249" s="43">
        <f t="shared" si="545"/>
        <v>0.28336675101458164</v>
      </c>
      <c r="Q249" s="43">
        <f t="shared" si="545"/>
        <v>9.2645589751923246E-2</v>
      </c>
      <c r="R249" s="43">
        <f t="shared" si="545"/>
        <v>0.14083740491150434</v>
      </c>
      <c r="S249" s="43">
        <f t="shared" si="545"/>
        <v>0.39971782387486449</v>
      </c>
      <c r="T249" s="43">
        <f t="shared" si="545"/>
        <v>0.12528140822026576</v>
      </c>
      <c r="U249" s="43">
        <f t="shared" si="545"/>
        <v>0.11654137850919714</v>
      </c>
      <c r="V249" s="43">
        <f t="shared" si="545"/>
        <v>2.0377092654572038</v>
      </c>
      <c r="W249" s="43">
        <f t="shared" si="545"/>
        <v>1.245575408436814E-2</v>
      </c>
      <c r="X249" s="43">
        <f t="shared" si="545"/>
        <v>0.43257269771974177</v>
      </c>
      <c r="Y249" s="43">
        <f t="shared" si="545"/>
        <v>0.12754077363605881</v>
      </c>
      <c r="AH249" s="114"/>
      <c r="AI249" s="88"/>
      <c r="AJ249" s="88"/>
      <c r="AK249" s="88"/>
      <c r="AL249" s="88"/>
      <c r="AM249" s="88"/>
      <c r="AN249" s="88"/>
      <c r="AO249" s="88"/>
      <c r="AP249" s="88"/>
      <c r="AQ249" s="88"/>
      <c r="AR249" s="88"/>
      <c r="AS249" s="88"/>
      <c r="AT249" s="88"/>
      <c r="AU249" s="88"/>
      <c r="AV249" s="88"/>
      <c r="AW249" s="88"/>
      <c r="AX249" s="88"/>
      <c r="AY249" s="88"/>
      <c r="AZ249" s="88"/>
      <c r="BA249" s="88"/>
      <c r="BB249" s="88"/>
      <c r="BC249" s="88"/>
      <c r="BD249" s="88"/>
      <c r="BE249" s="88"/>
      <c r="BF249" s="88"/>
    </row>
    <row r="251" spans="1:58" s="40" customFormat="1" ht="18.75" x14ac:dyDescent="0.3">
      <c r="A251" s="39" t="s">
        <v>31</v>
      </c>
      <c r="E251" s="39" t="s">
        <v>43</v>
      </c>
      <c r="AH251" s="114"/>
      <c r="AI251" s="88"/>
      <c r="AJ251" s="88"/>
      <c r="AK251" s="88"/>
      <c r="AL251" s="88"/>
      <c r="AM251" s="88"/>
      <c r="AN251" s="88"/>
      <c r="AO251" s="88"/>
      <c r="AP251" s="88"/>
      <c r="AQ251" s="88"/>
      <c r="AR251" s="88"/>
      <c r="AS251" s="88"/>
      <c r="AT251" s="88"/>
      <c r="AU251" s="88"/>
      <c r="AV251" s="88"/>
      <c r="AW251" s="88"/>
      <c r="AX251" s="88"/>
      <c r="AY251" s="88"/>
      <c r="AZ251" s="88"/>
      <c r="BA251" s="88"/>
      <c r="BB251" s="88"/>
      <c r="BC251" s="88"/>
      <c r="BD251" s="88"/>
      <c r="BE251" s="88"/>
      <c r="BF251" s="88"/>
    </row>
    <row r="252" spans="1:58" s="40" customFormat="1" x14ac:dyDescent="0.25">
      <c r="AH252" s="114"/>
      <c r="AI252" s="88"/>
      <c r="AJ252" s="88"/>
      <c r="AK252" s="88"/>
      <c r="AL252" s="88"/>
      <c r="AM252" s="88"/>
      <c r="AN252" s="88"/>
      <c r="AO252" s="88"/>
      <c r="AP252" s="88"/>
      <c r="AQ252" s="88"/>
      <c r="AR252" s="88"/>
      <c r="AS252" s="88"/>
      <c r="AT252" s="88"/>
      <c r="AU252" s="88"/>
      <c r="AV252" s="88"/>
      <c r="AW252" s="88"/>
      <c r="AX252" s="88"/>
      <c r="AY252" s="88"/>
      <c r="AZ252" s="88"/>
      <c r="BA252" s="88"/>
      <c r="BB252" s="88"/>
      <c r="BC252" s="88"/>
      <c r="BD252" s="88"/>
      <c r="BE252" s="88"/>
      <c r="BF252" s="88"/>
    </row>
    <row r="253" spans="1:58" s="40" customFormat="1" x14ac:dyDescent="0.25">
      <c r="A253" s="44" t="s">
        <v>30</v>
      </c>
      <c r="AH253" s="114"/>
      <c r="AI253" s="88"/>
      <c r="AJ253" s="88"/>
      <c r="AK253" s="88"/>
      <c r="AL253" s="88"/>
      <c r="AM253" s="88"/>
      <c r="AN253" s="88"/>
      <c r="AO253" s="88"/>
      <c r="AP253" s="88"/>
      <c r="AQ253" s="88"/>
      <c r="AR253" s="88"/>
      <c r="AS253" s="88"/>
      <c r="AT253" s="88"/>
      <c r="AU253" s="88"/>
      <c r="AV253" s="88"/>
      <c r="AW253" s="88"/>
      <c r="AX253" s="88"/>
      <c r="AY253" s="88"/>
      <c r="AZ253" s="88"/>
      <c r="BA253" s="88"/>
      <c r="BB253" s="88"/>
      <c r="BC253" s="88"/>
      <c r="BD253" s="88"/>
      <c r="BE253" s="88"/>
      <c r="BF253" s="88"/>
    </row>
    <row r="254" spans="1:58" s="40" customFormat="1" x14ac:dyDescent="0.25">
      <c r="A254" s="41" t="s">
        <v>34</v>
      </c>
      <c r="B254" s="42" t="s">
        <v>4</v>
      </c>
      <c r="C254" s="42" t="s">
        <v>5</v>
      </c>
      <c r="D254" s="41" t="s">
        <v>6</v>
      </c>
      <c r="E254" s="41" t="s">
        <v>7</v>
      </c>
      <c r="F254" s="41" t="s">
        <v>8</v>
      </c>
      <c r="G254" s="41" t="s">
        <v>9</v>
      </c>
      <c r="H254" s="41" t="s">
        <v>10</v>
      </c>
      <c r="I254" s="41" t="s">
        <v>11</v>
      </c>
      <c r="J254" s="41" t="s">
        <v>12</v>
      </c>
      <c r="K254" s="41" t="s">
        <v>13</v>
      </c>
      <c r="L254" s="41" t="s">
        <v>14</v>
      </c>
      <c r="M254" s="41" t="s">
        <v>15</v>
      </c>
      <c r="N254" s="41" t="s">
        <v>16</v>
      </c>
      <c r="O254" s="41" t="s">
        <v>17</v>
      </c>
      <c r="P254" s="41" t="s">
        <v>18</v>
      </c>
      <c r="Q254" s="41" t="s">
        <v>19</v>
      </c>
      <c r="R254" s="41" t="s">
        <v>20</v>
      </c>
      <c r="S254" s="41" t="s">
        <v>21</v>
      </c>
      <c r="T254" s="41" t="s">
        <v>22</v>
      </c>
      <c r="U254" s="41" t="s">
        <v>23</v>
      </c>
      <c r="V254" s="41" t="s">
        <v>24</v>
      </c>
      <c r="W254" s="41" t="s">
        <v>25</v>
      </c>
      <c r="X254" s="41" t="s">
        <v>26</v>
      </c>
      <c r="Y254" s="41" t="s">
        <v>27</v>
      </c>
      <c r="AH254" s="114" t="s">
        <v>56</v>
      </c>
      <c r="AI254" s="88" t="s">
        <v>4</v>
      </c>
      <c r="AJ254" s="88" t="s">
        <v>5</v>
      </c>
      <c r="AK254" s="88" t="s">
        <v>6</v>
      </c>
      <c r="AL254" s="88" t="s">
        <v>7</v>
      </c>
      <c r="AM254" s="88" t="s">
        <v>8</v>
      </c>
      <c r="AN254" s="88" t="s">
        <v>9</v>
      </c>
      <c r="AO254" s="88" t="s">
        <v>10</v>
      </c>
      <c r="AP254" s="88" t="s">
        <v>11</v>
      </c>
      <c r="AQ254" s="88" t="s">
        <v>12</v>
      </c>
      <c r="AR254" s="88" t="s">
        <v>13</v>
      </c>
      <c r="AS254" s="88" t="s">
        <v>14</v>
      </c>
      <c r="AT254" s="88" t="s">
        <v>15</v>
      </c>
      <c r="AU254" s="88" t="s">
        <v>16</v>
      </c>
      <c r="AV254" s="88" t="s">
        <v>17</v>
      </c>
      <c r="AW254" s="88" t="s">
        <v>18</v>
      </c>
      <c r="AX254" s="88" t="s">
        <v>19</v>
      </c>
      <c r="AY254" s="88" t="s">
        <v>20</v>
      </c>
      <c r="AZ254" s="88" t="s">
        <v>21</v>
      </c>
      <c r="BA254" s="88" t="s">
        <v>22</v>
      </c>
      <c r="BB254" s="88" t="s">
        <v>23</v>
      </c>
      <c r="BC254" s="88" t="s">
        <v>24</v>
      </c>
      <c r="BD254" s="88" t="s">
        <v>25</v>
      </c>
      <c r="BE254" s="88" t="s">
        <v>26</v>
      </c>
      <c r="BF254" s="88" t="s">
        <v>27</v>
      </c>
    </row>
    <row r="255" spans="1:58" s="40" customFormat="1" x14ac:dyDescent="0.25">
      <c r="A255" s="44">
        <v>3</v>
      </c>
      <c r="B255" s="44">
        <v>0</v>
      </c>
      <c r="C255" s="44">
        <v>0</v>
      </c>
      <c r="D255" s="43">
        <v>0</v>
      </c>
      <c r="E255" s="43">
        <v>0.32073145293772964</v>
      </c>
      <c r="F255" s="43">
        <v>9.4207205390041099E-2</v>
      </c>
      <c r="G255" s="43">
        <v>0.89128153478869765</v>
      </c>
      <c r="H255" s="43">
        <v>0.99381131844446458</v>
      </c>
      <c r="I255" s="43">
        <v>0.32878671655128383</v>
      </c>
      <c r="J255" s="43">
        <v>0.1725570005026075</v>
      </c>
      <c r="K255" s="43">
        <v>0.19324363362739308</v>
      </c>
      <c r="L255" s="43">
        <v>1.4920496142473918</v>
      </c>
      <c r="M255" s="43">
        <v>12.063708427963441</v>
      </c>
      <c r="N255" s="43">
        <v>1.7158738353352174E-3</v>
      </c>
      <c r="O255" s="43">
        <v>0</v>
      </c>
      <c r="P255" s="43">
        <v>0</v>
      </c>
      <c r="Q255" s="43">
        <v>0.1249734414653131</v>
      </c>
      <c r="R255" s="43">
        <v>0.11612107767226942</v>
      </c>
      <c r="S255" s="43">
        <v>2.9743613413218069E-2</v>
      </c>
      <c r="T255" s="43">
        <v>0.57806425487677127</v>
      </c>
      <c r="U255" s="43">
        <v>0.3078235686034716</v>
      </c>
      <c r="V255" s="43">
        <v>0</v>
      </c>
      <c r="W255" s="43">
        <v>0.11171279263298538</v>
      </c>
      <c r="X255" s="43">
        <v>0.8792036462300723</v>
      </c>
      <c r="Y255" s="43">
        <v>7.9380485940635195E-2</v>
      </c>
      <c r="AH255" s="114" t="s">
        <v>61</v>
      </c>
      <c r="AI255" s="88">
        <f t="array" ref="AI255">IFERROR(MATCH(MIN(IF(B255:B262&gt;0.33,B255:B262)),B255:B262,0),"-INF")</f>
        <v>1</v>
      </c>
      <c r="AJ255" s="88">
        <f t="array" ref="AJ255">IFERROR(MATCH(MIN(IF(C255:C262&gt;0.33,C255:C262)),C255:C262,0),"-INF")</f>
        <v>1</v>
      </c>
      <c r="AK255" s="88" t="str">
        <f t="array" ref="AK255">IFERROR(MATCH(MIN(IF(D255:D262&gt;0.33,D255:D262)),D255:D262,0),"-INF")</f>
        <v>-INF</v>
      </c>
      <c r="AL255" s="88" t="str">
        <f t="array" ref="AL255">IFERROR(MATCH(MIN(IF(E255:E262&gt;0.33,E255:E262)),E255:E262,0),"-INF")</f>
        <v>-INF</v>
      </c>
      <c r="AM255" s="88" t="str">
        <f t="array" ref="AM255">IFERROR(MATCH(MIN(IF(F255:F262&gt;0.33,F255:F262)),F255:F262,0),"-INF")</f>
        <v>-INF</v>
      </c>
      <c r="AN255" s="88">
        <f t="array" ref="AN255">IFERROR(MATCH(MIN(IF(G255:G262&gt;0.33,G255:G262)),G255:G262,0),"-INF")</f>
        <v>6</v>
      </c>
      <c r="AO255" s="88">
        <f t="array" ref="AO255">IFERROR(MATCH(MIN(IF(H255:H262&gt;0.33,H255:H262)),H255:H262,0),"-INF")</f>
        <v>3</v>
      </c>
      <c r="AP255" s="88" t="str">
        <f t="array" ref="AP255">IFERROR(MATCH(MIN(IF(I255:I262&gt;0.33,I255:I262)),I255:I262,0),"-INF")</f>
        <v>-INF</v>
      </c>
      <c r="AQ255" s="88" t="str">
        <f t="array" ref="AQ255">IFERROR(MATCH(MIN(IF(J255:J262&gt;0.33,J255:J262)),J255:J262,0),"-INF")</f>
        <v>-INF</v>
      </c>
      <c r="AR255" s="88" t="str">
        <f t="array" ref="AR255">IFERROR(MATCH(MIN(IF(K255:K262&gt;0.33,K255:K262)),K255:K262,0),"-INF")</f>
        <v>-INF</v>
      </c>
      <c r="AS255" s="88">
        <f t="array" ref="AS255">IFERROR(MATCH(MIN(IF(L255:L262&gt;0.33,L255:L262)),L255:L262,0),"-INF")</f>
        <v>1</v>
      </c>
      <c r="AT255" s="88">
        <f t="array" ref="AT255">IFERROR(MATCH(MIN(IF(M255:M262&gt;0.33,M255:M262)),M255:M262,0),"-INF")</f>
        <v>2</v>
      </c>
      <c r="AU255" s="88" t="str">
        <f t="array" ref="AU255">IFERROR(MATCH(MIN(IF(N255:N262&gt;0.33,N255:N262)),N255:N262,0),"-INF")</f>
        <v>-INF</v>
      </c>
      <c r="AV255" s="88" t="str">
        <f t="array" ref="AV255">IFERROR(MATCH(MIN(IF(O255:O262&gt;0.33,O255:O262)),O255:O262,0),"-INF")</f>
        <v>-INF</v>
      </c>
      <c r="AW255" s="88">
        <f t="array" ref="AW255">IFERROR(MATCH(MIN(IF(P255:P262&gt;0.33,P255:P262)),P255:P262,0),"-INF")</f>
        <v>2</v>
      </c>
      <c r="AX255" s="88" t="str">
        <f t="array" ref="AX255">IFERROR(MATCH(MIN(IF(Q255:Q262&gt;0.33,Q255:Q262)),Q255:Q262,0),"-INF")</f>
        <v>-INF</v>
      </c>
      <c r="AY255" s="88" t="str">
        <f t="array" ref="AY255">IFERROR(MATCH(MIN(IF(R255:R262&gt;0.33,R255:R262)),R255:R262,0),"-INF")</f>
        <v>-INF</v>
      </c>
      <c r="AZ255" s="88" t="str">
        <f t="array" ref="AZ255">IFERROR(MATCH(MIN(IF(S255:S262&gt;0.33,S255:S262)),S255:S262,0),"-INF")</f>
        <v>-INF</v>
      </c>
      <c r="BA255" s="88">
        <f t="array" ref="BA255">IFERROR(MATCH(MIN(IF(T255:T262&gt;0.33,T255:T262)),T255:T262,0),"-INF")</f>
        <v>1</v>
      </c>
      <c r="BB255" s="88" t="str">
        <f t="array" ref="BB255">IFERROR(MATCH(MIN(IF(U255:U262&gt;0.33,U255:U262)),U255:U262,0),"-INF")</f>
        <v>-INF</v>
      </c>
      <c r="BC255" s="88" t="str">
        <f t="array" ref="BC255">IFERROR(MATCH(MIN(IF(V255:V262&gt;0.33,V255:V262)),V255:V262,0),"-INF")</f>
        <v>-INF</v>
      </c>
      <c r="BD255" s="88" t="str">
        <f t="array" ref="BD255">IFERROR(MATCH(MIN(IF(W255:W262&gt;0.33,W255:W262)),W255:W262,0),"-INF")</f>
        <v>-INF</v>
      </c>
      <c r="BE255" s="88">
        <f t="array" ref="BE255">IFERROR(MATCH(MIN(IF(X255:X262&gt;0.33,X255:X262)),X255:X262,0),"-INF")</f>
        <v>4</v>
      </c>
      <c r="BF255" s="88" t="str">
        <f t="array" ref="BF255">IFERROR(MATCH(MIN(IF(Y255:Y262&gt;0.33,Y255:Y262)),Y255:Y262,0),"-INF")</f>
        <v>-INF</v>
      </c>
    </row>
    <row r="256" spans="1:58" s="40" customFormat="1" x14ac:dyDescent="0.25">
      <c r="A256" s="44">
        <v>10</v>
      </c>
      <c r="B256" s="44">
        <v>0</v>
      </c>
      <c r="C256" s="44">
        <v>0</v>
      </c>
      <c r="D256" s="43">
        <v>0</v>
      </c>
      <c r="E256" s="43">
        <v>0.15904464750909791</v>
      </c>
      <c r="F256" s="43">
        <v>5.2971502235588656E-2</v>
      </c>
      <c r="G256" s="43">
        <v>4.0734898452109602</v>
      </c>
      <c r="H256" s="43">
        <v>0.86550124761408376</v>
      </c>
      <c r="I256" s="43">
        <v>0.18070506868706529</v>
      </c>
      <c r="J256" s="43">
        <v>0.10953561498841856</v>
      </c>
      <c r="K256" s="43">
        <v>0.10352980329109665</v>
      </c>
      <c r="L256" s="43">
        <v>1.8860141684512259</v>
      </c>
      <c r="M256" s="43">
        <v>3.1482568877458417</v>
      </c>
      <c r="N256" s="43">
        <v>9.3803826819021134E-4</v>
      </c>
      <c r="O256" s="43">
        <v>0</v>
      </c>
      <c r="P256" s="43">
        <v>10.386062371088064</v>
      </c>
      <c r="Q256" s="43">
        <v>6.7877823501806905E-2</v>
      </c>
      <c r="R256" s="43">
        <v>6.1353501406276281E-2</v>
      </c>
      <c r="S256" s="43">
        <v>1.5980500615998223E-2</v>
      </c>
      <c r="T256" s="43">
        <v>0.27497274525051935</v>
      </c>
      <c r="U256" s="43">
        <v>0.1796898198574787</v>
      </c>
      <c r="V256" s="43">
        <v>0</v>
      </c>
      <c r="W256" s="43">
        <v>6.0225575575647526E-2</v>
      </c>
      <c r="X256" s="43">
        <v>0</v>
      </c>
      <c r="Y256" s="43">
        <v>0.15855682143807154</v>
      </c>
      <c r="AH256" s="114" t="s">
        <v>62</v>
      </c>
      <c r="AI256" s="88">
        <f t="array" ref="AI256">IFERROR(MATCH(MAX(IF(B255:B262&lt;0.33,B255:B262)),B255:B262,0),"INF")</f>
        <v>1</v>
      </c>
      <c r="AJ256" s="88">
        <f t="array" ref="AJ256">IFERROR(MATCH(MAX(IF(C255:C262&lt;0.33,C255:C262)),C255:C262,0),"INF")</f>
        <v>1</v>
      </c>
      <c r="AK256" s="88" t="str">
        <f t="array" ref="AK256">IFERROR(MATCH(MAX(IF(D255:D262&lt;0.33,D255:D262)),D255:D262,0),"INF")</f>
        <v>INF</v>
      </c>
      <c r="AL256" s="88">
        <f t="array" ref="AL256">IFERROR(MATCH(MAX(IF(E255:E262&lt;0.33,E255:E262)),E255:E262,0),"INF")</f>
        <v>1</v>
      </c>
      <c r="AM256" s="88">
        <f t="array" ref="AM256">IFERROR(MATCH(MAX(IF(F255:F262&lt;0.33,F255:F262)),F255:F262,0),"INF")</f>
        <v>1</v>
      </c>
      <c r="AN256" s="88">
        <f t="array" ref="AN256">IFERROR(MATCH(MAX(IF(G255:G262&lt;0.33,G255:G262)),G255:G262,0),"INF")</f>
        <v>8</v>
      </c>
      <c r="AO256" s="88">
        <f t="array" ref="AO256">IFERROR(MATCH(MAX(IF(H255:H262&lt;0.33,H255:H262)),H255:H262,0),"INF")</f>
        <v>4</v>
      </c>
      <c r="AP256" s="88">
        <f t="array" ref="AP256">IFERROR(MATCH(MAX(IF(I255:I262&lt;0.33,I255:I262)),I255:I262,0),"INF")</f>
        <v>1</v>
      </c>
      <c r="AQ256" s="88">
        <f t="array" ref="AQ256">IFERROR(MATCH(MAX(IF(J255:J262&lt;0.33,J255:J262)),J255:J262,0),"INF")</f>
        <v>1</v>
      </c>
      <c r="AR256" s="88">
        <f t="array" ref="AR256">IFERROR(MATCH(MAX(IF(K255:K262&lt;0.33,K255:K262)),K255:K262,0),"INF")</f>
        <v>1</v>
      </c>
      <c r="AS256" s="88">
        <f t="array" ref="AS256">IFERROR(MATCH(MAX(IF(L255:L262&lt;0.33,L255:L262)),L255:L262,0),"INF")</f>
        <v>3</v>
      </c>
      <c r="AT256" s="88">
        <f t="array" ref="AT256">IFERROR(MATCH(MAX(IF(M255:M262&lt;0.33,M255:M262)),M255:M262,0),"INF")</f>
        <v>3</v>
      </c>
      <c r="AU256" s="88">
        <f t="array" ref="AU256">IFERROR(MATCH(MAX(IF(N255:N262&lt;0.33,N255:N262)),N255:N262,0),"INF")</f>
        <v>1</v>
      </c>
      <c r="AV256" s="88" t="str">
        <f t="array" ref="AV256">IFERROR(MATCH(MAX(IF(O255:O262&lt;0.33,O255:O262)),O255:O262,0),"INF")</f>
        <v>INF</v>
      </c>
      <c r="AW256" s="88">
        <f t="array" ref="AW256">IFERROR(MATCH(MAX(IF(P255:P262&lt;0.33,P255:P262)),P255:P262,0),"INF")</f>
        <v>1</v>
      </c>
      <c r="AX256" s="88">
        <f t="array" ref="AX256">IFERROR(MATCH(MAX(IF(Q255:Q262&lt;0.33,Q255:Q262)),Q255:Q262,0),"INF")</f>
        <v>1</v>
      </c>
      <c r="AY256" s="88">
        <f t="array" ref="AY256">IFERROR(MATCH(MAX(IF(R255:R262&lt;0.33,R255:R262)),R255:R262,0),"INF")</f>
        <v>1</v>
      </c>
      <c r="AZ256" s="88">
        <f t="array" ref="AZ256">IFERROR(MATCH(MAX(IF(S255:S262&lt;0.33,S255:S262)),S255:S262,0),"INF")</f>
        <v>1</v>
      </c>
      <c r="BA256" s="88">
        <f t="array" ref="BA256">IFERROR(MATCH(MAX(IF(T255:T262&lt;0.33,T255:T262)),T255:T262,0),"INF")</f>
        <v>2</v>
      </c>
      <c r="BB256" s="88">
        <f t="array" ref="BB256">IFERROR(MATCH(MAX(IF(U255:U262&lt;0.33,U255:U262)),U255:U262,0),"INF")</f>
        <v>1</v>
      </c>
      <c r="BC256" s="88" t="str">
        <f t="array" ref="BC256">IFERROR(MATCH(MAX(IF(V255:V262&lt;0.33,V255:V262)),V255:V262,0),"INF")</f>
        <v>INF</v>
      </c>
      <c r="BD256" s="88">
        <f t="array" ref="BD256">IFERROR(MATCH(MAX(IF(W255:W262&lt;0.33,W255:W262)),W255:W262,0),"INF")</f>
        <v>1</v>
      </c>
      <c r="BE256" s="88">
        <f t="array" ref="BE256">IFERROR(MATCH(MAX(IF(X255:X262&lt;0.33,X255:X262)),X255:X262,0),"INF")</f>
        <v>5</v>
      </c>
      <c r="BF256" s="88">
        <f t="array" ref="BF256">IFERROR(MATCH(MAX(IF(Y255:Y262&lt;0.33,Y255:Y262)),Y255:Y262,0),"INF")</f>
        <v>2</v>
      </c>
    </row>
    <row r="257" spans="1:58" s="40" customFormat="1" x14ac:dyDescent="0.25">
      <c r="A257" s="44">
        <v>30</v>
      </c>
      <c r="B257" s="44">
        <v>0</v>
      </c>
      <c r="C257" s="44">
        <v>0</v>
      </c>
      <c r="D257" s="43">
        <v>0</v>
      </c>
      <c r="E257" s="43">
        <v>8.558098795153285E-2</v>
      </c>
      <c r="F257" s="43">
        <v>2.9726838096856556E-2</v>
      </c>
      <c r="G257" s="43">
        <v>3.0047755074778641</v>
      </c>
      <c r="H257" s="43">
        <v>0.4397060467699524</v>
      </c>
      <c r="I257" s="43">
        <v>0.10733031897539839</v>
      </c>
      <c r="J257" s="43">
        <v>6.3214829628474314E-2</v>
      </c>
      <c r="K257" s="43">
        <v>5.7656135726146723E-2</v>
      </c>
      <c r="L257" s="43">
        <v>0.13616868879286229</v>
      </c>
      <c r="M257" s="43">
        <v>0.31300535348681247</v>
      </c>
      <c r="N257" s="43">
        <v>5.4111191144689511E-4</v>
      </c>
      <c r="O257" s="43">
        <v>8.175312307265985</v>
      </c>
      <c r="P257" s="43">
        <v>25.499385554503522</v>
      </c>
      <c r="Q257" s="43">
        <v>3.6423331336850696E-2</v>
      </c>
      <c r="R257" s="43">
        <v>3.3090275465940379E-2</v>
      </c>
      <c r="S257" s="43">
        <v>9.1700830993908262E-3</v>
      </c>
      <c r="T257" s="43">
        <v>0.13916244170580583</v>
      </c>
      <c r="U257" s="43">
        <v>9.2112139561721998E-2</v>
      </c>
      <c r="V257" s="43">
        <v>0</v>
      </c>
      <c r="W257" s="43">
        <v>3.4042675615311359E-2</v>
      </c>
      <c r="X257" s="43">
        <v>0.6208728136091104</v>
      </c>
      <c r="Y257" s="43">
        <v>8.7551651686865489E-2</v>
      </c>
      <c r="AH257" s="114" t="s">
        <v>58</v>
      </c>
      <c r="AI257" s="88">
        <f t="shared" ref="AI257" si="552">IFERROR(INDEX(B255:B262,AI256)-INDEX(B255:B262,AI255),0)</f>
        <v>0</v>
      </c>
      <c r="AJ257" s="88">
        <f t="shared" ref="AJ257" si="553">IFERROR(INDEX(C255:C262,AJ256)-INDEX(C255:C262,AJ255),0)</f>
        <v>0</v>
      </c>
      <c r="AK257" s="88">
        <f t="shared" ref="AK257" si="554">IFERROR(INDEX(D255:D262,AK256)-INDEX(D255:D262,AK255),0)</f>
        <v>0</v>
      </c>
      <c r="AL257" s="88">
        <f>IFERROR(INDEX(E255:E262,AL256)-INDEX(E255:E262,AL255),0)</f>
        <v>0</v>
      </c>
      <c r="AM257" s="88">
        <f t="shared" ref="AM257" si="555">IFERROR(INDEX(F255:F262,AM256)-INDEX(F255:F262,AM255),0)</f>
        <v>0</v>
      </c>
      <c r="AN257" s="88">
        <f t="shared" ref="AN257" si="556">IFERROR(INDEX(G255:G262,AN256)-INDEX(G255:G262,AN255),0)</f>
        <v>-0.19166072464402045</v>
      </c>
      <c r="AO257" s="88">
        <f t="shared" ref="AO257" si="557">IFERROR(INDEX(H255:H262,AO256)-INDEX(H255:H262,AO255),0)</f>
        <v>-0.12895336021364839</v>
      </c>
      <c r="AP257" s="88">
        <f>IFERROR(INDEX(I255:I262,AP256)-INDEX(I255:I262,AP255),0)</f>
        <v>0</v>
      </c>
      <c r="AQ257" s="88">
        <f t="shared" ref="AQ257" si="558">IFERROR(INDEX(J255:J262,AQ256)-INDEX(J255:J262,AQ255),0)</f>
        <v>0</v>
      </c>
      <c r="AR257" s="88">
        <f t="shared" ref="AR257" si="559">IFERROR(INDEX(K255:K262,AR256)-INDEX(K255:K262,AR255),0)</f>
        <v>0</v>
      </c>
      <c r="AS257" s="88">
        <f t="shared" ref="AS257" si="560">IFERROR(INDEX(L255:L262,AS256)-INDEX(L255:L262,AS255),0)</f>
        <v>-1.3558809254545294</v>
      </c>
      <c r="AT257" s="88">
        <f t="shared" ref="AT257" si="561">IFERROR(INDEX(M255:M262,AT256)-INDEX(M255:M262,AT255),0)</f>
        <v>-2.8352515342590294</v>
      </c>
      <c r="AU257" s="88">
        <f t="shared" ref="AU257" si="562">IFERROR(INDEX(N255:N262,AU256)-INDEX(N255:N262,AU255),0)</f>
        <v>0</v>
      </c>
      <c r="AV257" s="88">
        <f t="shared" ref="AV257" si="563">IFERROR(INDEX(O255:O262,AV256)-INDEX(O255:O262,AV255),0)</f>
        <v>0</v>
      </c>
      <c r="AW257" s="88">
        <f t="shared" ref="AW257" si="564">IFERROR(INDEX(P255:P262,AW256)-INDEX(P255:P262,AW255),0)</f>
        <v>-10.386062371088064</v>
      </c>
      <c r="AX257" s="88">
        <f t="shared" ref="AX257" si="565">IFERROR(INDEX(Q255:Q262,AX256)-INDEX(Q255:Q262,AX255),0)</f>
        <v>0</v>
      </c>
      <c r="AY257" s="88">
        <f t="shared" ref="AY257" si="566">IFERROR(INDEX(R255:R262,AY256)-INDEX(R255:R262,AY255),0)</f>
        <v>0</v>
      </c>
      <c r="AZ257" s="88">
        <f t="shared" ref="AZ257" si="567">IFERROR(INDEX(S255:S262,AZ256)-INDEX(S255:S262,AZ255),0)</f>
        <v>0</v>
      </c>
      <c r="BA257" s="88">
        <f t="shared" ref="BA257" si="568">IFERROR(INDEX(T255:T262,BA256)-INDEX(T255:T262,BA255),0)</f>
        <v>-0.30309150962625192</v>
      </c>
      <c r="BB257" s="88">
        <f t="shared" ref="BB257" si="569">IFERROR(INDEX(U255:U262,BB256)-INDEX(U255:U262,BB255),0)</f>
        <v>0</v>
      </c>
      <c r="BC257" s="88">
        <f t="shared" ref="BC257" si="570">IFERROR(INDEX(V255:V262,BC256)-INDEX(V255:V262,BC255),0)</f>
        <v>0</v>
      </c>
      <c r="BD257" s="88">
        <f t="shared" ref="BD257" si="571">IFERROR(INDEX(W255:W262,BD256)-INDEX(W255:W262,BD255),0)</f>
        <v>0</v>
      </c>
      <c r="BE257" s="88">
        <f t="shared" ref="BE257" si="572">IFERROR(INDEX(X255:X262,BE256)-INDEX(X255:X262,BE255),0)</f>
        <v>-0.1922004893731479</v>
      </c>
      <c r="BF257" s="88">
        <f t="shared" ref="BF257" si="573">IFERROR(INDEX(Y255:Y262,BF256)-INDEX(Y255:Y262,BF255),0)</f>
        <v>0</v>
      </c>
    </row>
    <row r="258" spans="1:58" s="40" customFormat="1" x14ac:dyDescent="0.25">
      <c r="A258" s="44">
        <v>60</v>
      </c>
      <c r="B258" s="44">
        <v>0</v>
      </c>
      <c r="C258" s="44">
        <v>0</v>
      </c>
      <c r="D258" s="43">
        <v>0</v>
      </c>
      <c r="E258" s="43">
        <v>5.9507028649487093E-2</v>
      </c>
      <c r="F258" s="43">
        <v>2.0724791567276784E-2</v>
      </c>
      <c r="G258" s="43">
        <v>6.6738407255710479</v>
      </c>
      <c r="H258" s="43">
        <v>0.310752686556304</v>
      </c>
      <c r="I258" s="43">
        <v>7.58464769375016E-2</v>
      </c>
      <c r="J258" s="43">
        <v>4.3934863889810293E-2</v>
      </c>
      <c r="K258" s="43">
        <v>4.1236048404399428E-2</v>
      </c>
      <c r="L258" s="43">
        <v>9.2984082646549657E-2</v>
      </c>
      <c r="M258" s="43">
        <v>6.564284011542747</v>
      </c>
      <c r="N258" s="43">
        <v>3.8275089240158623E-4</v>
      </c>
      <c r="O258" s="43">
        <v>0</v>
      </c>
      <c r="P258" s="43">
        <v>0</v>
      </c>
      <c r="Q258" s="43">
        <v>2.5458022264585465E-2</v>
      </c>
      <c r="R258" s="43">
        <v>2.2986659463983192E-2</v>
      </c>
      <c r="S258" s="43">
        <v>6.4405572066038915E-3</v>
      </c>
      <c r="T258" s="43">
        <v>8.7404037694254394E-2</v>
      </c>
      <c r="U258" s="43">
        <v>6.1845153965038077E-2</v>
      </c>
      <c r="V258" s="43">
        <v>0</v>
      </c>
      <c r="W258" s="43">
        <v>2.3676878052072692E-2</v>
      </c>
      <c r="X258" s="43">
        <v>0.41338603031456789</v>
      </c>
      <c r="Y258" s="43">
        <v>6.0462858947282885E-2</v>
      </c>
      <c r="AH258" s="114" t="s">
        <v>59</v>
      </c>
      <c r="AI258" s="88">
        <f t="shared" ref="AI258:AK258" si="574">IFERROR(INDEX($A255:$A262,AI256)-INDEX($A255:$A262,AI255),0)</f>
        <v>0</v>
      </c>
      <c r="AJ258" s="88">
        <f t="shared" si="574"/>
        <v>0</v>
      </c>
      <c r="AK258" s="88">
        <f t="shared" si="574"/>
        <v>0</v>
      </c>
      <c r="AL258" s="88">
        <f>IFERROR(INDEX($A255:$A262,AL256)-INDEX($A255:$A262,AL255),0)</f>
        <v>0</v>
      </c>
      <c r="AM258" s="88">
        <f t="shared" ref="AM258:BF258" si="575">IFERROR(INDEX($A255:$A262,AM256)-INDEX($A255:$A262,AM255),0)</f>
        <v>0</v>
      </c>
      <c r="AN258" s="88">
        <f t="shared" si="575"/>
        <v>1500</v>
      </c>
      <c r="AO258" s="88">
        <f t="shared" si="575"/>
        <v>30</v>
      </c>
      <c r="AP258" s="88">
        <f t="shared" si="575"/>
        <v>0</v>
      </c>
      <c r="AQ258" s="88">
        <f t="shared" si="575"/>
        <v>0</v>
      </c>
      <c r="AR258" s="88">
        <f t="shared" si="575"/>
        <v>0</v>
      </c>
      <c r="AS258" s="88">
        <f t="shared" si="575"/>
        <v>27</v>
      </c>
      <c r="AT258" s="88">
        <f t="shared" si="575"/>
        <v>20</v>
      </c>
      <c r="AU258" s="88">
        <f t="shared" si="575"/>
        <v>0</v>
      </c>
      <c r="AV258" s="88">
        <f t="shared" si="575"/>
        <v>0</v>
      </c>
      <c r="AW258" s="88">
        <f t="shared" si="575"/>
        <v>-7</v>
      </c>
      <c r="AX258" s="88">
        <f t="shared" si="575"/>
        <v>0</v>
      </c>
      <c r="AY258" s="88">
        <f t="shared" si="575"/>
        <v>0</v>
      </c>
      <c r="AZ258" s="88">
        <f t="shared" si="575"/>
        <v>0</v>
      </c>
      <c r="BA258" s="88">
        <f t="shared" si="575"/>
        <v>7</v>
      </c>
      <c r="BB258" s="88">
        <f t="shared" si="575"/>
        <v>0</v>
      </c>
      <c r="BC258" s="88">
        <f t="shared" si="575"/>
        <v>0</v>
      </c>
      <c r="BD258" s="88">
        <f t="shared" si="575"/>
        <v>0</v>
      </c>
      <c r="BE258" s="88">
        <f t="shared" si="575"/>
        <v>60</v>
      </c>
      <c r="BF258" s="88">
        <f t="shared" si="575"/>
        <v>0</v>
      </c>
    </row>
    <row r="259" spans="1:58" s="40" customFormat="1" x14ac:dyDescent="0.25">
      <c r="A259" s="44">
        <v>120</v>
      </c>
      <c r="B259" s="44">
        <v>0</v>
      </c>
      <c r="C259" s="44">
        <v>0</v>
      </c>
      <c r="D259" s="43">
        <v>0</v>
      </c>
      <c r="E259" s="43">
        <v>4.0662878647559936E-2</v>
      </c>
      <c r="F259" s="43">
        <v>1.4555647311788199E-2</v>
      </c>
      <c r="G259" s="43">
        <v>0.7407813342408307</v>
      </c>
      <c r="H259" s="43">
        <v>0.24176268888956221</v>
      </c>
      <c r="I259" s="43">
        <v>5.2644074873606117E-2</v>
      </c>
      <c r="J259" s="43">
        <v>3.0716744334727191E-2</v>
      </c>
      <c r="K259" s="43">
        <v>2.9080162993362704E-2</v>
      </c>
      <c r="L259" s="43">
        <v>6.8065887572793776E-2</v>
      </c>
      <c r="M259" s="43">
        <v>0.12772729974399893</v>
      </c>
      <c r="N259" s="43">
        <v>2.7077442273512858E-4</v>
      </c>
      <c r="O259" s="43">
        <v>0</v>
      </c>
      <c r="P259" s="43">
        <v>29.454160094501241</v>
      </c>
      <c r="Q259" s="43">
        <v>1.7748999797851842E-2</v>
      </c>
      <c r="R259" s="43">
        <v>1.6047526820945044E-2</v>
      </c>
      <c r="S259" s="43">
        <v>4.5602078339752779E-3</v>
      </c>
      <c r="T259" s="43">
        <v>6.1398462496493181E-2</v>
      </c>
      <c r="U259" s="43">
        <v>4.1726433525525512E-2</v>
      </c>
      <c r="V259" s="43">
        <v>0</v>
      </c>
      <c r="W259" s="43">
        <v>1.6783351525023315E-2</v>
      </c>
      <c r="X259" s="43">
        <v>0.22118554094141998</v>
      </c>
      <c r="Y259" s="43">
        <v>4.162502736808496E-2</v>
      </c>
      <c r="AH259" s="114" t="s">
        <v>60</v>
      </c>
      <c r="AI259" s="88">
        <f>IF(AI256="INF","INF",IFERROR(INDEX($A255:$A262,AI255)+AI258/AI257*(0.33-INDEX(B255:B262,AI255)),0))</f>
        <v>0</v>
      </c>
      <c r="AJ259" s="88">
        <f t="shared" ref="AJ259" si="576">IF(AJ256="INF","INF",IFERROR(INDEX($A255:$A262,AJ255)+AJ258/AJ257*(0.33-INDEX(C255:C262,AJ255)),0))</f>
        <v>0</v>
      </c>
      <c r="AK259" s="88" t="str">
        <f t="shared" ref="AK259" si="577">IF(AK256="INF","INF",IFERROR(INDEX($A255:$A262,AK255)+AK258/AK257*(0.33-INDEX(D255:D262,AK255)),0))</f>
        <v>INF</v>
      </c>
      <c r="AL259" s="88">
        <f t="shared" ref="AL259" si="578">IF(AL256="INF","INF",IFERROR(INDEX($A255:$A262,AL255)+AL258/AL257*(0.33-INDEX(E255:E262,AL255)),0))</f>
        <v>0</v>
      </c>
      <c r="AM259" s="88">
        <f t="shared" ref="AM259" si="579">IF(AM256="INF","INF",IFERROR(INDEX($A255:$A262,AM255)+AM258/AM257*(0.33-INDEX(F255:F262,AM255)),0))</f>
        <v>0</v>
      </c>
      <c r="AN259" s="88">
        <f t="shared" ref="AN259" si="580">IF(AN256="INF","INF",IFERROR(INDEX($A255:$A262,AN255)+AN258/AN257*(0.33-INDEX(G255:G262,AN255)),0))</f>
        <v>1539.1027238024508</v>
      </c>
      <c r="AO259" s="88">
        <f t="shared" ref="AO259" si="581">IF(AO256="INF","INF",IFERROR(INDEX($A255:$A262,AO255)+AO258/AO257*(0.33-INDEX(H255:H262,AO255)),0))</f>
        <v>55.522261673877914</v>
      </c>
      <c r="AP259" s="88">
        <f t="shared" ref="AP259" si="582">IF(AP256="INF","INF",IFERROR(INDEX($A255:$A262,AP255)+AP258/AP257*(0.33-INDEX(I255:I262,AP255)),0))</f>
        <v>0</v>
      </c>
      <c r="AQ259" s="88">
        <f t="shared" ref="AQ259" si="583">IF(AQ256="INF","INF",IFERROR(INDEX($A255:$A262,AQ255)+AQ258/AQ257*(0.33-INDEX(J255:J262,AQ255)),0))</f>
        <v>0</v>
      </c>
      <c r="AR259" s="88">
        <f t="shared" ref="AR259" si="584">IF(AR256="INF","INF",IFERROR(INDEX($A255:$A262,AR255)+AR258/AR257*(0.33-INDEX(K255:K262,AR255)),0))</f>
        <v>0</v>
      </c>
      <c r="AS259" s="88">
        <f t="shared" ref="AS259" si="585">IF(AS256="INF","INF",IFERROR(INDEX($A255:$A262,AS255)+AS258/AS257*(0.33-INDEX(L255:L262,AS255)),0))</f>
        <v>26.140188047237025</v>
      </c>
      <c r="AT259" s="88">
        <f t="shared" ref="AT259" si="586">IF(AT256="INF","INF",IFERROR(INDEX($A255:$A262,AT255)+AT258/AT257*(0.33-INDEX(M255:M262,AT255)),0))</f>
        <v>29.880118950238895</v>
      </c>
      <c r="AU259" s="88">
        <f t="shared" ref="AU259" si="587">IF(AU256="INF","INF",IFERROR(INDEX($A255:$A262,AU255)+AU258/AU257*(0.33-INDEX(N255:N262,AU255)),0))</f>
        <v>0</v>
      </c>
      <c r="AV259" s="88" t="str">
        <f t="shared" ref="AV259" si="588">IF(AV256="INF","INF",IFERROR(INDEX($A255:$A262,AV255)+AV258/AV257*(0.33-INDEX(O255:O262,AV255)),0))</f>
        <v>INF</v>
      </c>
      <c r="AW259" s="88">
        <f t="shared" ref="AW259" si="589">IF(AW256="INF","INF",IFERROR(INDEX($A255:$A262,AW255)+AW258/AW257*(0.33-INDEX(P255:P262,AW255)),0))</f>
        <v>3.2224134534788087</v>
      </c>
      <c r="AX259" s="88">
        <f t="shared" ref="AX259" si="590">IF(AX256="INF","INF",IFERROR(INDEX($A255:$A262,AX255)+AX258/AX257*(0.33-INDEX(Q255:Q262,AX255)),0))</f>
        <v>0</v>
      </c>
      <c r="AY259" s="88">
        <f t="shared" ref="AY259" si="591">IF(AY256="INF","INF",IFERROR(INDEX($A255:$A262,AY255)+AY258/AY257*(0.33-INDEX(R255:R262,AY255)),0))</f>
        <v>0</v>
      </c>
      <c r="AZ259" s="88">
        <f t="shared" ref="AZ259" si="592">IF(AZ256="INF","INF",IFERROR(INDEX($A255:$A262,AZ255)+AZ258/AZ257*(0.33-INDEX(S255:S262,AZ255)),0))</f>
        <v>0</v>
      </c>
      <c r="BA259" s="88">
        <f t="shared" ref="BA259" si="593">IF(BA256="INF","INF",IFERROR(INDEX($A255:$A262,BA255)+BA258/BA257*(0.33-INDEX(T255:T262,BA255)),0))</f>
        <v>8.7291271084387994</v>
      </c>
      <c r="BB259" s="88">
        <f t="shared" ref="BB259" si="594">IF(BB256="INF","INF",IFERROR(INDEX($A255:$A262,BB255)+BB258/BB257*(0.33-INDEX(U255:U262,BB255)),0))</f>
        <v>0</v>
      </c>
      <c r="BC259" s="88" t="str">
        <f t="shared" ref="BC259" si="595">IF(BC256="INF","INF",IFERROR(INDEX($A255:$A262,BC255)+BC258/BC257*(0.33-INDEX(V255:V262,BC255)),0))</f>
        <v>INF</v>
      </c>
      <c r="BD259" s="88">
        <f t="shared" ref="BD259" si="596">IF(BD256="INF","INF",IFERROR(INDEX($A255:$A262,BD255)+BD258/BD257*(0.33-INDEX(W255:W262,BD255)),0))</f>
        <v>0</v>
      </c>
      <c r="BE259" s="88">
        <f t="shared" ref="BE259" si="597">IF(BE256="INF","INF",IFERROR(INDEX($A255:$A262,BE255)+BE258/BE257*(0.33-INDEX(X255:X262,BE255)),0))</f>
        <v>86.030952549557128</v>
      </c>
      <c r="BF259" s="88">
        <f t="shared" ref="BF259" si="598">IF(BF256="INF","INF",IFERROR(INDEX($A255:$A262,BF255)+BF258/BF257*(0.33-INDEX(Y255:Y262,BF255)),0))</f>
        <v>0</v>
      </c>
    </row>
    <row r="260" spans="1:58" s="40" customFormat="1" x14ac:dyDescent="0.25">
      <c r="A260" s="44">
        <v>300</v>
      </c>
      <c r="B260" s="44">
        <v>0</v>
      </c>
      <c r="C260" s="44">
        <v>0</v>
      </c>
      <c r="D260" s="43">
        <v>0</v>
      </c>
      <c r="E260" s="43">
        <v>2.4790206425873627E-2</v>
      </c>
      <c r="F260" s="43">
        <v>9.272788964586217E-3</v>
      </c>
      <c r="G260" s="43">
        <v>0.4883248839682382</v>
      </c>
      <c r="H260" s="43">
        <v>0.14068192393169282</v>
      </c>
      <c r="I260" s="43">
        <v>3.2405963711124523E-2</v>
      </c>
      <c r="J260" s="43">
        <v>1.8799798205860623E-2</v>
      </c>
      <c r="K260" s="43">
        <v>1.8162105355533347E-2</v>
      </c>
      <c r="L260" s="43">
        <v>4.1772518727077247E-2</v>
      </c>
      <c r="M260" s="43">
        <v>7.8447598256270984E-2</v>
      </c>
      <c r="N260" s="43">
        <v>1.7173645831826276E-4</v>
      </c>
      <c r="O260" s="43">
        <v>0</v>
      </c>
      <c r="P260" s="43">
        <v>0</v>
      </c>
      <c r="Q260" s="43">
        <v>1.1026121724961072E-2</v>
      </c>
      <c r="R260" s="43">
        <v>1.0084241496652087E-2</v>
      </c>
      <c r="S260" s="43">
        <v>2.9085913383447987E-3</v>
      </c>
      <c r="T260" s="43">
        <v>3.7392567929093963E-2</v>
      </c>
      <c r="U260" s="43">
        <v>2.5989267107826969E-2</v>
      </c>
      <c r="V260" s="43">
        <v>0</v>
      </c>
      <c r="W260" s="43">
        <v>1.0739170053776446E-2</v>
      </c>
      <c r="X260" s="43">
        <v>0.15292400540590292</v>
      </c>
      <c r="Y260" s="43">
        <v>2.4536575917031192E-2</v>
      </c>
      <c r="AH260" s="114"/>
      <c r="AI260" s="88"/>
      <c r="AJ260" s="88"/>
      <c r="AK260" s="88"/>
      <c r="AL260" s="88"/>
      <c r="AM260" s="88"/>
      <c r="AN260" s="88"/>
      <c r="AO260" s="88"/>
      <c r="AP260" s="88"/>
      <c r="AQ260" s="88"/>
      <c r="AR260" s="88"/>
      <c r="AS260" s="88"/>
      <c r="AT260" s="88"/>
      <c r="AU260" s="88"/>
      <c r="AV260" s="88"/>
      <c r="AW260" s="88"/>
      <c r="AX260" s="88"/>
      <c r="AY260" s="88"/>
      <c r="AZ260" s="88"/>
      <c r="BA260" s="88"/>
      <c r="BB260" s="88"/>
      <c r="BC260" s="88"/>
      <c r="BD260" s="88"/>
      <c r="BE260" s="88"/>
      <c r="BF260" s="88"/>
    </row>
    <row r="261" spans="1:58" s="40" customFormat="1" x14ac:dyDescent="0.25">
      <c r="A261" s="44">
        <v>600</v>
      </c>
      <c r="B261" s="44">
        <v>0</v>
      </c>
      <c r="C261" s="44">
        <v>0</v>
      </c>
      <c r="D261" s="43">
        <v>0</v>
      </c>
      <c r="E261" s="43">
        <v>1.7314341637308221E-2</v>
      </c>
      <c r="F261" s="43">
        <v>6.4754224634885294E-3</v>
      </c>
      <c r="G261" s="43">
        <v>0.54665559650381923</v>
      </c>
      <c r="H261" s="43">
        <v>9.7711120974081356E-2</v>
      </c>
      <c r="I261" s="43">
        <v>2.299345800728746E-2</v>
      </c>
      <c r="J261" s="43">
        <v>1.345796720568823E-2</v>
      </c>
      <c r="K261" s="43">
        <v>1.2779120042598641E-2</v>
      </c>
      <c r="L261" s="43">
        <v>2.9442735031013401E-2</v>
      </c>
      <c r="M261" s="43">
        <v>5.3313093439627909E-2</v>
      </c>
      <c r="N261" s="43">
        <v>1.2106706518703831E-4</v>
      </c>
      <c r="O261" s="43">
        <v>0</v>
      </c>
      <c r="P261" s="43">
        <v>62.899026954175469</v>
      </c>
      <c r="Q261" s="43">
        <v>7.7954463680623854E-3</v>
      </c>
      <c r="R261" s="43">
        <v>7.0617218223723716E-3</v>
      </c>
      <c r="S261" s="43">
        <v>2.0277013530939246E-3</v>
      </c>
      <c r="T261" s="43">
        <v>2.5664040966050385E-2</v>
      </c>
      <c r="U261" s="43">
        <v>1.8271424288973003E-2</v>
      </c>
      <c r="V261" s="43">
        <v>0</v>
      </c>
      <c r="W261" s="43">
        <v>7.461904001048964E-3</v>
      </c>
      <c r="X261" s="43">
        <v>8.8313469069405501E-2</v>
      </c>
      <c r="Y261" s="43">
        <v>1.7605398034003759E-2</v>
      </c>
      <c r="AH261" s="114" t="s">
        <v>57</v>
      </c>
      <c r="AI261" s="88"/>
      <c r="AJ261" s="88"/>
      <c r="AK261" s="88"/>
      <c r="AL261" s="88"/>
      <c r="AM261" s="88"/>
      <c r="AN261" s="88"/>
      <c r="AO261" s="88"/>
      <c r="AP261" s="88"/>
      <c r="AQ261" s="88"/>
      <c r="AR261" s="88"/>
      <c r="AS261" s="88"/>
      <c r="AT261" s="88"/>
      <c r="AU261" s="88"/>
      <c r="AV261" s="88"/>
      <c r="AW261" s="88"/>
      <c r="AX261" s="88"/>
      <c r="AY261" s="88"/>
      <c r="AZ261" s="88"/>
      <c r="BA261" s="88"/>
      <c r="BB261" s="88"/>
      <c r="BC261" s="88"/>
      <c r="BD261" s="88"/>
      <c r="BE261" s="88"/>
      <c r="BF261" s="88"/>
    </row>
    <row r="262" spans="1:58" s="40" customFormat="1" x14ac:dyDescent="0.25">
      <c r="A262" s="44">
        <v>1800</v>
      </c>
      <c r="B262" s="44">
        <v>0</v>
      </c>
      <c r="C262" s="44">
        <v>0</v>
      </c>
      <c r="D262" s="43" t="e">
        <v>#DIV/0!</v>
      </c>
      <c r="E262" s="43">
        <v>9.7570128741431682E-3</v>
      </c>
      <c r="F262" s="43">
        <v>3.772650907927342E-3</v>
      </c>
      <c r="G262" s="43">
        <v>0.29666415932421775</v>
      </c>
      <c r="H262" s="43">
        <v>5.568815621568643E-2</v>
      </c>
      <c r="I262" s="43">
        <v>1.303019936675268E-2</v>
      </c>
      <c r="J262" s="43">
        <v>7.4938524330292328E-3</v>
      </c>
      <c r="K262" s="43">
        <v>7.3609777803042903E-3</v>
      </c>
      <c r="L262" s="43">
        <v>1.649016470939316E-2</v>
      </c>
      <c r="M262" s="43">
        <v>2.7998550440755422E-2</v>
      </c>
      <c r="N262" s="43">
        <v>7.0036527344547036E-5</v>
      </c>
      <c r="O262" s="43" t="e">
        <v>#DIV/0!</v>
      </c>
      <c r="P262" s="43">
        <v>107.00057061449378</v>
      </c>
      <c r="Q262" s="43">
        <v>4.4719301506267843E-3</v>
      </c>
      <c r="R262" s="43">
        <v>3.9891579967906475E-3</v>
      </c>
      <c r="S262" s="43">
        <v>1.1776655118241231E-3</v>
      </c>
      <c r="T262" s="43">
        <v>1.4489918899884621E-2</v>
      </c>
      <c r="U262" s="43">
        <v>1.0058153421117823E-2</v>
      </c>
      <c r="V262" s="43" t="e">
        <v>#DIV/0!</v>
      </c>
      <c r="W262" s="43">
        <v>4.3320452241517298E-3</v>
      </c>
      <c r="X262" s="43">
        <v>4.6651449243229913E-2</v>
      </c>
      <c r="Y262" s="43">
        <v>9.5369955284508763E-3</v>
      </c>
      <c r="AH262" s="114" t="s">
        <v>61</v>
      </c>
      <c r="AI262" s="88">
        <f t="array" ref="AI262">IFERROR(MATCH(MIN(IF(B255:B262&gt;0.1,B255:B262)),B255:B262,0),"-INF")</f>
        <v>1</v>
      </c>
      <c r="AJ262" s="88">
        <f t="array" ref="AJ262">IFERROR(MATCH(MIN(IF(C255:C262&gt;0.1,C255:C262)),C255:C262,0),"-INF")</f>
        <v>1</v>
      </c>
      <c r="AK262" s="88" t="str">
        <f t="array" ref="AK262">IFERROR(MATCH(MIN(IF(D255:D262&gt;0.1,D255:D262)),D255:D262,0),"-INF")</f>
        <v>-INF</v>
      </c>
      <c r="AL262" s="88">
        <f t="array" ref="AL262">IFERROR(MATCH(MIN(IF(E255:E262&gt;0.1,E255:E262)),E255:E262,0),"-INF")</f>
        <v>2</v>
      </c>
      <c r="AM262" s="88" t="str">
        <f t="array" ref="AM262">IFERROR(MATCH(MIN(IF(F255:F262&gt;0.1,F255:F262)),F255:F262,0),"-INF")</f>
        <v>-INF</v>
      </c>
      <c r="AN262" s="88">
        <f t="array" ref="AN262">IFERROR(MATCH(MIN(IF(G255:G262&gt;0.1,G255:G262)),G255:G262,0),"-INF")</f>
        <v>8</v>
      </c>
      <c r="AO262" s="88">
        <f t="array" ref="AO262">IFERROR(MATCH(MIN(IF(H255:H262&gt;0.1,H255:H262)),H255:H262,0),"-INF")</f>
        <v>6</v>
      </c>
      <c r="AP262" s="88">
        <f t="array" ref="AP262">IFERROR(MATCH(MIN(IF(I255:I262&gt;0.1,I255:I262)),I255:I262,0),"-INF")</f>
        <v>3</v>
      </c>
      <c r="AQ262" s="88">
        <f t="array" ref="AQ262">IFERROR(MATCH(MIN(IF(J255:J262&gt;0.1,J255:J262)),J255:J262,0),"-INF")</f>
        <v>2</v>
      </c>
      <c r="AR262" s="88">
        <f t="array" ref="AR262">IFERROR(MATCH(MIN(IF(K255:K262&gt;0.1,K255:K262)),K255:K262,0),"-INF")</f>
        <v>2</v>
      </c>
      <c r="AS262" s="88">
        <f t="array" ref="AS262">IFERROR(MATCH(MIN(IF(L255:L262&gt;0.1,L255:L262)),L255:L262,0),"-INF")</f>
        <v>3</v>
      </c>
      <c r="AT262" s="88">
        <f t="array" ref="AT262">IFERROR(MATCH(MIN(IF(M255:M262&gt;0.1,M255:M262)),M255:M262,0),"-INF")</f>
        <v>5</v>
      </c>
      <c r="AU262" s="88" t="str">
        <f t="array" ref="AU262">IFERROR(MATCH(MIN(IF(N255:N262&gt;0.1,N255:N262)),N255:N262,0),"-INF")</f>
        <v>-INF</v>
      </c>
      <c r="AV262" s="88" t="str">
        <f t="array" ref="AV262">IFERROR(MATCH(MIN(IF(O255:O262&gt;0.1,O255:O262)),O255:O262,0),"-INF")</f>
        <v>-INF</v>
      </c>
      <c r="AW262" s="88">
        <f t="array" ref="AW262">IFERROR(MATCH(MIN(IF(P255:P262&gt;0.1,P255:P262)),P255:P262,0),"-INF")</f>
        <v>2</v>
      </c>
      <c r="AX262" s="88">
        <f t="array" ref="AX262">IFERROR(MATCH(MIN(IF(Q255:Q262&gt;0.1,Q255:Q262)),Q255:Q262,0),"-INF")</f>
        <v>1</v>
      </c>
      <c r="AY262" s="88">
        <f t="array" ref="AY262">IFERROR(MATCH(MIN(IF(R255:R262&gt;0.1,R255:R262)),R255:R262,0),"-INF")</f>
        <v>1</v>
      </c>
      <c r="AZ262" s="88" t="str">
        <f t="array" ref="AZ262">IFERROR(MATCH(MIN(IF(S255:S262&gt;0.1,S255:S262)),S255:S262,0),"-INF")</f>
        <v>-INF</v>
      </c>
      <c r="BA262" s="88">
        <f t="array" ref="BA262">IFERROR(MATCH(MIN(IF(T255:T262&gt;0.1,T255:T262)),T255:T262,0),"-INF")</f>
        <v>3</v>
      </c>
      <c r="BB262" s="88">
        <f t="array" ref="BB262">IFERROR(MATCH(MIN(IF(U255:U262&gt;0.1,U255:U262)),U255:U262,0),"-INF")</f>
        <v>2</v>
      </c>
      <c r="BC262" s="88" t="str">
        <f t="array" ref="BC262">IFERROR(MATCH(MIN(IF(V255:V262&gt;0.1,V255:V262)),V255:V262,0),"-INF")</f>
        <v>-INF</v>
      </c>
      <c r="BD262" s="88">
        <f t="array" ref="BD262">IFERROR(MATCH(MIN(IF(W255:W262&gt;0.1,W255:W262)),W255:W262,0),"-INF")</f>
        <v>1</v>
      </c>
      <c r="BE262" s="88">
        <f t="array" ref="BE262">IFERROR(MATCH(MIN(IF(X255:X262&gt;0.1,X255:X262)),X255:X262,0),"-INF")</f>
        <v>6</v>
      </c>
      <c r="BF262" s="88">
        <f t="array" ref="BF262">IFERROR(MATCH(MIN(IF(Y255:Y262&gt;0.1,Y255:Y262)),Y255:Y262,0),"-INF")</f>
        <v>2</v>
      </c>
    </row>
    <row r="263" spans="1:58" s="40" customFormat="1" x14ac:dyDescent="0.25">
      <c r="AH263" s="114" t="s">
        <v>62</v>
      </c>
      <c r="AI263" s="88">
        <f t="array" ref="AI263">IFERROR(MATCH(MAX(IF(B255:B262&lt;0.1,B255:B262)),B255:B262,0),"INF")</f>
        <v>1</v>
      </c>
      <c r="AJ263" s="88">
        <f t="array" ref="AJ263">IFERROR(MATCH(MAX(IF(C255:C262&lt;0.1,C255:C262)),C255:C262,0),"INF")</f>
        <v>1</v>
      </c>
      <c r="AK263" s="88" t="str">
        <f t="array" ref="AK263">IFERROR(MATCH(MAX(IF(D255:D262&lt;0.1,D255:D262)),D255:D262,0),"INF")</f>
        <v>INF</v>
      </c>
      <c r="AL263" s="88">
        <f t="array" ref="AL263">IFERROR(MATCH(MAX(IF(E255:E262&lt;0.1,E255:E262)),E255:E262,0),"INF")</f>
        <v>3</v>
      </c>
      <c r="AM263" s="88">
        <f t="array" ref="AM263">IFERROR(MATCH(MAX(IF(F255:F262&lt;0.1,F255:F262)),F255:F262,0),"INF")</f>
        <v>1</v>
      </c>
      <c r="AN263" s="88" t="str">
        <f t="array" ref="AN263">IFERROR(MATCH(MAX(IF(G255:G262&lt;0.1,G255:G262)),G255:G262,0),"INF")</f>
        <v>INF</v>
      </c>
      <c r="AO263" s="88">
        <f t="array" ref="AO263">IFERROR(MATCH(MAX(IF(H255:H262&lt;0.1,H255:H262)),H255:H262,0),"INF")</f>
        <v>7</v>
      </c>
      <c r="AP263" s="88">
        <f t="array" ref="AP263">IFERROR(MATCH(MAX(IF(I255:I262&lt;0.1,I255:I262)),I255:I262,0),"INF")</f>
        <v>4</v>
      </c>
      <c r="AQ263" s="88">
        <f t="array" ref="AQ263">IFERROR(MATCH(MAX(IF(J255:J262&lt;0.1,J255:J262)),J255:J262,0),"INF")</f>
        <v>3</v>
      </c>
      <c r="AR263" s="88">
        <f t="array" ref="AR263">IFERROR(MATCH(MAX(IF(K255:K262&lt;0.1,K255:K262)),K255:K262,0),"INF")</f>
        <v>3</v>
      </c>
      <c r="AS263" s="88">
        <f t="array" ref="AS263">IFERROR(MATCH(MAX(IF(L255:L262&lt;0.1,L255:L262)),L255:L262,0),"INF")</f>
        <v>4</v>
      </c>
      <c r="AT263" s="88">
        <f t="array" ref="AT263">IFERROR(MATCH(MAX(IF(M255:M262&lt;0.1,M255:M262)),M255:M262,0),"INF")</f>
        <v>6</v>
      </c>
      <c r="AU263" s="88">
        <f t="array" ref="AU263">IFERROR(MATCH(MAX(IF(N255:N262&lt;0.1,N255:N262)),N255:N262,0),"INF")</f>
        <v>1</v>
      </c>
      <c r="AV263" s="88" t="str">
        <f t="array" ref="AV263">IFERROR(MATCH(MAX(IF(O255:O262&lt;0.1,O255:O262)),O255:O262,0),"INF")</f>
        <v>INF</v>
      </c>
      <c r="AW263" s="88">
        <f t="array" ref="AW263">IFERROR(MATCH(MAX(IF(P255:P262&lt;0.1,P255:P262)),P255:P262,0),"INF")</f>
        <v>1</v>
      </c>
      <c r="AX263" s="88">
        <f t="array" ref="AX263">IFERROR(MATCH(MAX(IF(Q255:Q262&lt;0.1,Q255:Q262)),Q255:Q262,0),"INF")</f>
        <v>2</v>
      </c>
      <c r="AY263" s="88">
        <f t="array" ref="AY263">IFERROR(MATCH(MAX(IF(R255:R262&lt;0.1,R255:R262)),R255:R262,0),"INF")</f>
        <v>2</v>
      </c>
      <c r="AZ263" s="88">
        <f t="array" ref="AZ263">IFERROR(MATCH(MAX(IF(S255:S262&lt;0.1,S255:S262)),S255:S262,0),"INF")</f>
        <v>1</v>
      </c>
      <c r="BA263" s="88">
        <f t="array" ref="BA263">IFERROR(MATCH(MAX(IF(T255:T262&lt;0.1,T255:T262)),T255:T262,0),"INF")</f>
        <v>4</v>
      </c>
      <c r="BB263" s="88">
        <f t="array" ref="BB263">IFERROR(MATCH(MAX(IF(U255:U262&lt;0.1,U255:U262)),U255:U262,0),"INF")</f>
        <v>3</v>
      </c>
      <c r="BC263" s="88" t="str">
        <f t="array" ref="BC263">IFERROR(MATCH(MAX(IF(V255:V262&lt;0.1,V255:V262)),V255:V262,0),"INF")</f>
        <v>INF</v>
      </c>
      <c r="BD263" s="88">
        <f t="array" ref="BD263">IFERROR(MATCH(MAX(IF(W255:W262&lt;0.1,W255:W262)),W255:W262,0),"INF")</f>
        <v>2</v>
      </c>
      <c r="BE263" s="88">
        <f t="array" ref="BE263">IFERROR(MATCH(MAX(IF(X255:X262&lt;0.1,X255:X262)),X255:X262,0),"INF")</f>
        <v>7</v>
      </c>
      <c r="BF263" s="88">
        <f t="array" ref="BF263">IFERROR(MATCH(MAX(IF(Y255:Y262&lt;0.1,Y255:Y262)),Y255:Y262,0),"INF")</f>
        <v>3</v>
      </c>
    </row>
    <row r="264" spans="1:58" s="40" customFormat="1" x14ac:dyDescent="0.25">
      <c r="A264" s="40" t="s">
        <v>32</v>
      </c>
      <c r="AH264" s="114" t="s">
        <v>58</v>
      </c>
      <c r="AI264" s="88">
        <f>IFERROR(INDEX(B255:B262,AI263)-INDEX(B255:B262,AI262),0)</f>
        <v>0</v>
      </c>
      <c r="AJ264" s="88">
        <f t="shared" ref="AJ264" si="599">IFERROR(INDEX(C255:C262,AJ263)-INDEX(C255:C262,AJ262),0)</f>
        <v>0</v>
      </c>
      <c r="AK264" s="88">
        <f t="shared" ref="AK264" si="600">IFERROR(INDEX(D255:D262,AK263)-INDEX(D255:D262,AK262),0)</f>
        <v>0</v>
      </c>
      <c r="AL264" s="88">
        <f t="shared" ref="AL264" si="601">IFERROR(INDEX(E255:E262,AL263)-INDEX(E255:E262,AL262),0)</f>
        <v>-7.3463659557565064E-2</v>
      </c>
      <c r="AM264" s="88">
        <f t="shared" ref="AM264" si="602">IFERROR(INDEX(F255:F262,AM263)-INDEX(F255:F262,AM262),0)</f>
        <v>0</v>
      </c>
      <c r="AN264" s="88">
        <f t="shared" ref="AN264" si="603">IFERROR(INDEX(G255:G262,AN263)-INDEX(G255:G262,AN262),0)</f>
        <v>0</v>
      </c>
      <c r="AO264" s="88">
        <f t="shared" ref="AO264" si="604">IFERROR(INDEX(H255:H262,AO263)-INDEX(H255:H262,AO262),0)</f>
        <v>-4.2970802957611465E-2</v>
      </c>
      <c r="AP264" s="88">
        <f t="shared" ref="AP264" si="605">IFERROR(INDEX(I255:I262,AP263)-INDEX(I255:I262,AP262),0)</f>
        <v>-3.1483842037896795E-2</v>
      </c>
      <c r="AQ264" s="88">
        <f t="shared" ref="AQ264" si="606">IFERROR(INDEX(J255:J262,AQ263)-INDEX(J255:J262,AQ262),0)</f>
        <v>-4.6320785359944244E-2</v>
      </c>
      <c r="AR264" s="88">
        <f t="shared" ref="AR264" si="607">IFERROR(INDEX(K255:K262,AR263)-INDEX(K255:K262,AR262),0)</f>
        <v>-4.5873667564949927E-2</v>
      </c>
      <c r="AS264" s="88">
        <f t="shared" ref="AS264" si="608">IFERROR(INDEX(L255:L262,AS263)-INDEX(L255:L262,AS262),0)</f>
        <v>-4.3184606146312629E-2</v>
      </c>
      <c r="AT264" s="88">
        <f t="shared" ref="AT264" si="609">IFERROR(INDEX(M255:M262,AT263)-INDEX(M255:M262,AT262),0)</f>
        <v>-4.927970148772795E-2</v>
      </c>
      <c r="AU264" s="88">
        <f t="shared" ref="AU264" si="610">IFERROR(INDEX(N255:N262,AU263)-INDEX(N255:N262,AU262),0)</f>
        <v>0</v>
      </c>
      <c r="AV264" s="88">
        <f t="shared" ref="AV264" si="611">IFERROR(INDEX(O255:O262,AV263)-INDEX(O255:O262,AV262),0)</f>
        <v>0</v>
      </c>
      <c r="AW264" s="88">
        <f t="shared" ref="AW264" si="612">IFERROR(INDEX(P255:P262,AW263)-INDEX(P255:P262,AW262),0)</f>
        <v>-10.386062371088064</v>
      </c>
      <c r="AX264" s="88">
        <f t="shared" ref="AX264" si="613">IFERROR(INDEX(Q255:Q262,AX263)-INDEX(Q255:Q262,AX262),0)</f>
        <v>-5.7095617963506193E-2</v>
      </c>
      <c r="AY264" s="88">
        <f t="shared" ref="AY264" si="614">IFERROR(INDEX(R255:R262,AY263)-INDEX(R255:R262,AY262),0)</f>
        <v>-5.4767576265993143E-2</v>
      </c>
      <c r="AZ264" s="88">
        <f t="shared" ref="AZ264" si="615">IFERROR(INDEX(S255:S262,AZ263)-INDEX(S255:S262,AZ262),0)</f>
        <v>0</v>
      </c>
      <c r="BA264" s="88">
        <f t="shared" ref="BA264" si="616">IFERROR(INDEX(T255:T262,BA263)-INDEX(T255:T262,BA262),0)</f>
        <v>-5.1758404011551434E-2</v>
      </c>
      <c r="BB264" s="88">
        <f t="shared" ref="BB264" si="617">IFERROR(INDEX(U255:U262,BB263)-INDEX(U255:U262,BB262),0)</f>
        <v>-8.7577680295756702E-2</v>
      </c>
      <c r="BC264" s="88">
        <f t="shared" ref="BC264" si="618">IFERROR(INDEX(V255:V262,BC263)-INDEX(V255:V262,BC262),0)</f>
        <v>0</v>
      </c>
      <c r="BD264" s="88">
        <f t="shared" ref="BD264" si="619">IFERROR(INDEX(W255:W262,BD263)-INDEX(W255:W262,BD262),0)</f>
        <v>-5.1487217057337852E-2</v>
      </c>
      <c r="BE264" s="88">
        <f t="shared" ref="BE264" si="620">IFERROR(INDEX(X255:X262,BE263)-INDEX(X255:X262,BE262),0)</f>
        <v>-6.4610536336497423E-2</v>
      </c>
      <c r="BF264" s="88">
        <f t="shared" ref="BF264" si="621">IFERROR(INDEX(Y255:Y262,BF263)-INDEX(Y255:Y262,BF262),0)</f>
        <v>-7.1005169751206049E-2</v>
      </c>
    </row>
    <row r="265" spans="1:58" s="40" customFormat="1" x14ac:dyDescent="0.25">
      <c r="A265" s="41" t="s">
        <v>34</v>
      </c>
      <c r="B265" s="42" t="s">
        <v>4</v>
      </c>
      <c r="C265" s="42" t="s">
        <v>5</v>
      </c>
      <c r="D265" s="41" t="s">
        <v>6</v>
      </c>
      <c r="E265" s="41" t="s">
        <v>7</v>
      </c>
      <c r="F265" s="41" t="s">
        <v>8</v>
      </c>
      <c r="G265" s="41" t="s">
        <v>9</v>
      </c>
      <c r="H265" s="41" t="s">
        <v>10</v>
      </c>
      <c r="I265" s="41" t="s">
        <v>11</v>
      </c>
      <c r="J265" s="41" t="s">
        <v>12</v>
      </c>
      <c r="K265" s="41" t="s">
        <v>13</v>
      </c>
      <c r="L265" s="41" t="s">
        <v>14</v>
      </c>
      <c r="M265" s="41" t="s">
        <v>15</v>
      </c>
      <c r="N265" s="41" t="s">
        <v>16</v>
      </c>
      <c r="O265" s="41" t="s">
        <v>17</v>
      </c>
      <c r="P265" s="41" t="s">
        <v>18</v>
      </c>
      <c r="Q265" s="41" t="s">
        <v>19</v>
      </c>
      <c r="R265" s="41" t="s">
        <v>20</v>
      </c>
      <c r="S265" s="41" t="s">
        <v>21</v>
      </c>
      <c r="T265" s="41" t="s">
        <v>22</v>
      </c>
      <c r="U265" s="41" t="s">
        <v>23</v>
      </c>
      <c r="V265" s="41" t="s">
        <v>24</v>
      </c>
      <c r="W265" s="41" t="s">
        <v>25</v>
      </c>
      <c r="X265" s="41" t="s">
        <v>26</v>
      </c>
      <c r="Y265" s="41" t="s">
        <v>27</v>
      </c>
      <c r="AH265" s="114" t="s">
        <v>59</v>
      </c>
      <c r="AI265" s="88">
        <f>IFERROR(INDEX($A255:$A262,AI263)-INDEX($A255:$A262,AI262),0)</f>
        <v>0</v>
      </c>
      <c r="AJ265" s="88">
        <f t="shared" ref="AJ265:BF265" si="622">IFERROR(INDEX($A255:$A262,AJ263)-INDEX($A255:$A262,AJ262),0)</f>
        <v>0</v>
      </c>
      <c r="AK265" s="88">
        <f t="shared" si="622"/>
        <v>0</v>
      </c>
      <c r="AL265" s="88">
        <f t="shared" si="622"/>
        <v>20</v>
      </c>
      <c r="AM265" s="88">
        <f t="shared" si="622"/>
        <v>0</v>
      </c>
      <c r="AN265" s="88">
        <f t="shared" si="622"/>
        <v>0</v>
      </c>
      <c r="AO265" s="88">
        <f t="shared" si="622"/>
        <v>300</v>
      </c>
      <c r="AP265" s="88">
        <f t="shared" si="622"/>
        <v>30</v>
      </c>
      <c r="AQ265" s="88">
        <f t="shared" si="622"/>
        <v>20</v>
      </c>
      <c r="AR265" s="88">
        <f t="shared" si="622"/>
        <v>20</v>
      </c>
      <c r="AS265" s="88">
        <f t="shared" si="622"/>
        <v>30</v>
      </c>
      <c r="AT265" s="88">
        <f t="shared" si="622"/>
        <v>180</v>
      </c>
      <c r="AU265" s="88">
        <f t="shared" si="622"/>
        <v>0</v>
      </c>
      <c r="AV265" s="88">
        <f t="shared" si="622"/>
        <v>0</v>
      </c>
      <c r="AW265" s="88">
        <f t="shared" si="622"/>
        <v>-7</v>
      </c>
      <c r="AX265" s="88">
        <f t="shared" si="622"/>
        <v>7</v>
      </c>
      <c r="AY265" s="88">
        <f t="shared" si="622"/>
        <v>7</v>
      </c>
      <c r="AZ265" s="88">
        <f t="shared" si="622"/>
        <v>0</v>
      </c>
      <c r="BA265" s="88">
        <f t="shared" si="622"/>
        <v>30</v>
      </c>
      <c r="BB265" s="88">
        <f t="shared" si="622"/>
        <v>20</v>
      </c>
      <c r="BC265" s="88">
        <f t="shared" si="622"/>
        <v>0</v>
      </c>
      <c r="BD265" s="88">
        <f t="shared" si="622"/>
        <v>7</v>
      </c>
      <c r="BE265" s="88">
        <f t="shared" si="622"/>
        <v>300</v>
      </c>
      <c r="BF265" s="88">
        <f t="shared" si="622"/>
        <v>20</v>
      </c>
    </row>
    <row r="266" spans="1:58" s="40" customFormat="1" x14ac:dyDescent="0.25">
      <c r="A266" s="44">
        <v>3</v>
      </c>
      <c r="B266" s="44">
        <v>0</v>
      </c>
      <c r="C266" s="44">
        <v>0</v>
      </c>
      <c r="D266" s="43">
        <v>1.0035258389053032</v>
      </c>
      <c r="E266" s="43">
        <v>1.093630365990202</v>
      </c>
      <c r="F266" s="43">
        <v>1.9805832264637755</v>
      </c>
      <c r="G266" s="43">
        <v>1.2115362799637508</v>
      </c>
      <c r="H266" s="43">
        <v>1.1773936844245838</v>
      </c>
      <c r="I266" s="43">
        <v>1.461575055940449</v>
      </c>
      <c r="J266" s="43">
        <v>2.2785228187809419</v>
      </c>
      <c r="K266" s="43">
        <v>1.7912410875565314</v>
      </c>
      <c r="L266" s="43">
        <v>1.3937825356341491</v>
      </c>
      <c r="M266" s="43">
        <v>1.053325233858863</v>
      </c>
      <c r="N266" s="43">
        <v>180.55038344513594</v>
      </c>
      <c r="O266" s="43">
        <v>1.2890097339496818</v>
      </c>
      <c r="P266" s="43">
        <v>1.0830802077148827</v>
      </c>
      <c r="Q266" s="43">
        <v>1.9497467662744794</v>
      </c>
      <c r="R266" s="43">
        <v>1.8217840549841917</v>
      </c>
      <c r="S266" s="43">
        <v>3.2047188610609378</v>
      </c>
      <c r="T266" s="43">
        <v>1.0972383534358534</v>
      </c>
      <c r="U266" s="43">
        <v>1.1639876267598972</v>
      </c>
      <c r="V266" s="43">
        <v>1.0015699365066961</v>
      </c>
      <c r="W266" s="43">
        <v>1.2699370080329488</v>
      </c>
      <c r="X266" s="43">
        <v>1.2473798219864389</v>
      </c>
      <c r="Y266" s="43">
        <v>1.1236721860083001</v>
      </c>
      <c r="AH266" s="114" t="s">
        <v>63</v>
      </c>
      <c r="AI266" s="88">
        <f>IF(AI263="INF","INF",IFERROR(INDEX($A255:$A262,AI262)+AI265/AI264*(0.1-INDEX(B255:B262,AI262)),0))</f>
        <v>0</v>
      </c>
      <c r="AJ266" s="88">
        <f t="shared" ref="AJ266" si="623">IF(AJ263="INF","INF",IFERROR(INDEX($A255:$A262,AJ262)+AJ265/AJ264*(0.1-INDEX(C255:C262,AJ262)),0))</f>
        <v>0</v>
      </c>
      <c r="AK266" s="88" t="str">
        <f t="shared" ref="AK266" si="624">IF(AK263="INF","INF",IFERROR(INDEX($A255:$A262,AK262)+AK265/AK264*(0.1-INDEX(D255:D262,AK262)),0))</f>
        <v>INF</v>
      </c>
      <c r="AL266" s="88">
        <f t="shared" ref="AL266" si="625">IF(AL263="INF","INF",IFERROR(INDEX($A255:$A262,AL262)+AL265/AL264*(0.1-INDEX(E255:E262,AL262)),0))</f>
        <v>26.07451843937379</v>
      </c>
      <c r="AM266" s="88">
        <f t="shared" ref="AM266" si="626">IF(AM263="INF","INF",IFERROR(INDEX($A255:$A262,AM262)+AM265/AM264*(0.1-INDEX(F255:F262,AM262)),0))</f>
        <v>0</v>
      </c>
      <c r="AN266" s="88" t="str">
        <f t="shared" ref="AN266" si="627">IF(AN263="INF","INF",IFERROR(INDEX($A255:$A262,AN262)+AN265/AN264*(0.1-INDEX(G255:G262,AN262)),0))</f>
        <v>INF</v>
      </c>
      <c r="AO266" s="88">
        <f t="shared" ref="AO266" si="628">IF(AO263="INF","INF",IFERROR(INDEX($A255:$A262,AO262)+AO265/AO264*(0.1-INDEX(H255:H262,AO262)),0))</f>
        <v>584.02022628125064</v>
      </c>
      <c r="AP266" s="88">
        <f t="shared" ref="AP266" si="629">IF(AP263="INF","INF",IFERROR(INDEX($A255:$A262,AP262)+AP265/AP264*(0.1-INDEX(I255:I262,AP262)),0))</f>
        <v>36.984839048463293</v>
      </c>
      <c r="AQ266" s="88">
        <f t="shared" ref="AQ266" si="630">IF(AQ263="INF","INF",IFERROR(INDEX($A255:$A262,AQ262)+AQ265/AQ264*(0.1-INDEX(J255:J262,AQ262)),0))</f>
        <v>14.11720782120609</v>
      </c>
      <c r="AR266" s="88">
        <f t="shared" ref="AR266" si="631">IF(AR263="INF","INF",IFERROR(INDEX($A255:$A262,AR262)+AR265/AR264*(0.1-INDEX(K255:K262,AR262)),0))</f>
        <v>11.538923516895176</v>
      </c>
      <c r="AS266" s="88">
        <f t="shared" ref="AS266" si="632">IF(AS263="INF","INF",IFERROR(INDEX($A255:$A262,AS262)+AS265/AS264*(0.1-INDEX(L255:L262,AS262)),0))</f>
        <v>55.126098408993307</v>
      </c>
      <c r="AT266" s="88">
        <f t="shared" ref="AT266" si="633">IF(AT263="INF","INF",IFERROR(INDEX($A255:$A262,AT262)+AT265/AT264*(0.1-INDEX(M255:M262,AT262)),0))</f>
        <v>221.27727651034346</v>
      </c>
      <c r="AU266" s="88">
        <f t="shared" ref="AU266" si="634">IF(AU263="INF","INF",IFERROR(INDEX($A255:$A262,AU262)+AU265/AU264*(0.1-INDEX(N255:N262,AU262)),0))</f>
        <v>0</v>
      </c>
      <c r="AV266" s="88" t="str">
        <f t="shared" ref="AV266" si="635">IF(AV263="INF","INF",IFERROR(INDEX($A255:$A262,AV262)+AV265/AV264*(0.1-INDEX(O255:O262,AV262)),0))</f>
        <v>INF</v>
      </c>
      <c r="AW266" s="88">
        <f t="shared" ref="AW266" si="636">IF(AW263="INF","INF",IFERROR(INDEX($A255:$A262,AW262)+AW265/AW264*(0.1-INDEX(P255:P262,AW262)),0))</f>
        <v>3.0673980162056997</v>
      </c>
      <c r="AX266" s="88">
        <f t="shared" ref="AX266" si="637">IF(AX263="INF","INF",IFERROR(INDEX($A255:$A262,AX262)+AX265/AX264*(0.1-INDEX(Q255:Q262,AX262)),0))</f>
        <v>6.0617777071600765</v>
      </c>
      <c r="AY266" s="88">
        <f t="shared" ref="AY266" si="638">IF(AY263="INF","INF",IFERROR(INDEX($A255:$A262,AY262)+AY265/AY264*(0.1-INDEX(R255:R262,AY262)),0))</f>
        <v>5.0604808793767351</v>
      </c>
      <c r="AZ266" s="88">
        <f t="shared" ref="AZ266" si="639">IF(AZ263="INF","INF",IFERROR(INDEX($A255:$A262,AZ262)+AZ265/AZ264*(0.1-INDEX(S255:S262,AZ262)),0))</f>
        <v>0</v>
      </c>
      <c r="BA266" s="88">
        <f t="shared" ref="BA266" si="640">IF(BA263="INF","INF",IFERROR(INDEX($A255:$A262,BA262)+BA265/BA264*(0.1-INDEX(T255:T262,BA262)),0))</f>
        <v>52.699178493061083</v>
      </c>
      <c r="BB266" s="88">
        <f t="shared" ref="BB266" si="641">IF(BB263="INF","INF",IFERROR(INDEX($A255:$A262,BB262)+BB265/BB264*(0.1-INDEX(U255:U262,BB262)),0))</f>
        <v>28.198659655830095</v>
      </c>
      <c r="BC266" s="88" t="str">
        <f t="shared" ref="BC266" si="642">IF(BC263="INF","INF",IFERROR(INDEX($A255:$A262,BC262)+BC265/BC264*(0.1-INDEX(V255:V262,BC262)),0))</f>
        <v>INF</v>
      </c>
      <c r="BD266" s="88">
        <f t="shared" ref="BD266" si="643">IF(BD263="INF","INF",IFERROR(INDEX($A255:$A262,BD262)+BD265/BD264*(0.1-INDEX(W255:W262,BD262)),0))</f>
        <v>4.5924253264570769</v>
      </c>
      <c r="BE266" s="88">
        <f t="shared" ref="BE266" si="644">IF(BE263="INF","INF",IFERROR(INDEX($A255:$A262,BE262)+BE265/BE264*(0.1-INDEX(X255:X262,BE262)),0))</f>
        <v>545.73703488670947</v>
      </c>
      <c r="BF266" s="88">
        <f t="shared" ref="BF266" si="645">IF(BF263="INF","INF",IFERROR(INDEX($A255:$A262,BF262)+BF265/BF264*(0.1-INDEX(Y255:Y262,BF262)),0))</f>
        <v>26.493678317578254</v>
      </c>
    </row>
    <row r="267" spans="1:58" s="40" customFormat="1" x14ac:dyDescent="0.25">
      <c r="A267" s="44">
        <v>10</v>
      </c>
      <c r="B267" s="44">
        <v>0</v>
      </c>
      <c r="C267" s="44">
        <v>0</v>
      </c>
      <c r="D267" s="43">
        <v>1.0004731094327384</v>
      </c>
      <c r="E267" s="43">
        <v>1.0994758982328892</v>
      </c>
      <c r="F267" s="43">
        <v>1.9719598570106462</v>
      </c>
      <c r="G267" s="43">
        <v>1.1151570088718363</v>
      </c>
      <c r="H267" s="43">
        <v>1.0885851794789387</v>
      </c>
      <c r="I267" s="43">
        <v>1.3838598181477044</v>
      </c>
      <c r="J267" s="43">
        <v>1.971084671829759</v>
      </c>
      <c r="K267" s="43">
        <v>1.5433478523494784</v>
      </c>
      <c r="L267" s="43">
        <v>1.3490026098337917</v>
      </c>
      <c r="M267" s="43">
        <v>1.0654042343703243</v>
      </c>
      <c r="N267" s="43">
        <v>184.28123030004062</v>
      </c>
      <c r="O267" s="43">
        <v>1.2197419863257148</v>
      </c>
      <c r="P267" s="43">
        <v>1.0649200896969104</v>
      </c>
      <c r="Q267" s="43">
        <v>1.8789078349520842</v>
      </c>
      <c r="R267" s="43">
        <v>1.7998637032762661</v>
      </c>
      <c r="S267" s="43">
        <v>3.2613477628635241</v>
      </c>
      <c r="T267" s="43">
        <v>1.0954709964730303</v>
      </c>
      <c r="U267" s="43">
        <v>1.1558018100590493</v>
      </c>
      <c r="V267" s="43">
        <v>1.0007444210060077</v>
      </c>
      <c r="W267" s="43">
        <v>1.271330098865769</v>
      </c>
      <c r="X267" s="43">
        <v>1.1199341670976</v>
      </c>
      <c r="Y267" s="43">
        <v>1.1190578683275547</v>
      </c>
      <c r="AH267" s="114"/>
      <c r="AI267" s="88"/>
      <c r="AJ267" s="88"/>
      <c r="AK267" s="88"/>
      <c r="AL267" s="88"/>
      <c r="AM267" s="88"/>
      <c r="AN267" s="88"/>
      <c r="AO267" s="88"/>
      <c r="AP267" s="88"/>
      <c r="AQ267" s="88"/>
      <c r="AR267" s="88"/>
      <c r="AS267" s="88"/>
      <c r="AT267" s="88"/>
      <c r="AU267" s="88"/>
      <c r="AV267" s="88"/>
      <c r="AW267" s="88"/>
      <c r="AX267" s="88"/>
      <c r="AY267" s="88"/>
      <c r="AZ267" s="88"/>
      <c r="BA267" s="88"/>
      <c r="BB267" s="88"/>
      <c r="BC267" s="88"/>
      <c r="BD267" s="88"/>
      <c r="BE267" s="88"/>
      <c r="BF267" s="88"/>
    </row>
    <row r="268" spans="1:58" s="40" customFormat="1" x14ac:dyDescent="0.25">
      <c r="A268" s="44">
        <v>30</v>
      </c>
      <c r="B268" s="44">
        <v>0</v>
      </c>
      <c r="C268" s="44">
        <v>0</v>
      </c>
      <c r="D268" s="43">
        <v>1.0002149080175162</v>
      </c>
      <c r="E268" s="43">
        <v>1.1033743228466235</v>
      </c>
      <c r="F268" s="43">
        <v>2.0107783322295414</v>
      </c>
      <c r="G268" s="43">
        <v>1.0613897373143446</v>
      </c>
      <c r="H268" s="43">
        <v>1.0924687466155834</v>
      </c>
      <c r="I268" s="43">
        <v>1.3736146963883595</v>
      </c>
      <c r="J268" s="43">
        <v>1.978997643972207</v>
      </c>
      <c r="K268" s="43">
        <v>1.5582326782212739</v>
      </c>
      <c r="L268" s="43">
        <v>1.3202499037929702</v>
      </c>
      <c r="M268" s="43">
        <v>1.0750144421370116</v>
      </c>
      <c r="N268" s="43">
        <v>186.77869817746614</v>
      </c>
      <c r="O268" s="43">
        <v>1.2326426490604427</v>
      </c>
      <c r="P268" s="43">
        <v>1.0498526377735162</v>
      </c>
      <c r="Q268" s="43">
        <v>1.9568176537234498</v>
      </c>
      <c r="R268" s="43">
        <v>1.8595372297744464</v>
      </c>
      <c r="S268" s="43">
        <v>3.3028973350849831</v>
      </c>
      <c r="T268" s="43">
        <v>1.1076196338913795</v>
      </c>
      <c r="U268" s="43">
        <v>1.1671175568451146</v>
      </c>
      <c r="V268" s="43">
        <v>1.0004575470889869</v>
      </c>
      <c r="W268" s="43">
        <v>1.276300518387099</v>
      </c>
      <c r="X268" s="43">
        <v>1.1307793846443137</v>
      </c>
      <c r="Y268" s="43">
        <v>1.1222476157389307</v>
      </c>
      <c r="AH268" s="114"/>
      <c r="AI268" s="88"/>
      <c r="AJ268" s="88"/>
      <c r="AK268" s="88"/>
      <c r="AL268" s="88"/>
      <c r="AM268" s="88"/>
      <c r="AN268" s="88"/>
      <c r="AO268" s="88"/>
      <c r="AP268" s="88"/>
      <c r="AQ268" s="88"/>
      <c r="AR268" s="88"/>
      <c r="AS268" s="88"/>
      <c r="AT268" s="88"/>
      <c r="AU268" s="88"/>
      <c r="AV268" s="88"/>
      <c r="AW268" s="88"/>
      <c r="AX268" s="88"/>
      <c r="AY268" s="88"/>
      <c r="AZ268" s="88"/>
      <c r="BA268" s="88"/>
      <c r="BB268" s="88"/>
      <c r="BC268" s="88"/>
      <c r="BD268" s="88"/>
      <c r="BE268" s="88"/>
      <c r="BF268" s="88"/>
    </row>
    <row r="269" spans="1:58" s="40" customFormat="1" x14ac:dyDescent="0.25">
      <c r="A269" s="44">
        <v>60</v>
      </c>
      <c r="B269" s="44">
        <v>0</v>
      </c>
      <c r="C269" s="44">
        <v>0</v>
      </c>
      <c r="D269" s="43">
        <v>1.000108791519448</v>
      </c>
      <c r="E269" s="43">
        <v>1.104760496285121</v>
      </c>
      <c r="F269" s="43">
        <v>2.0202366303975112</v>
      </c>
      <c r="G269" s="43">
        <v>1.0386548768054702</v>
      </c>
      <c r="H269" s="43">
        <v>1.0829953292974621</v>
      </c>
      <c r="I269" s="43">
        <v>1.3744305593482564</v>
      </c>
      <c r="J269" s="43">
        <v>2.0135339931226088</v>
      </c>
      <c r="K269" s="43">
        <v>1.5489322388155964</v>
      </c>
      <c r="L269" s="43">
        <v>1.3271111040932775</v>
      </c>
      <c r="M269" s="43">
        <v>1.0785253534472543</v>
      </c>
      <c r="N269" s="43">
        <v>187.21808451488388</v>
      </c>
      <c r="O269" s="43">
        <v>1.2346489167278494</v>
      </c>
      <c r="P269" s="43">
        <v>1.058999519140583</v>
      </c>
      <c r="Q269" s="43">
        <v>1.9662605770591022</v>
      </c>
      <c r="R269" s="43">
        <v>1.8970431758032709</v>
      </c>
      <c r="S269" s="43">
        <v>3.3392761540350802</v>
      </c>
      <c r="T269" s="43">
        <v>1.1165025906870547</v>
      </c>
      <c r="U269" s="43">
        <v>1.1694440536326804</v>
      </c>
      <c r="V269" s="43">
        <v>1.0006330395726901</v>
      </c>
      <c r="W269" s="43">
        <v>1.2814448180218976</v>
      </c>
      <c r="X269" s="43">
        <v>1.1231154630732125</v>
      </c>
      <c r="Y269" s="43">
        <v>1.1224533083622161</v>
      </c>
      <c r="AH269" s="114"/>
      <c r="AI269" s="88"/>
      <c r="AJ269" s="88"/>
      <c r="AK269" s="88"/>
      <c r="AL269" s="88"/>
      <c r="AM269" s="88"/>
      <c r="AN269" s="88"/>
      <c r="AO269" s="88"/>
      <c r="AP269" s="88"/>
      <c r="AQ269" s="88"/>
      <c r="AR269" s="88"/>
      <c r="AS269" s="88"/>
      <c r="AT269" s="88"/>
      <c r="AU269" s="88"/>
      <c r="AV269" s="88"/>
      <c r="AW269" s="88"/>
      <c r="AX269" s="88"/>
      <c r="AY269" s="88"/>
      <c r="AZ269" s="88"/>
      <c r="BA269" s="88"/>
      <c r="BB269" s="88"/>
      <c r="BC269" s="88"/>
      <c r="BD269" s="88"/>
      <c r="BE269" s="88"/>
      <c r="BF269" s="88"/>
    </row>
    <row r="270" spans="1:58" s="40" customFormat="1" x14ac:dyDescent="0.25">
      <c r="A270" s="44">
        <v>120</v>
      </c>
      <c r="B270" s="44">
        <v>0</v>
      </c>
      <c r="C270" s="44">
        <v>0</v>
      </c>
      <c r="D270" s="43">
        <v>1.0000547925921224</v>
      </c>
      <c r="E270" s="43">
        <v>1.108148650548157</v>
      </c>
      <c r="F270" s="43">
        <v>2.0293470030094323</v>
      </c>
      <c r="G270" s="43">
        <v>1.0390407737793024</v>
      </c>
      <c r="H270" s="43">
        <v>1.0773084882653874</v>
      </c>
      <c r="I270" s="43">
        <v>1.3749399694058027</v>
      </c>
      <c r="J270" s="43">
        <v>2.0183202448816582</v>
      </c>
      <c r="K270" s="43">
        <v>1.549281083296878</v>
      </c>
      <c r="L270" s="43">
        <v>1.3188490334107479</v>
      </c>
      <c r="M270" s="43">
        <v>1.0858057973236137</v>
      </c>
      <c r="N270" s="43">
        <v>188.26478484167725</v>
      </c>
      <c r="O270" s="43">
        <v>1.2320840038044731</v>
      </c>
      <c r="P270" s="43">
        <v>1.0612187321451856</v>
      </c>
      <c r="Q270" s="43">
        <v>1.990135317280967</v>
      </c>
      <c r="R270" s="43">
        <v>1.9136343050737727</v>
      </c>
      <c r="S270" s="43">
        <v>3.3426825268605524</v>
      </c>
      <c r="T270" s="43">
        <v>1.1173312842051071</v>
      </c>
      <c r="U270" s="43">
        <v>1.1769872338271503</v>
      </c>
      <c r="V270" s="43">
        <v>1.0002098803508499</v>
      </c>
      <c r="W270" s="43">
        <v>1.2807068398312211</v>
      </c>
      <c r="X270" s="43">
        <v>1.1330511796944625</v>
      </c>
      <c r="Y270" s="43">
        <v>1.1282726614972796</v>
      </c>
      <c r="AH270" s="114"/>
      <c r="AI270" s="88"/>
      <c r="AJ270" s="88"/>
      <c r="AK270" s="88"/>
      <c r="AL270" s="88"/>
      <c r="AM270" s="88"/>
      <c r="AN270" s="88"/>
      <c r="AO270" s="88"/>
      <c r="AP270" s="88"/>
      <c r="AQ270" s="88"/>
      <c r="AR270" s="88"/>
      <c r="AS270" s="88"/>
      <c r="AT270" s="88"/>
      <c r="AU270" s="88"/>
      <c r="AV270" s="88"/>
      <c r="AW270" s="88"/>
      <c r="AX270" s="88"/>
      <c r="AY270" s="88"/>
      <c r="AZ270" s="88"/>
      <c r="BA270" s="88"/>
      <c r="BB270" s="88"/>
      <c r="BC270" s="88"/>
      <c r="BD270" s="88"/>
      <c r="BE270" s="88"/>
      <c r="BF270" s="88"/>
    </row>
    <row r="271" spans="1:58" s="40" customFormat="1" x14ac:dyDescent="0.25">
      <c r="A271" s="44">
        <v>300</v>
      </c>
      <c r="B271" s="44">
        <v>0</v>
      </c>
      <c r="C271" s="44">
        <v>0</v>
      </c>
      <c r="D271" s="43">
        <v>1.0000234589858414</v>
      </c>
      <c r="E271" s="43">
        <v>1.1122436111327645</v>
      </c>
      <c r="F271" s="43">
        <v>2.0020287829727113</v>
      </c>
      <c r="G271" s="43">
        <v>1.0299603037470115</v>
      </c>
      <c r="H271" s="43">
        <v>1.0808241249293353</v>
      </c>
      <c r="I271" s="43">
        <v>1.3905630380266554</v>
      </c>
      <c r="J271" s="43">
        <v>2.1026292651536562</v>
      </c>
      <c r="K271" s="43">
        <v>1.5641991470145236</v>
      </c>
      <c r="L271" s="43">
        <v>1.3176206899540475</v>
      </c>
      <c r="M271" s="43">
        <v>1.0916253067052375</v>
      </c>
      <c r="N271" s="43">
        <v>189.33105860026197</v>
      </c>
      <c r="O271" s="43">
        <v>1.2436910965867431</v>
      </c>
      <c r="P271" s="43">
        <v>1.0701386456946134</v>
      </c>
      <c r="Q271" s="43">
        <v>2.0184467990806447</v>
      </c>
      <c r="R271" s="43">
        <v>1.9323514879180572</v>
      </c>
      <c r="S271" s="43">
        <v>3.3311109812347302</v>
      </c>
      <c r="T271" s="43">
        <v>1.1220423424669788</v>
      </c>
      <c r="U271" s="43">
        <v>1.1810421162698561</v>
      </c>
      <c r="V271" s="43">
        <v>1.000216419175403</v>
      </c>
      <c r="W271" s="43">
        <v>1.2786830645173084</v>
      </c>
      <c r="X271" s="43">
        <v>1.1335543429537391</v>
      </c>
      <c r="Y271" s="43">
        <v>1.1345887857690504</v>
      </c>
      <c r="AH271" s="114"/>
      <c r="AI271" s="88"/>
      <c r="AJ271" s="88"/>
      <c r="AK271" s="88"/>
      <c r="AL271" s="88"/>
      <c r="AM271" s="88"/>
      <c r="AN271" s="88"/>
      <c r="AO271" s="88"/>
      <c r="AP271" s="88"/>
      <c r="AQ271" s="88"/>
      <c r="AR271" s="88"/>
      <c r="AS271" s="88"/>
      <c r="AT271" s="88"/>
      <c r="AU271" s="88"/>
      <c r="AV271" s="88"/>
      <c r="AW271" s="88"/>
      <c r="AX271" s="88"/>
      <c r="AY271" s="88"/>
      <c r="AZ271" s="88"/>
      <c r="BA271" s="88"/>
      <c r="BB271" s="88"/>
      <c r="BC271" s="88"/>
      <c r="BD271" s="88"/>
      <c r="BE271" s="88"/>
      <c r="BF271" s="88"/>
    </row>
    <row r="272" spans="1:58" s="40" customFormat="1" x14ac:dyDescent="0.25">
      <c r="A272" s="44">
        <v>600</v>
      </c>
      <c r="B272" s="44">
        <v>0</v>
      </c>
      <c r="C272" s="44">
        <v>0</v>
      </c>
      <c r="D272" s="43">
        <v>1.0000110204025201</v>
      </c>
      <c r="E272" s="43">
        <v>1.1144827760574716</v>
      </c>
      <c r="F272" s="43">
        <v>2.0582089623740107</v>
      </c>
      <c r="G272" s="43">
        <v>1.023862019183311</v>
      </c>
      <c r="H272" s="43">
        <v>1.0811362851018167</v>
      </c>
      <c r="I272" s="43">
        <v>1.383298948340143</v>
      </c>
      <c r="J272" s="43">
        <v>2.045600255385303</v>
      </c>
      <c r="K272" s="43">
        <v>1.5632230272910597</v>
      </c>
      <c r="L272" s="43">
        <v>1.3407572922270488</v>
      </c>
      <c r="M272" s="43">
        <v>1.0902612101268938</v>
      </c>
      <c r="N272" s="43">
        <v>189.14135553239524</v>
      </c>
      <c r="O272" s="43">
        <v>1.2359910076908922</v>
      </c>
      <c r="P272" s="43">
        <v>1.0678947879191436</v>
      </c>
      <c r="Q272" s="43">
        <v>2.0110249330515311</v>
      </c>
      <c r="R272" s="43">
        <v>1.9297183204104302</v>
      </c>
      <c r="S272" s="43">
        <v>3.3730972710569072</v>
      </c>
      <c r="T272" s="43">
        <v>1.1258156838184934</v>
      </c>
      <c r="U272" s="43">
        <v>1.1792209748706723</v>
      </c>
      <c r="V272" s="43">
        <v>1.0004640368391589</v>
      </c>
      <c r="W272" s="43">
        <v>1.2825711386321113</v>
      </c>
      <c r="X272" s="43">
        <v>1.1449743738117963</v>
      </c>
      <c r="Y272" s="43">
        <v>1.1343360071622561</v>
      </c>
      <c r="AH272" s="114"/>
      <c r="AI272" s="88"/>
      <c r="AJ272" s="88"/>
      <c r="AK272" s="88"/>
      <c r="AL272" s="88"/>
      <c r="AM272" s="88"/>
      <c r="AN272" s="88"/>
      <c r="AO272" s="88"/>
      <c r="AP272" s="88"/>
      <c r="AQ272" s="88"/>
      <c r="AR272" s="88"/>
      <c r="AS272" s="88"/>
      <c r="AT272" s="88"/>
      <c r="AU272" s="88"/>
      <c r="AV272" s="88"/>
      <c r="AW272" s="88"/>
      <c r="AX272" s="88"/>
      <c r="AY272" s="88"/>
      <c r="AZ272" s="88"/>
      <c r="BA272" s="88"/>
      <c r="BB272" s="88"/>
      <c r="BC272" s="88"/>
      <c r="BD272" s="88"/>
      <c r="BE272" s="88"/>
      <c r="BF272" s="88"/>
    </row>
    <row r="273" spans="1:58" s="40" customFormat="1" x14ac:dyDescent="0.25">
      <c r="A273" s="44">
        <v>1800</v>
      </c>
      <c r="B273" s="44">
        <v>0</v>
      </c>
      <c r="C273" s="44">
        <v>0</v>
      </c>
      <c r="D273" s="43">
        <v>1.000003678219588</v>
      </c>
      <c r="E273" s="43">
        <v>1.1169686082101946</v>
      </c>
      <c r="F273" s="43">
        <v>2.0503455907554038</v>
      </c>
      <c r="G273" s="43">
        <v>1.0233772625879711</v>
      </c>
      <c r="H273" s="43">
        <v>1.0818043374378041</v>
      </c>
      <c r="I273" s="43">
        <v>1.3960373386057714</v>
      </c>
      <c r="J273" s="43">
        <v>2.1241467158660639</v>
      </c>
      <c r="K273" s="43">
        <v>1.5688094683643938</v>
      </c>
      <c r="L273" s="43">
        <v>1.3505530278299218</v>
      </c>
      <c r="M273" s="43">
        <v>1.0967490152623873</v>
      </c>
      <c r="N273" s="43">
        <v>189.73413878604839</v>
      </c>
      <c r="O273" s="43">
        <v>1.2466043612998909</v>
      </c>
      <c r="P273" s="43">
        <v>1.0676767522904234</v>
      </c>
      <c r="Q273" s="43">
        <v>2.0343387999258637</v>
      </c>
      <c r="R273" s="43">
        <v>1.9665754927643886</v>
      </c>
      <c r="S273" s="43">
        <v>3.3637910556160002</v>
      </c>
      <c r="T273" s="43">
        <v>1.1289137185786984</v>
      </c>
      <c r="U273" s="43">
        <v>1.1879054445426958</v>
      </c>
      <c r="V273" s="43">
        <v>1.0004538417756779</v>
      </c>
      <c r="W273" s="43">
        <v>1.2824651477581663</v>
      </c>
      <c r="X273" s="43">
        <v>1.1563935701787782</v>
      </c>
      <c r="Y273" s="43">
        <v>1.1412597953424553</v>
      </c>
      <c r="AH273" s="114"/>
      <c r="AI273" s="88"/>
      <c r="AJ273" s="88"/>
      <c r="AK273" s="88"/>
      <c r="AL273" s="88"/>
      <c r="AM273" s="88"/>
      <c r="AN273" s="88"/>
      <c r="AO273" s="88"/>
      <c r="AP273" s="88"/>
      <c r="AQ273" s="88"/>
      <c r="AR273" s="88"/>
      <c r="AS273" s="88"/>
      <c r="AT273" s="88"/>
      <c r="AU273" s="88"/>
      <c r="AV273" s="88"/>
      <c r="AW273" s="88"/>
      <c r="AX273" s="88"/>
      <c r="AY273" s="88"/>
      <c r="AZ273" s="88"/>
      <c r="BA273" s="88"/>
      <c r="BB273" s="88"/>
      <c r="BC273" s="88"/>
      <c r="BD273" s="88"/>
      <c r="BE273" s="88"/>
      <c r="BF273" s="88"/>
    </row>
    <row r="275" spans="1:58" ht="28.5" x14ac:dyDescent="0.45">
      <c r="A275" s="19" t="s">
        <v>44</v>
      </c>
    </row>
    <row r="277" spans="1:58" s="47" customFormat="1" ht="18.75" x14ac:dyDescent="0.3">
      <c r="A277" s="46" t="s">
        <v>2</v>
      </c>
      <c r="B277" s="46" t="s">
        <v>43</v>
      </c>
      <c r="C277" s="46"/>
      <c r="D277" s="46"/>
      <c r="E277" s="46"/>
      <c r="F277" s="46"/>
      <c r="G277" s="46" t="s">
        <v>42</v>
      </c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AH277" s="116"/>
      <c r="AI277" s="91"/>
      <c r="AJ277" s="91"/>
      <c r="AK277" s="91"/>
      <c r="AL277" s="91"/>
      <c r="AM277" s="91"/>
      <c r="AN277" s="91"/>
      <c r="AO277" s="91"/>
      <c r="AP277" s="91"/>
      <c r="AQ277" s="91"/>
      <c r="AR277" s="91"/>
      <c r="AS277" s="91"/>
      <c r="AT277" s="91"/>
      <c r="AU277" s="91"/>
      <c r="AV277" s="91"/>
      <c r="AW277" s="91"/>
      <c r="AX277" s="91"/>
      <c r="AY277" s="91"/>
      <c r="AZ277" s="91"/>
      <c r="BA277" s="91"/>
      <c r="BB277" s="91"/>
      <c r="BC277" s="91"/>
      <c r="BD277" s="91"/>
      <c r="BE277" s="91"/>
      <c r="BF277" s="91"/>
    </row>
    <row r="278" spans="1:58" s="47" customFormat="1" x14ac:dyDescent="0.25">
      <c r="A278" s="47" t="s">
        <v>3</v>
      </c>
      <c r="AH278" s="116"/>
      <c r="AI278" s="91"/>
      <c r="AJ278" s="91"/>
      <c r="AK278" s="91"/>
      <c r="AL278" s="91"/>
      <c r="AM278" s="91"/>
      <c r="AN278" s="91"/>
      <c r="AO278" s="91"/>
      <c r="AP278" s="91"/>
      <c r="AQ278" s="91"/>
      <c r="AR278" s="91"/>
      <c r="AS278" s="91"/>
      <c r="AT278" s="91"/>
      <c r="AU278" s="91"/>
      <c r="AV278" s="91"/>
      <c r="AW278" s="91"/>
      <c r="AX278" s="91"/>
      <c r="AY278" s="91"/>
      <c r="AZ278" s="91"/>
      <c r="BA278" s="91"/>
      <c r="BB278" s="91"/>
      <c r="BC278" s="91"/>
      <c r="BD278" s="91"/>
      <c r="BE278" s="91"/>
      <c r="BF278" s="91"/>
    </row>
    <row r="279" spans="1:58" s="47" customFormat="1" x14ac:dyDescent="0.25">
      <c r="A279" s="48" t="s">
        <v>34</v>
      </c>
      <c r="B279" s="49" t="s">
        <v>4</v>
      </c>
      <c r="C279" s="49" t="s">
        <v>5</v>
      </c>
      <c r="D279" s="48" t="s">
        <v>6</v>
      </c>
      <c r="E279" s="48" t="s">
        <v>7</v>
      </c>
      <c r="F279" s="48" t="s">
        <v>8</v>
      </c>
      <c r="G279" s="48" t="s">
        <v>9</v>
      </c>
      <c r="H279" s="48" t="s">
        <v>10</v>
      </c>
      <c r="I279" s="48" t="s">
        <v>11</v>
      </c>
      <c r="J279" s="48" t="s">
        <v>12</v>
      </c>
      <c r="K279" s="48" t="s">
        <v>13</v>
      </c>
      <c r="L279" s="48" t="s">
        <v>14</v>
      </c>
      <c r="M279" s="48" t="s">
        <v>15</v>
      </c>
      <c r="N279" s="48" t="s">
        <v>16</v>
      </c>
      <c r="O279" s="48" t="s">
        <v>17</v>
      </c>
      <c r="P279" s="48" t="s">
        <v>18</v>
      </c>
      <c r="Q279" s="48" t="s">
        <v>19</v>
      </c>
      <c r="R279" s="48" t="s">
        <v>20</v>
      </c>
      <c r="S279" s="48" t="s">
        <v>21</v>
      </c>
      <c r="T279" s="48" t="s">
        <v>22</v>
      </c>
      <c r="U279" s="48" t="s">
        <v>23</v>
      </c>
      <c r="V279" s="48" t="s">
        <v>24</v>
      </c>
      <c r="W279" s="48" t="s">
        <v>25</v>
      </c>
      <c r="X279" s="48" t="s">
        <v>26</v>
      </c>
      <c r="Y279" s="48" t="s">
        <v>27</v>
      </c>
      <c r="AH279" s="116"/>
      <c r="AI279" s="91"/>
      <c r="AJ279" s="91"/>
      <c r="AK279" s="91"/>
      <c r="AL279" s="91"/>
      <c r="AM279" s="91"/>
      <c r="AN279" s="91"/>
      <c r="AO279" s="91"/>
      <c r="AP279" s="91"/>
      <c r="AQ279" s="91"/>
      <c r="AR279" s="91"/>
      <c r="AS279" s="91"/>
      <c r="AT279" s="91"/>
      <c r="AU279" s="91"/>
      <c r="AV279" s="91"/>
      <c r="AW279" s="91"/>
      <c r="AX279" s="91"/>
      <c r="AY279" s="91"/>
      <c r="AZ279" s="91"/>
      <c r="BA279" s="91"/>
      <c r="BB279" s="91"/>
      <c r="BC279" s="91"/>
      <c r="BD279" s="91"/>
      <c r="BE279" s="91"/>
      <c r="BF279" s="91"/>
    </row>
    <row r="280" spans="1:58" s="47" customFormat="1" x14ac:dyDescent="0.25">
      <c r="A280" s="47">
        <v>3</v>
      </c>
      <c r="B280" s="47">
        <v>3.5287382824622569E-4</v>
      </c>
      <c r="C280" s="49">
        <v>0</v>
      </c>
      <c r="D280" s="49">
        <v>0</v>
      </c>
      <c r="E280" s="49">
        <v>0</v>
      </c>
      <c r="F280" s="49">
        <v>0</v>
      </c>
      <c r="G280" s="47">
        <v>6.0615914775898478E-5</v>
      </c>
      <c r="H280" s="47">
        <v>6.3148297005165605E-5</v>
      </c>
      <c r="I280" s="47">
        <v>3.7316564611752662E-5</v>
      </c>
      <c r="J280" s="47">
        <v>1.0588197287909217E-4</v>
      </c>
      <c r="K280" s="47">
        <v>6.6712256930000886E-6</v>
      </c>
      <c r="L280" s="47">
        <v>1.8178343564117129E-5</v>
      </c>
      <c r="M280" s="47">
        <v>4.336612907540634E-5</v>
      </c>
      <c r="N280" s="47">
        <v>1.4033317518646025E-3</v>
      </c>
      <c r="O280" s="47">
        <v>1.0053217052146251E-5</v>
      </c>
      <c r="P280" s="49">
        <v>0</v>
      </c>
      <c r="Q280" s="47">
        <v>5.85855626866954E-6</v>
      </c>
      <c r="R280" s="47">
        <v>4.0326018347191415E-5</v>
      </c>
      <c r="S280" s="49">
        <v>0</v>
      </c>
      <c r="T280" s="49">
        <v>0</v>
      </c>
      <c r="U280" s="49">
        <v>0</v>
      </c>
      <c r="V280" s="49">
        <v>0</v>
      </c>
      <c r="W280" s="47">
        <v>1.135336230975207E-5</v>
      </c>
      <c r="X280" s="47">
        <v>1.0214101794933323E-5</v>
      </c>
      <c r="Y280" s="49">
        <v>0</v>
      </c>
      <c r="Z280" s="47">
        <v>0</v>
      </c>
      <c r="AA280" s="47">
        <v>0</v>
      </c>
      <c r="AB280" s="47">
        <v>0</v>
      </c>
      <c r="AC280" s="47">
        <v>0</v>
      </c>
      <c r="AD280" s="47">
        <v>0</v>
      </c>
      <c r="AE280" s="47">
        <v>0</v>
      </c>
      <c r="AF280" s="47">
        <v>0</v>
      </c>
      <c r="AH280" s="116"/>
      <c r="AI280" s="91"/>
      <c r="AJ280" s="91"/>
      <c r="AK280" s="91"/>
      <c r="AL280" s="91"/>
      <c r="AM280" s="91"/>
      <c r="AN280" s="91"/>
      <c r="AO280" s="91"/>
      <c r="AP280" s="91"/>
      <c r="AQ280" s="91"/>
      <c r="AR280" s="91"/>
      <c r="AS280" s="91"/>
      <c r="AT280" s="91"/>
      <c r="AU280" s="91"/>
      <c r="AV280" s="91"/>
      <c r="AW280" s="91"/>
      <c r="AX280" s="91"/>
      <c r="AY280" s="91"/>
      <c r="AZ280" s="91"/>
      <c r="BA280" s="91"/>
      <c r="BB280" s="91"/>
      <c r="BC280" s="91"/>
      <c r="BD280" s="91"/>
      <c r="BE280" s="91"/>
      <c r="BF280" s="91"/>
    </row>
    <row r="281" spans="1:58" s="47" customFormat="1" x14ac:dyDescent="0.25">
      <c r="A281" s="47">
        <v>10</v>
      </c>
      <c r="B281" s="47">
        <v>3.5287382824622569E-4</v>
      </c>
      <c r="C281" s="50">
        <v>0</v>
      </c>
      <c r="D281" s="50">
        <v>0</v>
      </c>
      <c r="E281" s="50">
        <v>0</v>
      </c>
      <c r="F281" s="50">
        <v>0</v>
      </c>
      <c r="G281" s="47">
        <v>6.0615914775898478E-5</v>
      </c>
      <c r="H281" s="47">
        <v>6.3148297005165605E-5</v>
      </c>
      <c r="I281" s="47">
        <v>3.7316564611752662E-5</v>
      </c>
      <c r="J281" s="47">
        <v>1.0588197287909217E-4</v>
      </c>
      <c r="K281" s="47">
        <v>6.6712256930000886E-6</v>
      </c>
      <c r="L281" s="47">
        <v>1.8178343564117129E-5</v>
      </c>
      <c r="M281" s="47">
        <v>4.336612907540634E-5</v>
      </c>
      <c r="N281" s="47">
        <v>1.4033317518646025E-3</v>
      </c>
      <c r="O281" s="47">
        <v>1.0053217052146251E-5</v>
      </c>
      <c r="P281" s="50">
        <v>0</v>
      </c>
      <c r="Q281" s="47">
        <v>5.85855626866954E-6</v>
      </c>
      <c r="R281" s="47">
        <v>4.0326018347191415E-5</v>
      </c>
      <c r="S281" s="50">
        <v>0</v>
      </c>
      <c r="T281" s="50">
        <v>0</v>
      </c>
      <c r="U281" s="50">
        <v>0</v>
      </c>
      <c r="V281" s="50">
        <v>0</v>
      </c>
      <c r="W281" s="47">
        <v>1.135336230975207E-5</v>
      </c>
      <c r="X281" s="47">
        <v>1.0214101794933323E-5</v>
      </c>
      <c r="Y281" s="50">
        <v>0</v>
      </c>
      <c r="Z281" s="47">
        <v>0</v>
      </c>
      <c r="AA281" s="47">
        <v>0</v>
      </c>
      <c r="AB281" s="47">
        <v>0</v>
      </c>
      <c r="AC281" s="47">
        <v>0</v>
      </c>
      <c r="AD281" s="47">
        <v>0</v>
      </c>
      <c r="AE281" s="47">
        <v>0</v>
      </c>
      <c r="AF281" s="47">
        <v>0</v>
      </c>
      <c r="AH281" s="116"/>
      <c r="AI281" s="91"/>
      <c r="AJ281" s="91"/>
      <c r="AK281" s="91"/>
      <c r="AL281" s="91"/>
      <c r="AM281" s="91"/>
      <c r="AN281" s="91"/>
      <c r="AO281" s="91"/>
      <c r="AP281" s="91"/>
      <c r="AQ281" s="91"/>
      <c r="AR281" s="91"/>
      <c r="AS281" s="91"/>
      <c r="AT281" s="91"/>
      <c r="AU281" s="91"/>
      <c r="AV281" s="91"/>
      <c r="AW281" s="91"/>
      <c r="AX281" s="91"/>
      <c r="AY281" s="91"/>
      <c r="AZ281" s="91"/>
      <c r="BA281" s="91"/>
      <c r="BB281" s="91"/>
      <c r="BC281" s="91"/>
      <c r="BD281" s="91"/>
      <c r="BE281" s="91"/>
      <c r="BF281" s="91"/>
    </row>
    <row r="282" spans="1:58" s="47" customFormat="1" x14ac:dyDescent="0.25">
      <c r="A282" s="47">
        <v>30</v>
      </c>
      <c r="B282" s="47">
        <v>3.5287382824622569E-4</v>
      </c>
      <c r="C282" s="50">
        <v>0</v>
      </c>
      <c r="D282" s="50">
        <v>0</v>
      </c>
      <c r="E282" s="50">
        <v>0</v>
      </c>
      <c r="F282" s="50">
        <v>0</v>
      </c>
      <c r="G282" s="47">
        <v>6.0615914775898478E-5</v>
      </c>
      <c r="H282" s="47">
        <v>6.3148297005165605E-5</v>
      </c>
      <c r="I282" s="47">
        <v>3.7316564611752662E-5</v>
      </c>
      <c r="J282" s="47">
        <v>1.0588197287909217E-4</v>
      </c>
      <c r="K282" s="47">
        <v>6.6712256930000886E-6</v>
      </c>
      <c r="L282" s="47">
        <v>1.8178343564117129E-5</v>
      </c>
      <c r="M282" s="47">
        <v>4.336612907540634E-5</v>
      </c>
      <c r="N282" s="47">
        <v>1.4033317518646025E-3</v>
      </c>
      <c r="O282" s="47">
        <v>1.0053217052146251E-5</v>
      </c>
      <c r="P282" s="50">
        <v>0</v>
      </c>
      <c r="Q282" s="47">
        <v>5.85855626866954E-6</v>
      </c>
      <c r="R282" s="47">
        <v>4.0326018347191415E-5</v>
      </c>
      <c r="S282" s="50">
        <v>0</v>
      </c>
      <c r="T282" s="50">
        <v>0</v>
      </c>
      <c r="U282" s="50">
        <v>0</v>
      </c>
      <c r="V282" s="50">
        <v>0</v>
      </c>
      <c r="W282" s="47">
        <v>1.135336230975207E-5</v>
      </c>
      <c r="X282" s="47">
        <v>1.0214101794933323E-5</v>
      </c>
      <c r="Y282" s="50">
        <v>0</v>
      </c>
      <c r="Z282" s="47">
        <v>0</v>
      </c>
      <c r="AA282" s="47">
        <v>0</v>
      </c>
      <c r="AB282" s="47">
        <v>0</v>
      </c>
      <c r="AC282" s="47">
        <v>0</v>
      </c>
      <c r="AD282" s="47">
        <v>0</v>
      </c>
      <c r="AE282" s="47">
        <v>0</v>
      </c>
      <c r="AF282" s="47">
        <v>0</v>
      </c>
      <c r="AH282" s="116"/>
      <c r="AI282" s="91"/>
      <c r="AJ282" s="91"/>
      <c r="AK282" s="91"/>
      <c r="AL282" s="91"/>
      <c r="AM282" s="91"/>
      <c r="AN282" s="91"/>
      <c r="AO282" s="91"/>
      <c r="AP282" s="91"/>
      <c r="AQ282" s="91"/>
      <c r="AR282" s="91"/>
      <c r="AS282" s="91"/>
      <c r="AT282" s="91"/>
      <c r="AU282" s="91"/>
      <c r="AV282" s="91"/>
      <c r="AW282" s="91"/>
      <c r="AX282" s="91"/>
      <c r="AY282" s="91"/>
      <c r="AZ282" s="91"/>
      <c r="BA282" s="91"/>
      <c r="BB282" s="91"/>
      <c r="BC282" s="91"/>
      <c r="BD282" s="91"/>
      <c r="BE282" s="91"/>
      <c r="BF282" s="91"/>
    </row>
    <row r="283" spans="1:58" s="47" customFormat="1" x14ac:dyDescent="0.25">
      <c r="A283" s="47">
        <v>60</v>
      </c>
      <c r="B283" s="47">
        <v>3.5287382824622569E-4</v>
      </c>
      <c r="C283" s="50">
        <v>0</v>
      </c>
      <c r="D283" s="50">
        <v>0</v>
      </c>
      <c r="E283" s="50">
        <v>0</v>
      </c>
      <c r="F283" s="50">
        <v>0</v>
      </c>
      <c r="G283" s="47">
        <v>6.0615914775898478E-5</v>
      </c>
      <c r="H283" s="47">
        <v>6.3148297005165605E-5</v>
      </c>
      <c r="I283" s="47">
        <v>3.7316564611752662E-5</v>
      </c>
      <c r="J283" s="47">
        <v>1.0588197287909217E-4</v>
      </c>
      <c r="K283" s="47">
        <v>6.6712256930000886E-6</v>
      </c>
      <c r="L283" s="47">
        <v>1.8178343564117129E-5</v>
      </c>
      <c r="M283" s="47">
        <v>4.336612907540634E-5</v>
      </c>
      <c r="N283" s="47">
        <v>1.4033317518646025E-3</v>
      </c>
      <c r="O283" s="47">
        <v>1.0053217052146251E-5</v>
      </c>
      <c r="P283" s="50">
        <v>0</v>
      </c>
      <c r="Q283" s="47">
        <v>5.85855626866954E-6</v>
      </c>
      <c r="R283" s="47">
        <v>4.0326018347191415E-5</v>
      </c>
      <c r="S283" s="50">
        <v>0</v>
      </c>
      <c r="T283" s="50">
        <v>0</v>
      </c>
      <c r="U283" s="50">
        <v>0</v>
      </c>
      <c r="V283" s="50">
        <v>0</v>
      </c>
      <c r="W283" s="47">
        <v>1.135336230975207E-5</v>
      </c>
      <c r="X283" s="47">
        <v>1.0214101794933323E-5</v>
      </c>
      <c r="Y283" s="50">
        <v>0</v>
      </c>
      <c r="Z283" s="47">
        <v>0</v>
      </c>
      <c r="AA283" s="47">
        <v>0</v>
      </c>
      <c r="AB283" s="47">
        <v>0</v>
      </c>
      <c r="AC283" s="47">
        <v>0</v>
      </c>
      <c r="AD283" s="47">
        <v>0</v>
      </c>
      <c r="AE283" s="47">
        <v>0</v>
      </c>
      <c r="AF283" s="47">
        <v>0</v>
      </c>
      <c r="AH283" s="116"/>
      <c r="AI283" s="91"/>
      <c r="AJ283" s="91"/>
      <c r="AK283" s="91"/>
      <c r="AL283" s="91"/>
      <c r="AM283" s="91"/>
      <c r="AN283" s="91"/>
      <c r="AO283" s="91"/>
      <c r="AP283" s="91"/>
      <c r="AQ283" s="91"/>
      <c r="AR283" s="91"/>
      <c r="AS283" s="91"/>
      <c r="AT283" s="91"/>
      <c r="AU283" s="91"/>
      <c r="AV283" s="91"/>
      <c r="AW283" s="91"/>
      <c r="AX283" s="91"/>
      <c r="AY283" s="91"/>
      <c r="AZ283" s="91"/>
      <c r="BA283" s="91"/>
      <c r="BB283" s="91"/>
      <c r="BC283" s="91"/>
      <c r="BD283" s="91"/>
      <c r="BE283" s="91"/>
      <c r="BF283" s="91"/>
    </row>
    <row r="284" spans="1:58" s="47" customFormat="1" x14ac:dyDescent="0.25">
      <c r="A284" s="47">
        <v>120</v>
      </c>
      <c r="B284" s="47">
        <v>3.5287382824622569E-4</v>
      </c>
      <c r="C284" s="49">
        <v>0</v>
      </c>
      <c r="D284" s="49">
        <v>0</v>
      </c>
      <c r="E284" s="49">
        <v>0</v>
      </c>
      <c r="F284" s="49">
        <v>0</v>
      </c>
      <c r="G284" s="47">
        <v>6.0615914775898478E-5</v>
      </c>
      <c r="H284" s="47">
        <v>6.3148297005165605E-5</v>
      </c>
      <c r="I284" s="47">
        <v>3.7316564611752662E-5</v>
      </c>
      <c r="J284" s="47">
        <v>1.0588197287909217E-4</v>
      </c>
      <c r="K284" s="47">
        <v>6.6712256930000886E-6</v>
      </c>
      <c r="L284" s="47">
        <v>1.8178343564117129E-5</v>
      </c>
      <c r="M284" s="47">
        <v>4.336612907540634E-5</v>
      </c>
      <c r="N284" s="47">
        <v>1.4033317518646025E-3</v>
      </c>
      <c r="O284" s="47">
        <v>1.0053217052146251E-5</v>
      </c>
      <c r="P284" s="49">
        <v>0</v>
      </c>
      <c r="Q284" s="47">
        <v>5.85855626866954E-6</v>
      </c>
      <c r="R284" s="47">
        <v>4.0326018347191415E-5</v>
      </c>
      <c r="S284" s="49">
        <v>0</v>
      </c>
      <c r="T284" s="49">
        <v>0</v>
      </c>
      <c r="U284" s="49">
        <v>0</v>
      </c>
      <c r="V284" s="49">
        <v>0</v>
      </c>
      <c r="W284" s="47">
        <v>1.135336230975207E-5</v>
      </c>
      <c r="X284" s="47">
        <v>1.0214101794933323E-5</v>
      </c>
      <c r="Y284" s="49">
        <v>0</v>
      </c>
      <c r="Z284" s="47">
        <v>0</v>
      </c>
      <c r="AA284" s="47">
        <v>0</v>
      </c>
      <c r="AB284" s="47">
        <v>0</v>
      </c>
      <c r="AC284" s="47">
        <v>0</v>
      </c>
      <c r="AD284" s="47">
        <v>0</v>
      </c>
      <c r="AE284" s="47">
        <v>0</v>
      </c>
      <c r="AF284" s="47">
        <v>0</v>
      </c>
      <c r="AH284" s="116"/>
      <c r="AI284" s="91"/>
      <c r="AJ284" s="91"/>
      <c r="AK284" s="91"/>
      <c r="AL284" s="91"/>
      <c r="AM284" s="91"/>
      <c r="AN284" s="91"/>
      <c r="AO284" s="91"/>
      <c r="AP284" s="91"/>
      <c r="AQ284" s="91"/>
      <c r="AR284" s="91"/>
      <c r="AS284" s="91"/>
      <c r="AT284" s="91"/>
      <c r="AU284" s="91"/>
      <c r="AV284" s="91"/>
      <c r="AW284" s="91"/>
      <c r="AX284" s="91"/>
      <c r="AY284" s="91"/>
      <c r="AZ284" s="91"/>
      <c r="BA284" s="91"/>
      <c r="BB284" s="91"/>
      <c r="BC284" s="91"/>
      <c r="BD284" s="91"/>
      <c r="BE284" s="91"/>
      <c r="BF284" s="91"/>
    </row>
    <row r="285" spans="1:58" s="47" customFormat="1" x14ac:dyDescent="0.25">
      <c r="A285" s="47">
        <v>300</v>
      </c>
      <c r="B285" s="47">
        <v>3.5287382824622569E-4</v>
      </c>
      <c r="C285" s="50">
        <v>0</v>
      </c>
      <c r="D285" s="50">
        <v>0</v>
      </c>
      <c r="E285" s="50">
        <v>0</v>
      </c>
      <c r="F285" s="50">
        <v>0</v>
      </c>
      <c r="G285" s="47">
        <v>6.0615914775898478E-5</v>
      </c>
      <c r="H285" s="47">
        <v>6.3148297005165605E-5</v>
      </c>
      <c r="I285" s="47">
        <v>3.7316564611752662E-5</v>
      </c>
      <c r="J285" s="47">
        <v>1.0588197287909217E-4</v>
      </c>
      <c r="K285" s="47">
        <v>6.6712256930000886E-6</v>
      </c>
      <c r="L285" s="47">
        <v>1.8178343564117129E-5</v>
      </c>
      <c r="M285" s="47">
        <v>4.336612907540634E-5</v>
      </c>
      <c r="N285" s="47">
        <v>1.4033317518646025E-3</v>
      </c>
      <c r="O285" s="47">
        <v>1.0053217052146251E-5</v>
      </c>
      <c r="P285" s="50">
        <v>0</v>
      </c>
      <c r="Q285" s="47">
        <v>5.85855626866954E-6</v>
      </c>
      <c r="R285" s="47">
        <v>4.0326018347191415E-5</v>
      </c>
      <c r="S285" s="50">
        <v>0</v>
      </c>
      <c r="T285" s="50">
        <v>0</v>
      </c>
      <c r="U285" s="50">
        <v>0</v>
      </c>
      <c r="V285" s="50">
        <v>0</v>
      </c>
      <c r="W285" s="47">
        <v>1.135336230975207E-5</v>
      </c>
      <c r="X285" s="47">
        <v>1.0214101794933323E-5</v>
      </c>
      <c r="Y285" s="50">
        <v>0</v>
      </c>
      <c r="Z285" s="47">
        <v>0</v>
      </c>
      <c r="AA285" s="47">
        <v>0</v>
      </c>
      <c r="AB285" s="47">
        <v>0</v>
      </c>
      <c r="AC285" s="47">
        <v>0</v>
      </c>
      <c r="AD285" s="47">
        <v>0</v>
      </c>
      <c r="AE285" s="47">
        <v>0</v>
      </c>
      <c r="AF285" s="47">
        <v>0</v>
      </c>
      <c r="AH285" s="116"/>
      <c r="AI285" s="91"/>
      <c r="AJ285" s="91"/>
      <c r="AK285" s="91"/>
      <c r="AL285" s="91"/>
      <c r="AM285" s="91"/>
      <c r="AN285" s="91"/>
      <c r="AO285" s="91"/>
      <c r="AP285" s="91"/>
      <c r="AQ285" s="91"/>
      <c r="AR285" s="91"/>
      <c r="AS285" s="91"/>
      <c r="AT285" s="91"/>
      <c r="AU285" s="91"/>
      <c r="AV285" s="91"/>
      <c r="AW285" s="91"/>
      <c r="AX285" s="91"/>
      <c r="AY285" s="91"/>
      <c r="AZ285" s="91"/>
      <c r="BA285" s="91"/>
      <c r="BB285" s="91"/>
      <c r="BC285" s="91"/>
      <c r="BD285" s="91"/>
      <c r="BE285" s="91"/>
      <c r="BF285" s="91"/>
    </row>
    <row r="286" spans="1:58" s="47" customFormat="1" x14ac:dyDescent="0.25">
      <c r="A286" s="47">
        <v>600</v>
      </c>
      <c r="B286" s="47">
        <v>3.5287382824622569E-4</v>
      </c>
      <c r="C286" s="50">
        <v>0</v>
      </c>
      <c r="D286" s="50">
        <v>0</v>
      </c>
      <c r="E286" s="50">
        <v>0</v>
      </c>
      <c r="F286" s="50">
        <v>0</v>
      </c>
      <c r="G286" s="47">
        <v>6.0615914775898478E-5</v>
      </c>
      <c r="H286" s="47">
        <v>6.3148297005165605E-5</v>
      </c>
      <c r="I286" s="47">
        <v>3.7316564611752662E-5</v>
      </c>
      <c r="J286" s="47">
        <v>1.0588197287909217E-4</v>
      </c>
      <c r="K286" s="47">
        <v>6.6712256930000886E-6</v>
      </c>
      <c r="L286" s="47">
        <v>1.8178343564117129E-5</v>
      </c>
      <c r="M286" s="47">
        <v>4.336612907540634E-5</v>
      </c>
      <c r="N286" s="47">
        <v>1.4033317518646025E-3</v>
      </c>
      <c r="O286" s="47">
        <v>1.0053217052146251E-5</v>
      </c>
      <c r="P286" s="50">
        <v>0</v>
      </c>
      <c r="Q286" s="47">
        <v>5.85855626866954E-6</v>
      </c>
      <c r="R286" s="47">
        <v>4.0326018347191415E-5</v>
      </c>
      <c r="S286" s="50">
        <v>0</v>
      </c>
      <c r="T286" s="50">
        <v>0</v>
      </c>
      <c r="U286" s="50">
        <v>0</v>
      </c>
      <c r="V286" s="50">
        <v>0</v>
      </c>
      <c r="W286" s="47">
        <v>1.135336230975207E-5</v>
      </c>
      <c r="X286" s="47">
        <v>1.0214101794933323E-5</v>
      </c>
      <c r="Y286" s="50">
        <v>0</v>
      </c>
      <c r="Z286" s="47">
        <v>0</v>
      </c>
      <c r="AA286" s="47">
        <v>0</v>
      </c>
      <c r="AB286" s="47">
        <v>0</v>
      </c>
      <c r="AC286" s="47">
        <v>0</v>
      </c>
      <c r="AD286" s="47">
        <v>0</v>
      </c>
      <c r="AE286" s="47">
        <v>0</v>
      </c>
      <c r="AF286" s="47">
        <v>0</v>
      </c>
      <c r="AH286" s="116"/>
      <c r="AI286" s="91"/>
      <c r="AJ286" s="91"/>
      <c r="AK286" s="91"/>
      <c r="AL286" s="91"/>
      <c r="AM286" s="91"/>
      <c r="AN286" s="91"/>
      <c r="AO286" s="91"/>
      <c r="AP286" s="91"/>
      <c r="AQ286" s="91"/>
      <c r="AR286" s="91"/>
      <c r="AS286" s="91"/>
      <c r="AT286" s="91"/>
      <c r="AU286" s="91"/>
      <c r="AV286" s="91"/>
      <c r="AW286" s="91"/>
      <c r="AX286" s="91"/>
      <c r="AY286" s="91"/>
      <c r="AZ286" s="91"/>
      <c r="BA286" s="91"/>
      <c r="BB286" s="91"/>
      <c r="BC286" s="91"/>
      <c r="BD286" s="91"/>
      <c r="BE286" s="91"/>
      <c r="BF286" s="91"/>
    </row>
    <row r="287" spans="1:58" s="47" customFormat="1" x14ac:dyDescent="0.25">
      <c r="A287" s="47">
        <v>1800</v>
      </c>
      <c r="B287" s="47">
        <v>3.5287382824622569E-4</v>
      </c>
      <c r="C287" s="50">
        <v>0</v>
      </c>
      <c r="D287" s="50">
        <v>0</v>
      </c>
      <c r="E287" s="50">
        <v>0</v>
      </c>
      <c r="F287" s="50">
        <v>0</v>
      </c>
      <c r="G287" s="47">
        <v>6.0615914775898478E-5</v>
      </c>
      <c r="H287" s="47">
        <v>6.3148297005165605E-5</v>
      </c>
      <c r="I287" s="47">
        <v>3.7316564611752662E-5</v>
      </c>
      <c r="J287" s="47">
        <v>1.0588197287909217E-4</v>
      </c>
      <c r="K287" s="47">
        <v>6.6712256930000886E-6</v>
      </c>
      <c r="L287" s="47">
        <v>1.8178343564117129E-5</v>
      </c>
      <c r="M287" s="47">
        <v>4.336612907540634E-5</v>
      </c>
      <c r="N287" s="47">
        <v>1.4033317518646025E-3</v>
      </c>
      <c r="O287" s="47">
        <v>1.0053217052146251E-5</v>
      </c>
      <c r="P287" s="50">
        <v>0</v>
      </c>
      <c r="Q287" s="47">
        <v>5.85855626866954E-6</v>
      </c>
      <c r="R287" s="47">
        <v>4.0326018347191415E-5</v>
      </c>
      <c r="S287" s="50">
        <v>0</v>
      </c>
      <c r="T287" s="50">
        <v>0</v>
      </c>
      <c r="U287" s="50">
        <v>0</v>
      </c>
      <c r="V287" s="50">
        <v>0</v>
      </c>
      <c r="W287" s="47">
        <v>1.135336230975207E-5</v>
      </c>
      <c r="X287" s="47">
        <v>1.0214101794933323E-5</v>
      </c>
      <c r="Y287" s="50">
        <v>0</v>
      </c>
      <c r="Z287" s="47">
        <v>0</v>
      </c>
      <c r="AA287" s="47">
        <v>0</v>
      </c>
      <c r="AB287" s="47">
        <v>0</v>
      </c>
      <c r="AC287" s="47">
        <v>0</v>
      </c>
      <c r="AD287" s="47">
        <v>0</v>
      </c>
      <c r="AE287" s="47">
        <v>0</v>
      </c>
      <c r="AF287" s="47">
        <v>0</v>
      </c>
      <c r="AH287" s="116"/>
      <c r="AI287" s="91"/>
      <c r="AJ287" s="91"/>
      <c r="AK287" s="91"/>
      <c r="AL287" s="91"/>
      <c r="AM287" s="91"/>
      <c r="AN287" s="91"/>
      <c r="AO287" s="91"/>
      <c r="AP287" s="91"/>
      <c r="AQ287" s="91"/>
      <c r="AR287" s="91"/>
      <c r="AS287" s="91"/>
      <c r="AT287" s="91"/>
      <c r="AU287" s="91"/>
      <c r="AV287" s="91"/>
      <c r="AW287" s="91"/>
      <c r="AX287" s="91"/>
      <c r="AY287" s="91"/>
      <c r="AZ287" s="91"/>
      <c r="BA287" s="91"/>
      <c r="BB287" s="91"/>
      <c r="BC287" s="91"/>
      <c r="BD287" s="91"/>
      <c r="BE287" s="91"/>
      <c r="BF287" s="91"/>
    </row>
    <row r="288" spans="1:58" s="47" customFormat="1" x14ac:dyDescent="0.25">
      <c r="AH288" s="116"/>
      <c r="AI288" s="91"/>
      <c r="AJ288" s="91"/>
      <c r="AK288" s="91"/>
      <c r="AL288" s="91"/>
      <c r="AM288" s="91"/>
      <c r="AN288" s="91"/>
      <c r="AO288" s="91"/>
      <c r="AP288" s="91"/>
      <c r="AQ288" s="91"/>
      <c r="AR288" s="91"/>
      <c r="AS288" s="91"/>
      <c r="AT288" s="91"/>
      <c r="AU288" s="91"/>
      <c r="AV288" s="91"/>
      <c r="AW288" s="91"/>
      <c r="AX288" s="91"/>
      <c r="AY288" s="91"/>
      <c r="AZ288" s="91"/>
      <c r="BA288" s="91"/>
      <c r="BB288" s="91"/>
      <c r="BC288" s="91"/>
      <c r="BD288" s="91"/>
      <c r="BE288" s="91"/>
      <c r="BF288" s="91"/>
    </row>
    <row r="289" spans="1:58" s="47" customFormat="1" x14ac:dyDescent="0.25">
      <c r="A289" s="47" t="s">
        <v>28</v>
      </c>
      <c r="AH289" s="116"/>
      <c r="AI289" s="91"/>
      <c r="AJ289" s="91"/>
      <c r="AK289" s="91"/>
      <c r="AL289" s="91"/>
      <c r="AM289" s="91"/>
      <c r="AN289" s="91"/>
      <c r="AO289" s="91"/>
      <c r="AP289" s="91"/>
      <c r="AQ289" s="91"/>
      <c r="AR289" s="91"/>
      <c r="AS289" s="91"/>
      <c r="AT289" s="91"/>
      <c r="AU289" s="91"/>
      <c r="AV289" s="91"/>
      <c r="AW289" s="91"/>
      <c r="AX289" s="91"/>
      <c r="AY289" s="91"/>
      <c r="AZ289" s="91"/>
      <c r="BA289" s="91"/>
      <c r="BB289" s="91"/>
      <c r="BC289" s="91"/>
      <c r="BD289" s="91"/>
      <c r="BE289" s="91"/>
      <c r="BF289" s="91"/>
    </row>
    <row r="290" spans="1:58" s="47" customFormat="1" x14ac:dyDescent="0.25">
      <c r="A290" s="48" t="s">
        <v>34</v>
      </c>
      <c r="B290" s="49"/>
      <c r="C290" s="49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AH290" s="116"/>
      <c r="AI290" s="91"/>
      <c r="AJ290" s="91"/>
      <c r="AK290" s="91"/>
      <c r="AL290" s="91"/>
      <c r="AM290" s="91"/>
      <c r="AN290" s="91"/>
      <c r="AO290" s="91"/>
      <c r="AP290" s="91"/>
      <c r="AQ290" s="91"/>
      <c r="AR290" s="91"/>
      <c r="AS290" s="91"/>
      <c r="AT290" s="91"/>
      <c r="AU290" s="91"/>
      <c r="AV290" s="91"/>
      <c r="AW290" s="91"/>
      <c r="AX290" s="91"/>
      <c r="AY290" s="91"/>
      <c r="AZ290" s="91"/>
      <c r="BA290" s="91"/>
      <c r="BB290" s="91"/>
      <c r="BC290" s="91"/>
      <c r="BD290" s="91"/>
      <c r="BE290" s="91"/>
      <c r="BF290" s="91"/>
    </row>
    <row r="291" spans="1:58" s="47" customFormat="1" x14ac:dyDescent="0.25">
      <c r="A291" s="47">
        <v>3</v>
      </c>
      <c r="B291" s="47">
        <v>0.1186590950624125</v>
      </c>
      <c r="C291" s="47">
        <v>0.47950158797905151</v>
      </c>
      <c r="D291" s="51">
        <v>0</v>
      </c>
      <c r="E291" s="51">
        <v>0</v>
      </c>
      <c r="F291" s="51">
        <v>0</v>
      </c>
      <c r="G291" s="47">
        <v>1.2373171791081887E-4</v>
      </c>
      <c r="H291" s="47">
        <v>9.3336456544017591E-4</v>
      </c>
      <c r="I291" s="47">
        <v>6.607144808258111E-4</v>
      </c>
      <c r="J291" s="47">
        <v>3.2936325280527182E-3</v>
      </c>
      <c r="K291" s="47">
        <v>2.3292492736234006E-5</v>
      </c>
      <c r="L291" s="47">
        <v>6.6045201994566102E-5</v>
      </c>
      <c r="M291" s="47">
        <v>1.7722546481799381E-4</v>
      </c>
      <c r="N291" s="47">
        <v>0.39588930173334641</v>
      </c>
      <c r="O291" s="47">
        <v>5.4836614529286726E-5</v>
      </c>
      <c r="P291" s="51">
        <v>0</v>
      </c>
      <c r="Q291" s="47">
        <v>7.9715740776573171E-5</v>
      </c>
      <c r="R291" s="47">
        <v>3.1652246620626312E-4</v>
      </c>
      <c r="S291" s="51">
        <v>0</v>
      </c>
      <c r="T291" s="51">
        <v>0</v>
      </c>
      <c r="U291" s="51">
        <v>0</v>
      </c>
      <c r="V291" s="51">
        <v>0</v>
      </c>
      <c r="W291" s="47">
        <v>1.6416855467237291E-4</v>
      </c>
      <c r="X291" s="47">
        <v>5.6765397226842886E-5</v>
      </c>
      <c r="Y291" s="51">
        <v>0</v>
      </c>
      <c r="Z291" s="47">
        <v>0</v>
      </c>
      <c r="AA291" s="47">
        <v>0</v>
      </c>
      <c r="AB291" s="47">
        <v>0</v>
      </c>
      <c r="AC291" s="47">
        <v>0</v>
      </c>
      <c r="AD291" s="47">
        <v>0</v>
      </c>
      <c r="AE291" s="47">
        <v>0</v>
      </c>
      <c r="AF291" s="47">
        <v>0</v>
      </c>
      <c r="AH291" s="116"/>
      <c r="AI291" s="91"/>
      <c r="AJ291" s="91"/>
      <c r="AK291" s="91"/>
      <c r="AL291" s="91"/>
      <c r="AM291" s="91"/>
      <c r="AN291" s="91"/>
      <c r="AO291" s="91"/>
      <c r="AP291" s="91"/>
      <c r="AQ291" s="91"/>
      <c r="AR291" s="91"/>
      <c r="AS291" s="91"/>
      <c r="AT291" s="91"/>
      <c r="AU291" s="91"/>
      <c r="AV291" s="91"/>
      <c r="AW291" s="91"/>
      <c r="AX291" s="91"/>
      <c r="AY291" s="91"/>
      <c r="AZ291" s="91"/>
      <c r="BA291" s="91"/>
      <c r="BB291" s="91"/>
      <c r="BC291" s="91"/>
      <c r="BD291" s="91"/>
      <c r="BE291" s="91"/>
      <c r="BF291" s="91"/>
    </row>
    <row r="292" spans="1:58" s="47" customFormat="1" x14ac:dyDescent="0.25">
      <c r="A292" s="47">
        <v>10</v>
      </c>
      <c r="B292" s="47">
        <v>0.1186590950624125</v>
      </c>
      <c r="C292" s="47">
        <v>0.47950158797905151</v>
      </c>
      <c r="D292" s="50">
        <v>0</v>
      </c>
      <c r="E292" s="50">
        <v>0</v>
      </c>
      <c r="F292" s="50">
        <v>0</v>
      </c>
      <c r="G292" s="47">
        <v>1.2373171791081887E-4</v>
      </c>
      <c r="H292" s="47">
        <v>9.3336456544017591E-4</v>
      </c>
      <c r="I292" s="47">
        <v>6.607144808258111E-4</v>
      </c>
      <c r="J292" s="47">
        <v>3.2936325280527182E-3</v>
      </c>
      <c r="K292" s="47">
        <v>2.3292492736234006E-5</v>
      </c>
      <c r="L292" s="47">
        <v>6.6045201994566102E-5</v>
      </c>
      <c r="M292" s="47">
        <v>1.7722546481799381E-4</v>
      </c>
      <c r="N292" s="47">
        <v>0.39588930173334641</v>
      </c>
      <c r="O292" s="47">
        <v>5.4836614529286726E-5</v>
      </c>
      <c r="P292" s="50">
        <v>0</v>
      </c>
      <c r="Q292" s="47">
        <v>7.9715740776573171E-5</v>
      </c>
      <c r="R292" s="47">
        <v>3.1652246620626312E-4</v>
      </c>
      <c r="S292" s="50">
        <v>0</v>
      </c>
      <c r="T292" s="50">
        <v>0</v>
      </c>
      <c r="U292" s="50">
        <v>0</v>
      </c>
      <c r="V292" s="50">
        <v>0</v>
      </c>
      <c r="W292" s="47">
        <v>1.6416855467237291E-4</v>
      </c>
      <c r="X292" s="47">
        <v>5.6765397226842886E-5</v>
      </c>
      <c r="Y292" s="50">
        <v>0</v>
      </c>
      <c r="Z292" s="47">
        <v>0</v>
      </c>
      <c r="AA292" s="47">
        <v>0</v>
      </c>
      <c r="AB292" s="47">
        <v>0</v>
      </c>
      <c r="AC292" s="47">
        <v>0</v>
      </c>
      <c r="AD292" s="47">
        <v>0</v>
      </c>
      <c r="AE292" s="47">
        <v>0</v>
      </c>
      <c r="AF292" s="47">
        <v>0</v>
      </c>
      <c r="AH292" s="116"/>
      <c r="AI292" s="91"/>
      <c r="AJ292" s="91"/>
      <c r="AK292" s="91"/>
      <c r="AL292" s="91"/>
      <c r="AM292" s="91"/>
      <c r="AN292" s="91"/>
      <c r="AO292" s="91"/>
      <c r="AP292" s="91"/>
      <c r="AQ292" s="91"/>
      <c r="AR292" s="91"/>
      <c r="AS292" s="91"/>
      <c r="AT292" s="91"/>
      <c r="AU292" s="91"/>
      <c r="AV292" s="91"/>
      <c r="AW292" s="91"/>
      <c r="AX292" s="91"/>
      <c r="AY292" s="91"/>
      <c r="AZ292" s="91"/>
      <c r="BA292" s="91"/>
      <c r="BB292" s="91"/>
      <c r="BC292" s="91"/>
      <c r="BD292" s="91"/>
      <c r="BE292" s="91"/>
      <c r="BF292" s="91"/>
    </row>
    <row r="293" spans="1:58" s="47" customFormat="1" x14ac:dyDescent="0.25">
      <c r="A293" s="47">
        <v>30</v>
      </c>
      <c r="B293" s="47">
        <v>0.1186590950624125</v>
      </c>
      <c r="C293" s="47">
        <v>0.47950158797905151</v>
      </c>
      <c r="D293" s="50">
        <v>0</v>
      </c>
      <c r="E293" s="50">
        <v>0</v>
      </c>
      <c r="F293" s="50">
        <v>0</v>
      </c>
      <c r="G293" s="47">
        <v>1.2373171791081887E-4</v>
      </c>
      <c r="H293" s="47">
        <v>9.3336456544017591E-4</v>
      </c>
      <c r="I293" s="47">
        <v>6.607144808258111E-4</v>
      </c>
      <c r="J293" s="47">
        <v>3.2936325280527182E-3</v>
      </c>
      <c r="K293" s="47">
        <v>2.3292492736234006E-5</v>
      </c>
      <c r="L293" s="47">
        <v>6.6045201994566102E-5</v>
      </c>
      <c r="M293" s="47">
        <v>1.7722546481799381E-4</v>
      </c>
      <c r="N293" s="47">
        <v>0.39588930173334641</v>
      </c>
      <c r="O293" s="47">
        <v>5.4836614529286726E-5</v>
      </c>
      <c r="P293" s="50">
        <v>0</v>
      </c>
      <c r="Q293" s="47">
        <v>7.9715740776573171E-5</v>
      </c>
      <c r="R293" s="47">
        <v>3.1652246620626312E-4</v>
      </c>
      <c r="S293" s="50">
        <v>0</v>
      </c>
      <c r="T293" s="50">
        <v>0</v>
      </c>
      <c r="U293" s="50">
        <v>0</v>
      </c>
      <c r="V293" s="50">
        <v>0</v>
      </c>
      <c r="W293" s="47">
        <v>1.6416855467237291E-4</v>
      </c>
      <c r="X293" s="47">
        <v>5.6765397226842886E-5</v>
      </c>
      <c r="Y293" s="50">
        <v>0</v>
      </c>
      <c r="Z293" s="47">
        <v>0</v>
      </c>
      <c r="AA293" s="47">
        <v>0</v>
      </c>
      <c r="AB293" s="47">
        <v>0</v>
      </c>
      <c r="AC293" s="47">
        <v>0</v>
      </c>
      <c r="AD293" s="47">
        <v>0</v>
      </c>
      <c r="AE293" s="47">
        <v>0</v>
      </c>
      <c r="AF293" s="47">
        <v>0</v>
      </c>
      <c r="AH293" s="116"/>
      <c r="AI293" s="91"/>
      <c r="AJ293" s="91"/>
      <c r="AK293" s="91"/>
      <c r="AL293" s="91"/>
      <c r="AM293" s="91"/>
      <c r="AN293" s="91"/>
      <c r="AO293" s="91"/>
      <c r="AP293" s="91"/>
      <c r="AQ293" s="91"/>
      <c r="AR293" s="91"/>
      <c r="AS293" s="91"/>
      <c r="AT293" s="91"/>
      <c r="AU293" s="91"/>
      <c r="AV293" s="91"/>
      <c r="AW293" s="91"/>
      <c r="AX293" s="91"/>
      <c r="AY293" s="91"/>
      <c r="AZ293" s="91"/>
      <c r="BA293" s="91"/>
      <c r="BB293" s="91"/>
      <c r="BC293" s="91"/>
      <c r="BD293" s="91"/>
      <c r="BE293" s="91"/>
      <c r="BF293" s="91"/>
    </row>
    <row r="294" spans="1:58" s="47" customFormat="1" x14ac:dyDescent="0.25">
      <c r="A294" s="47">
        <v>60</v>
      </c>
      <c r="B294" s="47">
        <v>0.1186590950624125</v>
      </c>
      <c r="C294" s="47">
        <v>0.47950158797905151</v>
      </c>
      <c r="D294" s="50">
        <v>0</v>
      </c>
      <c r="E294" s="50">
        <v>0</v>
      </c>
      <c r="F294" s="50">
        <v>0</v>
      </c>
      <c r="G294" s="47">
        <v>1.2373171791081887E-4</v>
      </c>
      <c r="H294" s="47">
        <v>9.3336456544017591E-4</v>
      </c>
      <c r="I294" s="47">
        <v>6.607144808258111E-4</v>
      </c>
      <c r="J294" s="47">
        <v>3.2936325280527182E-3</v>
      </c>
      <c r="K294" s="47">
        <v>2.3292492736234006E-5</v>
      </c>
      <c r="L294" s="47">
        <v>6.6045201994566102E-5</v>
      </c>
      <c r="M294" s="47">
        <v>1.7722546481799381E-4</v>
      </c>
      <c r="N294" s="47">
        <v>0.39588930173334641</v>
      </c>
      <c r="O294" s="47">
        <v>5.4836614529286726E-5</v>
      </c>
      <c r="P294" s="50">
        <v>0</v>
      </c>
      <c r="Q294" s="47">
        <v>7.9715740776573171E-5</v>
      </c>
      <c r="R294" s="47">
        <v>3.1652246620626312E-4</v>
      </c>
      <c r="S294" s="50">
        <v>0</v>
      </c>
      <c r="T294" s="50">
        <v>0</v>
      </c>
      <c r="U294" s="50">
        <v>0</v>
      </c>
      <c r="V294" s="50">
        <v>0</v>
      </c>
      <c r="W294" s="47">
        <v>1.6416855467237291E-4</v>
      </c>
      <c r="X294" s="47">
        <v>5.6765397226842886E-5</v>
      </c>
      <c r="Y294" s="50">
        <v>0</v>
      </c>
      <c r="Z294" s="47">
        <v>0</v>
      </c>
      <c r="AA294" s="47">
        <v>0</v>
      </c>
      <c r="AB294" s="47">
        <v>0</v>
      </c>
      <c r="AC294" s="47">
        <v>0</v>
      </c>
      <c r="AD294" s="47">
        <v>0</v>
      </c>
      <c r="AE294" s="47">
        <v>0</v>
      </c>
      <c r="AF294" s="47">
        <v>0</v>
      </c>
      <c r="AH294" s="116"/>
      <c r="AI294" s="91"/>
      <c r="AJ294" s="91"/>
      <c r="AK294" s="91"/>
      <c r="AL294" s="91"/>
      <c r="AM294" s="91"/>
      <c r="AN294" s="91"/>
      <c r="AO294" s="91"/>
      <c r="AP294" s="91"/>
      <c r="AQ294" s="91"/>
      <c r="AR294" s="91"/>
      <c r="AS294" s="91"/>
      <c r="AT294" s="91"/>
      <c r="AU294" s="91"/>
      <c r="AV294" s="91"/>
      <c r="AW294" s="91"/>
      <c r="AX294" s="91"/>
      <c r="AY294" s="91"/>
      <c r="AZ294" s="91"/>
      <c r="BA294" s="91"/>
      <c r="BB294" s="91"/>
      <c r="BC294" s="91"/>
      <c r="BD294" s="91"/>
      <c r="BE294" s="91"/>
      <c r="BF294" s="91"/>
    </row>
    <row r="295" spans="1:58" s="47" customFormat="1" x14ac:dyDescent="0.25">
      <c r="A295" s="47">
        <v>120</v>
      </c>
      <c r="B295" s="47">
        <v>0.1186590950624125</v>
      </c>
      <c r="C295" s="47">
        <v>0.47950158797905151</v>
      </c>
      <c r="D295" s="50">
        <v>0</v>
      </c>
      <c r="E295" s="50">
        <v>0</v>
      </c>
      <c r="F295" s="50">
        <v>0</v>
      </c>
      <c r="G295" s="47">
        <v>1.2373171791081887E-4</v>
      </c>
      <c r="H295" s="47">
        <v>9.3336456544017591E-4</v>
      </c>
      <c r="I295" s="47">
        <v>6.607144808258111E-4</v>
      </c>
      <c r="J295" s="47">
        <v>3.2936325280527182E-3</v>
      </c>
      <c r="K295" s="47">
        <v>2.3292492736234006E-5</v>
      </c>
      <c r="L295" s="47">
        <v>6.6045201994566102E-5</v>
      </c>
      <c r="M295" s="47">
        <v>1.7722546481799381E-4</v>
      </c>
      <c r="N295" s="47">
        <v>0.39588930173334641</v>
      </c>
      <c r="O295" s="47">
        <v>5.4836614529286726E-5</v>
      </c>
      <c r="P295" s="50">
        <v>0</v>
      </c>
      <c r="Q295" s="47">
        <v>7.9715740776573171E-5</v>
      </c>
      <c r="R295" s="47">
        <v>3.1652246620626312E-4</v>
      </c>
      <c r="S295" s="50">
        <v>0</v>
      </c>
      <c r="T295" s="50">
        <v>0</v>
      </c>
      <c r="U295" s="50">
        <v>0</v>
      </c>
      <c r="V295" s="50">
        <v>0</v>
      </c>
      <c r="W295" s="47">
        <v>1.6416855467237291E-4</v>
      </c>
      <c r="X295" s="47">
        <v>5.6765397226842886E-5</v>
      </c>
      <c r="Y295" s="50">
        <v>0</v>
      </c>
      <c r="Z295" s="47">
        <v>0</v>
      </c>
      <c r="AA295" s="47">
        <v>0</v>
      </c>
      <c r="AB295" s="47">
        <v>0</v>
      </c>
      <c r="AC295" s="47">
        <v>0</v>
      </c>
      <c r="AD295" s="47">
        <v>0</v>
      </c>
      <c r="AE295" s="47">
        <v>0</v>
      </c>
      <c r="AF295" s="47">
        <v>0</v>
      </c>
      <c r="AH295" s="116"/>
      <c r="AI295" s="91"/>
      <c r="AJ295" s="91"/>
      <c r="AK295" s="91"/>
      <c r="AL295" s="91"/>
      <c r="AM295" s="91"/>
      <c r="AN295" s="91"/>
      <c r="AO295" s="91"/>
      <c r="AP295" s="91"/>
      <c r="AQ295" s="91"/>
      <c r="AR295" s="91"/>
      <c r="AS295" s="91"/>
      <c r="AT295" s="91"/>
      <c r="AU295" s="91"/>
      <c r="AV295" s="91"/>
      <c r="AW295" s="91"/>
      <c r="AX295" s="91"/>
      <c r="AY295" s="91"/>
      <c r="AZ295" s="91"/>
      <c r="BA295" s="91"/>
      <c r="BB295" s="91"/>
      <c r="BC295" s="91"/>
      <c r="BD295" s="91"/>
      <c r="BE295" s="91"/>
      <c r="BF295" s="91"/>
    </row>
    <row r="296" spans="1:58" s="47" customFormat="1" x14ac:dyDescent="0.25">
      <c r="A296" s="47">
        <v>300</v>
      </c>
      <c r="B296" s="47">
        <v>0.1186590950624125</v>
      </c>
      <c r="C296" s="47">
        <v>0.47950158797905151</v>
      </c>
      <c r="D296" s="50">
        <v>0</v>
      </c>
      <c r="E296" s="50">
        <v>0</v>
      </c>
      <c r="F296" s="50">
        <v>0</v>
      </c>
      <c r="G296" s="47">
        <v>1.2373171791081887E-4</v>
      </c>
      <c r="H296" s="47">
        <v>9.3336456544017591E-4</v>
      </c>
      <c r="I296" s="47">
        <v>6.607144808258111E-4</v>
      </c>
      <c r="J296" s="47">
        <v>3.2936325280527182E-3</v>
      </c>
      <c r="K296" s="47">
        <v>2.3292492736234006E-5</v>
      </c>
      <c r="L296" s="47">
        <v>6.6045201994566102E-5</v>
      </c>
      <c r="M296" s="47">
        <v>1.7722546481799381E-4</v>
      </c>
      <c r="N296" s="47">
        <v>0.39588930173334641</v>
      </c>
      <c r="O296" s="47">
        <v>5.4836614529286726E-5</v>
      </c>
      <c r="P296" s="50">
        <v>0</v>
      </c>
      <c r="Q296" s="47">
        <v>7.9715740776573171E-5</v>
      </c>
      <c r="R296" s="47">
        <v>3.1652246620626312E-4</v>
      </c>
      <c r="S296" s="50">
        <v>0</v>
      </c>
      <c r="T296" s="50">
        <v>0</v>
      </c>
      <c r="U296" s="50">
        <v>0</v>
      </c>
      <c r="V296" s="50">
        <v>0</v>
      </c>
      <c r="W296" s="47">
        <v>1.6416855467237291E-4</v>
      </c>
      <c r="X296" s="47">
        <v>5.6765397226842886E-5</v>
      </c>
      <c r="Y296" s="50">
        <v>0</v>
      </c>
      <c r="Z296" s="47">
        <v>0</v>
      </c>
      <c r="AA296" s="47">
        <v>0</v>
      </c>
      <c r="AB296" s="47">
        <v>0</v>
      </c>
      <c r="AC296" s="47">
        <v>0</v>
      </c>
      <c r="AD296" s="47">
        <v>0</v>
      </c>
      <c r="AE296" s="47">
        <v>0</v>
      </c>
      <c r="AF296" s="47">
        <v>0</v>
      </c>
      <c r="AH296" s="116"/>
      <c r="AI296" s="91"/>
      <c r="AJ296" s="91"/>
      <c r="AK296" s="91"/>
      <c r="AL296" s="91"/>
      <c r="AM296" s="91"/>
      <c r="AN296" s="91"/>
      <c r="AO296" s="91"/>
      <c r="AP296" s="91"/>
      <c r="AQ296" s="91"/>
      <c r="AR296" s="91"/>
      <c r="AS296" s="91"/>
      <c r="AT296" s="91"/>
      <c r="AU296" s="91"/>
      <c r="AV296" s="91"/>
      <c r="AW296" s="91"/>
      <c r="AX296" s="91"/>
      <c r="AY296" s="91"/>
      <c r="AZ296" s="91"/>
      <c r="BA296" s="91"/>
      <c r="BB296" s="91"/>
      <c r="BC296" s="91"/>
      <c r="BD296" s="91"/>
      <c r="BE296" s="91"/>
      <c r="BF296" s="91"/>
    </row>
    <row r="297" spans="1:58" s="47" customFormat="1" x14ac:dyDescent="0.25">
      <c r="A297" s="47">
        <v>600</v>
      </c>
      <c r="B297" s="47">
        <v>0.1186590950624125</v>
      </c>
      <c r="C297" s="47">
        <v>0.47950158797905151</v>
      </c>
      <c r="D297" s="50">
        <v>0</v>
      </c>
      <c r="E297" s="50">
        <v>0</v>
      </c>
      <c r="F297" s="50">
        <v>0</v>
      </c>
      <c r="G297" s="47">
        <v>1.2373171791081887E-4</v>
      </c>
      <c r="H297" s="47">
        <v>9.3336456544017591E-4</v>
      </c>
      <c r="I297" s="47">
        <v>6.607144808258111E-4</v>
      </c>
      <c r="J297" s="47">
        <v>3.2936325280527182E-3</v>
      </c>
      <c r="K297" s="47">
        <v>2.3292492736234006E-5</v>
      </c>
      <c r="L297" s="47">
        <v>6.6045201994566102E-5</v>
      </c>
      <c r="M297" s="47">
        <v>1.7722546481799381E-4</v>
      </c>
      <c r="N297" s="47">
        <v>0.39588930173334641</v>
      </c>
      <c r="O297" s="47">
        <v>5.4836614529286726E-5</v>
      </c>
      <c r="P297" s="50">
        <v>0</v>
      </c>
      <c r="Q297" s="47">
        <v>7.9715740776573171E-5</v>
      </c>
      <c r="R297" s="47">
        <v>3.1652246620626312E-4</v>
      </c>
      <c r="S297" s="50">
        <v>0</v>
      </c>
      <c r="T297" s="50">
        <v>0</v>
      </c>
      <c r="U297" s="50">
        <v>0</v>
      </c>
      <c r="V297" s="50">
        <v>0</v>
      </c>
      <c r="W297" s="47">
        <v>1.6416855467237291E-4</v>
      </c>
      <c r="X297" s="47">
        <v>5.6765397226842886E-5</v>
      </c>
      <c r="Y297" s="50">
        <v>0</v>
      </c>
      <c r="Z297" s="47">
        <v>0</v>
      </c>
      <c r="AA297" s="47">
        <v>0</v>
      </c>
      <c r="AB297" s="47">
        <v>0</v>
      </c>
      <c r="AC297" s="47">
        <v>0</v>
      </c>
      <c r="AD297" s="47">
        <v>0</v>
      </c>
      <c r="AE297" s="47">
        <v>0</v>
      </c>
      <c r="AF297" s="47">
        <v>0</v>
      </c>
      <c r="AH297" s="116"/>
      <c r="AI297" s="91"/>
      <c r="AJ297" s="91"/>
      <c r="AK297" s="91"/>
      <c r="AL297" s="91"/>
      <c r="AM297" s="91"/>
      <c r="AN297" s="91"/>
      <c r="AO297" s="91"/>
      <c r="AP297" s="91"/>
      <c r="AQ297" s="91"/>
      <c r="AR297" s="91"/>
      <c r="AS297" s="91"/>
      <c r="AT297" s="91"/>
      <c r="AU297" s="91"/>
      <c r="AV297" s="91"/>
      <c r="AW297" s="91"/>
      <c r="AX297" s="91"/>
      <c r="AY297" s="91"/>
      <c r="AZ297" s="91"/>
      <c r="BA297" s="91"/>
      <c r="BB297" s="91"/>
      <c r="BC297" s="91"/>
      <c r="BD297" s="91"/>
      <c r="BE297" s="91"/>
      <c r="BF297" s="91"/>
    </row>
    <row r="298" spans="1:58" s="47" customFormat="1" x14ac:dyDescent="0.25">
      <c r="A298" s="47">
        <v>1800</v>
      </c>
      <c r="B298" s="47">
        <v>0.1186590950624125</v>
      </c>
      <c r="C298" s="47">
        <v>0.47950158797905151</v>
      </c>
      <c r="D298" s="50">
        <v>0</v>
      </c>
      <c r="E298" s="50">
        <v>0</v>
      </c>
      <c r="F298" s="50">
        <v>0</v>
      </c>
      <c r="G298" s="47">
        <v>1.2373171791081887E-4</v>
      </c>
      <c r="H298" s="47">
        <v>9.3336456544017591E-4</v>
      </c>
      <c r="I298" s="47">
        <v>6.607144808258111E-4</v>
      </c>
      <c r="J298" s="47">
        <v>3.2936325280527182E-3</v>
      </c>
      <c r="K298" s="47">
        <v>2.3292492736234006E-5</v>
      </c>
      <c r="L298" s="47">
        <v>6.6045201994566102E-5</v>
      </c>
      <c r="M298" s="47">
        <v>1.7722546481799381E-4</v>
      </c>
      <c r="N298" s="47">
        <v>0.39588930173334641</v>
      </c>
      <c r="O298" s="47">
        <v>5.4836614529286726E-5</v>
      </c>
      <c r="P298" s="50">
        <v>0</v>
      </c>
      <c r="Q298" s="47">
        <v>7.9715740776573171E-5</v>
      </c>
      <c r="R298" s="47">
        <v>3.1652246620626312E-4</v>
      </c>
      <c r="S298" s="50">
        <v>0</v>
      </c>
      <c r="T298" s="50">
        <v>0</v>
      </c>
      <c r="U298" s="50">
        <v>0</v>
      </c>
      <c r="V298" s="50">
        <v>0</v>
      </c>
      <c r="W298" s="47">
        <v>1.6416855467237291E-4</v>
      </c>
      <c r="X298" s="47">
        <v>5.6765397226842886E-5</v>
      </c>
      <c r="Y298" s="50">
        <v>0</v>
      </c>
      <c r="Z298" s="47">
        <v>0</v>
      </c>
      <c r="AA298" s="47">
        <v>0</v>
      </c>
      <c r="AB298" s="47">
        <v>0</v>
      </c>
      <c r="AC298" s="47">
        <v>0</v>
      </c>
      <c r="AD298" s="47">
        <v>0</v>
      </c>
      <c r="AE298" s="47">
        <v>0</v>
      </c>
      <c r="AF298" s="47">
        <v>0</v>
      </c>
      <c r="AH298" s="116"/>
      <c r="AI298" s="91"/>
      <c r="AJ298" s="91"/>
      <c r="AK298" s="91"/>
      <c r="AL298" s="91"/>
      <c r="AM298" s="91"/>
      <c r="AN298" s="91"/>
      <c r="AO298" s="91"/>
      <c r="AP298" s="91"/>
      <c r="AQ298" s="91"/>
      <c r="AR298" s="91"/>
      <c r="AS298" s="91"/>
      <c r="AT298" s="91"/>
      <c r="AU298" s="91"/>
      <c r="AV298" s="91"/>
      <c r="AW298" s="91"/>
      <c r="AX298" s="91"/>
      <c r="AY298" s="91"/>
      <c r="AZ298" s="91"/>
      <c r="BA298" s="91"/>
      <c r="BB298" s="91"/>
      <c r="BC298" s="91"/>
      <c r="BD298" s="91"/>
      <c r="BE298" s="91"/>
      <c r="BF298" s="91"/>
    </row>
    <row r="299" spans="1:58" s="47" customFormat="1" x14ac:dyDescent="0.25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P299" s="52"/>
      <c r="Q299" s="52"/>
      <c r="AH299" s="116"/>
      <c r="AI299" s="91"/>
      <c r="AJ299" s="91"/>
      <c r="AK299" s="91"/>
      <c r="AL299" s="91"/>
      <c r="AM299" s="91"/>
      <c r="AN299" s="91"/>
      <c r="AO299" s="91"/>
      <c r="AP299" s="91"/>
      <c r="AQ299" s="91"/>
      <c r="AR299" s="91"/>
      <c r="AS299" s="91"/>
      <c r="AT299" s="91"/>
      <c r="AU299" s="91"/>
      <c r="AV299" s="91"/>
      <c r="AW299" s="91"/>
      <c r="AX299" s="91"/>
      <c r="AY299" s="91"/>
      <c r="AZ299" s="91"/>
      <c r="BA299" s="91"/>
      <c r="BB299" s="91"/>
      <c r="BC299" s="91"/>
      <c r="BD299" s="91"/>
      <c r="BE299" s="91"/>
      <c r="BF299" s="91"/>
    </row>
    <row r="300" spans="1:58" s="47" customFormat="1" x14ac:dyDescent="0.25">
      <c r="A300" s="48" t="s">
        <v>29</v>
      </c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AH300" s="116"/>
      <c r="AI300" s="91"/>
      <c r="AJ300" s="91"/>
      <c r="AK300" s="91"/>
      <c r="AL300" s="91"/>
      <c r="AM300" s="91"/>
      <c r="AN300" s="91"/>
      <c r="AO300" s="91"/>
      <c r="AP300" s="91"/>
      <c r="AQ300" s="91"/>
      <c r="AR300" s="91"/>
      <c r="AS300" s="91"/>
      <c r="AT300" s="91"/>
      <c r="AU300" s="91"/>
      <c r="AV300" s="91"/>
      <c r="AW300" s="91"/>
      <c r="AX300" s="91"/>
      <c r="AY300" s="91"/>
      <c r="AZ300" s="91"/>
      <c r="BA300" s="91"/>
      <c r="BB300" s="91"/>
      <c r="BC300" s="91"/>
      <c r="BD300" s="91"/>
      <c r="BE300" s="91"/>
      <c r="BF300" s="91"/>
    </row>
    <row r="301" spans="1:58" s="47" customFormat="1" x14ac:dyDescent="0.25">
      <c r="A301" s="48" t="s">
        <v>34</v>
      </c>
      <c r="B301" s="49" t="s">
        <v>4</v>
      </c>
      <c r="C301" s="49" t="s">
        <v>5</v>
      </c>
      <c r="D301" s="48" t="s">
        <v>6</v>
      </c>
      <c r="E301" s="48" t="s">
        <v>7</v>
      </c>
      <c r="F301" s="48" t="s">
        <v>8</v>
      </c>
      <c r="G301" s="48" t="s">
        <v>9</v>
      </c>
      <c r="H301" s="48" t="s">
        <v>10</v>
      </c>
      <c r="I301" s="48" t="s">
        <v>11</v>
      </c>
      <c r="J301" s="48" t="s">
        <v>12</v>
      </c>
      <c r="K301" s="48" t="s">
        <v>13</v>
      </c>
      <c r="L301" s="48" t="s">
        <v>14</v>
      </c>
      <c r="M301" s="48" t="s">
        <v>15</v>
      </c>
      <c r="N301" s="48" t="s">
        <v>16</v>
      </c>
      <c r="O301" s="48" t="s">
        <v>17</v>
      </c>
      <c r="P301" s="48" t="s">
        <v>18</v>
      </c>
      <c r="Q301" s="48" t="s">
        <v>19</v>
      </c>
      <c r="R301" s="48" t="s">
        <v>20</v>
      </c>
      <c r="S301" s="48" t="s">
        <v>21</v>
      </c>
      <c r="T301" s="48" t="s">
        <v>22</v>
      </c>
      <c r="U301" s="48" t="s">
        <v>23</v>
      </c>
      <c r="V301" s="48" t="s">
        <v>24</v>
      </c>
      <c r="W301" s="48" t="s">
        <v>25</v>
      </c>
      <c r="X301" s="48" t="s">
        <v>26</v>
      </c>
      <c r="Y301" s="48" t="s">
        <v>27</v>
      </c>
      <c r="AH301" s="116"/>
      <c r="AI301" s="91"/>
      <c r="AJ301" s="91"/>
      <c r="AK301" s="91"/>
      <c r="AL301" s="91"/>
      <c r="AM301" s="91"/>
      <c r="AN301" s="91"/>
      <c r="AO301" s="91"/>
      <c r="AP301" s="91"/>
      <c r="AQ301" s="91"/>
      <c r="AR301" s="91"/>
      <c r="AS301" s="91"/>
      <c r="AT301" s="91"/>
      <c r="AU301" s="91"/>
      <c r="AV301" s="91"/>
      <c r="AW301" s="91"/>
      <c r="AX301" s="91"/>
      <c r="AY301" s="91"/>
      <c r="AZ301" s="91"/>
      <c r="BA301" s="91"/>
      <c r="BB301" s="91"/>
      <c r="BC301" s="91"/>
      <c r="BD301" s="91"/>
      <c r="BE301" s="91"/>
      <c r="BF301" s="91"/>
    </row>
    <row r="302" spans="1:58" s="47" customFormat="1" x14ac:dyDescent="0.25">
      <c r="A302" s="47">
        <v>3</v>
      </c>
      <c r="B302" s="52">
        <f>IFERROR(B280/B291,0)</f>
        <v>2.9738456041706754E-3</v>
      </c>
      <c r="C302" s="52">
        <f t="shared" ref="C302:Y302" si="646">IFERROR(C280/C291,0)</f>
        <v>0</v>
      </c>
      <c r="D302" s="52">
        <f t="shared" si="646"/>
        <v>0</v>
      </c>
      <c r="E302" s="52">
        <f t="shared" si="646"/>
        <v>0</v>
      </c>
      <c r="F302" s="52">
        <f t="shared" si="646"/>
        <v>0</v>
      </c>
      <c r="G302" s="52">
        <f t="shared" si="646"/>
        <v>0.48989794855663549</v>
      </c>
      <c r="H302" s="52">
        <f t="shared" si="646"/>
        <v>6.7656625656647665E-2</v>
      </c>
      <c r="I302" s="52">
        <f t="shared" si="646"/>
        <v>5.6479108139285202E-2</v>
      </c>
      <c r="J302" s="52">
        <f t="shared" si="646"/>
        <v>3.2147476070043667E-2</v>
      </c>
      <c r="K302" s="52">
        <f t="shared" si="646"/>
        <v>0.28641098093474004</v>
      </c>
      <c r="L302" s="52">
        <f t="shared" si="646"/>
        <v>0.27524094128159016</v>
      </c>
      <c r="M302" s="52">
        <f t="shared" si="646"/>
        <v>0.24469468380259171</v>
      </c>
      <c r="N302" s="52">
        <f t="shared" si="646"/>
        <v>3.5447579556212028E-3</v>
      </c>
      <c r="O302" s="52">
        <f>IFERROR(O291/#REF!,0)</f>
        <v>0</v>
      </c>
      <c r="P302" s="52">
        <f t="shared" si="646"/>
        <v>0</v>
      </c>
      <c r="Q302" s="52">
        <f t="shared" si="646"/>
        <v>7.3493091974016378E-2</v>
      </c>
      <c r="R302" s="52">
        <f t="shared" si="646"/>
        <v>0.1274033367379136</v>
      </c>
      <c r="S302" s="52">
        <f t="shared" si="646"/>
        <v>0</v>
      </c>
      <c r="T302" s="52">
        <f t="shared" si="646"/>
        <v>0</v>
      </c>
      <c r="U302" s="52">
        <f t="shared" si="646"/>
        <v>0</v>
      </c>
      <c r="V302" s="52">
        <f t="shared" si="646"/>
        <v>0</v>
      </c>
      <c r="W302" s="52">
        <f t="shared" si="646"/>
        <v>6.9156741572158509E-2</v>
      </c>
      <c r="X302" s="52">
        <f t="shared" si="646"/>
        <v>0.1799353531186661</v>
      </c>
      <c r="Y302" s="52">
        <f t="shared" si="646"/>
        <v>0</v>
      </c>
      <c r="AH302" s="116"/>
      <c r="AI302" s="91"/>
      <c r="AJ302" s="91"/>
      <c r="AK302" s="91"/>
      <c r="AL302" s="91"/>
      <c r="AM302" s="91"/>
      <c r="AN302" s="91"/>
      <c r="AO302" s="91"/>
      <c r="AP302" s="91"/>
      <c r="AQ302" s="91"/>
      <c r="AR302" s="91"/>
      <c r="AS302" s="91"/>
      <c r="AT302" s="91"/>
      <c r="AU302" s="91"/>
      <c r="AV302" s="91"/>
      <c r="AW302" s="91"/>
      <c r="AX302" s="91"/>
      <c r="AY302" s="91"/>
      <c r="AZ302" s="91"/>
      <c r="BA302" s="91"/>
      <c r="BB302" s="91"/>
      <c r="BC302" s="91"/>
      <c r="BD302" s="91"/>
      <c r="BE302" s="91"/>
      <c r="BF302" s="91"/>
    </row>
    <row r="303" spans="1:58" s="47" customFormat="1" x14ac:dyDescent="0.25">
      <c r="A303" s="47">
        <v>10</v>
      </c>
      <c r="B303" s="52">
        <f t="shared" ref="B303:Y309" si="647">IFERROR(B281/B292,0)</f>
        <v>2.9738456041706754E-3</v>
      </c>
      <c r="C303" s="52">
        <f t="shared" si="647"/>
        <v>0</v>
      </c>
      <c r="D303" s="52">
        <f t="shared" si="647"/>
        <v>0</v>
      </c>
      <c r="E303" s="52">
        <f t="shared" si="647"/>
        <v>0</v>
      </c>
      <c r="F303" s="52">
        <f t="shared" si="647"/>
        <v>0</v>
      </c>
      <c r="G303" s="52">
        <f t="shared" si="647"/>
        <v>0.48989794855663549</v>
      </c>
      <c r="H303" s="52">
        <f t="shared" si="647"/>
        <v>6.7656625656647665E-2</v>
      </c>
      <c r="I303" s="52">
        <f t="shared" si="647"/>
        <v>5.6479108139285202E-2</v>
      </c>
      <c r="J303" s="52">
        <f t="shared" si="647"/>
        <v>3.2147476070043667E-2</v>
      </c>
      <c r="K303" s="52">
        <f t="shared" si="647"/>
        <v>0.28641098093474004</v>
      </c>
      <c r="L303" s="52">
        <f t="shared" si="647"/>
        <v>0.27524094128159016</v>
      </c>
      <c r="M303" s="52">
        <f t="shared" si="647"/>
        <v>0.24469468380259171</v>
      </c>
      <c r="N303" s="52">
        <f t="shared" si="647"/>
        <v>3.5447579556212028E-3</v>
      </c>
      <c r="O303" s="52">
        <f>IFERROR(O292/#REF!,0)</f>
        <v>0</v>
      </c>
      <c r="P303" s="52">
        <f t="shared" si="647"/>
        <v>0</v>
      </c>
      <c r="Q303" s="52">
        <f t="shared" si="647"/>
        <v>7.3493091974016378E-2</v>
      </c>
      <c r="R303" s="52">
        <f t="shared" si="647"/>
        <v>0.1274033367379136</v>
      </c>
      <c r="S303" s="52">
        <f t="shared" si="647"/>
        <v>0</v>
      </c>
      <c r="T303" s="52">
        <f t="shared" si="647"/>
        <v>0</v>
      </c>
      <c r="U303" s="52">
        <f t="shared" si="647"/>
        <v>0</v>
      </c>
      <c r="V303" s="52">
        <f t="shared" si="647"/>
        <v>0</v>
      </c>
      <c r="W303" s="52">
        <f t="shared" si="647"/>
        <v>6.9156741572158509E-2</v>
      </c>
      <c r="X303" s="52">
        <f t="shared" si="647"/>
        <v>0.1799353531186661</v>
      </c>
      <c r="Y303" s="52">
        <f t="shared" si="647"/>
        <v>0</v>
      </c>
      <c r="AH303" s="116"/>
      <c r="AI303" s="91"/>
      <c r="AJ303" s="91"/>
      <c r="AK303" s="91"/>
      <c r="AL303" s="91"/>
      <c r="AM303" s="91"/>
      <c r="AN303" s="91"/>
      <c r="AO303" s="91"/>
      <c r="AP303" s="91"/>
      <c r="AQ303" s="91"/>
      <c r="AR303" s="91"/>
      <c r="AS303" s="91"/>
      <c r="AT303" s="91"/>
      <c r="AU303" s="91"/>
      <c r="AV303" s="91"/>
      <c r="AW303" s="91"/>
      <c r="AX303" s="91"/>
      <c r="AY303" s="91"/>
      <c r="AZ303" s="91"/>
      <c r="BA303" s="91"/>
      <c r="BB303" s="91"/>
      <c r="BC303" s="91"/>
      <c r="BD303" s="91"/>
      <c r="BE303" s="91"/>
      <c r="BF303" s="91"/>
    </row>
    <row r="304" spans="1:58" s="47" customFormat="1" x14ac:dyDescent="0.25">
      <c r="A304" s="47">
        <v>30</v>
      </c>
      <c r="B304" s="52">
        <f t="shared" si="647"/>
        <v>2.9738456041706754E-3</v>
      </c>
      <c r="C304" s="52">
        <f t="shared" si="647"/>
        <v>0</v>
      </c>
      <c r="D304" s="52">
        <f t="shared" si="647"/>
        <v>0</v>
      </c>
      <c r="E304" s="52">
        <f t="shared" si="647"/>
        <v>0</v>
      </c>
      <c r="F304" s="52">
        <f t="shared" si="647"/>
        <v>0</v>
      </c>
      <c r="G304" s="52">
        <f t="shared" si="647"/>
        <v>0.48989794855663549</v>
      </c>
      <c r="H304" s="52">
        <f t="shared" si="647"/>
        <v>6.7656625656647665E-2</v>
      </c>
      <c r="I304" s="52">
        <f t="shared" si="647"/>
        <v>5.6479108139285202E-2</v>
      </c>
      <c r="J304" s="52">
        <f t="shared" si="647"/>
        <v>3.2147476070043667E-2</v>
      </c>
      <c r="K304" s="52">
        <f t="shared" si="647"/>
        <v>0.28641098093474004</v>
      </c>
      <c r="L304" s="52">
        <f t="shared" si="647"/>
        <v>0.27524094128159016</v>
      </c>
      <c r="M304" s="52">
        <f t="shared" si="647"/>
        <v>0.24469468380259171</v>
      </c>
      <c r="N304" s="52">
        <f t="shared" si="647"/>
        <v>3.5447579556212028E-3</v>
      </c>
      <c r="O304" s="52">
        <f>IFERROR(O293/#REF!,0)</f>
        <v>0</v>
      </c>
      <c r="P304" s="52">
        <f t="shared" si="647"/>
        <v>0</v>
      </c>
      <c r="Q304" s="52">
        <f t="shared" si="647"/>
        <v>7.3493091974016378E-2</v>
      </c>
      <c r="R304" s="52">
        <f t="shared" si="647"/>
        <v>0.1274033367379136</v>
      </c>
      <c r="S304" s="52">
        <f t="shared" si="647"/>
        <v>0</v>
      </c>
      <c r="T304" s="52">
        <f t="shared" si="647"/>
        <v>0</v>
      </c>
      <c r="U304" s="52">
        <f t="shared" si="647"/>
        <v>0</v>
      </c>
      <c r="V304" s="52">
        <f t="shared" si="647"/>
        <v>0</v>
      </c>
      <c r="W304" s="52">
        <f t="shared" si="647"/>
        <v>6.9156741572158509E-2</v>
      </c>
      <c r="X304" s="52">
        <f t="shared" si="647"/>
        <v>0.1799353531186661</v>
      </c>
      <c r="Y304" s="52">
        <f t="shared" si="647"/>
        <v>0</v>
      </c>
      <c r="AH304" s="116"/>
      <c r="AI304" s="91"/>
      <c r="AJ304" s="91"/>
      <c r="AK304" s="91"/>
      <c r="AL304" s="91"/>
      <c r="AM304" s="91"/>
      <c r="AN304" s="91"/>
      <c r="AO304" s="91"/>
      <c r="AP304" s="91"/>
      <c r="AQ304" s="91"/>
      <c r="AR304" s="91"/>
      <c r="AS304" s="91"/>
      <c r="AT304" s="91"/>
      <c r="AU304" s="91"/>
      <c r="AV304" s="91"/>
      <c r="AW304" s="91"/>
      <c r="AX304" s="91"/>
      <c r="AY304" s="91"/>
      <c r="AZ304" s="91"/>
      <c r="BA304" s="91"/>
      <c r="BB304" s="91"/>
      <c r="BC304" s="91"/>
      <c r="BD304" s="91"/>
      <c r="BE304" s="91"/>
      <c r="BF304" s="91"/>
    </row>
    <row r="305" spans="1:58" s="47" customFormat="1" x14ac:dyDescent="0.25">
      <c r="A305" s="47">
        <v>60</v>
      </c>
      <c r="B305" s="52">
        <f t="shared" si="647"/>
        <v>2.9738456041706754E-3</v>
      </c>
      <c r="C305" s="52">
        <f t="shared" si="647"/>
        <v>0</v>
      </c>
      <c r="D305" s="52">
        <f t="shared" si="647"/>
        <v>0</v>
      </c>
      <c r="E305" s="52">
        <f t="shared" si="647"/>
        <v>0</v>
      </c>
      <c r="F305" s="52">
        <f t="shared" si="647"/>
        <v>0</v>
      </c>
      <c r="G305" s="52">
        <f t="shared" si="647"/>
        <v>0.48989794855663549</v>
      </c>
      <c r="H305" s="52">
        <f t="shared" si="647"/>
        <v>6.7656625656647665E-2</v>
      </c>
      <c r="I305" s="52">
        <f t="shared" si="647"/>
        <v>5.6479108139285202E-2</v>
      </c>
      <c r="J305" s="52">
        <f t="shared" si="647"/>
        <v>3.2147476070043667E-2</v>
      </c>
      <c r="K305" s="52">
        <f t="shared" si="647"/>
        <v>0.28641098093474004</v>
      </c>
      <c r="L305" s="52">
        <f t="shared" si="647"/>
        <v>0.27524094128159016</v>
      </c>
      <c r="M305" s="52">
        <f t="shared" si="647"/>
        <v>0.24469468380259171</v>
      </c>
      <c r="N305" s="52">
        <f t="shared" si="647"/>
        <v>3.5447579556212028E-3</v>
      </c>
      <c r="O305" s="52">
        <f>IFERROR(O294/#REF!,0)</f>
        <v>0</v>
      </c>
      <c r="P305" s="52">
        <f t="shared" si="647"/>
        <v>0</v>
      </c>
      <c r="Q305" s="52">
        <f t="shared" si="647"/>
        <v>7.3493091974016378E-2</v>
      </c>
      <c r="R305" s="52">
        <f t="shared" si="647"/>
        <v>0.1274033367379136</v>
      </c>
      <c r="S305" s="52">
        <f t="shared" si="647"/>
        <v>0</v>
      </c>
      <c r="T305" s="52">
        <f t="shared" si="647"/>
        <v>0</v>
      </c>
      <c r="U305" s="52">
        <f t="shared" si="647"/>
        <v>0</v>
      </c>
      <c r="V305" s="52">
        <f t="shared" si="647"/>
        <v>0</v>
      </c>
      <c r="W305" s="52">
        <f t="shared" si="647"/>
        <v>6.9156741572158509E-2</v>
      </c>
      <c r="X305" s="52">
        <f t="shared" si="647"/>
        <v>0.1799353531186661</v>
      </c>
      <c r="Y305" s="52">
        <f t="shared" si="647"/>
        <v>0</v>
      </c>
      <c r="AH305" s="116"/>
      <c r="AI305" s="91"/>
      <c r="AJ305" s="91"/>
      <c r="AK305" s="91"/>
      <c r="AL305" s="91"/>
      <c r="AM305" s="91"/>
      <c r="AN305" s="91"/>
      <c r="AO305" s="91"/>
      <c r="AP305" s="91"/>
      <c r="AQ305" s="91"/>
      <c r="AR305" s="91"/>
      <c r="AS305" s="91"/>
      <c r="AT305" s="91"/>
      <c r="AU305" s="91"/>
      <c r="AV305" s="91"/>
      <c r="AW305" s="91"/>
      <c r="AX305" s="91"/>
      <c r="AY305" s="91"/>
      <c r="AZ305" s="91"/>
      <c r="BA305" s="91"/>
      <c r="BB305" s="91"/>
      <c r="BC305" s="91"/>
      <c r="BD305" s="91"/>
      <c r="BE305" s="91"/>
      <c r="BF305" s="91"/>
    </row>
    <row r="306" spans="1:58" s="47" customFormat="1" x14ac:dyDescent="0.25">
      <c r="A306" s="47">
        <v>120</v>
      </c>
      <c r="B306" s="52">
        <f t="shared" si="647"/>
        <v>2.9738456041706754E-3</v>
      </c>
      <c r="C306" s="52">
        <f t="shared" si="647"/>
        <v>0</v>
      </c>
      <c r="D306" s="52">
        <f t="shared" si="647"/>
        <v>0</v>
      </c>
      <c r="E306" s="52">
        <f t="shared" si="647"/>
        <v>0</v>
      </c>
      <c r="F306" s="52">
        <f t="shared" si="647"/>
        <v>0</v>
      </c>
      <c r="G306" s="52">
        <f t="shared" si="647"/>
        <v>0.48989794855663549</v>
      </c>
      <c r="H306" s="52">
        <f t="shared" si="647"/>
        <v>6.7656625656647665E-2</v>
      </c>
      <c r="I306" s="52">
        <f t="shared" si="647"/>
        <v>5.6479108139285202E-2</v>
      </c>
      <c r="J306" s="52">
        <f t="shared" si="647"/>
        <v>3.2147476070043667E-2</v>
      </c>
      <c r="K306" s="52">
        <f t="shared" si="647"/>
        <v>0.28641098093474004</v>
      </c>
      <c r="L306" s="52">
        <f t="shared" si="647"/>
        <v>0.27524094128159016</v>
      </c>
      <c r="M306" s="52">
        <f t="shared" si="647"/>
        <v>0.24469468380259171</v>
      </c>
      <c r="N306" s="52">
        <f t="shared" si="647"/>
        <v>3.5447579556212028E-3</v>
      </c>
      <c r="O306" s="52">
        <f>IFERROR(O295/#REF!,0)</f>
        <v>0</v>
      </c>
      <c r="P306" s="52">
        <f t="shared" si="647"/>
        <v>0</v>
      </c>
      <c r="Q306" s="52">
        <f t="shared" si="647"/>
        <v>7.3493091974016378E-2</v>
      </c>
      <c r="R306" s="52">
        <f t="shared" si="647"/>
        <v>0.1274033367379136</v>
      </c>
      <c r="S306" s="52">
        <f t="shared" si="647"/>
        <v>0</v>
      </c>
      <c r="T306" s="52">
        <f t="shared" si="647"/>
        <v>0</v>
      </c>
      <c r="U306" s="52">
        <f t="shared" si="647"/>
        <v>0</v>
      </c>
      <c r="V306" s="52">
        <f t="shared" si="647"/>
        <v>0</v>
      </c>
      <c r="W306" s="52">
        <f t="shared" si="647"/>
        <v>6.9156741572158509E-2</v>
      </c>
      <c r="X306" s="52">
        <f t="shared" si="647"/>
        <v>0.1799353531186661</v>
      </c>
      <c r="Y306" s="52">
        <f t="shared" si="647"/>
        <v>0</v>
      </c>
      <c r="AH306" s="116"/>
      <c r="AI306" s="91"/>
      <c r="AJ306" s="91"/>
      <c r="AK306" s="91"/>
      <c r="AL306" s="91"/>
      <c r="AM306" s="91"/>
      <c r="AN306" s="91"/>
      <c r="AO306" s="91"/>
      <c r="AP306" s="91"/>
      <c r="AQ306" s="91"/>
      <c r="AR306" s="91"/>
      <c r="AS306" s="91"/>
      <c r="AT306" s="91"/>
      <c r="AU306" s="91"/>
      <c r="AV306" s="91"/>
      <c r="AW306" s="91"/>
      <c r="AX306" s="91"/>
      <c r="AY306" s="91"/>
      <c r="AZ306" s="91"/>
      <c r="BA306" s="91"/>
      <c r="BB306" s="91"/>
      <c r="BC306" s="91"/>
      <c r="BD306" s="91"/>
      <c r="BE306" s="91"/>
      <c r="BF306" s="91"/>
    </row>
    <row r="307" spans="1:58" s="47" customFormat="1" x14ac:dyDescent="0.25">
      <c r="A307" s="47">
        <v>300</v>
      </c>
      <c r="B307" s="52">
        <f t="shared" si="647"/>
        <v>2.9738456041706754E-3</v>
      </c>
      <c r="C307" s="52">
        <f t="shared" si="647"/>
        <v>0</v>
      </c>
      <c r="D307" s="52">
        <f t="shared" si="647"/>
        <v>0</v>
      </c>
      <c r="E307" s="52">
        <f t="shared" si="647"/>
        <v>0</v>
      </c>
      <c r="F307" s="52">
        <f t="shared" si="647"/>
        <v>0</v>
      </c>
      <c r="G307" s="52">
        <f t="shared" si="647"/>
        <v>0.48989794855663549</v>
      </c>
      <c r="H307" s="52">
        <f t="shared" si="647"/>
        <v>6.7656625656647665E-2</v>
      </c>
      <c r="I307" s="52">
        <f t="shared" si="647"/>
        <v>5.6479108139285202E-2</v>
      </c>
      <c r="J307" s="52">
        <f t="shared" si="647"/>
        <v>3.2147476070043667E-2</v>
      </c>
      <c r="K307" s="52">
        <f t="shared" si="647"/>
        <v>0.28641098093474004</v>
      </c>
      <c r="L307" s="52">
        <f t="shared" si="647"/>
        <v>0.27524094128159016</v>
      </c>
      <c r="M307" s="52">
        <f t="shared" si="647"/>
        <v>0.24469468380259171</v>
      </c>
      <c r="N307" s="52">
        <f t="shared" si="647"/>
        <v>3.5447579556212028E-3</v>
      </c>
      <c r="O307" s="52">
        <f>IFERROR(O296/#REF!,0)</f>
        <v>0</v>
      </c>
      <c r="P307" s="52">
        <f t="shared" si="647"/>
        <v>0</v>
      </c>
      <c r="Q307" s="52">
        <f t="shared" si="647"/>
        <v>7.3493091974016378E-2</v>
      </c>
      <c r="R307" s="52">
        <f t="shared" si="647"/>
        <v>0.1274033367379136</v>
      </c>
      <c r="S307" s="52">
        <f t="shared" si="647"/>
        <v>0</v>
      </c>
      <c r="T307" s="52">
        <f t="shared" si="647"/>
        <v>0</v>
      </c>
      <c r="U307" s="52">
        <f t="shared" si="647"/>
        <v>0</v>
      </c>
      <c r="V307" s="52">
        <f t="shared" si="647"/>
        <v>0</v>
      </c>
      <c r="W307" s="52">
        <f t="shared" si="647"/>
        <v>6.9156741572158509E-2</v>
      </c>
      <c r="X307" s="52">
        <f t="shared" si="647"/>
        <v>0.1799353531186661</v>
      </c>
      <c r="Y307" s="52">
        <f t="shared" si="647"/>
        <v>0</v>
      </c>
      <c r="AH307" s="116"/>
      <c r="AI307" s="91"/>
      <c r="AJ307" s="91"/>
      <c r="AK307" s="91"/>
      <c r="AL307" s="91"/>
      <c r="AM307" s="91"/>
      <c r="AN307" s="91"/>
      <c r="AO307" s="91"/>
      <c r="AP307" s="91"/>
      <c r="AQ307" s="91"/>
      <c r="AR307" s="91"/>
      <c r="AS307" s="91"/>
      <c r="AT307" s="91"/>
      <c r="AU307" s="91"/>
      <c r="AV307" s="91"/>
      <c r="AW307" s="91"/>
      <c r="AX307" s="91"/>
      <c r="AY307" s="91"/>
      <c r="AZ307" s="91"/>
      <c r="BA307" s="91"/>
      <c r="BB307" s="91"/>
      <c r="BC307" s="91"/>
      <c r="BD307" s="91"/>
      <c r="BE307" s="91"/>
      <c r="BF307" s="91"/>
    </row>
    <row r="308" spans="1:58" s="47" customFormat="1" x14ac:dyDescent="0.25">
      <c r="A308" s="47">
        <v>600</v>
      </c>
      <c r="B308" s="52">
        <f t="shared" si="647"/>
        <v>2.9738456041706754E-3</v>
      </c>
      <c r="C308" s="52">
        <f t="shared" si="647"/>
        <v>0</v>
      </c>
      <c r="D308" s="52">
        <f t="shared" si="647"/>
        <v>0</v>
      </c>
      <c r="E308" s="52">
        <f t="shared" si="647"/>
        <v>0</v>
      </c>
      <c r="F308" s="52">
        <f t="shared" si="647"/>
        <v>0</v>
      </c>
      <c r="G308" s="52">
        <f t="shared" si="647"/>
        <v>0.48989794855663549</v>
      </c>
      <c r="H308" s="52">
        <f t="shared" si="647"/>
        <v>6.7656625656647665E-2</v>
      </c>
      <c r="I308" s="52">
        <f t="shared" si="647"/>
        <v>5.6479108139285202E-2</v>
      </c>
      <c r="J308" s="52">
        <f t="shared" si="647"/>
        <v>3.2147476070043667E-2</v>
      </c>
      <c r="K308" s="52">
        <f t="shared" si="647"/>
        <v>0.28641098093474004</v>
      </c>
      <c r="L308" s="52">
        <f t="shared" si="647"/>
        <v>0.27524094128159016</v>
      </c>
      <c r="M308" s="52">
        <f t="shared" si="647"/>
        <v>0.24469468380259171</v>
      </c>
      <c r="N308" s="52">
        <f t="shared" si="647"/>
        <v>3.5447579556212028E-3</v>
      </c>
      <c r="O308" s="52">
        <f>IFERROR(O297/#REF!,0)</f>
        <v>0</v>
      </c>
      <c r="P308" s="52">
        <f t="shared" si="647"/>
        <v>0</v>
      </c>
      <c r="Q308" s="52">
        <f t="shared" si="647"/>
        <v>7.3493091974016378E-2</v>
      </c>
      <c r="R308" s="52">
        <f t="shared" si="647"/>
        <v>0.1274033367379136</v>
      </c>
      <c r="S308" s="52">
        <f t="shared" si="647"/>
        <v>0</v>
      </c>
      <c r="T308" s="52">
        <f t="shared" si="647"/>
        <v>0</v>
      </c>
      <c r="U308" s="52">
        <f t="shared" si="647"/>
        <v>0</v>
      </c>
      <c r="V308" s="52">
        <f t="shared" si="647"/>
        <v>0</v>
      </c>
      <c r="W308" s="52">
        <f t="shared" si="647"/>
        <v>6.9156741572158509E-2</v>
      </c>
      <c r="X308" s="52">
        <f t="shared" si="647"/>
        <v>0.1799353531186661</v>
      </c>
      <c r="Y308" s="52">
        <f t="shared" si="647"/>
        <v>0</v>
      </c>
      <c r="AH308" s="116"/>
      <c r="AI308" s="91"/>
      <c r="AJ308" s="91"/>
      <c r="AK308" s="91"/>
      <c r="AL308" s="91"/>
      <c r="AM308" s="91"/>
      <c r="AN308" s="91"/>
      <c r="AO308" s="91"/>
      <c r="AP308" s="91"/>
      <c r="AQ308" s="91"/>
      <c r="AR308" s="91"/>
      <c r="AS308" s="91"/>
      <c r="AT308" s="91"/>
      <c r="AU308" s="91"/>
      <c r="AV308" s="91"/>
      <c r="AW308" s="91"/>
      <c r="AX308" s="91"/>
      <c r="AY308" s="91"/>
      <c r="AZ308" s="91"/>
      <c r="BA308" s="91"/>
      <c r="BB308" s="91"/>
      <c r="BC308" s="91"/>
      <c r="BD308" s="91"/>
      <c r="BE308" s="91"/>
      <c r="BF308" s="91"/>
    </row>
    <row r="309" spans="1:58" s="47" customFormat="1" x14ac:dyDescent="0.25">
      <c r="A309" s="47">
        <v>1800</v>
      </c>
      <c r="B309" s="52">
        <f t="shared" si="647"/>
        <v>2.9738456041706754E-3</v>
      </c>
      <c r="C309" s="52">
        <f t="shared" si="647"/>
        <v>0</v>
      </c>
      <c r="D309" s="52">
        <f t="shared" si="647"/>
        <v>0</v>
      </c>
      <c r="E309" s="52">
        <f t="shared" si="647"/>
        <v>0</v>
      </c>
      <c r="F309" s="52">
        <f t="shared" si="647"/>
        <v>0</v>
      </c>
      <c r="G309" s="52">
        <f t="shared" si="647"/>
        <v>0.48989794855663549</v>
      </c>
      <c r="H309" s="52">
        <f t="shared" si="647"/>
        <v>6.7656625656647665E-2</v>
      </c>
      <c r="I309" s="52">
        <f t="shared" si="647"/>
        <v>5.6479108139285202E-2</v>
      </c>
      <c r="J309" s="52">
        <f t="shared" si="647"/>
        <v>3.2147476070043667E-2</v>
      </c>
      <c r="K309" s="52">
        <f t="shared" si="647"/>
        <v>0.28641098093474004</v>
      </c>
      <c r="L309" s="52">
        <f t="shared" si="647"/>
        <v>0.27524094128159016</v>
      </c>
      <c r="M309" s="52">
        <f t="shared" si="647"/>
        <v>0.24469468380259171</v>
      </c>
      <c r="N309" s="52">
        <f t="shared" si="647"/>
        <v>3.5447579556212028E-3</v>
      </c>
      <c r="O309" s="52">
        <f>IFERROR(O298/#REF!,0)</f>
        <v>0</v>
      </c>
      <c r="P309" s="52">
        <f t="shared" si="647"/>
        <v>0</v>
      </c>
      <c r="Q309" s="52">
        <f t="shared" si="647"/>
        <v>7.3493091974016378E-2</v>
      </c>
      <c r="R309" s="52">
        <f t="shared" si="647"/>
        <v>0.1274033367379136</v>
      </c>
      <c r="S309" s="52">
        <f t="shared" si="647"/>
        <v>0</v>
      </c>
      <c r="T309" s="52">
        <f t="shared" si="647"/>
        <v>0</v>
      </c>
      <c r="U309" s="52">
        <f t="shared" si="647"/>
        <v>0</v>
      </c>
      <c r="V309" s="52">
        <f t="shared" si="647"/>
        <v>0</v>
      </c>
      <c r="W309" s="52">
        <f t="shared" si="647"/>
        <v>6.9156741572158509E-2</v>
      </c>
      <c r="X309" s="52">
        <f t="shared" si="647"/>
        <v>0.1799353531186661</v>
      </c>
      <c r="Y309" s="52">
        <f t="shared" si="647"/>
        <v>0</v>
      </c>
      <c r="AH309" s="116"/>
      <c r="AI309" s="91"/>
      <c r="AJ309" s="91"/>
      <c r="AK309" s="91"/>
      <c r="AL309" s="91"/>
      <c r="AM309" s="91"/>
      <c r="AN309" s="91"/>
      <c r="AO309" s="91"/>
      <c r="AP309" s="91"/>
      <c r="AQ309" s="91"/>
      <c r="AR309" s="91"/>
      <c r="AS309" s="91"/>
      <c r="AT309" s="91"/>
      <c r="AU309" s="91"/>
      <c r="AV309" s="91"/>
      <c r="AW309" s="91"/>
      <c r="AX309" s="91"/>
      <c r="AY309" s="91"/>
      <c r="AZ309" s="91"/>
      <c r="BA309" s="91"/>
      <c r="BB309" s="91"/>
      <c r="BC309" s="91"/>
      <c r="BD309" s="91"/>
      <c r="BE309" s="91"/>
      <c r="BF309" s="91"/>
    </row>
    <row r="311" spans="1:58" ht="28.5" x14ac:dyDescent="0.45">
      <c r="A311" s="19" t="s">
        <v>45</v>
      </c>
    </row>
    <row r="313" spans="1:58" s="54" customFormat="1" ht="18.75" x14ac:dyDescent="0.3">
      <c r="A313" s="53" t="s">
        <v>2</v>
      </c>
      <c r="B313" s="53" t="s">
        <v>43</v>
      </c>
      <c r="C313" s="53"/>
      <c r="D313" s="53"/>
      <c r="E313" s="53"/>
      <c r="F313" s="53"/>
      <c r="G313" s="53" t="s">
        <v>42</v>
      </c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AH313" s="117"/>
      <c r="AI313" s="92"/>
      <c r="AJ313" s="92"/>
      <c r="AK313" s="92"/>
      <c r="AL313" s="92"/>
      <c r="AM313" s="92"/>
      <c r="AN313" s="92"/>
      <c r="AO313" s="92"/>
      <c r="AP313" s="92"/>
      <c r="AQ313" s="92"/>
      <c r="AR313" s="92"/>
      <c r="AS313" s="92"/>
      <c r="AT313" s="92"/>
      <c r="AU313" s="92"/>
      <c r="AV313" s="92"/>
      <c r="AW313" s="92"/>
      <c r="AX313" s="92"/>
      <c r="AY313" s="92"/>
      <c r="AZ313" s="92"/>
      <c r="BA313" s="92"/>
      <c r="BB313" s="92"/>
      <c r="BC313" s="92"/>
      <c r="BD313" s="92"/>
      <c r="BE313" s="92"/>
      <c r="BF313" s="92"/>
    </row>
    <row r="314" spans="1:58" s="54" customFormat="1" x14ac:dyDescent="0.25">
      <c r="A314" s="54" t="s">
        <v>3</v>
      </c>
      <c r="AH314" s="117"/>
      <c r="AI314" s="92"/>
      <c r="AJ314" s="92"/>
      <c r="AK314" s="92"/>
      <c r="AL314" s="92"/>
      <c r="AM314" s="92"/>
      <c r="AN314" s="92"/>
      <c r="AO314" s="92"/>
      <c r="AP314" s="92"/>
      <c r="AQ314" s="92"/>
      <c r="AR314" s="92"/>
      <c r="AS314" s="92"/>
      <c r="AT314" s="92"/>
      <c r="AU314" s="92"/>
      <c r="AV314" s="92"/>
      <c r="AW314" s="92"/>
      <c r="AX314" s="92"/>
      <c r="AY314" s="92"/>
      <c r="AZ314" s="92"/>
      <c r="BA314" s="92"/>
      <c r="BB314" s="92"/>
      <c r="BC314" s="92"/>
      <c r="BD314" s="92"/>
      <c r="BE314" s="92"/>
      <c r="BF314" s="92"/>
    </row>
    <row r="315" spans="1:58" s="54" customFormat="1" x14ac:dyDescent="0.25">
      <c r="A315" s="54" t="s">
        <v>34</v>
      </c>
      <c r="B315" s="54" t="s">
        <v>4</v>
      </c>
      <c r="C315" s="54" t="s">
        <v>5</v>
      </c>
      <c r="G315" s="54" t="s">
        <v>78</v>
      </c>
      <c r="H315" s="54" t="s">
        <v>79</v>
      </c>
      <c r="I315" s="54" t="s">
        <v>80</v>
      </c>
      <c r="J315" s="54" t="s">
        <v>81</v>
      </c>
      <c r="K315" s="54" t="s">
        <v>82</v>
      </c>
      <c r="L315" s="54" t="s">
        <v>83</v>
      </c>
      <c r="M315" s="54" t="s">
        <v>84</v>
      </c>
      <c r="N315" s="54" t="s">
        <v>85</v>
      </c>
      <c r="O315" s="54" t="s">
        <v>86</v>
      </c>
      <c r="P315" s="54" t="s">
        <v>87</v>
      </c>
      <c r="Q315" s="54" t="s">
        <v>88</v>
      </c>
      <c r="R315" s="54" t="s">
        <v>89</v>
      </c>
      <c r="S315" s="54" t="s">
        <v>90</v>
      </c>
      <c r="T315" s="54" t="s">
        <v>91</v>
      </c>
      <c r="U315" s="54" t="s">
        <v>92</v>
      </c>
      <c r="V315" s="54" t="s">
        <v>93</v>
      </c>
      <c r="W315" s="54" t="s">
        <v>94</v>
      </c>
      <c r="X315" s="54" t="s">
        <v>95</v>
      </c>
      <c r="Y315" s="54" t="s">
        <v>96</v>
      </c>
      <c r="Z315" s="54" t="s">
        <v>71</v>
      </c>
      <c r="AA315" s="54" t="s">
        <v>72</v>
      </c>
      <c r="AB315" s="54" t="s">
        <v>73</v>
      </c>
      <c r="AC315" s="54" t="s">
        <v>74</v>
      </c>
      <c r="AD315" s="54" t="s">
        <v>75</v>
      </c>
      <c r="AE315" s="54" t="s">
        <v>76</v>
      </c>
      <c r="AF315" s="54" t="s">
        <v>77</v>
      </c>
      <c r="AH315" s="117"/>
      <c r="AI315" s="92"/>
      <c r="AJ315" s="92"/>
      <c r="AK315" s="92"/>
      <c r="AL315" s="92"/>
      <c r="AM315" s="92"/>
      <c r="AN315" s="92"/>
      <c r="AO315" s="92"/>
      <c r="AP315" s="92"/>
      <c r="AQ315" s="92"/>
      <c r="AR315" s="92"/>
      <c r="AS315" s="92"/>
      <c r="AT315" s="92"/>
      <c r="AU315" s="92"/>
      <c r="AV315" s="92"/>
      <c r="AW315" s="92"/>
      <c r="AX315" s="92"/>
      <c r="AY315" s="92"/>
      <c r="AZ315" s="92"/>
      <c r="BA315" s="92"/>
      <c r="BB315" s="92"/>
      <c r="BC315" s="92"/>
      <c r="BD315" s="92"/>
      <c r="BE315" s="92"/>
      <c r="BF315" s="92"/>
    </row>
    <row r="316" spans="1:58" s="54" customFormat="1" x14ac:dyDescent="0.25">
      <c r="B316" s="54">
        <v>1.0616581132309852E-4</v>
      </c>
      <c r="C316" s="54">
        <v>4.2426901388327383E-4</v>
      </c>
      <c r="D316" s="54">
        <v>0</v>
      </c>
      <c r="E316" s="54">
        <v>0</v>
      </c>
      <c r="F316" s="54">
        <v>0</v>
      </c>
      <c r="G316" s="54">
        <v>4.3284166396968902E-4</v>
      </c>
      <c r="H316" s="54">
        <v>7.5119911503475194E-5</v>
      </c>
      <c r="I316" s="54">
        <v>2.859695399008995E-5</v>
      </c>
      <c r="J316" s="54">
        <v>1.7804977629464949E-3</v>
      </c>
      <c r="K316" s="54">
        <v>1.8663163841918569E-4</v>
      </c>
      <c r="L316" s="54">
        <v>1.9733061662423579E-4</v>
      </c>
      <c r="M316" s="54">
        <v>4.5044605870785058E-5</v>
      </c>
      <c r="N316" s="54">
        <v>2.6208265747610461E-4</v>
      </c>
      <c r="O316" s="54">
        <v>3.3229237202569784E-6</v>
      </c>
      <c r="P316" s="54">
        <v>3.9390487155486253E-7</v>
      </c>
      <c r="Q316" s="54">
        <v>7.3481888703641724E-6</v>
      </c>
      <c r="R316" s="54">
        <v>1.0347369862723222E-5</v>
      </c>
      <c r="S316" s="54">
        <v>2.5835000389169418E-6</v>
      </c>
      <c r="T316" s="54">
        <v>1.1999433376043432E-5</v>
      </c>
      <c r="U316" s="54">
        <v>1.8655981305688861E-5</v>
      </c>
      <c r="V316" s="54">
        <v>3.6409143593612704E-7</v>
      </c>
      <c r="W316" s="54">
        <v>6.0211038153182902E-6</v>
      </c>
      <c r="X316" s="54">
        <v>1.9989177503774548E-5</v>
      </c>
      <c r="Y316" s="54">
        <v>1.8201024490755129E-7</v>
      </c>
      <c r="Z316" s="54">
        <v>9.0500326771117753E-8</v>
      </c>
      <c r="AA316" s="54">
        <v>1.6231027109592047E-6</v>
      </c>
      <c r="AB316" s="54">
        <v>5.6801780328492953E-8</v>
      </c>
      <c r="AC316" s="54">
        <v>1.6838541011819447E-8</v>
      </c>
      <c r="AD316" s="54">
        <v>1.2525852998690704E-8</v>
      </c>
      <c r="AE316" s="54">
        <v>1.3794846724443524E-8</v>
      </c>
      <c r="AF316" s="54">
        <v>1.6112513927817904E-8</v>
      </c>
      <c r="AH316" s="117"/>
      <c r="AI316" s="92"/>
      <c r="AJ316" s="92"/>
      <c r="AK316" s="92"/>
      <c r="AL316" s="92"/>
      <c r="AM316" s="92"/>
      <c r="AN316" s="92"/>
      <c r="AO316" s="92"/>
      <c r="AP316" s="92"/>
      <c r="AQ316" s="92"/>
      <c r="AR316" s="92"/>
      <c r="AS316" s="92"/>
      <c r="AT316" s="92"/>
      <c r="AU316" s="92"/>
      <c r="AV316" s="92"/>
      <c r="AW316" s="92"/>
      <c r="AX316" s="92"/>
      <c r="AY316" s="92"/>
      <c r="AZ316" s="92"/>
      <c r="BA316" s="92"/>
      <c r="BB316" s="92"/>
      <c r="BC316" s="92"/>
      <c r="BD316" s="92"/>
      <c r="BE316" s="92"/>
      <c r="BF316" s="92"/>
    </row>
    <row r="317" spans="1:58" s="54" customFormat="1" x14ac:dyDescent="0.25">
      <c r="AH317" s="117"/>
      <c r="AI317" s="92"/>
      <c r="AJ317" s="92"/>
      <c r="AK317" s="92"/>
      <c r="AL317" s="92"/>
      <c r="AM317" s="92"/>
      <c r="AN317" s="92"/>
      <c r="AO317" s="92"/>
      <c r="AP317" s="92"/>
      <c r="AQ317" s="92"/>
      <c r="AR317" s="92"/>
      <c r="AS317" s="92"/>
      <c r="AT317" s="92"/>
      <c r="AU317" s="92"/>
      <c r="AV317" s="92"/>
      <c r="AW317" s="92"/>
      <c r="AX317" s="92"/>
      <c r="AY317" s="92"/>
      <c r="AZ317" s="92"/>
      <c r="BA317" s="92"/>
      <c r="BB317" s="92"/>
      <c r="BC317" s="92"/>
      <c r="BD317" s="92"/>
      <c r="BE317" s="92"/>
      <c r="BF317" s="92"/>
    </row>
    <row r="318" spans="1:58" s="54" customFormat="1" x14ac:dyDescent="0.25">
      <c r="A318" s="54" t="s">
        <v>28</v>
      </c>
      <c r="AH318" s="117"/>
      <c r="AI318" s="92"/>
      <c r="AJ318" s="92"/>
      <c r="AK318" s="92"/>
      <c r="AL318" s="92"/>
      <c r="AM318" s="92"/>
      <c r="AN318" s="92"/>
      <c r="AO318" s="92"/>
      <c r="AP318" s="92"/>
      <c r="AQ318" s="92"/>
      <c r="AR318" s="92"/>
      <c r="AS318" s="92"/>
      <c r="AT318" s="92"/>
      <c r="AU318" s="92"/>
      <c r="AV318" s="92"/>
      <c r="AW318" s="92"/>
      <c r="AX318" s="92"/>
      <c r="AY318" s="92"/>
      <c r="AZ318" s="92"/>
      <c r="BA318" s="92"/>
      <c r="BB318" s="92"/>
      <c r="BC318" s="92"/>
      <c r="BD318" s="92"/>
      <c r="BE318" s="92"/>
      <c r="BF318" s="92"/>
    </row>
    <row r="319" spans="1:58" s="54" customFormat="1" x14ac:dyDescent="0.25">
      <c r="A319" s="54" t="s">
        <v>34</v>
      </c>
      <c r="AH319" s="117"/>
      <c r="AI319" s="92"/>
      <c r="AJ319" s="92"/>
      <c r="AK319" s="92"/>
      <c r="AL319" s="92"/>
      <c r="AM319" s="92"/>
      <c r="AN319" s="92"/>
      <c r="AO319" s="92"/>
      <c r="AP319" s="92"/>
      <c r="AQ319" s="92"/>
      <c r="AR319" s="92"/>
      <c r="AS319" s="92"/>
      <c r="AT319" s="92"/>
      <c r="AU319" s="92"/>
      <c r="AV319" s="92"/>
      <c r="AW319" s="92"/>
      <c r="AX319" s="92"/>
      <c r="AY319" s="92"/>
      <c r="AZ319" s="92"/>
      <c r="BA319" s="92"/>
      <c r="BB319" s="92"/>
      <c r="BC319" s="92"/>
      <c r="BD319" s="92"/>
      <c r="BE319" s="92"/>
      <c r="BF319" s="92"/>
    </row>
    <row r="320" spans="1:58" s="54" customFormat="1" x14ac:dyDescent="0.25">
      <c r="B320" s="54">
        <v>0.11889677310413545</v>
      </c>
      <c r="C320" s="54">
        <v>0.47514558641935228</v>
      </c>
      <c r="D320" s="54">
        <v>0</v>
      </c>
      <c r="E320" s="54">
        <v>0</v>
      </c>
      <c r="F320" s="54">
        <v>0</v>
      </c>
      <c r="G320" s="54">
        <v>5.6601840692914321E-4</v>
      </c>
      <c r="H320" s="54">
        <v>9.3711976781231648E-4</v>
      </c>
      <c r="I320" s="54">
        <v>2.4039687128772175E-4</v>
      </c>
      <c r="J320" s="54">
        <v>7.6411910402814668E-3</v>
      </c>
      <c r="K320" s="54">
        <v>2.37768862741114E-4</v>
      </c>
      <c r="L320" s="54">
        <v>2.2921516534034323E-4</v>
      </c>
      <c r="M320" s="54">
        <v>1.980500160898721E-4</v>
      </c>
      <c r="N320" s="54">
        <v>0.3951335044865798</v>
      </c>
      <c r="O320" s="54">
        <v>5.3476676455776654E-6</v>
      </c>
      <c r="P320" s="54">
        <v>3.8046791610086468E-6</v>
      </c>
      <c r="Q320" s="54">
        <v>9.0799610020066683E-5</v>
      </c>
      <c r="R320" s="54">
        <v>2.8469154747055755E-4</v>
      </c>
      <c r="S320" s="54">
        <v>6.560808214144898E-6</v>
      </c>
      <c r="T320" s="54">
        <v>3.1478677924287872E-5</v>
      </c>
      <c r="U320" s="54">
        <v>8.328762206847749E-5</v>
      </c>
      <c r="V320" s="54">
        <v>7.1767074670033595E-7</v>
      </c>
      <c r="W320" s="54">
        <v>1.7726954474658324E-4</v>
      </c>
      <c r="X320" s="54">
        <v>7.468740064956112E-5</v>
      </c>
      <c r="Y320" s="54">
        <v>4.1127433068265032E-6</v>
      </c>
      <c r="Z320" s="54">
        <v>5.0018399572748776E-7</v>
      </c>
      <c r="AA320" s="54">
        <v>7.6826193385685154E-6</v>
      </c>
      <c r="AB320" s="54">
        <v>1.8362690004903106E-6</v>
      </c>
      <c r="AC320" s="54">
        <v>3.112617526339859E-7</v>
      </c>
      <c r="AD320" s="54">
        <v>9.2241409416253073E-8</v>
      </c>
      <c r="AE320" s="54">
        <v>9.0615638036324326E-7</v>
      </c>
      <c r="AF320" s="54">
        <v>2.8915561984438917E-7</v>
      </c>
      <c r="AH320" s="117"/>
      <c r="AI320" s="92"/>
      <c r="AJ320" s="92"/>
      <c r="AK320" s="92"/>
      <c r="AL320" s="92"/>
      <c r="AM320" s="92"/>
      <c r="AN320" s="92"/>
      <c r="AO320" s="92"/>
      <c r="AP320" s="92"/>
      <c r="AQ320" s="92"/>
      <c r="AR320" s="92"/>
      <c r="AS320" s="92"/>
      <c r="AT320" s="92"/>
      <c r="AU320" s="92"/>
      <c r="AV320" s="92"/>
      <c r="AW320" s="92"/>
      <c r="AX320" s="92"/>
      <c r="AY320" s="92"/>
      <c r="AZ320" s="92"/>
      <c r="BA320" s="92"/>
      <c r="BB320" s="92"/>
      <c r="BC320" s="92"/>
      <c r="BD320" s="92"/>
      <c r="BE320" s="92"/>
      <c r="BF320" s="92"/>
    </row>
    <row r="321" spans="1:58" s="54" customFormat="1" x14ac:dyDescent="0.25">
      <c r="AH321" s="117"/>
      <c r="AI321" s="92"/>
      <c r="AJ321" s="92"/>
      <c r="AK321" s="92"/>
      <c r="AL321" s="92"/>
      <c r="AM321" s="92"/>
      <c r="AN321" s="92"/>
      <c r="AO321" s="92"/>
      <c r="AP321" s="92"/>
      <c r="AQ321" s="92"/>
      <c r="AR321" s="92"/>
      <c r="AS321" s="92"/>
      <c r="AT321" s="92"/>
      <c r="AU321" s="92"/>
      <c r="AV321" s="92"/>
      <c r="AW321" s="92"/>
      <c r="AX321" s="92"/>
      <c r="AY321" s="92"/>
      <c r="AZ321" s="92"/>
      <c r="BA321" s="92"/>
      <c r="BB321" s="92"/>
      <c r="BC321" s="92"/>
      <c r="BD321" s="92"/>
      <c r="BE321" s="92"/>
      <c r="BF321" s="92"/>
    </row>
    <row r="322" spans="1:58" s="54" customFormat="1" x14ac:dyDescent="0.25">
      <c r="A322" s="54" t="s">
        <v>29</v>
      </c>
      <c r="AH322" s="117"/>
      <c r="AI322" s="92"/>
      <c r="AJ322" s="92"/>
      <c r="AK322" s="92"/>
      <c r="AL322" s="92"/>
      <c r="AM322" s="92"/>
      <c r="AN322" s="92"/>
      <c r="AO322" s="92"/>
      <c r="AP322" s="92"/>
      <c r="AQ322" s="92"/>
      <c r="AR322" s="92"/>
      <c r="AS322" s="92"/>
      <c r="AT322" s="92"/>
      <c r="AU322" s="92"/>
      <c r="AV322" s="92"/>
      <c r="AW322" s="92"/>
      <c r="AX322" s="92"/>
      <c r="AY322" s="92"/>
      <c r="AZ322" s="92"/>
      <c r="BA322" s="92"/>
      <c r="BB322" s="92"/>
      <c r="BC322" s="92"/>
      <c r="BD322" s="92"/>
      <c r="BE322" s="92"/>
      <c r="BF322" s="92"/>
    </row>
    <row r="323" spans="1:58" s="54" customFormat="1" x14ac:dyDescent="0.25">
      <c r="A323" s="54" t="s">
        <v>34</v>
      </c>
      <c r="B323" s="54" t="s">
        <v>4</v>
      </c>
      <c r="C323" s="54" t="s">
        <v>5</v>
      </c>
      <c r="G323" s="54" t="s">
        <v>78</v>
      </c>
      <c r="H323" s="54" t="s">
        <v>79</v>
      </c>
      <c r="I323" s="54" t="s">
        <v>80</v>
      </c>
      <c r="J323" s="54" t="s">
        <v>81</v>
      </c>
      <c r="K323" s="54" t="s">
        <v>82</v>
      </c>
      <c r="L323" s="54" t="s">
        <v>83</v>
      </c>
      <c r="M323" s="54" t="s">
        <v>84</v>
      </c>
      <c r="N323" s="54" t="s">
        <v>85</v>
      </c>
      <c r="O323" s="54" t="s">
        <v>86</v>
      </c>
      <c r="P323" s="54" t="s">
        <v>87</v>
      </c>
      <c r="Q323" s="54" t="s">
        <v>88</v>
      </c>
      <c r="R323" s="54" t="s">
        <v>89</v>
      </c>
      <c r="S323" s="54" t="s">
        <v>90</v>
      </c>
      <c r="T323" s="54" t="s">
        <v>91</v>
      </c>
      <c r="U323" s="54" t="s">
        <v>92</v>
      </c>
      <c r="V323" s="54" t="s">
        <v>93</v>
      </c>
      <c r="W323" s="54" t="s">
        <v>94</v>
      </c>
      <c r="X323" s="54" t="s">
        <v>95</v>
      </c>
      <c r="Y323" s="54" t="s">
        <v>96</v>
      </c>
      <c r="Z323" s="54" t="s">
        <v>71</v>
      </c>
      <c r="AA323" s="54" t="s">
        <v>72</v>
      </c>
      <c r="AB323" s="54" t="s">
        <v>73</v>
      </c>
      <c r="AC323" s="54" t="s">
        <v>74</v>
      </c>
      <c r="AD323" s="54" t="s">
        <v>75</v>
      </c>
      <c r="AE323" s="54" t="s">
        <v>76</v>
      </c>
      <c r="AF323" s="54" t="s">
        <v>77</v>
      </c>
      <c r="AH323" s="117"/>
      <c r="AI323" s="92"/>
      <c r="AJ323" s="92"/>
      <c r="AK323" s="92"/>
      <c r="AL323" s="92"/>
      <c r="AM323" s="92"/>
      <c r="AN323" s="92"/>
      <c r="AO323" s="92"/>
      <c r="AP323" s="92"/>
      <c r="AQ323" s="92"/>
      <c r="AR323" s="92"/>
      <c r="AS323" s="92"/>
      <c r="AT323" s="92"/>
      <c r="AU323" s="92"/>
      <c r="AV323" s="92"/>
      <c r="AW323" s="92"/>
      <c r="AX323" s="92"/>
      <c r="AY323" s="92"/>
      <c r="AZ323" s="92"/>
      <c r="BA323" s="92"/>
      <c r="BB323" s="92"/>
      <c r="BC323" s="92"/>
      <c r="BD323" s="92"/>
      <c r="BE323" s="92"/>
      <c r="BF323" s="92"/>
    </row>
    <row r="324" spans="1:58" s="54" customFormat="1" x14ac:dyDescent="0.25">
      <c r="B324" s="54">
        <f t="shared" ref="B324:AF324" si="648">B316/B320</f>
        <v>8.9292424471531661E-4</v>
      </c>
      <c r="C324" s="54">
        <f t="shared" si="648"/>
        <v>8.9292424471522716E-4</v>
      </c>
      <c r="D324" s="54" t="e">
        <f t="shared" si="648"/>
        <v>#DIV/0!</v>
      </c>
      <c r="E324" s="54" t="e">
        <f t="shared" si="648"/>
        <v>#DIV/0!</v>
      </c>
      <c r="F324" s="54" t="e">
        <f t="shared" si="648"/>
        <v>#DIV/0!</v>
      </c>
      <c r="G324" s="54">
        <f t="shared" si="648"/>
        <v>0.7647130529164472</v>
      </c>
      <c r="H324" s="54">
        <f t="shared" si="648"/>
        <v>8.0160417145869009E-2</v>
      </c>
      <c r="I324" s="54">
        <f t="shared" si="648"/>
        <v>0.11895726361539605</v>
      </c>
      <c r="J324" s="54">
        <f t="shared" si="648"/>
        <v>0.23301311975585803</v>
      </c>
      <c r="K324" s="54">
        <f t="shared" si="648"/>
        <v>0.7849288433632825</v>
      </c>
      <c r="L324" s="54">
        <f t="shared" si="648"/>
        <v>0.86089686226142748</v>
      </c>
      <c r="M324" s="54">
        <f t="shared" si="648"/>
        <v>0.22744055648217923</v>
      </c>
      <c r="N324" s="54">
        <f t="shared" si="648"/>
        <v>6.6327622056915677E-4</v>
      </c>
      <c r="O324" s="54">
        <f t="shared" si="648"/>
        <v>0.62137812977306484</v>
      </c>
      <c r="P324" s="54">
        <f t="shared" si="648"/>
        <v>0.10353169213102206</v>
      </c>
      <c r="Q324" s="54">
        <f t="shared" si="648"/>
        <v>8.0927537780616302E-2</v>
      </c>
      <c r="R324" s="54">
        <f t="shared" si="648"/>
        <v>3.6345897708091719E-2</v>
      </c>
      <c r="S324" s="54">
        <f t="shared" si="648"/>
        <v>0.39377771070140355</v>
      </c>
      <c r="T324" s="54">
        <f t="shared" si="648"/>
        <v>0.38119241871924614</v>
      </c>
      <c r="U324" s="54">
        <f t="shared" si="648"/>
        <v>0.22399464461057936</v>
      </c>
      <c r="V324" s="54">
        <f t="shared" si="648"/>
        <v>0.50732377989506339</v>
      </c>
      <c r="W324" s="54">
        <f t="shared" si="648"/>
        <v>3.3965810787892507E-2</v>
      </c>
      <c r="X324" s="54">
        <f t="shared" si="648"/>
        <v>0.26763787907903325</v>
      </c>
      <c r="Y324" s="54">
        <f t="shared" si="648"/>
        <v>4.4255192052818637E-2</v>
      </c>
      <c r="Z324" s="54">
        <f t="shared" si="648"/>
        <v>0.18093407135006476</v>
      </c>
      <c r="AA324" s="54">
        <f t="shared" si="648"/>
        <v>0.21126944332785771</v>
      </c>
      <c r="AB324" s="54">
        <f t="shared" si="648"/>
        <v>3.0933256681524357E-2</v>
      </c>
      <c r="AC324" s="54">
        <f t="shared" si="648"/>
        <v>5.4097687458632165E-2</v>
      </c>
      <c r="AD324" s="54">
        <f t="shared" si="648"/>
        <v>0.13579424987064032</v>
      </c>
      <c r="AE324" s="54">
        <f t="shared" si="648"/>
        <v>1.5223472485967268E-2</v>
      </c>
      <c r="AF324" s="54">
        <f t="shared" si="648"/>
        <v>5.5722637991573364E-2</v>
      </c>
      <c r="AH324" s="117"/>
      <c r="AI324" s="92"/>
      <c r="AJ324" s="92"/>
      <c r="AK324" s="92"/>
      <c r="AL324" s="92"/>
      <c r="AM324" s="92"/>
      <c r="AN324" s="92"/>
      <c r="AO324" s="92"/>
      <c r="AP324" s="92"/>
      <c r="AQ324" s="92"/>
      <c r="AR324" s="92"/>
      <c r="AS324" s="92"/>
      <c r="AT324" s="92"/>
      <c r="AU324" s="92"/>
      <c r="AV324" s="92"/>
      <c r="AW324" s="92"/>
      <c r="AX324" s="92"/>
      <c r="AY324" s="92"/>
      <c r="AZ324" s="92"/>
      <c r="BA324" s="92"/>
      <c r="BB324" s="92"/>
      <c r="BC324" s="92"/>
      <c r="BD324" s="92"/>
      <c r="BE324" s="92"/>
      <c r="BF324" s="92"/>
    </row>
    <row r="325" spans="1:58" s="54" customFormat="1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 s="117"/>
      <c r="AI325" s="92"/>
      <c r="AJ325" s="92"/>
      <c r="AK325" s="92"/>
      <c r="AL325" s="92"/>
      <c r="AM325" s="92"/>
      <c r="AN325" s="92"/>
      <c r="AO325" s="92"/>
      <c r="AP325" s="92"/>
      <c r="AQ325" s="92"/>
      <c r="AR325" s="92"/>
      <c r="AS325" s="92"/>
      <c r="AT325" s="92"/>
      <c r="AU325" s="92"/>
      <c r="AV325" s="92"/>
      <c r="AW325" s="92"/>
      <c r="AX325" s="92"/>
      <c r="AY325" s="92"/>
      <c r="AZ325" s="92"/>
      <c r="BA325" s="92"/>
      <c r="BB325" s="92"/>
      <c r="BC325" s="92"/>
      <c r="BD325" s="92"/>
      <c r="BE325" s="92"/>
      <c r="BF325" s="92"/>
    </row>
    <row r="326" spans="1:58" s="54" customFormat="1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 s="117"/>
      <c r="AI326" s="92"/>
      <c r="AJ326" s="92"/>
      <c r="AK326" s="92"/>
      <c r="AL326" s="92"/>
      <c r="AM326" s="92"/>
      <c r="AN326" s="92"/>
      <c r="AO326" s="92"/>
      <c r="AP326" s="92"/>
      <c r="AQ326" s="92"/>
      <c r="AR326" s="92"/>
      <c r="AS326" s="92"/>
      <c r="AT326" s="92"/>
      <c r="AU326" s="92"/>
      <c r="AV326" s="92"/>
      <c r="AW326" s="92"/>
      <c r="AX326" s="92"/>
      <c r="AY326" s="92"/>
      <c r="AZ326" s="92"/>
      <c r="BA326" s="92"/>
      <c r="BB326" s="92"/>
      <c r="BC326" s="92"/>
      <c r="BD326" s="92"/>
      <c r="BE326" s="92"/>
      <c r="BF326" s="92"/>
    </row>
    <row r="327" spans="1:58" s="54" customFormat="1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 s="117"/>
      <c r="AI327" s="92"/>
      <c r="AJ327" s="92"/>
      <c r="AK327" s="92"/>
      <c r="AL327" s="92"/>
      <c r="AM327" s="92"/>
      <c r="AN327" s="92"/>
      <c r="AO327" s="92"/>
      <c r="AP327" s="92"/>
      <c r="AQ327" s="92"/>
      <c r="AR327" s="92"/>
      <c r="AS327" s="92"/>
      <c r="AT327" s="92"/>
      <c r="AU327" s="92"/>
      <c r="AV327" s="92"/>
      <c r="AW327" s="92"/>
      <c r="AX327" s="92"/>
      <c r="AY327" s="92"/>
      <c r="AZ327" s="92"/>
      <c r="BA327" s="92"/>
      <c r="BB327" s="92"/>
      <c r="BC327" s="92"/>
      <c r="BD327" s="92"/>
      <c r="BE327" s="92"/>
      <c r="BF327" s="92"/>
    </row>
    <row r="328" spans="1:58" s="54" customFormat="1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 s="117"/>
      <c r="AI328" s="92"/>
      <c r="AJ328" s="92"/>
      <c r="AK328" s="92"/>
      <c r="AL328" s="92"/>
      <c r="AM328" s="92"/>
      <c r="AN328" s="92"/>
      <c r="AO328" s="92"/>
      <c r="AP328" s="92"/>
      <c r="AQ328" s="92"/>
      <c r="AR328" s="92"/>
      <c r="AS328" s="92"/>
      <c r="AT328" s="92"/>
      <c r="AU328" s="92"/>
      <c r="AV328" s="92"/>
      <c r="AW328" s="92"/>
      <c r="AX328" s="92"/>
      <c r="AY328" s="92"/>
      <c r="AZ328" s="92"/>
      <c r="BA328" s="92"/>
      <c r="BB328" s="92"/>
      <c r="BC328" s="92"/>
      <c r="BD328" s="92"/>
      <c r="BE328" s="92"/>
      <c r="BF328" s="92"/>
    </row>
    <row r="329" spans="1:58" s="54" customFormat="1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 s="117"/>
      <c r="AI329" s="92"/>
      <c r="AJ329" s="92"/>
      <c r="AK329" s="92"/>
      <c r="AL329" s="92"/>
      <c r="AM329" s="92"/>
      <c r="AN329" s="92"/>
      <c r="AO329" s="92"/>
      <c r="AP329" s="92"/>
      <c r="AQ329" s="92"/>
      <c r="AR329" s="92"/>
      <c r="AS329" s="92"/>
      <c r="AT329" s="92"/>
      <c r="AU329" s="92"/>
      <c r="AV329" s="92"/>
      <c r="AW329" s="92"/>
      <c r="AX329" s="92"/>
      <c r="AY329" s="92"/>
      <c r="AZ329" s="92"/>
      <c r="BA329" s="92"/>
      <c r="BB329" s="92"/>
      <c r="BC329" s="92"/>
      <c r="BD329" s="92"/>
      <c r="BE329" s="92"/>
      <c r="BF329" s="92"/>
    </row>
    <row r="330" spans="1:58" s="54" customFormat="1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 s="117"/>
      <c r="AI330" s="92"/>
      <c r="AJ330" s="92"/>
      <c r="AK330" s="92"/>
      <c r="AL330" s="92"/>
      <c r="AM330" s="92"/>
      <c r="AN330" s="92"/>
      <c r="AO330" s="92"/>
      <c r="AP330" s="92"/>
      <c r="AQ330" s="92"/>
      <c r="AR330" s="92"/>
      <c r="AS330" s="92"/>
      <c r="AT330" s="92"/>
      <c r="AU330" s="92"/>
      <c r="AV330" s="92"/>
      <c r="AW330" s="92"/>
      <c r="AX330" s="92"/>
      <c r="AY330" s="92"/>
      <c r="AZ330" s="92"/>
      <c r="BA330" s="92"/>
      <c r="BB330" s="92"/>
      <c r="BC330" s="92"/>
      <c r="BD330" s="92"/>
      <c r="BE330" s="92"/>
      <c r="BF330" s="92"/>
    </row>
    <row r="331" spans="1:58" s="54" customFormat="1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 s="117"/>
      <c r="AI331" s="92"/>
      <c r="AJ331" s="92"/>
      <c r="AK331" s="92"/>
      <c r="AL331" s="92"/>
      <c r="AM331" s="92"/>
      <c r="AN331" s="92"/>
      <c r="AO331" s="92"/>
      <c r="AP331" s="92"/>
      <c r="AQ331" s="92"/>
      <c r="AR331" s="92"/>
      <c r="AS331" s="92"/>
      <c r="AT331" s="92"/>
      <c r="AU331" s="92"/>
      <c r="AV331" s="92"/>
      <c r="AW331" s="92"/>
      <c r="AX331" s="92"/>
      <c r="AY331" s="92"/>
      <c r="AZ331" s="92"/>
      <c r="BA331" s="92"/>
      <c r="BB331" s="92"/>
      <c r="BC331" s="92"/>
      <c r="BD331" s="92"/>
      <c r="BE331" s="92"/>
      <c r="BF331" s="92"/>
    </row>
    <row r="332" spans="1:58" s="54" customFormat="1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 s="117"/>
      <c r="AI332" s="92"/>
      <c r="AJ332" s="92"/>
      <c r="AK332" s="92"/>
      <c r="AL332" s="92"/>
      <c r="AM332" s="92"/>
      <c r="AN332" s="92"/>
      <c r="AO332" s="92"/>
      <c r="AP332" s="92"/>
      <c r="AQ332" s="92"/>
      <c r="AR332" s="92"/>
      <c r="AS332" s="92"/>
      <c r="AT332" s="92"/>
      <c r="AU332" s="92"/>
      <c r="AV332" s="92"/>
      <c r="AW332" s="92"/>
      <c r="AX332" s="92"/>
      <c r="AY332" s="92"/>
      <c r="AZ332" s="92"/>
      <c r="BA332" s="92"/>
      <c r="BB332" s="92"/>
      <c r="BC332" s="92"/>
      <c r="BD332" s="92"/>
      <c r="BE332" s="92"/>
      <c r="BF332" s="92"/>
    </row>
    <row r="333" spans="1:58" s="54" customFormat="1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 s="117"/>
      <c r="AI333" s="92"/>
      <c r="AJ333" s="92"/>
      <c r="AK333" s="92"/>
      <c r="AL333" s="92"/>
      <c r="AM333" s="92"/>
      <c r="AN333" s="92"/>
      <c r="AO333" s="92"/>
      <c r="AP333" s="92"/>
      <c r="AQ333" s="92"/>
      <c r="AR333" s="92"/>
      <c r="AS333" s="92"/>
      <c r="AT333" s="92"/>
      <c r="AU333" s="92"/>
      <c r="AV333" s="92"/>
      <c r="AW333" s="92"/>
      <c r="AX333" s="92"/>
      <c r="AY333" s="92"/>
      <c r="AZ333" s="92"/>
      <c r="BA333" s="92"/>
      <c r="BB333" s="92"/>
      <c r="BC333" s="92"/>
      <c r="BD333" s="92"/>
      <c r="BE333" s="92"/>
      <c r="BF333" s="92"/>
    </row>
    <row r="334" spans="1:58" s="54" customFormat="1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 s="117"/>
      <c r="AI334" s="92"/>
      <c r="AJ334" s="92"/>
      <c r="AK334" s="92"/>
      <c r="AL334" s="92"/>
      <c r="AM334" s="92"/>
      <c r="AN334" s="92"/>
      <c r="AO334" s="92"/>
      <c r="AP334" s="92"/>
      <c r="AQ334" s="92"/>
      <c r="AR334" s="92"/>
      <c r="AS334" s="92"/>
      <c r="AT334" s="92"/>
      <c r="AU334" s="92"/>
      <c r="AV334" s="92"/>
      <c r="AW334" s="92"/>
      <c r="AX334" s="92"/>
      <c r="AY334" s="92"/>
      <c r="AZ334" s="92"/>
      <c r="BA334" s="92"/>
      <c r="BB334" s="92"/>
      <c r="BC334" s="92"/>
      <c r="BD334" s="92"/>
      <c r="BE334" s="92"/>
      <c r="BF334" s="92"/>
    </row>
    <row r="335" spans="1:58" s="54" customFormat="1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 s="117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</row>
    <row r="336" spans="1:58" s="54" customFormat="1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 s="117"/>
      <c r="AI336" s="92"/>
      <c r="AJ336" s="92"/>
      <c r="AK336" s="92"/>
      <c r="AL336" s="92"/>
      <c r="AM336" s="92"/>
      <c r="AN336" s="92"/>
      <c r="AO336" s="92"/>
      <c r="AP336" s="92"/>
      <c r="AQ336" s="92"/>
      <c r="AR336" s="92"/>
      <c r="AS336" s="92"/>
      <c r="AT336" s="92"/>
      <c r="AU336" s="92"/>
      <c r="AV336" s="92"/>
      <c r="AW336" s="92"/>
      <c r="AX336" s="92"/>
      <c r="AY336" s="92"/>
      <c r="AZ336" s="92"/>
      <c r="BA336" s="92"/>
      <c r="BB336" s="92"/>
      <c r="BC336" s="92"/>
      <c r="BD336" s="92"/>
      <c r="BE336" s="92"/>
      <c r="BF336" s="92"/>
    </row>
    <row r="337" spans="1:58" s="54" customFormat="1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 s="117"/>
      <c r="AI337" s="92"/>
      <c r="AJ337" s="92"/>
      <c r="AK337" s="92"/>
      <c r="AL337" s="92"/>
      <c r="AM337" s="92"/>
      <c r="AN337" s="92"/>
      <c r="AO337" s="92"/>
      <c r="AP337" s="92"/>
      <c r="AQ337" s="92"/>
      <c r="AR337" s="92"/>
      <c r="AS337" s="92"/>
      <c r="AT337" s="92"/>
      <c r="AU337" s="92"/>
      <c r="AV337" s="92"/>
      <c r="AW337" s="92"/>
      <c r="AX337" s="92"/>
      <c r="AY337" s="92"/>
      <c r="AZ337" s="92"/>
      <c r="BA337" s="92"/>
      <c r="BB337" s="92"/>
      <c r="BC337" s="92"/>
      <c r="BD337" s="92"/>
      <c r="BE337" s="92"/>
      <c r="BF337" s="92"/>
    </row>
    <row r="338" spans="1:58" s="54" customFormat="1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 s="117"/>
      <c r="AI338" s="92"/>
      <c r="AJ338" s="92"/>
      <c r="AK338" s="92"/>
      <c r="AL338" s="92"/>
      <c r="AM338" s="92"/>
      <c r="AN338" s="92"/>
      <c r="AO338" s="92"/>
      <c r="AP338" s="92"/>
      <c r="AQ338" s="92"/>
      <c r="AR338" s="92"/>
      <c r="AS338" s="92"/>
      <c r="AT338" s="92"/>
      <c r="AU338" s="92"/>
      <c r="AV338" s="92"/>
      <c r="AW338" s="92"/>
      <c r="AX338" s="92"/>
      <c r="AY338" s="92"/>
      <c r="AZ338" s="92"/>
      <c r="BA338" s="92"/>
      <c r="BB338" s="92"/>
      <c r="BC338" s="92"/>
      <c r="BD338" s="92"/>
      <c r="BE338" s="92"/>
      <c r="BF338" s="92"/>
    </row>
    <row r="339" spans="1:58" s="54" customFormat="1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 s="117"/>
      <c r="AI339" s="92"/>
      <c r="AJ339" s="92"/>
      <c r="AK339" s="92"/>
      <c r="AL339" s="92"/>
      <c r="AM339" s="92"/>
      <c r="AN339" s="92"/>
      <c r="AO339" s="92"/>
      <c r="AP339" s="92"/>
      <c r="AQ339" s="92"/>
      <c r="AR339" s="92"/>
      <c r="AS339" s="92"/>
      <c r="AT339" s="92"/>
      <c r="AU339" s="92"/>
      <c r="AV339" s="92"/>
      <c r="AW339" s="92"/>
      <c r="AX339" s="92"/>
      <c r="AY339" s="92"/>
      <c r="AZ339" s="92"/>
      <c r="BA339" s="92"/>
      <c r="BB339" s="92"/>
      <c r="BC339" s="92"/>
      <c r="BD339" s="92"/>
      <c r="BE339" s="92"/>
      <c r="BF339" s="92"/>
    </row>
    <row r="340" spans="1:58" s="54" customFormat="1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 s="117"/>
      <c r="AI340" s="92"/>
      <c r="AJ340" s="92"/>
      <c r="AK340" s="92"/>
      <c r="AL340" s="92"/>
      <c r="AM340" s="92"/>
      <c r="AN340" s="92"/>
      <c r="AO340" s="92"/>
      <c r="AP340" s="92"/>
      <c r="AQ340" s="92"/>
      <c r="AR340" s="92"/>
      <c r="AS340" s="92"/>
      <c r="AT340" s="92"/>
      <c r="AU340" s="92"/>
      <c r="AV340" s="92"/>
      <c r="AW340" s="92"/>
      <c r="AX340" s="92"/>
      <c r="AY340" s="92"/>
      <c r="AZ340" s="92"/>
      <c r="BA340" s="92"/>
      <c r="BB340" s="92"/>
      <c r="BC340" s="92"/>
      <c r="BD340" s="92"/>
      <c r="BE340" s="92"/>
      <c r="BF340" s="92"/>
    </row>
    <row r="341" spans="1:58" s="54" customFormat="1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 s="117"/>
      <c r="AI341" s="92"/>
      <c r="AJ341" s="92"/>
      <c r="AK341" s="92"/>
      <c r="AL341" s="92"/>
      <c r="AM341" s="92"/>
      <c r="AN341" s="92"/>
      <c r="AO341" s="92"/>
      <c r="AP341" s="92"/>
      <c r="AQ341" s="92"/>
      <c r="AR341" s="92"/>
      <c r="AS341" s="92"/>
      <c r="AT341" s="92"/>
      <c r="AU341" s="92"/>
      <c r="AV341" s="92"/>
      <c r="AW341" s="92"/>
      <c r="AX341" s="92"/>
      <c r="AY341" s="92"/>
      <c r="AZ341" s="92"/>
      <c r="BA341" s="92"/>
      <c r="BB341" s="92"/>
      <c r="BC341" s="92"/>
      <c r="BD341" s="92"/>
      <c r="BE341" s="92"/>
      <c r="BF341" s="92"/>
    </row>
    <row r="342" spans="1:58" s="54" customFormat="1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 s="117"/>
      <c r="AI342" s="92"/>
      <c r="AJ342" s="92"/>
      <c r="AK342" s="92"/>
      <c r="AL342" s="92"/>
      <c r="AM342" s="92"/>
      <c r="AN342" s="92"/>
      <c r="AO342" s="92"/>
      <c r="AP342" s="92"/>
      <c r="AQ342" s="92"/>
      <c r="AR342" s="92"/>
      <c r="AS342" s="92"/>
      <c r="AT342" s="92"/>
      <c r="AU342" s="92"/>
      <c r="AV342" s="92"/>
      <c r="AW342" s="92"/>
      <c r="AX342" s="92"/>
      <c r="AY342" s="92"/>
      <c r="AZ342" s="92"/>
      <c r="BA342" s="92"/>
      <c r="BB342" s="92"/>
      <c r="BC342" s="92"/>
      <c r="BD342" s="92"/>
      <c r="BE342" s="92"/>
      <c r="BF342" s="92"/>
    </row>
    <row r="343" spans="1:58" s="54" customFormat="1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 s="117"/>
      <c r="AI343" s="92"/>
      <c r="AJ343" s="92"/>
      <c r="AK343" s="92"/>
      <c r="AL343" s="92"/>
      <c r="AM343" s="92"/>
      <c r="AN343" s="92"/>
      <c r="AO343" s="92"/>
      <c r="AP343" s="92"/>
      <c r="AQ343" s="92"/>
      <c r="AR343" s="92"/>
      <c r="AS343" s="92"/>
      <c r="AT343" s="92"/>
      <c r="AU343" s="92"/>
      <c r="AV343" s="92"/>
      <c r="AW343" s="92"/>
      <c r="AX343" s="92"/>
      <c r="AY343" s="92"/>
      <c r="AZ343" s="92"/>
      <c r="BA343" s="92"/>
      <c r="BB343" s="92"/>
      <c r="BC343" s="92"/>
      <c r="BD343" s="92"/>
      <c r="BE343" s="92"/>
      <c r="BF343" s="92"/>
    </row>
    <row r="344" spans="1:58" s="54" customFormat="1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 s="117"/>
      <c r="AI344" s="92"/>
      <c r="AJ344" s="92"/>
      <c r="AK344" s="92"/>
      <c r="AL344" s="92"/>
      <c r="AM344" s="92"/>
      <c r="AN344" s="92"/>
      <c r="AO344" s="92"/>
      <c r="AP344" s="92"/>
      <c r="AQ344" s="92"/>
      <c r="AR344" s="92"/>
      <c r="AS344" s="92"/>
      <c r="AT344" s="92"/>
      <c r="AU344" s="92"/>
      <c r="AV344" s="92"/>
      <c r="AW344" s="92"/>
      <c r="AX344" s="92"/>
      <c r="AY344" s="92"/>
      <c r="AZ344" s="92"/>
      <c r="BA344" s="92"/>
      <c r="BB344" s="92"/>
      <c r="BC344" s="92"/>
      <c r="BD344" s="92"/>
      <c r="BE344" s="92"/>
      <c r="BF344" s="92"/>
    </row>
    <row r="345" spans="1:58" s="54" customFormat="1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 s="117"/>
      <c r="AI345" s="92"/>
      <c r="AJ345" s="92"/>
      <c r="AK345" s="92"/>
      <c r="AL345" s="92"/>
      <c r="AM345" s="92"/>
      <c r="AN345" s="92"/>
      <c r="AO345" s="92"/>
      <c r="AP345" s="92"/>
      <c r="AQ345" s="92"/>
      <c r="AR345" s="92"/>
      <c r="AS345" s="92"/>
      <c r="AT345" s="92"/>
      <c r="AU345" s="92"/>
      <c r="AV345" s="92"/>
      <c r="AW345" s="92"/>
      <c r="AX345" s="92"/>
      <c r="AY345" s="92"/>
      <c r="AZ345" s="92"/>
      <c r="BA345" s="92"/>
      <c r="BB345" s="92"/>
      <c r="BC345" s="92"/>
      <c r="BD345" s="92"/>
      <c r="BE345" s="92"/>
      <c r="BF345" s="9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345"/>
  <sheetViews>
    <sheetView topLeftCell="A76" zoomScale="55" zoomScaleNormal="55" workbookViewId="0">
      <selection activeCell="Z12" sqref="Z12"/>
    </sheetView>
  </sheetViews>
  <sheetFormatPr defaultRowHeight="15" x14ac:dyDescent="0.25"/>
  <cols>
    <col min="34" max="34" width="48.5703125" style="94" bestFit="1" customWidth="1"/>
    <col min="35" max="35" width="16.7109375" style="62" bestFit="1" customWidth="1"/>
    <col min="36" max="36" width="17.7109375" style="62" bestFit="1" customWidth="1"/>
    <col min="37" max="58" width="9.140625" style="62"/>
  </cols>
  <sheetData>
    <row r="1" spans="1:59" s="22" customFormat="1" ht="33.75" x14ac:dyDescent="0.5">
      <c r="A1" s="21" t="s">
        <v>0</v>
      </c>
      <c r="AH1" s="93" t="s">
        <v>46</v>
      </c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</row>
    <row r="2" spans="1:59" ht="26.25" customHeight="1" thickBot="1" x14ac:dyDescent="0.3"/>
    <row r="3" spans="1:59" s="18" customFormat="1" ht="29.25" thickBot="1" x14ac:dyDescent="0.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95" t="s">
        <v>47</v>
      </c>
      <c r="AI3" s="57">
        <v>1E-4</v>
      </c>
      <c r="AJ3" s="63" t="s">
        <v>49</v>
      </c>
      <c r="AK3" s="63"/>
      <c r="AL3" s="119">
        <v>2</v>
      </c>
      <c r="AM3" s="63" t="s">
        <v>70</v>
      </c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17"/>
    </row>
    <row r="4" spans="1:59" ht="18.75" x14ac:dyDescent="0.3">
      <c r="A4" s="1"/>
      <c r="B4" s="1">
        <v>12.0107</v>
      </c>
      <c r="C4" s="1">
        <v>15.9994</v>
      </c>
      <c r="D4" s="1">
        <v>35.453000000000003</v>
      </c>
      <c r="E4" s="1">
        <v>79.903999999999996</v>
      </c>
      <c r="F4" s="1">
        <v>102.9055</v>
      </c>
      <c r="G4" s="1">
        <v>22.98976</v>
      </c>
      <c r="H4" s="1">
        <v>24.305</v>
      </c>
      <c r="I4" s="1">
        <v>26.981529999999999</v>
      </c>
      <c r="J4" s="1">
        <v>28.0855</v>
      </c>
      <c r="K4" s="1">
        <v>30.973759999999999</v>
      </c>
      <c r="L4" s="1">
        <v>32.064999999999998</v>
      </c>
      <c r="M4" s="1">
        <v>39.098300000000002</v>
      </c>
      <c r="N4" s="1">
        <v>40.078000000000003</v>
      </c>
      <c r="O4" s="1">
        <v>47.866999999999997</v>
      </c>
      <c r="P4" s="1">
        <v>51.996099999999998</v>
      </c>
      <c r="Q4" s="1">
        <v>54.938045000000002</v>
      </c>
      <c r="R4" s="1">
        <v>55.844999999999999</v>
      </c>
      <c r="S4" s="1">
        <v>58.693399999999997</v>
      </c>
      <c r="T4" s="1">
        <v>63.545999999999999</v>
      </c>
      <c r="U4" s="1">
        <v>65.38</v>
      </c>
      <c r="V4" s="1">
        <v>85.467799999999997</v>
      </c>
      <c r="W4" s="1">
        <v>87.62</v>
      </c>
      <c r="X4" s="1">
        <v>137.327</v>
      </c>
      <c r="Y4" s="1">
        <v>207.2</v>
      </c>
      <c r="Z4" s="1">
        <v>6.9409999999999998</v>
      </c>
      <c r="AA4" s="1">
        <v>10.811</v>
      </c>
      <c r="AB4" s="1">
        <v>50.941499999999998</v>
      </c>
      <c r="AC4" s="1">
        <v>58.933194999999998</v>
      </c>
      <c r="AD4" s="1">
        <v>39.948</v>
      </c>
      <c r="AE4" s="1">
        <v>112.411</v>
      </c>
      <c r="AF4" s="1">
        <v>200.59</v>
      </c>
      <c r="AG4" s="1"/>
      <c r="AH4" s="96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1"/>
    </row>
    <row r="5" spans="1:59" s="4" customFormat="1" ht="18.75" x14ac:dyDescent="0.3">
      <c r="A5" s="3" t="s">
        <v>2</v>
      </c>
      <c r="B5" s="3" t="s">
        <v>33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AH5" s="98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</row>
    <row r="6" spans="1:59" s="4" customFormat="1" x14ac:dyDescent="0.25">
      <c r="A6" s="4" t="s">
        <v>3</v>
      </c>
      <c r="AH6" s="98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59" s="4" customFormat="1" x14ac:dyDescent="0.25">
      <c r="A7" s="5" t="s">
        <v>34</v>
      </c>
      <c r="B7" s="6" t="s">
        <v>4</v>
      </c>
      <c r="C7" s="6" t="s">
        <v>5</v>
      </c>
      <c r="D7" s="5" t="s">
        <v>6</v>
      </c>
      <c r="E7" s="5" t="s">
        <v>7</v>
      </c>
      <c r="F7" s="5" t="s">
        <v>8</v>
      </c>
      <c r="G7" s="5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5" t="s">
        <v>17</v>
      </c>
      <c r="P7" s="5" t="s">
        <v>18</v>
      </c>
      <c r="Q7" s="5" t="s">
        <v>19</v>
      </c>
      <c r="R7" s="5" t="s">
        <v>20</v>
      </c>
      <c r="S7" s="5" t="s">
        <v>21</v>
      </c>
      <c r="T7" s="5" t="s">
        <v>22</v>
      </c>
      <c r="U7" s="5" t="s">
        <v>23</v>
      </c>
      <c r="V7" s="5" t="s">
        <v>24</v>
      </c>
      <c r="W7" s="5" t="s">
        <v>25</v>
      </c>
      <c r="X7" s="5" t="s">
        <v>26</v>
      </c>
      <c r="Y7" s="5" t="s">
        <v>27</v>
      </c>
      <c r="Z7" s="54" t="s">
        <v>71</v>
      </c>
      <c r="AA7" s="54" t="s">
        <v>72</v>
      </c>
      <c r="AB7" s="54" t="s">
        <v>73</v>
      </c>
      <c r="AC7" s="54" t="s">
        <v>74</v>
      </c>
      <c r="AD7" s="54" t="s">
        <v>75</v>
      </c>
      <c r="AE7" s="54" t="s">
        <v>76</v>
      </c>
      <c r="AF7" s="54" t="s">
        <v>77</v>
      </c>
      <c r="AH7" s="98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</row>
    <row r="8" spans="1:59" s="4" customFormat="1" x14ac:dyDescent="0.25">
      <c r="A8" s="4">
        <v>3</v>
      </c>
      <c r="AH8" s="98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</row>
    <row r="9" spans="1:59" s="4" customFormat="1" x14ac:dyDescent="0.25">
      <c r="A9" s="4">
        <v>10</v>
      </c>
      <c r="AH9" s="98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</row>
    <row r="10" spans="1:59" s="4" customFormat="1" x14ac:dyDescent="0.25">
      <c r="A10" s="4">
        <v>30</v>
      </c>
      <c r="AH10" s="98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</row>
    <row r="11" spans="1:59" s="4" customFormat="1" x14ac:dyDescent="0.25">
      <c r="A11" s="4">
        <v>60</v>
      </c>
      <c r="AH11" s="98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</row>
    <row r="12" spans="1:59" s="4" customFormat="1" x14ac:dyDescent="0.25">
      <c r="A12" s="4">
        <v>120</v>
      </c>
      <c r="AH12" s="98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</row>
    <row r="13" spans="1:59" s="4" customFormat="1" x14ac:dyDescent="0.25">
      <c r="A13" s="4">
        <v>300</v>
      </c>
      <c r="AH13" s="98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</row>
    <row r="14" spans="1:59" s="4" customFormat="1" x14ac:dyDescent="0.25">
      <c r="A14" s="4">
        <v>600</v>
      </c>
      <c r="AH14" s="98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</row>
    <row r="15" spans="1:59" s="4" customFormat="1" x14ac:dyDescent="0.25">
      <c r="A15" s="4">
        <v>1800</v>
      </c>
      <c r="AH15" s="98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</row>
    <row r="16" spans="1:59" s="4" customFormat="1" x14ac:dyDescent="0.25">
      <c r="AH16" s="98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</row>
    <row r="17" spans="1:58" s="4" customFormat="1" x14ac:dyDescent="0.25">
      <c r="A17" s="4" t="s">
        <v>28</v>
      </c>
      <c r="AH17" s="98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</row>
    <row r="18" spans="1:58" s="4" customFormat="1" x14ac:dyDescent="0.25">
      <c r="A18" s="5" t="s">
        <v>34</v>
      </c>
      <c r="B18" s="6" t="s">
        <v>4</v>
      </c>
      <c r="C18" s="6" t="s">
        <v>5</v>
      </c>
      <c r="D18" s="5" t="s">
        <v>6</v>
      </c>
      <c r="E18" s="5" t="s">
        <v>7</v>
      </c>
      <c r="F18" s="5" t="s">
        <v>8</v>
      </c>
      <c r="G18" s="5" t="s">
        <v>9</v>
      </c>
      <c r="H18" s="5" t="s">
        <v>10</v>
      </c>
      <c r="I18" s="5" t="s">
        <v>11</v>
      </c>
      <c r="J18" s="5" t="s">
        <v>12</v>
      </c>
      <c r="K18" s="5" t="s">
        <v>13</v>
      </c>
      <c r="L18" s="5" t="s">
        <v>14</v>
      </c>
      <c r="M18" s="5" t="s">
        <v>15</v>
      </c>
      <c r="N18" s="5" t="s">
        <v>16</v>
      </c>
      <c r="O18" s="5" t="s">
        <v>17</v>
      </c>
      <c r="P18" s="5" t="s">
        <v>18</v>
      </c>
      <c r="Q18" s="5" t="s">
        <v>19</v>
      </c>
      <c r="R18" s="5" t="s">
        <v>20</v>
      </c>
      <c r="S18" s="5" t="s">
        <v>21</v>
      </c>
      <c r="T18" s="5" t="s">
        <v>22</v>
      </c>
      <c r="U18" s="5" t="s">
        <v>23</v>
      </c>
      <c r="V18" s="5" t="s">
        <v>24</v>
      </c>
      <c r="W18" s="5" t="s">
        <v>25</v>
      </c>
      <c r="X18" s="5" t="s">
        <v>26</v>
      </c>
      <c r="Y18" s="5" t="s">
        <v>27</v>
      </c>
      <c r="AH18" s="100"/>
      <c r="AI18" s="6" t="s">
        <v>4</v>
      </c>
      <c r="AJ18" s="6" t="s">
        <v>5</v>
      </c>
      <c r="AK18" s="5" t="s">
        <v>6</v>
      </c>
      <c r="AL18" s="5" t="s">
        <v>7</v>
      </c>
      <c r="AM18" s="5" t="s">
        <v>8</v>
      </c>
      <c r="AN18" s="5" t="s">
        <v>9</v>
      </c>
      <c r="AO18" s="5" t="s">
        <v>10</v>
      </c>
      <c r="AP18" s="5" t="s">
        <v>11</v>
      </c>
      <c r="AQ18" s="5" t="s">
        <v>12</v>
      </c>
      <c r="AR18" s="5" t="s">
        <v>13</v>
      </c>
      <c r="AS18" s="5" t="s">
        <v>14</v>
      </c>
      <c r="AT18" s="5" t="s">
        <v>15</v>
      </c>
      <c r="AU18" s="5" t="s">
        <v>16</v>
      </c>
      <c r="AV18" s="5" t="s">
        <v>17</v>
      </c>
      <c r="AW18" s="5" t="s">
        <v>18</v>
      </c>
      <c r="AX18" s="5" t="s">
        <v>19</v>
      </c>
      <c r="AY18" s="5" t="s">
        <v>20</v>
      </c>
      <c r="AZ18" s="5" t="s">
        <v>21</v>
      </c>
      <c r="BA18" s="5" t="s">
        <v>22</v>
      </c>
      <c r="BB18" s="5" t="s">
        <v>23</v>
      </c>
      <c r="BC18" s="5" t="s">
        <v>24</v>
      </c>
      <c r="BD18" s="5" t="s">
        <v>25</v>
      </c>
      <c r="BE18" s="5" t="s">
        <v>26</v>
      </c>
      <c r="BF18" s="5" t="s">
        <v>27</v>
      </c>
    </row>
    <row r="19" spans="1:58" s="4" customFormat="1" x14ac:dyDescent="0.25">
      <c r="A19" s="4">
        <v>3</v>
      </c>
      <c r="AH19" s="98" t="s">
        <v>64</v>
      </c>
      <c r="AI19" s="60">
        <f t="shared" ref="AI19:BF19" si="0">IF(B26-$AL$3*B15&lt;0,0,B26-$AL$3*B15)</f>
        <v>0</v>
      </c>
      <c r="AJ19" s="60">
        <f t="shared" si="0"/>
        <v>0</v>
      </c>
      <c r="AK19" s="60">
        <f t="shared" si="0"/>
        <v>0</v>
      </c>
      <c r="AL19" s="60">
        <f t="shared" si="0"/>
        <v>0</v>
      </c>
      <c r="AM19" s="60">
        <f t="shared" si="0"/>
        <v>0</v>
      </c>
      <c r="AN19" s="60">
        <f t="shared" si="0"/>
        <v>0</v>
      </c>
      <c r="AO19" s="60">
        <f t="shared" si="0"/>
        <v>0</v>
      </c>
      <c r="AP19" s="60">
        <f t="shared" si="0"/>
        <v>0</v>
      </c>
      <c r="AQ19" s="60">
        <f t="shared" si="0"/>
        <v>0</v>
      </c>
      <c r="AR19" s="60">
        <f t="shared" si="0"/>
        <v>0</v>
      </c>
      <c r="AS19" s="60">
        <f t="shared" si="0"/>
        <v>0</v>
      </c>
      <c r="AT19" s="60">
        <f t="shared" si="0"/>
        <v>0</v>
      </c>
      <c r="AU19" s="60">
        <f t="shared" si="0"/>
        <v>0</v>
      </c>
      <c r="AV19" s="60">
        <f t="shared" si="0"/>
        <v>0</v>
      </c>
      <c r="AW19" s="60">
        <f t="shared" si="0"/>
        <v>0</v>
      </c>
      <c r="AX19" s="60">
        <f t="shared" si="0"/>
        <v>0</v>
      </c>
      <c r="AY19" s="60">
        <f t="shared" si="0"/>
        <v>0</v>
      </c>
      <c r="AZ19" s="60">
        <f t="shared" si="0"/>
        <v>0</v>
      </c>
      <c r="BA19" s="60">
        <f t="shared" si="0"/>
        <v>0</v>
      </c>
      <c r="BB19" s="60">
        <f t="shared" si="0"/>
        <v>0</v>
      </c>
      <c r="BC19" s="60">
        <f t="shared" si="0"/>
        <v>0</v>
      </c>
      <c r="BD19" s="60">
        <f t="shared" si="0"/>
        <v>0</v>
      </c>
      <c r="BE19" s="60">
        <f t="shared" si="0"/>
        <v>0</v>
      </c>
      <c r="BF19" s="60">
        <f t="shared" si="0"/>
        <v>0</v>
      </c>
    </row>
    <row r="20" spans="1:58" s="4" customFormat="1" x14ac:dyDescent="0.25">
      <c r="A20" s="4">
        <v>10</v>
      </c>
      <c r="AH20" s="98" t="s">
        <v>65</v>
      </c>
      <c r="AI20" s="60">
        <f t="shared" ref="AI20:BF20" si="1">B26+$AL$3*B15</f>
        <v>0</v>
      </c>
      <c r="AJ20" s="60">
        <f t="shared" si="1"/>
        <v>0</v>
      </c>
      <c r="AK20" s="60">
        <f t="shared" si="1"/>
        <v>0</v>
      </c>
      <c r="AL20" s="60">
        <f t="shared" si="1"/>
        <v>0</v>
      </c>
      <c r="AM20" s="60">
        <f t="shared" si="1"/>
        <v>0</v>
      </c>
      <c r="AN20" s="60">
        <f t="shared" si="1"/>
        <v>0</v>
      </c>
      <c r="AO20" s="60">
        <f t="shared" si="1"/>
        <v>0</v>
      </c>
      <c r="AP20" s="60">
        <f t="shared" si="1"/>
        <v>0</v>
      </c>
      <c r="AQ20" s="60">
        <f t="shared" si="1"/>
        <v>0</v>
      </c>
      <c r="AR20" s="60">
        <f t="shared" si="1"/>
        <v>0</v>
      </c>
      <c r="AS20" s="60">
        <f t="shared" si="1"/>
        <v>0</v>
      </c>
      <c r="AT20" s="60">
        <f t="shared" si="1"/>
        <v>0</v>
      </c>
      <c r="AU20" s="60">
        <f t="shared" si="1"/>
        <v>0</v>
      </c>
      <c r="AV20" s="60">
        <f t="shared" si="1"/>
        <v>0</v>
      </c>
      <c r="AW20" s="60">
        <f t="shared" si="1"/>
        <v>0</v>
      </c>
      <c r="AX20" s="60">
        <f t="shared" si="1"/>
        <v>0</v>
      </c>
      <c r="AY20" s="60">
        <f t="shared" si="1"/>
        <v>0</v>
      </c>
      <c r="AZ20" s="60">
        <f t="shared" si="1"/>
        <v>0</v>
      </c>
      <c r="BA20" s="60">
        <f t="shared" si="1"/>
        <v>0</v>
      </c>
      <c r="BB20" s="60">
        <f t="shared" si="1"/>
        <v>0</v>
      </c>
      <c r="BC20" s="60">
        <f t="shared" si="1"/>
        <v>0</v>
      </c>
      <c r="BD20" s="60">
        <f t="shared" si="1"/>
        <v>0</v>
      </c>
      <c r="BE20" s="60">
        <f t="shared" si="1"/>
        <v>0</v>
      </c>
      <c r="BF20" s="60">
        <f t="shared" si="1"/>
        <v>0</v>
      </c>
    </row>
    <row r="21" spans="1:58" s="4" customFormat="1" x14ac:dyDescent="0.25">
      <c r="A21" s="4">
        <v>30</v>
      </c>
      <c r="AH21" s="98" t="s">
        <v>66</v>
      </c>
      <c r="AI21" s="60">
        <f t="array" ref="AI21">IFERROR(MATCH(1,1/((B19:B26&gt;AI20)+(B19:B26&lt;AI19)),1),0)</f>
        <v>0</v>
      </c>
      <c r="AJ21" s="60">
        <f t="array" ref="AJ21">IFERROR(MATCH(1,1/((C19:C26&gt;AJ20)+(C19:C26&lt;AJ19)),1),0)</f>
        <v>0</v>
      </c>
      <c r="AK21" s="60">
        <f t="array" ref="AK21">IFERROR(MATCH(1,1/((D19:D26&gt;AK20)+(D19:D26&lt;AK19)),1),0)</f>
        <v>0</v>
      </c>
      <c r="AL21" s="60">
        <f t="array" ref="AL21">IFERROR(MATCH(1,1/((E19:E26&gt;AL20)+(E19:E26&lt;AL19)),1),0)</f>
        <v>0</v>
      </c>
      <c r="AM21" s="60">
        <f t="array" ref="AM21">IFERROR(MATCH(1,1/((F19:F26&gt;AM20)+(F19:F26&lt;AM19)),1),0)</f>
        <v>0</v>
      </c>
      <c r="AN21" s="60">
        <f t="array" ref="AN21">IFERROR(MATCH(1,1/((G19:G26&gt;AN20)+(G19:G26&lt;AN19)),1),0)</f>
        <v>0</v>
      </c>
      <c r="AO21" s="60">
        <f t="array" ref="AO21">IFERROR(MATCH(1,1/((H19:H26&gt;AO20)+(H19:H26&lt;AO19)),1),0)</f>
        <v>0</v>
      </c>
      <c r="AP21" s="60">
        <f t="array" ref="AP21">IFERROR(MATCH(1,1/((I19:I26&gt;AP20)+(I19:I26&lt;AP19)),1),0)</f>
        <v>0</v>
      </c>
      <c r="AQ21" s="60">
        <f t="array" ref="AQ21">IFERROR(MATCH(1,1/((J19:J26&gt;AQ20)+(J19:J26&lt;AQ19)),1),0)</f>
        <v>0</v>
      </c>
      <c r="AR21" s="60">
        <f t="array" ref="AR21">IFERROR(MATCH(1,1/((K19:K26&gt;AR20)+(K19:K26&lt;AR19)),1),0)</f>
        <v>0</v>
      </c>
      <c r="AS21" s="60">
        <f t="array" ref="AS21">IFERROR(MATCH(1,1/((L19:L26&gt;AS20)+(L19:L26&lt;AS19)),1),0)</f>
        <v>0</v>
      </c>
      <c r="AT21" s="60">
        <f t="array" ref="AT21">IFERROR(MATCH(1,1/((M19:M26&gt;AT20)+(M19:M26&lt;AT19)),1),0)</f>
        <v>0</v>
      </c>
      <c r="AU21" s="60">
        <f t="array" ref="AU21">IFERROR(MATCH(1,1/((N19:N26&gt;AU20)+(N19:N26&lt;AU19)),1),0)</f>
        <v>0</v>
      </c>
      <c r="AV21" s="60">
        <f t="array" ref="AV21">IFERROR(MATCH(1,1/((O19:O26&gt;AV20)+(O19:O26&lt;AV19)),1),0)</f>
        <v>0</v>
      </c>
      <c r="AW21" s="60">
        <f t="array" ref="AW21">IFERROR(MATCH(1,1/((P19:P26&gt;AW20)+(P19:P26&lt;AW19)),1),0)</f>
        <v>0</v>
      </c>
      <c r="AX21" s="60">
        <f t="array" ref="AX21">IFERROR(MATCH(1,1/((Q19:Q26&gt;AX20)+(Q19:Q26&lt;AX19)),1),0)</f>
        <v>0</v>
      </c>
      <c r="AY21" s="60">
        <f t="array" ref="AY21">IFERROR(MATCH(1,1/((R19:R26&gt;AY20)+(R19:R26&lt;AY19)),1),0)</f>
        <v>0</v>
      </c>
      <c r="AZ21" s="60">
        <f t="array" ref="AZ21">IFERROR(MATCH(1,1/((S19:S26&gt;AZ20)+(S19:S26&lt;AZ19)),1),0)</f>
        <v>0</v>
      </c>
      <c r="BA21" s="60">
        <f t="array" ref="BA21">IFERROR(MATCH(1,1/((T19:T26&gt;BA20)+(T19:T26&lt;BA19)),1),0)</f>
        <v>0</v>
      </c>
      <c r="BB21" s="60">
        <f t="array" ref="BB21">IFERROR(MATCH(1,1/((U19:U26&gt;BB20)+(U19:U26&lt;BB19)),1),0)</f>
        <v>0</v>
      </c>
      <c r="BC21" s="60">
        <f t="array" ref="BC21">IFERROR(MATCH(1,1/((V19:V26&gt;BC20)+(V19:V26&lt;BC19)),1),0)</f>
        <v>0</v>
      </c>
      <c r="BD21" s="60">
        <f t="array" ref="BD21">IFERROR(MATCH(1,1/((W19:W26&gt;BD20)+(W19:W26&lt;BD19)),1),0)</f>
        <v>0</v>
      </c>
      <c r="BE21" s="60">
        <f t="array" ref="BE21">IFERROR(MATCH(1,1/((X19:X26&gt;BE20)+(X19:X26&lt;BE19)),1),0)</f>
        <v>0</v>
      </c>
      <c r="BF21" s="60">
        <f t="array" ref="BF21">IFERROR(MATCH(1,1/((Y19:Y26&gt;BF20)+(Y19:Y26&lt;BF19)),1),0)</f>
        <v>0</v>
      </c>
    </row>
    <row r="22" spans="1:58" s="4" customFormat="1" x14ac:dyDescent="0.25">
      <c r="A22" s="4">
        <v>60</v>
      </c>
      <c r="AH22" s="118" t="s">
        <v>67</v>
      </c>
      <c r="AI22" s="60">
        <f t="array" ref="AI22">IFERROR(MATCH(1,1/((B19:B26&gt;AI20)+(B19:B26&lt;AI19)),1)+1,0)</f>
        <v>0</v>
      </c>
      <c r="AJ22" s="60">
        <f t="array" ref="AJ22">IFERROR(MATCH(1,1/((C19:C26&gt;AJ20)+(C19:C26&lt;AJ19)),1)+1,0)</f>
        <v>0</v>
      </c>
      <c r="AK22" s="60">
        <f>IFERROR(MATCH(1,1/((D19:D26&gt;AK20)+(D19:D26&lt;AK19)),1)+1,0)</f>
        <v>0</v>
      </c>
      <c r="AL22" s="60">
        <f t="array" ref="AL22">IFERROR(MATCH(1,1/((E19:E26&gt;AL20)+(E19:E26&lt;AL19)),1)+1,0)</f>
        <v>0</v>
      </c>
      <c r="AM22" s="60">
        <f t="array" ref="AM22">IFERROR(MATCH(1,1/((F19:F26&gt;AM20)+(F19:F26&lt;AM19)),1)+1,0)</f>
        <v>0</v>
      </c>
      <c r="AN22" s="60">
        <f t="array" ref="AN22">IFERROR(MATCH(1,1/((G19:G26&gt;AN20)+(G19:G26&lt;AN19)),1)+1,0)</f>
        <v>0</v>
      </c>
      <c r="AO22" s="60">
        <f t="array" ref="AO22">IFERROR(MATCH(1,1/((H19:H26&gt;AO20)+(H19:H26&lt;AO19)),1)+1,0)</f>
        <v>0</v>
      </c>
      <c r="AP22" s="60">
        <f t="array" ref="AP22">IFERROR(MATCH(1,1/((I19:I26&gt;AP20)+(I19:I26&lt;AP19)),1)+1,0)</f>
        <v>0</v>
      </c>
      <c r="AQ22" s="60">
        <f t="array" ref="AQ22">IFERROR(MATCH(1,1/((J19:J26&gt;AQ20)+(J19:J26&lt;AQ19)),1)+1,0)</f>
        <v>0</v>
      </c>
      <c r="AR22" s="60">
        <f t="array" ref="AR22">IFERROR(MATCH(1,1/((K19:K26&gt;AR20)+(K19:K26&lt;AR19)),1)+1,0)</f>
        <v>0</v>
      </c>
      <c r="AS22" s="60">
        <f t="array" ref="AS22">IFERROR(MATCH(1,1/((L19:L26&gt;AS20)+(L19:L26&lt;AS19)),1)+1,0)</f>
        <v>0</v>
      </c>
      <c r="AT22" s="60">
        <f t="array" ref="AT22">IFERROR(MATCH(1,1/((M19:M26&gt;AT20)+(M19:M26&lt;AT19)),1)+1,0)</f>
        <v>0</v>
      </c>
      <c r="AU22" s="60">
        <f t="array" ref="AU22">IFERROR(MATCH(1,1/((N19:N26&gt;AU20)+(N19:N26&lt;AU19)),1)+1,0)</f>
        <v>0</v>
      </c>
      <c r="AV22" s="60">
        <f t="array" ref="AV22">IFERROR(MATCH(1,1/((O19:O26&gt;AV20)+(O19:O26&lt;AV19)),1)+1,0)</f>
        <v>0</v>
      </c>
      <c r="AW22" s="60">
        <f t="array" ref="AW22">IFERROR(MATCH(1,1/((P19:P26&gt;AW20)+(P19:P26&lt;AW19)),1)+1,0)</f>
        <v>0</v>
      </c>
      <c r="AX22" s="60">
        <f t="array" ref="AX22">IFERROR(MATCH(1,1/((Q19:Q26&gt;AX20)+(Q19:Q26&lt;AX19)),1)+1,0)</f>
        <v>0</v>
      </c>
      <c r="AY22" s="60">
        <f t="array" ref="AY22">IFERROR(MATCH(1,1/((R19:R26&gt;AY20)+(R19:R26&lt;AY19)),1)+1,0)</f>
        <v>0</v>
      </c>
      <c r="AZ22" s="60">
        <f t="array" ref="AZ22">IFERROR(MATCH(1,1/((S19:S26&gt;AZ20)+(S19:S26&lt;AZ19)),1)+1,0)</f>
        <v>0</v>
      </c>
      <c r="BA22" s="60">
        <f t="array" ref="BA22">IFERROR(MATCH(1,1/((T19:T26&gt;BA20)+(T19:T26&lt;BA19)),1)+1,0)</f>
        <v>0</v>
      </c>
      <c r="BB22" s="60">
        <f t="array" ref="BB22">IFERROR(MATCH(1,1/((U19:U26&gt;BB20)+(U19:U26&lt;BB19)),1)+1,0)</f>
        <v>0</v>
      </c>
      <c r="BC22" s="60">
        <f t="array" ref="BC22">IFERROR(MATCH(1,1/((V19:V26&gt;BC20)+(V19:V26&lt;BC19)),1)+1,0)</f>
        <v>0</v>
      </c>
      <c r="BD22" s="60">
        <f t="array" ref="BD22">IFERROR(MATCH(1,1/((W19:W26&gt;BD20)+(W19:W26&lt;BD19)),1)+1,0)</f>
        <v>0</v>
      </c>
      <c r="BE22" s="60">
        <f t="array" ref="BE22">IFERROR(MATCH(1,1/((X19:X26&gt;BE20)+(X19:X26&lt;BE19)),1)+1,0)</f>
        <v>0</v>
      </c>
      <c r="BF22" s="60">
        <f t="array" ref="BF22">IFERROR(MATCH(1,1/((Y19:Y26&gt;BF20)+(Y19:Y26&lt;BF19)),1)+1,0)</f>
        <v>0</v>
      </c>
    </row>
    <row r="23" spans="1:58" s="4" customFormat="1" x14ac:dyDescent="0.25">
      <c r="A23" s="4">
        <v>120</v>
      </c>
      <c r="AH23" s="98" t="s">
        <v>68</v>
      </c>
      <c r="AI23" s="4" t="str">
        <f t="shared" ref="AI23:BF23" si="2">IFERROR((INDEX($A19:$A26,AI22)-INDEX($A19:$A26,AI21))/(INDEX(B19:B26,AI22)-INDEX(B19:B26,AI21)),"INF")</f>
        <v>INF</v>
      </c>
      <c r="AJ23" s="4" t="str">
        <f t="shared" si="2"/>
        <v>INF</v>
      </c>
      <c r="AK23" s="4" t="str">
        <f t="shared" si="2"/>
        <v>INF</v>
      </c>
      <c r="AL23" s="4" t="str">
        <f t="shared" si="2"/>
        <v>INF</v>
      </c>
      <c r="AM23" s="4" t="str">
        <f t="shared" si="2"/>
        <v>INF</v>
      </c>
      <c r="AN23" s="4" t="str">
        <f t="shared" si="2"/>
        <v>INF</v>
      </c>
      <c r="AO23" s="4" t="str">
        <f t="shared" si="2"/>
        <v>INF</v>
      </c>
      <c r="AP23" s="4" t="str">
        <f t="shared" si="2"/>
        <v>INF</v>
      </c>
      <c r="AQ23" s="4" t="str">
        <f t="shared" si="2"/>
        <v>INF</v>
      </c>
      <c r="AR23" s="4" t="str">
        <f t="shared" si="2"/>
        <v>INF</v>
      </c>
      <c r="AS23" s="4" t="str">
        <f t="shared" si="2"/>
        <v>INF</v>
      </c>
      <c r="AT23" s="4" t="str">
        <f t="shared" si="2"/>
        <v>INF</v>
      </c>
      <c r="AU23" s="4" t="str">
        <f t="shared" si="2"/>
        <v>INF</v>
      </c>
      <c r="AV23" s="4" t="str">
        <f t="shared" si="2"/>
        <v>INF</v>
      </c>
      <c r="AW23" s="4" t="str">
        <f t="shared" si="2"/>
        <v>INF</v>
      </c>
      <c r="AX23" s="4" t="str">
        <f t="shared" si="2"/>
        <v>INF</v>
      </c>
      <c r="AY23" s="4" t="str">
        <f t="shared" si="2"/>
        <v>INF</v>
      </c>
      <c r="AZ23" s="4" t="str">
        <f t="shared" si="2"/>
        <v>INF</v>
      </c>
      <c r="BA23" s="4" t="str">
        <f t="shared" si="2"/>
        <v>INF</v>
      </c>
      <c r="BB23" s="4" t="str">
        <f t="shared" si="2"/>
        <v>INF</v>
      </c>
      <c r="BC23" s="4" t="str">
        <f t="shared" si="2"/>
        <v>INF</v>
      </c>
      <c r="BD23" s="4" t="str">
        <f t="shared" si="2"/>
        <v>INF</v>
      </c>
      <c r="BE23" s="4" t="str">
        <f t="shared" si="2"/>
        <v>INF</v>
      </c>
      <c r="BF23" s="4" t="str">
        <f t="shared" si="2"/>
        <v>INF</v>
      </c>
    </row>
    <row r="24" spans="1:58" s="4" customFormat="1" x14ac:dyDescent="0.25">
      <c r="A24" s="4">
        <v>300</v>
      </c>
      <c r="AH24" s="100" t="s">
        <v>69</v>
      </c>
      <c r="AI24" s="120">
        <f t="shared" ref="AI24:BF24" si="3">IFERROR(INDEX($A19:$A26,AI21)+((IF(AND(INDEX(B19:B26,AI21)&lt;=AI19,AI19&lt;=INDEX(B19:B26,AI22)),AI19,AI20)-INDEX(B19:B26,AI21))*AI23),0)</f>
        <v>0</v>
      </c>
      <c r="AJ24" s="120">
        <f t="shared" si="3"/>
        <v>0</v>
      </c>
      <c r="AK24" s="120">
        <f t="shared" si="3"/>
        <v>0</v>
      </c>
      <c r="AL24" s="120">
        <f t="shared" si="3"/>
        <v>0</v>
      </c>
      <c r="AM24" s="120">
        <f t="shared" si="3"/>
        <v>0</v>
      </c>
      <c r="AN24" s="120">
        <f t="shared" si="3"/>
        <v>0</v>
      </c>
      <c r="AO24" s="120">
        <f t="shared" si="3"/>
        <v>0</v>
      </c>
      <c r="AP24" s="120">
        <f t="shared" si="3"/>
        <v>0</v>
      </c>
      <c r="AQ24" s="120">
        <f t="shared" si="3"/>
        <v>0</v>
      </c>
      <c r="AR24" s="120">
        <f t="shared" si="3"/>
        <v>0</v>
      </c>
      <c r="AS24" s="120">
        <f t="shared" si="3"/>
        <v>0</v>
      </c>
      <c r="AT24" s="120">
        <f t="shared" si="3"/>
        <v>0</v>
      </c>
      <c r="AU24" s="120">
        <f t="shared" si="3"/>
        <v>0</v>
      </c>
      <c r="AV24" s="120">
        <f t="shared" si="3"/>
        <v>0</v>
      </c>
      <c r="AW24" s="120">
        <f t="shared" si="3"/>
        <v>0</v>
      </c>
      <c r="AX24" s="120">
        <f t="shared" si="3"/>
        <v>0</v>
      </c>
      <c r="AY24" s="120">
        <f t="shared" si="3"/>
        <v>0</v>
      </c>
      <c r="AZ24" s="120">
        <f t="shared" si="3"/>
        <v>0</v>
      </c>
      <c r="BA24" s="120">
        <f t="shared" si="3"/>
        <v>0</v>
      </c>
      <c r="BB24" s="120">
        <f t="shared" si="3"/>
        <v>0</v>
      </c>
      <c r="BC24" s="120">
        <f t="shared" si="3"/>
        <v>0</v>
      </c>
      <c r="BD24" s="120">
        <f t="shared" si="3"/>
        <v>0</v>
      </c>
      <c r="BE24" s="120">
        <f t="shared" si="3"/>
        <v>0</v>
      </c>
      <c r="BF24" s="120">
        <f t="shared" si="3"/>
        <v>0</v>
      </c>
    </row>
    <row r="25" spans="1:58" s="4" customFormat="1" x14ac:dyDescent="0.25">
      <c r="A25" s="4">
        <v>600</v>
      </c>
      <c r="AH25" s="98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</row>
    <row r="26" spans="1:58" s="4" customFormat="1" x14ac:dyDescent="0.25">
      <c r="A26" s="4">
        <v>1800</v>
      </c>
      <c r="AH26" s="98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</row>
    <row r="27" spans="1:58" s="4" customForma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AH27" s="98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</row>
    <row r="28" spans="1:58" s="4" customFormat="1" x14ac:dyDescent="0.25">
      <c r="A28" s="5" t="s">
        <v>29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AH28" s="98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</row>
    <row r="29" spans="1:58" s="4" customFormat="1" x14ac:dyDescent="0.25">
      <c r="A29" s="5" t="s">
        <v>34</v>
      </c>
      <c r="B29" s="6" t="s">
        <v>4</v>
      </c>
      <c r="C29" s="6" t="s">
        <v>5</v>
      </c>
      <c r="D29" s="5" t="s">
        <v>6</v>
      </c>
      <c r="E29" s="5" t="s">
        <v>7</v>
      </c>
      <c r="F29" s="5" t="s">
        <v>8</v>
      </c>
      <c r="G29" s="5" t="s">
        <v>9</v>
      </c>
      <c r="H29" s="5" t="s">
        <v>10</v>
      </c>
      <c r="I29" s="5" t="s">
        <v>11</v>
      </c>
      <c r="J29" s="5" t="s">
        <v>12</v>
      </c>
      <c r="K29" s="5" t="s">
        <v>13</v>
      </c>
      <c r="L29" s="5" t="s">
        <v>14</v>
      </c>
      <c r="M29" s="5" t="s">
        <v>15</v>
      </c>
      <c r="N29" s="5" t="s">
        <v>16</v>
      </c>
      <c r="O29" s="5" t="s">
        <v>17</v>
      </c>
      <c r="P29" s="5" t="s">
        <v>18</v>
      </c>
      <c r="Q29" s="5" t="s">
        <v>19</v>
      </c>
      <c r="R29" s="5" t="s">
        <v>20</v>
      </c>
      <c r="S29" s="5" t="s">
        <v>21</v>
      </c>
      <c r="T29" s="5" t="s">
        <v>22</v>
      </c>
      <c r="U29" s="5" t="s">
        <v>23</v>
      </c>
      <c r="V29" s="5" t="s">
        <v>24</v>
      </c>
      <c r="W29" s="5" t="s">
        <v>25</v>
      </c>
      <c r="X29" s="5" t="s">
        <v>26</v>
      </c>
      <c r="Y29" s="5" t="s">
        <v>27</v>
      </c>
      <c r="AH29" s="98"/>
      <c r="AI29" s="6" t="s">
        <v>4</v>
      </c>
      <c r="AJ29" s="6" t="s">
        <v>5</v>
      </c>
      <c r="AK29" s="6" t="s">
        <v>6</v>
      </c>
      <c r="AL29" s="6" t="s">
        <v>7</v>
      </c>
      <c r="AM29" s="6" t="s">
        <v>8</v>
      </c>
      <c r="AN29" s="6" t="s">
        <v>9</v>
      </c>
      <c r="AO29" s="6" t="s">
        <v>10</v>
      </c>
      <c r="AP29" s="6" t="s">
        <v>11</v>
      </c>
      <c r="AQ29" s="6" t="s">
        <v>12</v>
      </c>
      <c r="AR29" s="6" t="s">
        <v>13</v>
      </c>
      <c r="AS29" s="6" t="s">
        <v>14</v>
      </c>
      <c r="AT29" s="6" t="s">
        <v>15</v>
      </c>
      <c r="AU29" s="6" t="s">
        <v>16</v>
      </c>
      <c r="AV29" s="6" t="s">
        <v>17</v>
      </c>
      <c r="AW29" s="6" t="s">
        <v>18</v>
      </c>
      <c r="AX29" s="6" t="s">
        <v>19</v>
      </c>
      <c r="AY29" s="6" t="s">
        <v>20</v>
      </c>
      <c r="AZ29" s="6" t="s">
        <v>21</v>
      </c>
      <c r="BA29" s="6" t="s">
        <v>22</v>
      </c>
      <c r="BB29" s="6" t="s">
        <v>23</v>
      </c>
      <c r="BC29" s="6" t="s">
        <v>24</v>
      </c>
      <c r="BD29" s="6" t="s">
        <v>25</v>
      </c>
      <c r="BE29" s="6" t="s">
        <v>26</v>
      </c>
      <c r="BF29" s="6" t="s">
        <v>27</v>
      </c>
    </row>
    <row r="30" spans="1:58" s="4" customFormat="1" x14ac:dyDescent="0.25">
      <c r="A30" s="4">
        <v>3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AH30" s="98" t="s">
        <v>52</v>
      </c>
      <c r="AI30" s="60" t="str">
        <f>IFERROR(SLOPE(LN(B30:B37),LN($A30:$A37)),"")</f>
        <v/>
      </c>
      <c r="AJ30" s="60" t="str">
        <f>IFERROR(SLOPE(LN(C30:C37),LN($A30:$A37)),"")</f>
        <v/>
      </c>
      <c r="AK30" s="60" t="str">
        <f>IFERROR(SLOPE(LN(D30:D37),LN($A30:$A37)),"")</f>
        <v/>
      </c>
      <c r="AL30" s="60" t="str">
        <f>IFERROR(SLOPE(LN(E30:E37),LN($A30:$A37)),"")</f>
        <v/>
      </c>
      <c r="AM30" s="60" t="str">
        <f>IFERROR(SLOPE(LN(F30:F37),LN($A30:$A37)),"")</f>
        <v/>
      </c>
      <c r="AN30" s="60" t="str">
        <f>IFERROR(SLOPE(LN(G32:G37),LN($A32:$A37)),"")</f>
        <v/>
      </c>
      <c r="AO30" s="60" t="str">
        <f t="shared" ref="AO30:BF30" si="4">IFERROR(SLOPE(LN(H30:H37),LN($A30:$A37)),"")</f>
        <v/>
      </c>
      <c r="AP30" s="60" t="str">
        <f t="shared" si="4"/>
        <v/>
      </c>
      <c r="AQ30" s="60" t="str">
        <f t="shared" si="4"/>
        <v/>
      </c>
      <c r="AR30" s="60" t="str">
        <f t="shared" si="4"/>
        <v/>
      </c>
      <c r="AS30" s="60" t="str">
        <f t="shared" si="4"/>
        <v/>
      </c>
      <c r="AT30" s="60" t="str">
        <f t="shared" si="4"/>
        <v/>
      </c>
      <c r="AU30" s="60" t="str">
        <f t="shared" si="4"/>
        <v/>
      </c>
      <c r="AV30" s="60" t="str">
        <f t="shared" si="4"/>
        <v/>
      </c>
      <c r="AW30" s="60" t="str">
        <f t="shared" si="4"/>
        <v/>
      </c>
      <c r="AX30" s="60" t="str">
        <f t="shared" si="4"/>
        <v/>
      </c>
      <c r="AY30" s="60" t="str">
        <f t="shared" si="4"/>
        <v/>
      </c>
      <c r="AZ30" s="60" t="str">
        <f t="shared" si="4"/>
        <v/>
      </c>
      <c r="BA30" s="60" t="str">
        <f t="shared" si="4"/>
        <v/>
      </c>
      <c r="BB30" s="60" t="str">
        <f t="shared" si="4"/>
        <v/>
      </c>
      <c r="BC30" s="60" t="str">
        <f t="shared" si="4"/>
        <v/>
      </c>
      <c r="BD30" s="60" t="str">
        <f t="shared" si="4"/>
        <v/>
      </c>
      <c r="BE30" s="60" t="str">
        <f t="shared" si="4"/>
        <v/>
      </c>
      <c r="BF30" s="60" t="str">
        <f t="shared" si="4"/>
        <v/>
      </c>
    </row>
    <row r="31" spans="1:58" s="4" customFormat="1" x14ac:dyDescent="0.25">
      <c r="A31" s="4">
        <v>10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AH31" s="98" t="s">
        <v>53</v>
      </c>
      <c r="AI31" s="60" t="str">
        <f>IFERROR(EXP(INTERCEPT(LN(B30:B37),LN($A30:$A37))),"")</f>
        <v/>
      </c>
      <c r="AJ31" s="60" t="str">
        <f>IFERROR(EXP(INTERCEPT(LN(C30:C37),LN($A30:$A37))),"")</f>
        <v/>
      </c>
      <c r="AK31" s="60" t="str">
        <f>IFERROR(EXP(INTERCEPT(LN(D30:D37),LN($A30:$A37))),"")</f>
        <v/>
      </c>
      <c r="AL31" s="60" t="str">
        <f>IFERROR(EXP(INTERCEPT(LN(E30:E37),LN($A30:$A37))),"")</f>
        <v/>
      </c>
      <c r="AM31" s="60" t="str">
        <f>IFERROR(EXP(INTERCEPT(LN(F30:F37),LN($A30:$A37))),"")</f>
        <v/>
      </c>
      <c r="AN31" s="60" t="str">
        <f>IFERROR(EXP(INTERCEPT(LN(G32:G37),LN($A32:$A37))),"")</f>
        <v/>
      </c>
      <c r="AO31" s="60" t="str">
        <f t="shared" ref="AO31:BF31" si="5">IFERROR(EXP(INTERCEPT(LN(H30:H37),LN($A30:$A37))),"")</f>
        <v/>
      </c>
      <c r="AP31" s="60" t="str">
        <f t="shared" si="5"/>
        <v/>
      </c>
      <c r="AQ31" s="60" t="str">
        <f t="shared" si="5"/>
        <v/>
      </c>
      <c r="AR31" s="60" t="str">
        <f t="shared" si="5"/>
        <v/>
      </c>
      <c r="AS31" s="60" t="str">
        <f t="shared" si="5"/>
        <v/>
      </c>
      <c r="AT31" s="60" t="str">
        <f t="shared" si="5"/>
        <v/>
      </c>
      <c r="AU31" s="60" t="str">
        <f t="shared" si="5"/>
        <v/>
      </c>
      <c r="AV31" s="60" t="str">
        <f t="shared" si="5"/>
        <v/>
      </c>
      <c r="AW31" s="60" t="str">
        <f t="shared" si="5"/>
        <v/>
      </c>
      <c r="AX31" s="60" t="str">
        <f t="shared" si="5"/>
        <v/>
      </c>
      <c r="AY31" s="60" t="str">
        <f t="shared" si="5"/>
        <v/>
      </c>
      <c r="AZ31" s="60" t="str">
        <f t="shared" si="5"/>
        <v/>
      </c>
      <c r="BA31" s="60" t="str">
        <f t="shared" si="5"/>
        <v/>
      </c>
      <c r="BB31" s="60" t="str">
        <f t="shared" si="5"/>
        <v/>
      </c>
      <c r="BC31" s="60" t="str">
        <f t="shared" si="5"/>
        <v/>
      </c>
      <c r="BD31" s="60" t="str">
        <f t="shared" si="5"/>
        <v/>
      </c>
      <c r="BE31" s="60" t="str">
        <f t="shared" si="5"/>
        <v/>
      </c>
      <c r="BF31" s="60" t="str">
        <f t="shared" si="5"/>
        <v/>
      </c>
    </row>
    <row r="32" spans="1:58" s="4" customFormat="1" x14ac:dyDescent="0.25">
      <c r="A32" s="4">
        <v>30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AH32" s="98" t="s">
        <v>48</v>
      </c>
      <c r="AI32" s="60" t="str">
        <f>IFERROR(RSQ(LN(B30:B37),LN($A30:$A37)),"")</f>
        <v/>
      </c>
      <c r="AJ32" s="60" t="str">
        <f>IFERROR(RSQ(LN(C30:C37),LN($A30:$A37)),"")</f>
        <v/>
      </c>
      <c r="AK32" s="60" t="str">
        <f>IFERROR(RSQ(LN(D30:D37),LN($A30:$A37)),"")</f>
        <v/>
      </c>
      <c r="AL32" s="60" t="str">
        <f>IFERROR(RSQ(LN(E30:E37),LN($A30:$A37)),"")</f>
        <v/>
      </c>
      <c r="AM32" s="60" t="str">
        <f>IFERROR(RSQ(LN(F30:F37),LN($A30:$A37)),"")</f>
        <v/>
      </c>
      <c r="AN32" s="60" t="str">
        <f>IFERROR(RSQ(LN(G32:G37),LN($A32:$A37)),"")</f>
        <v/>
      </c>
      <c r="AO32" s="60" t="str">
        <f t="shared" ref="AO32:BF32" si="6">IFERROR(RSQ(LN(H30:H37),LN($A30:$A37)),"")</f>
        <v/>
      </c>
      <c r="AP32" s="60" t="str">
        <f t="shared" si="6"/>
        <v/>
      </c>
      <c r="AQ32" s="60" t="str">
        <f t="shared" si="6"/>
        <v/>
      </c>
      <c r="AR32" s="60" t="str">
        <f t="shared" si="6"/>
        <v/>
      </c>
      <c r="AS32" s="60" t="str">
        <f t="shared" si="6"/>
        <v/>
      </c>
      <c r="AT32" s="60" t="str">
        <f t="shared" si="6"/>
        <v/>
      </c>
      <c r="AU32" s="60" t="str">
        <f t="shared" si="6"/>
        <v/>
      </c>
      <c r="AV32" s="60" t="str">
        <f t="shared" si="6"/>
        <v/>
      </c>
      <c r="AW32" s="60" t="str">
        <f t="shared" si="6"/>
        <v/>
      </c>
      <c r="AX32" s="60" t="str">
        <f t="shared" si="6"/>
        <v/>
      </c>
      <c r="AY32" s="60" t="str">
        <f t="shared" si="6"/>
        <v/>
      </c>
      <c r="AZ32" s="60" t="str">
        <f t="shared" si="6"/>
        <v/>
      </c>
      <c r="BA32" s="60" t="str">
        <f t="shared" si="6"/>
        <v/>
      </c>
      <c r="BB32" s="60" t="str">
        <f t="shared" si="6"/>
        <v/>
      </c>
      <c r="BC32" s="60" t="str">
        <f t="shared" si="6"/>
        <v/>
      </c>
      <c r="BD32" s="60" t="str">
        <f t="shared" si="6"/>
        <v/>
      </c>
      <c r="BE32" s="60" t="str">
        <f t="shared" si="6"/>
        <v/>
      </c>
      <c r="BF32" s="60" t="str">
        <f t="shared" si="6"/>
        <v/>
      </c>
    </row>
    <row r="33" spans="1:58" s="4" customFormat="1" x14ac:dyDescent="0.25">
      <c r="A33" s="4">
        <v>60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AH33" s="99" t="s">
        <v>50</v>
      </c>
      <c r="AI33" s="66" t="str">
        <f t="shared" ref="AI33:BF33" si="7">IFERROR(AI30-1,"")</f>
        <v/>
      </c>
      <c r="AJ33" s="66" t="str">
        <f t="shared" si="7"/>
        <v/>
      </c>
      <c r="AK33" s="66" t="str">
        <f t="shared" si="7"/>
        <v/>
      </c>
      <c r="AL33" s="66" t="str">
        <f t="shared" si="7"/>
        <v/>
      </c>
      <c r="AM33" s="66" t="str">
        <f t="shared" si="7"/>
        <v/>
      </c>
      <c r="AN33" s="66" t="str">
        <f t="shared" si="7"/>
        <v/>
      </c>
      <c r="AO33" s="66" t="str">
        <f t="shared" si="7"/>
        <v/>
      </c>
      <c r="AP33" s="66" t="str">
        <f t="shared" si="7"/>
        <v/>
      </c>
      <c r="AQ33" s="66" t="str">
        <f t="shared" si="7"/>
        <v/>
      </c>
      <c r="AR33" s="66" t="str">
        <f t="shared" si="7"/>
        <v/>
      </c>
      <c r="AS33" s="66" t="str">
        <f t="shared" si="7"/>
        <v/>
      </c>
      <c r="AT33" s="66" t="str">
        <f t="shared" si="7"/>
        <v/>
      </c>
      <c r="AU33" s="66" t="str">
        <f t="shared" si="7"/>
        <v/>
      </c>
      <c r="AV33" s="66" t="str">
        <f t="shared" si="7"/>
        <v/>
      </c>
      <c r="AW33" s="66" t="str">
        <f t="shared" si="7"/>
        <v/>
      </c>
      <c r="AX33" s="66" t="str">
        <f t="shared" si="7"/>
        <v/>
      </c>
      <c r="AY33" s="66" t="str">
        <f t="shared" si="7"/>
        <v/>
      </c>
      <c r="AZ33" s="66" t="str">
        <f t="shared" si="7"/>
        <v/>
      </c>
      <c r="BA33" s="66" t="str">
        <f t="shared" si="7"/>
        <v/>
      </c>
      <c r="BB33" s="66" t="str">
        <f t="shared" si="7"/>
        <v/>
      </c>
      <c r="BC33" s="66" t="str">
        <f t="shared" si="7"/>
        <v/>
      </c>
      <c r="BD33" s="66" t="str">
        <f t="shared" si="7"/>
        <v/>
      </c>
      <c r="BE33" s="66" t="str">
        <f t="shared" si="7"/>
        <v/>
      </c>
      <c r="BF33" s="66" t="str">
        <f t="shared" si="7"/>
        <v/>
      </c>
    </row>
    <row r="34" spans="1:58" s="4" customFormat="1" x14ac:dyDescent="0.25">
      <c r="A34" s="4">
        <v>120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AH34" s="98" t="s">
        <v>54</v>
      </c>
      <c r="AI34" s="60" t="str">
        <f>IFERROR(AI31*AI30,"")</f>
        <v/>
      </c>
      <c r="AJ34" s="60" t="str">
        <f t="shared" ref="AJ34:BF34" si="8">IFERROR(AJ31*AJ30,"")</f>
        <v/>
      </c>
      <c r="AK34" s="60" t="str">
        <f t="shared" si="8"/>
        <v/>
      </c>
      <c r="AL34" s="60" t="str">
        <f t="shared" si="8"/>
        <v/>
      </c>
      <c r="AM34" s="60" t="str">
        <f t="shared" si="8"/>
        <v/>
      </c>
      <c r="AN34" s="60" t="str">
        <f t="shared" si="8"/>
        <v/>
      </c>
      <c r="AO34" s="60" t="str">
        <f t="shared" si="8"/>
        <v/>
      </c>
      <c r="AP34" s="60" t="str">
        <f t="shared" si="8"/>
        <v/>
      </c>
      <c r="AQ34" s="60" t="str">
        <f t="shared" si="8"/>
        <v/>
      </c>
      <c r="AR34" s="60" t="str">
        <f t="shared" si="8"/>
        <v/>
      </c>
      <c r="AS34" s="60" t="str">
        <f t="shared" si="8"/>
        <v/>
      </c>
      <c r="AT34" s="60" t="str">
        <f t="shared" si="8"/>
        <v/>
      </c>
      <c r="AU34" s="60" t="str">
        <f t="shared" si="8"/>
        <v/>
      </c>
      <c r="AV34" s="60" t="str">
        <f t="shared" si="8"/>
        <v/>
      </c>
      <c r="AW34" s="60" t="str">
        <f t="shared" si="8"/>
        <v/>
      </c>
      <c r="AX34" s="60" t="str">
        <f t="shared" si="8"/>
        <v/>
      </c>
      <c r="AY34" s="60" t="str">
        <f t="shared" si="8"/>
        <v/>
      </c>
      <c r="AZ34" s="60" t="str">
        <f t="shared" si="8"/>
        <v/>
      </c>
      <c r="BA34" s="60" t="str">
        <f t="shared" si="8"/>
        <v/>
      </c>
      <c r="BB34" s="60" t="str">
        <f t="shared" si="8"/>
        <v/>
      </c>
      <c r="BC34" s="60" t="str">
        <f t="shared" si="8"/>
        <v/>
      </c>
      <c r="BD34" s="60" t="str">
        <f t="shared" si="8"/>
        <v/>
      </c>
      <c r="BE34" s="60" t="str">
        <f t="shared" si="8"/>
        <v/>
      </c>
      <c r="BF34" s="60" t="str">
        <f t="shared" si="8"/>
        <v/>
      </c>
    </row>
    <row r="35" spans="1:58" s="4" customFormat="1" x14ac:dyDescent="0.25">
      <c r="A35" s="4">
        <v>300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AH35" s="100" t="s">
        <v>51</v>
      </c>
      <c r="AI35" s="67" t="str">
        <f>IFERROR((SIGN(AI30)*ABS($AI$3)/AI34)^(1/AI33),"")</f>
        <v/>
      </c>
      <c r="AJ35" s="67" t="str">
        <f t="shared" ref="AJ35:BF35" si="9">IFERROR((SIGN(AJ30)*ABS($AI$3)/AJ34)^(1/AJ33),"")</f>
        <v/>
      </c>
      <c r="AK35" s="67" t="str">
        <f t="shared" si="9"/>
        <v/>
      </c>
      <c r="AL35" s="67" t="str">
        <f t="shared" si="9"/>
        <v/>
      </c>
      <c r="AM35" s="67" t="str">
        <f t="shared" si="9"/>
        <v/>
      </c>
      <c r="AN35" s="67" t="str">
        <f t="shared" si="9"/>
        <v/>
      </c>
      <c r="AO35" s="67" t="str">
        <f t="shared" si="9"/>
        <v/>
      </c>
      <c r="AP35" s="67" t="str">
        <f t="shared" si="9"/>
        <v/>
      </c>
      <c r="AQ35" s="67" t="str">
        <f t="shared" si="9"/>
        <v/>
      </c>
      <c r="AR35" s="67" t="str">
        <f t="shared" si="9"/>
        <v/>
      </c>
      <c r="AS35" s="67" t="str">
        <f t="shared" si="9"/>
        <v/>
      </c>
      <c r="AT35" s="67" t="str">
        <f t="shared" si="9"/>
        <v/>
      </c>
      <c r="AU35" s="67" t="str">
        <f t="shared" si="9"/>
        <v/>
      </c>
      <c r="AV35" s="67" t="str">
        <f t="shared" si="9"/>
        <v/>
      </c>
      <c r="AW35" s="67" t="str">
        <f t="shared" si="9"/>
        <v/>
      </c>
      <c r="AX35" s="67" t="str">
        <f t="shared" si="9"/>
        <v/>
      </c>
      <c r="AY35" s="67" t="str">
        <f t="shared" si="9"/>
        <v/>
      </c>
      <c r="AZ35" s="67" t="str">
        <f t="shared" si="9"/>
        <v/>
      </c>
      <c r="BA35" s="67" t="str">
        <f t="shared" si="9"/>
        <v/>
      </c>
      <c r="BB35" s="67" t="str">
        <f t="shared" si="9"/>
        <v/>
      </c>
      <c r="BC35" s="67" t="str">
        <f t="shared" si="9"/>
        <v/>
      </c>
      <c r="BD35" s="67" t="str">
        <f t="shared" si="9"/>
        <v/>
      </c>
      <c r="BE35" s="67" t="str">
        <f t="shared" si="9"/>
        <v/>
      </c>
      <c r="BF35" s="67" t="str">
        <f t="shared" si="9"/>
        <v/>
      </c>
    </row>
    <row r="36" spans="1:58" s="4" customFormat="1" x14ac:dyDescent="0.25">
      <c r="A36" s="4">
        <v>600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AH36" s="100" t="s">
        <v>55</v>
      </c>
      <c r="AI36" s="68" t="str">
        <f>IFERROR(AI31*AI35^AI30,"")</f>
        <v/>
      </c>
      <c r="AJ36" s="68" t="str">
        <f t="shared" ref="AJ36:BF36" si="10">IFERROR(AJ31*AJ35^AJ30,"")</f>
        <v/>
      </c>
      <c r="AK36" s="68" t="str">
        <f t="shared" si="10"/>
        <v/>
      </c>
      <c r="AL36" s="68" t="str">
        <f t="shared" si="10"/>
        <v/>
      </c>
      <c r="AM36" s="68" t="str">
        <f t="shared" si="10"/>
        <v/>
      </c>
      <c r="AN36" s="68" t="str">
        <f t="shared" si="10"/>
        <v/>
      </c>
      <c r="AO36" s="68" t="str">
        <f t="shared" si="10"/>
        <v/>
      </c>
      <c r="AP36" s="68" t="str">
        <f t="shared" si="10"/>
        <v/>
      </c>
      <c r="AQ36" s="68" t="str">
        <f t="shared" si="10"/>
        <v/>
      </c>
      <c r="AR36" s="68" t="str">
        <f t="shared" si="10"/>
        <v/>
      </c>
      <c r="AS36" s="68" t="str">
        <f t="shared" si="10"/>
        <v/>
      </c>
      <c r="AT36" s="68" t="str">
        <f t="shared" si="10"/>
        <v/>
      </c>
      <c r="AU36" s="68" t="str">
        <f t="shared" si="10"/>
        <v/>
      </c>
      <c r="AV36" s="68" t="str">
        <f t="shared" si="10"/>
        <v/>
      </c>
      <c r="AW36" s="68" t="str">
        <f t="shared" si="10"/>
        <v/>
      </c>
      <c r="AX36" s="68" t="str">
        <f t="shared" si="10"/>
        <v/>
      </c>
      <c r="AY36" s="68" t="str">
        <f t="shared" si="10"/>
        <v/>
      </c>
      <c r="AZ36" s="68" t="str">
        <f t="shared" si="10"/>
        <v/>
      </c>
      <c r="BA36" s="68" t="str">
        <f t="shared" si="10"/>
        <v/>
      </c>
      <c r="BB36" s="68" t="str">
        <f t="shared" si="10"/>
        <v/>
      </c>
      <c r="BC36" s="68" t="str">
        <f t="shared" si="10"/>
        <v/>
      </c>
      <c r="BD36" s="68" t="str">
        <f t="shared" si="10"/>
        <v/>
      </c>
      <c r="BE36" s="68" t="str">
        <f t="shared" si="10"/>
        <v/>
      </c>
      <c r="BF36" s="68" t="str">
        <f t="shared" si="10"/>
        <v/>
      </c>
    </row>
    <row r="37" spans="1:58" s="4" customFormat="1" x14ac:dyDescent="0.25">
      <c r="A37" s="4">
        <v>1800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AH37" s="98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</row>
    <row r="38" spans="1:58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58" s="10" customFormat="1" ht="18.75" x14ac:dyDescent="0.3">
      <c r="A39" s="9" t="s">
        <v>2</v>
      </c>
      <c r="B39" s="9" t="s">
        <v>35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AH39" s="101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</row>
    <row r="40" spans="1:58" s="10" customFormat="1" x14ac:dyDescent="0.25">
      <c r="A40" s="10" t="s">
        <v>3</v>
      </c>
      <c r="AH40" s="101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</row>
    <row r="41" spans="1:58" s="10" customFormat="1" x14ac:dyDescent="0.25">
      <c r="A41" s="11" t="s">
        <v>34</v>
      </c>
      <c r="B41" s="12" t="s">
        <v>4</v>
      </c>
      <c r="C41" s="12" t="s">
        <v>5</v>
      </c>
      <c r="D41" s="11" t="s">
        <v>6</v>
      </c>
      <c r="E41" s="11" t="s">
        <v>7</v>
      </c>
      <c r="F41" s="11" t="s">
        <v>8</v>
      </c>
      <c r="G41" s="11" t="s">
        <v>9</v>
      </c>
      <c r="H41" s="11" t="s">
        <v>10</v>
      </c>
      <c r="I41" s="11" t="s">
        <v>11</v>
      </c>
      <c r="J41" s="11" t="s">
        <v>12</v>
      </c>
      <c r="K41" s="11" t="s">
        <v>13</v>
      </c>
      <c r="L41" s="11" t="s">
        <v>14</v>
      </c>
      <c r="M41" s="11" t="s">
        <v>15</v>
      </c>
      <c r="N41" s="11" t="s">
        <v>16</v>
      </c>
      <c r="O41" s="11" t="s">
        <v>17</v>
      </c>
      <c r="P41" s="11" t="s">
        <v>18</v>
      </c>
      <c r="Q41" s="11" t="s">
        <v>19</v>
      </c>
      <c r="R41" s="11" t="s">
        <v>20</v>
      </c>
      <c r="S41" s="11" t="s">
        <v>21</v>
      </c>
      <c r="T41" s="11" t="s">
        <v>22</v>
      </c>
      <c r="U41" s="11" t="s">
        <v>23</v>
      </c>
      <c r="V41" s="11" t="s">
        <v>24</v>
      </c>
      <c r="W41" s="11" t="s">
        <v>25</v>
      </c>
      <c r="X41" s="11" t="s">
        <v>26</v>
      </c>
      <c r="Y41" s="11" t="s">
        <v>27</v>
      </c>
      <c r="AH41" s="101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</row>
    <row r="42" spans="1:58" s="10" customFormat="1" x14ac:dyDescent="0.25">
      <c r="A42" s="10">
        <v>3</v>
      </c>
      <c r="B42" s="14">
        <v>1.9281098479628175E-3</v>
      </c>
      <c r="C42" s="14">
        <v>5.328939745631524E-3</v>
      </c>
      <c r="D42" s="14">
        <v>1.9033028430576716E-5</v>
      </c>
      <c r="E42" s="14">
        <v>7.8591727351267212E-6</v>
      </c>
      <c r="F42" s="14">
        <v>0</v>
      </c>
      <c r="G42" s="14">
        <v>0</v>
      </c>
      <c r="H42" s="14">
        <v>1.7015456940496328E-2</v>
      </c>
      <c r="I42" s="14">
        <v>3.8095653646651992E-4</v>
      </c>
      <c r="J42" s="14">
        <v>5.1839592635488738E-3</v>
      </c>
      <c r="K42" s="14">
        <v>4.9843713386493471E-5</v>
      </c>
      <c r="L42" s="14">
        <v>3.5653245587134405E-4</v>
      </c>
      <c r="M42" s="14">
        <v>0</v>
      </c>
      <c r="N42" s="14">
        <v>2.409866839146341E-2</v>
      </c>
      <c r="O42" s="14">
        <v>1.5473085758365695E-4</v>
      </c>
      <c r="P42" s="14">
        <v>1.5565554971528474E-5</v>
      </c>
      <c r="Q42" s="14">
        <v>8.7925689201789842E-6</v>
      </c>
      <c r="R42" s="14">
        <v>7.2451865342548866E-5</v>
      </c>
      <c r="S42" s="14">
        <v>1.762836010252361E-5</v>
      </c>
      <c r="T42" s="14">
        <v>6.5270077998565813E-7</v>
      </c>
      <c r="U42" s="14">
        <v>9.3038236532818738E-6</v>
      </c>
      <c r="V42" s="14">
        <v>0</v>
      </c>
      <c r="W42" s="14">
        <v>1.1142923269652407E-4</v>
      </c>
      <c r="X42" s="14">
        <v>2.1264102779458631E-5</v>
      </c>
      <c r="Y42" s="14">
        <v>1.5793606488691973E-5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H42" s="101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</row>
    <row r="43" spans="1:58" s="10" customFormat="1" x14ac:dyDescent="0.25">
      <c r="A43" s="10">
        <v>10</v>
      </c>
      <c r="B43" s="10">
        <v>1.5729215761596835E-3</v>
      </c>
      <c r="C43" s="10">
        <v>2.4338915049666159E-3</v>
      </c>
      <c r="D43" s="10">
        <v>4.137170400982029E-5</v>
      </c>
      <c r="E43" s="10">
        <v>7.2835041427306055E-6</v>
      </c>
      <c r="F43" s="10">
        <v>0</v>
      </c>
      <c r="G43" s="10">
        <v>1.6018105871794795E-5</v>
      </c>
      <c r="H43" s="10">
        <v>7.6665652514967863E-3</v>
      </c>
      <c r="I43" s="10">
        <v>3.4029782404835075E-4</v>
      </c>
      <c r="J43" s="10">
        <v>5.5666920871831607E-3</v>
      </c>
      <c r="K43" s="10">
        <v>3.0438573246749578E-5</v>
      </c>
      <c r="L43" s="10">
        <v>2.2352268908385913E-4</v>
      </c>
      <c r="M43" s="10">
        <v>0</v>
      </c>
      <c r="N43" s="10">
        <v>1.1598207237509097E-2</v>
      </c>
      <c r="O43" s="10">
        <v>1.2940760230404041E-4</v>
      </c>
      <c r="P43" s="10">
        <v>1.5602027419339891E-5</v>
      </c>
      <c r="Q43" s="10">
        <v>7.862941627784904E-6</v>
      </c>
      <c r="R43" s="10">
        <v>6.348693699234715E-5</v>
      </c>
      <c r="S43" s="10">
        <v>1.6818968879418319E-5</v>
      </c>
      <c r="T43" s="10">
        <v>1.7463810603275521E-6</v>
      </c>
      <c r="U43" s="10">
        <v>1.1265145389539934E-5</v>
      </c>
      <c r="V43" s="10">
        <v>0</v>
      </c>
      <c r="W43" s="10">
        <v>9.5210365332342643E-5</v>
      </c>
      <c r="X43" s="10">
        <v>3.1874247029445714E-5</v>
      </c>
      <c r="Y43" s="10">
        <v>2.1070376833011267E-5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H43" s="101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</row>
    <row r="44" spans="1:58" s="10" customFormat="1" x14ac:dyDescent="0.25">
      <c r="A44" s="10">
        <v>30</v>
      </c>
      <c r="B44" s="10">
        <v>1.4516806864394319E-3</v>
      </c>
      <c r="C44" s="10">
        <v>2.3312643938656753E-3</v>
      </c>
      <c r="D44" s="10">
        <v>0</v>
      </c>
      <c r="E44" s="10">
        <v>6.6585209108507096E-6</v>
      </c>
      <c r="F44" s="10">
        <v>0</v>
      </c>
      <c r="G44" s="10">
        <v>0</v>
      </c>
      <c r="H44" s="10">
        <v>7.3841103084822945E-3</v>
      </c>
      <c r="I44" s="10">
        <v>3.3545505566035921E-4</v>
      </c>
      <c r="J44" s="10">
        <v>5.0461007801404344E-3</v>
      </c>
      <c r="K44" s="10">
        <v>2.0617802797757564E-5</v>
      </c>
      <c r="L44" s="10">
        <v>1.7279167847862917E-4</v>
      </c>
      <c r="M44" s="10">
        <v>0</v>
      </c>
      <c r="N44" s="10">
        <v>1.0849733185296698E-2</v>
      </c>
      <c r="O44" s="10">
        <v>1.0391209220340453E-4</v>
      </c>
      <c r="P44" s="10">
        <v>1.7743343899398761E-5</v>
      </c>
      <c r="Q44" s="10">
        <v>7.894764036757348E-6</v>
      </c>
      <c r="R44" s="10">
        <v>6.4003142271063654E-5</v>
      </c>
      <c r="S44" s="10">
        <v>1.568118805511071E-5</v>
      </c>
      <c r="T44" s="10">
        <v>3.3556101098808158E-6</v>
      </c>
      <c r="U44" s="10">
        <v>1.186758078635656E-5</v>
      </c>
      <c r="V44" s="10">
        <v>7.4893259954013189E-8</v>
      </c>
      <c r="W44" s="10">
        <v>1.0058539277407563E-4</v>
      </c>
      <c r="X44" s="10">
        <v>3.1513943583966124E-5</v>
      </c>
      <c r="Y44" s="10">
        <v>2.4226747342384359E-5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H44" s="101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</row>
    <row r="45" spans="1:58" s="10" customFormat="1" x14ac:dyDescent="0.25">
      <c r="A45" s="10">
        <v>60</v>
      </c>
      <c r="B45" s="10">
        <v>1.3735720890609589E-3</v>
      </c>
      <c r="C45" s="10">
        <v>2.1091255604204734E-3</v>
      </c>
      <c r="D45" s="10">
        <v>0</v>
      </c>
      <c r="E45" s="10">
        <v>6.1061794658000265E-6</v>
      </c>
      <c r="F45" s="10">
        <v>0</v>
      </c>
      <c r="G45" s="10">
        <v>4.7796611443109521E-4</v>
      </c>
      <c r="H45" s="10">
        <v>6.4546845905756583E-3</v>
      </c>
      <c r="I45" s="10">
        <v>2.18150452906001E-4</v>
      </c>
      <c r="J45" s="10">
        <v>5.051872214378271E-3</v>
      </c>
      <c r="K45" s="10">
        <v>1.0668533997822977E-5</v>
      </c>
      <c r="L45" s="10">
        <v>1.2022556680932384E-4</v>
      </c>
      <c r="M45" s="10">
        <v>0</v>
      </c>
      <c r="N45" s="10">
        <v>1.003855234379413E-2</v>
      </c>
      <c r="O45" s="10">
        <v>9.8794832611052251E-5</v>
      </c>
      <c r="P45" s="10">
        <v>1.683133647295339E-5</v>
      </c>
      <c r="Q45" s="10">
        <v>7.1211966323452288E-6</v>
      </c>
      <c r="R45" s="10">
        <v>6.1477347379431543E-5</v>
      </c>
      <c r="S45" s="10">
        <v>1.6126543349519492E-5</v>
      </c>
      <c r="T45" s="10">
        <v>3.0530319515002134E-6</v>
      </c>
      <c r="U45" s="10">
        <v>1.1363683416155135E-5</v>
      </c>
      <c r="V45" s="10">
        <v>1.4556115944895894E-7</v>
      </c>
      <c r="W45" s="10">
        <v>9.895061580056914E-5</v>
      </c>
      <c r="X45" s="10">
        <v>3.4597145153627027E-5</v>
      </c>
      <c r="Y45" s="10">
        <v>2.3937939949426827E-5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H45" s="101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</row>
    <row r="46" spans="1:58" s="10" customFormat="1" x14ac:dyDescent="0.25">
      <c r="A46" s="10">
        <v>120</v>
      </c>
      <c r="B46" s="10">
        <v>1.3809551986391684E-3</v>
      </c>
      <c r="C46" s="10">
        <v>2.1798351756602439E-3</v>
      </c>
      <c r="D46" s="10">
        <v>0</v>
      </c>
      <c r="E46" s="10">
        <v>6.3072369722943442E-6</v>
      </c>
      <c r="F46" s="10">
        <v>0</v>
      </c>
      <c r="G46" s="10">
        <v>3.0313158028938029E-4</v>
      </c>
      <c r="H46" s="10">
        <v>6.7782018915633182E-3</v>
      </c>
      <c r="I46" s="10">
        <v>1.5492518763151776E-4</v>
      </c>
      <c r="J46" s="10">
        <v>4.969016188768766E-3</v>
      </c>
      <c r="K46" s="10">
        <v>9.6901028407920536E-6</v>
      </c>
      <c r="L46" s="10">
        <v>1.0738905813333447E-4</v>
      </c>
      <c r="M46" s="10">
        <v>3.3667910915983772E-6</v>
      </c>
      <c r="N46" s="10">
        <v>1.0178107517880192E-2</v>
      </c>
      <c r="O46" s="10">
        <v>1.0561961638213772E-4</v>
      </c>
      <c r="P46" s="10">
        <v>1.7718146197148272E-5</v>
      </c>
      <c r="Q46" s="10">
        <v>6.498953938093811E-6</v>
      </c>
      <c r="R46" s="10">
        <v>6.072930894686958E-5</v>
      </c>
      <c r="S46" s="10">
        <v>1.5487344373304676E-5</v>
      </c>
      <c r="T46" s="10">
        <v>4.2335324697287441E-6</v>
      </c>
      <c r="U46" s="10">
        <v>1.1893333630511694E-5</v>
      </c>
      <c r="V46" s="10">
        <v>4.2444211310727942E-7</v>
      </c>
      <c r="W46" s="10">
        <v>9.7057518589739174E-5</v>
      </c>
      <c r="X46" s="10">
        <v>3.3623322141509689E-5</v>
      </c>
      <c r="Y46" s="10">
        <v>2.279339849788172E-5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H46" s="101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</row>
    <row r="47" spans="1:58" s="10" customFormat="1" x14ac:dyDescent="0.25">
      <c r="A47" s="10">
        <v>300</v>
      </c>
      <c r="B47" s="10">
        <v>1.4404825221143744E-3</v>
      </c>
      <c r="C47" s="10">
        <v>2.1795107094213324E-3</v>
      </c>
      <c r="D47" s="10">
        <v>0</v>
      </c>
      <c r="E47" s="10">
        <v>5.8697266108627823E-6</v>
      </c>
      <c r="F47" s="10">
        <v>0</v>
      </c>
      <c r="G47" s="10">
        <v>9.5283383059479568E-4</v>
      </c>
      <c r="H47" s="10">
        <v>6.6468182708694298E-3</v>
      </c>
      <c r="I47" s="10">
        <v>1.6080998104302393E-4</v>
      </c>
      <c r="J47" s="10">
        <v>5.0382566435383438E-3</v>
      </c>
      <c r="K47" s="10">
        <v>7.7643241139057078E-6</v>
      </c>
      <c r="L47" s="10">
        <v>7.1381934897179108E-5</v>
      </c>
      <c r="M47" s="10">
        <v>2.5240455555059172E-6</v>
      </c>
      <c r="N47" s="10">
        <v>9.9899746176152909E-3</v>
      </c>
      <c r="O47" s="10">
        <v>9.8281585910809592E-5</v>
      </c>
      <c r="P47" s="10">
        <v>1.7495160113315009E-5</v>
      </c>
      <c r="Q47" s="10">
        <v>6.6938958334791039E-6</v>
      </c>
      <c r="R47" s="10">
        <v>6.0781601448119234E-5</v>
      </c>
      <c r="S47" s="10">
        <v>1.5893787698083692E-5</v>
      </c>
      <c r="T47" s="10">
        <v>3.7471107989229645E-6</v>
      </c>
      <c r="U47" s="10">
        <v>1.2169342191418676E-5</v>
      </c>
      <c r="V47" s="10">
        <v>1.1835353040769442E-6</v>
      </c>
      <c r="W47" s="10">
        <v>9.5323718470444158E-5</v>
      </c>
      <c r="X47" s="10">
        <v>3.6765850824445116E-5</v>
      </c>
      <c r="Y47" s="10">
        <v>2.3739640587363984E-5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H47" s="101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</row>
    <row r="48" spans="1:58" s="10" customFormat="1" x14ac:dyDescent="0.25">
      <c r="A48" s="10">
        <v>600</v>
      </c>
      <c r="B48" s="10">
        <v>1.4046679939397229E-3</v>
      </c>
      <c r="C48" s="10">
        <v>2.1211165677566066E-3</v>
      </c>
      <c r="D48" s="10">
        <v>0</v>
      </c>
      <c r="E48" s="10">
        <v>5.8750840868727056E-6</v>
      </c>
      <c r="F48" s="10">
        <v>0</v>
      </c>
      <c r="G48" s="10">
        <v>7.9000255363446948E-4</v>
      </c>
      <c r="H48" s="10">
        <v>6.4962929295225456E-3</v>
      </c>
      <c r="I48" s="10">
        <v>1.5334032815864606E-4</v>
      </c>
      <c r="J48" s="10">
        <v>5.0942210225845925E-3</v>
      </c>
      <c r="K48" s="10">
        <v>7.718171200777975E-6</v>
      </c>
      <c r="L48" s="10">
        <v>5.9350483944708722E-5</v>
      </c>
      <c r="M48" s="10">
        <v>3.5876201274039085E-6</v>
      </c>
      <c r="N48" s="10">
        <v>9.8203896931287841E-3</v>
      </c>
      <c r="O48" s="10">
        <v>1.0398950576439678E-4</v>
      </c>
      <c r="P48" s="10">
        <v>1.7507236705878385E-5</v>
      </c>
      <c r="Q48" s="10">
        <v>6.9033668374672798E-6</v>
      </c>
      <c r="R48" s="10">
        <v>6.0567629044693834E-5</v>
      </c>
      <c r="S48" s="10">
        <v>1.5597564370903418E-5</v>
      </c>
      <c r="T48" s="10">
        <v>4.0552900083715774E-6</v>
      </c>
      <c r="U48" s="10">
        <v>1.1982770750189791E-5</v>
      </c>
      <c r="V48" s="10">
        <v>1.5929691022736139E-6</v>
      </c>
      <c r="W48" s="10">
        <v>9.5607287849667653E-5</v>
      </c>
      <c r="X48" s="10">
        <v>3.5913226258772758E-5</v>
      </c>
      <c r="Y48" s="10">
        <v>2.4247934522114492E-5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H48" s="101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</row>
    <row r="49" spans="1:58" s="10" customFormat="1" x14ac:dyDescent="0.25">
      <c r="A49" s="10">
        <v>1800</v>
      </c>
      <c r="B49" s="10">
        <v>1.441180671578095E-3</v>
      </c>
      <c r="C49" s="10">
        <v>2.135774711387275E-3</v>
      </c>
      <c r="D49" s="10">
        <v>0</v>
      </c>
      <c r="E49" s="10">
        <v>6.1822522477109869E-6</v>
      </c>
      <c r="F49" s="10">
        <v>0</v>
      </c>
      <c r="G49" s="10">
        <v>1.4232470776556294E-3</v>
      </c>
      <c r="H49" s="10">
        <v>6.4047955010657059E-3</v>
      </c>
      <c r="I49" s="10">
        <v>1.3403986411837993E-4</v>
      </c>
      <c r="J49" s="10">
        <v>5.0396739458782583E-3</v>
      </c>
      <c r="K49" s="10">
        <v>6.2504861888430714E-6</v>
      </c>
      <c r="L49" s="10">
        <v>3.9881569871723825E-5</v>
      </c>
      <c r="M49" s="10">
        <v>5.3299270613782572E-6</v>
      </c>
      <c r="N49" s="10">
        <v>9.5556692348679056E-3</v>
      </c>
      <c r="O49" s="10">
        <v>1.0187003604865614E-4</v>
      </c>
      <c r="P49" s="10">
        <v>1.7284676689485075E-5</v>
      </c>
      <c r="Q49" s="10">
        <v>6.8114374520630544E-6</v>
      </c>
      <c r="R49" s="10">
        <v>5.9494972640488661E-5</v>
      </c>
      <c r="S49" s="10">
        <v>1.5963943626679351E-5</v>
      </c>
      <c r="T49" s="10">
        <v>4.3204574253264706E-6</v>
      </c>
      <c r="U49" s="10">
        <v>1.2361705621790179E-5</v>
      </c>
      <c r="V49" s="10">
        <v>1.8608690322172825E-6</v>
      </c>
      <c r="W49" s="10">
        <v>9.7124896962216605E-5</v>
      </c>
      <c r="X49" s="10">
        <v>3.797491134167215E-5</v>
      </c>
      <c r="Y49" s="10">
        <v>2.3795093230128057E-5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H49" s="101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</row>
    <row r="50" spans="1:58" s="10" customFormat="1" x14ac:dyDescent="0.25">
      <c r="AH50" s="101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</row>
    <row r="51" spans="1:58" s="10" customFormat="1" x14ac:dyDescent="0.25">
      <c r="A51" s="10" t="s">
        <v>28</v>
      </c>
      <c r="AH51" s="101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</row>
    <row r="52" spans="1:58" s="10" customFormat="1" x14ac:dyDescent="0.25">
      <c r="A52" s="11" t="s">
        <v>34</v>
      </c>
      <c r="B52" s="12"/>
      <c r="C52" s="12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AH52" s="104"/>
      <c r="AI52" s="69" t="s">
        <v>4</v>
      </c>
      <c r="AJ52" s="69" t="s">
        <v>5</v>
      </c>
      <c r="AK52" s="69" t="s">
        <v>6</v>
      </c>
      <c r="AL52" s="69" t="s">
        <v>7</v>
      </c>
      <c r="AM52" s="69" t="s">
        <v>8</v>
      </c>
      <c r="AN52" s="69" t="s">
        <v>9</v>
      </c>
      <c r="AO52" s="69" t="s">
        <v>10</v>
      </c>
      <c r="AP52" s="69" t="s">
        <v>11</v>
      </c>
      <c r="AQ52" s="69" t="s">
        <v>12</v>
      </c>
      <c r="AR52" s="69" t="s">
        <v>13</v>
      </c>
      <c r="AS52" s="69" t="s">
        <v>14</v>
      </c>
      <c r="AT52" s="69" t="s">
        <v>15</v>
      </c>
      <c r="AU52" s="69" t="s">
        <v>16</v>
      </c>
      <c r="AV52" s="69" t="s">
        <v>17</v>
      </c>
      <c r="AW52" s="69" t="s">
        <v>18</v>
      </c>
      <c r="AX52" s="69" t="s">
        <v>19</v>
      </c>
      <c r="AY52" s="69" t="s">
        <v>20</v>
      </c>
      <c r="AZ52" s="69" t="s">
        <v>21</v>
      </c>
      <c r="BA52" s="69" t="s">
        <v>22</v>
      </c>
      <c r="BB52" s="69" t="s">
        <v>23</v>
      </c>
      <c r="BC52" s="69" t="s">
        <v>24</v>
      </c>
      <c r="BD52" s="69" t="s">
        <v>25</v>
      </c>
      <c r="BE52" s="69" t="s">
        <v>26</v>
      </c>
      <c r="BF52" s="69" t="s">
        <v>27</v>
      </c>
    </row>
    <row r="53" spans="1:58" s="10" customFormat="1" x14ac:dyDescent="0.25">
      <c r="A53" s="10">
        <v>3</v>
      </c>
      <c r="B53" s="14">
        <v>0.1278045977602153</v>
      </c>
      <c r="C53" s="14">
        <v>0.51666163135941034</v>
      </c>
      <c r="D53" s="14">
        <v>5.8058442770696998E-6</v>
      </c>
      <c r="E53" s="14">
        <v>5.113532491915444E-6</v>
      </c>
      <c r="F53" s="14">
        <v>0</v>
      </c>
      <c r="G53" s="14">
        <v>0</v>
      </c>
      <c r="H53" s="14">
        <v>0.11779401944372157</v>
      </c>
      <c r="I53" s="14">
        <v>1.8856313157338569E-4</v>
      </c>
      <c r="J53" s="14">
        <v>4.4493190707363579E-3</v>
      </c>
      <c r="K53" s="14">
        <v>5.5602459677416974E-5</v>
      </c>
      <c r="L53" s="14">
        <v>2.6162652312614716E-4</v>
      </c>
      <c r="M53" s="14">
        <v>0</v>
      </c>
      <c r="N53" s="14">
        <v>0.2321541105090657</v>
      </c>
      <c r="O53" s="14">
        <v>1.2478612639882613E-4</v>
      </c>
      <c r="P53" s="14">
        <v>5.962894415242131E-6</v>
      </c>
      <c r="Q53" s="14">
        <v>8.5537020381972078E-6</v>
      </c>
      <c r="R53" s="14">
        <v>2.8220403465247537E-4</v>
      </c>
      <c r="S53" s="14">
        <v>1.9634864959114585E-5</v>
      </c>
      <c r="T53" s="14">
        <v>1.1916631349978714E-7</v>
      </c>
      <c r="U53" s="14">
        <v>3.4176256810633699E-6</v>
      </c>
      <c r="V53" s="14">
        <v>0</v>
      </c>
      <c r="W53" s="14">
        <v>1.6161053482133386E-4</v>
      </c>
      <c r="X53" s="14">
        <v>5.3787623857319012E-6</v>
      </c>
      <c r="Y53" s="14">
        <v>7.942654039246374E-6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H53" s="101" t="s">
        <v>64</v>
      </c>
      <c r="AI53" s="69">
        <f t="shared" ref="AI53:BF53" si="11">IF(B60-$AL$37*B49&lt;0,0,B60-$AL$3*B49)</f>
        <v>0.12535484034702396</v>
      </c>
      <c r="AJ53" s="69">
        <f t="shared" si="11"/>
        <v>0.51929566902398872</v>
      </c>
      <c r="AK53" s="69">
        <f t="shared" si="11"/>
        <v>0</v>
      </c>
      <c r="AL53" s="69">
        <f t="shared" si="11"/>
        <v>1.0132540794683583E-5</v>
      </c>
      <c r="AM53" s="69">
        <f t="shared" si="11"/>
        <v>0</v>
      </c>
      <c r="AN53" s="69">
        <f t="shared" si="11"/>
        <v>-1.7851319091815078E-3</v>
      </c>
      <c r="AO53" s="69">
        <f t="shared" si="11"/>
        <v>0.12721156998218433</v>
      </c>
      <c r="AP53" s="69">
        <f t="shared" si="11"/>
        <v>1.047559369815976E-3</v>
      </c>
      <c r="AQ53" s="69">
        <f t="shared" si="11"/>
        <v>-2.229381539327455E-3</v>
      </c>
      <c r="AR53" s="69">
        <f t="shared" si="11"/>
        <v>6.1246648508847374E-5</v>
      </c>
      <c r="AS53" s="69">
        <f t="shared" si="11"/>
        <v>1.2507393653136804E-4</v>
      </c>
      <c r="AT53" s="69">
        <f t="shared" si="11"/>
        <v>-9.6867470289651507E-6</v>
      </c>
      <c r="AU53" s="69">
        <f t="shared" si="11"/>
        <v>0.17782466543831296</v>
      </c>
      <c r="AV53" s="69">
        <f t="shared" si="11"/>
        <v>-1.2684722280770902E-4</v>
      </c>
      <c r="AW53" s="69">
        <f t="shared" si="11"/>
        <v>-2.5212629615060712E-5</v>
      </c>
      <c r="AX53" s="69">
        <f t="shared" si="11"/>
        <v>6.2093105335908402E-6</v>
      </c>
      <c r="AY53" s="69">
        <f t="shared" si="11"/>
        <v>1.7895407454857114E-4</v>
      </c>
      <c r="AZ53" s="69">
        <f t="shared" si="11"/>
        <v>5.538932490786966E-6</v>
      </c>
      <c r="BA53" s="69">
        <f t="shared" si="11"/>
        <v>-5.9827809513876181E-6</v>
      </c>
      <c r="BB53" s="69">
        <f t="shared" si="11"/>
        <v>-1.2304145296220633E-5</v>
      </c>
      <c r="BC53" s="69">
        <f t="shared" si="11"/>
        <v>-3.0423334656977309E-6</v>
      </c>
      <c r="BD53" s="69">
        <f t="shared" si="11"/>
        <v>-1.0881212653129067E-5</v>
      </c>
      <c r="BE53" s="69">
        <f t="shared" si="11"/>
        <v>-5.6979313748337048E-5</v>
      </c>
      <c r="BF53" s="69">
        <f t="shared" si="11"/>
        <v>2.2137453584843251E-6</v>
      </c>
    </row>
    <row r="54" spans="1:58" s="10" customFormat="1" x14ac:dyDescent="0.25">
      <c r="A54" s="10">
        <v>10</v>
      </c>
      <c r="B54" s="10">
        <v>0.12839119679071645</v>
      </c>
      <c r="C54" s="10">
        <v>0.52033663506694849</v>
      </c>
      <c r="D54" s="10">
        <v>1.0898877602731156E-5</v>
      </c>
      <c r="E54" s="10">
        <v>1.1305038160034802E-5</v>
      </c>
      <c r="F54" s="10">
        <v>0</v>
      </c>
      <c r="G54" s="10">
        <v>2.9244926381626552E-6</v>
      </c>
      <c r="H54" s="10">
        <v>0.12934041613122818</v>
      </c>
      <c r="I54" s="10">
        <v>3.5201276387307375E-4</v>
      </c>
      <c r="J54" s="10">
        <v>5.6726581131950763E-3</v>
      </c>
      <c r="K54" s="10">
        <v>3.9782795763648342E-5</v>
      </c>
      <c r="L54" s="10">
        <v>1.468981566693094E-4</v>
      </c>
      <c r="M54" s="10">
        <v>0</v>
      </c>
      <c r="N54" s="10">
        <v>0.21506866920391662</v>
      </c>
      <c r="O54" s="10">
        <v>8.672478554605471E-5</v>
      </c>
      <c r="P54" s="10">
        <v>5.8172413192936524E-6</v>
      </c>
      <c r="Q54" s="10">
        <v>1.2658311580256025E-5</v>
      </c>
      <c r="R54" s="10">
        <v>2.8857878315750131E-4</v>
      </c>
      <c r="S54" s="10">
        <v>2.8389210025028021E-5</v>
      </c>
      <c r="T54" s="10">
        <v>4.1016217192379933E-7</v>
      </c>
      <c r="U54" s="10">
        <v>5.5196442083093008E-6</v>
      </c>
      <c r="V54" s="10">
        <v>0</v>
      </c>
      <c r="W54" s="10">
        <v>1.6878084672390135E-4</v>
      </c>
      <c r="X54" s="10">
        <v>8.8743432465716975E-6</v>
      </c>
      <c r="Y54" s="10">
        <v>2.0849241309564097E-5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H54" s="101" t="s">
        <v>65</v>
      </c>
      <c r="AI54" s="69">
        <f t="shared" ref="AI54:BF54" si="12">B60+$AL$3*B49</f>
        <v>0.13111956303333636</v>
      </c>
      <c r="AJ54" s="69">
        <f t="shared" si="12"/>
        <v>0.52783876786953776</v>
      </c>
      <c r="AK54" s="69">
        <f t="shared" si="12"/>
        <v>0</v>
      </c>
      <c r="AL54" s="69">
        <f t="shared" si="12"/>
        <v>3.4861549785527532E-5</v>
      </c>
      <c r="AM54" s="69">
        <f t="shared" si="12"/>
        <v>0</v>
      </c>
      <c r="AN54" s="69">
        <f t="shared" si="12"/>
        <v>3.9078564014410101E-3</v>
      </c>
      <c r="AO54" s="69">
        <f t="shared" si="12"/>
        <v>0.15283075198644716</v>
      </c>
      <c r="AP54" s="69">
        <f t="shared" si="12"/>
        <v>1.5837188262894956E-3</v>
      </c>
      <c r="AQ54" s="69">
        <f t="shared" si="12"/>
        <v>1.7929314244185576E-2</v>
      </c>
      <c r="AR54" s="69">
        <f t="shared" si="12"/>
        <v>8.624859326421967E-5</v>
      </c>
      <c r="AS54" s="69">
        <f t="shared" si="12"/>
        <v>2.8460021601826331E-4</v>
      </c>
      <c r="AT54" s="69">
        <f t="shared" si="12"/>
        <v>1.1632961216547878E-5</v>
      </c>
      <c r="AU54" s="69">
        <f t="shared" si="12"/>
        <v>0.21604734237778458</v>
      </c>
      <c r="AV54" s="69">
        <f t="shared" si="12"/>
        <v>2.806329213869155E-4</v>
      </c>
      <c r="AW54" s="69">
        <f t="shared" si="12"/>
        <v>4.3926077142879588E-5</v>
      </c>
      <c r="AX54" s="69">
        <f t="shared" si="12"/>
        <v>3.3455060341843058E-5</v>
      </c>
      <c r="AY54" s="69">
        <f t="shared" si="12"/>
        <v>4.1693396511052576E-4</v>
      </c>
      <c r="AZ54" s="69">
        <f t="shared" si="12"/>
        <v>6.9394706997504371E-5</v>
      </c>
      <c r="BA54" s="69">
        <f t="shared" si="12"/>
        <v>1.1299048749918264E-5</v>
      </c>
      <c r="BB54" s="69">
        <f t="shared" si="12"/>
        <v>3.7142677190940081E-5</v>
      </c>
      <c r="BC54" s="69">
        <f t="shared" si="12"/>
        <v>4.4011426631713992E-6</v>
      </c>
      <c r="BD54" s="69">
        <f t="shared" si="12"/>
        <v>3.7761837519573736E-4</v>
      </c>
      <c r="BE54" s="69">
        <f t="shared" si="12"/>
        <v>9.4920331618351559E-5</v>
      </c>
      <c r="BF54" s="69">
        <f t="shared" si="12"/>
        <v>9.7394118278996551E-5</v>
      </c>
    </row>
    <row r="55" spans="1:58" s="10" customFormat="1" x14ac:dyDescent="0.25">
      <c r="A55" s="10">
        <v>30</v>
      </c>
      <c r="B55" s="10">
        <v>0.12856677872639455</v>
      </c>
      <c r="C55" s="10">
        <v>0.52188582447203169</v>
      </c>
      <c r="D55" s="10">
        <v>0</v>
      </c>
      <c r="E55" s="10">
        <v>1.4654043144264578E-5</v>
      </c>
      <c r="F55" s="10">
        <v>0</v>
      </c>
      <c r="G55" s="10">
        <v>0</v>
      </c>
      <c r="H55" s="10">
        <v>0.13418418824298056</v>
      </c>
      <c r="I55" s="10">
        <v>7.024607283353171E-4</v>
      </c>
      <c r="J55" s="10">
        <v>6.146858607712755E-3</v>
      </c>
      <c r="K55" s="10">
        <v>5.7458459745414398E-5</v>
      </c>
      <c r="L55" s="10">
        <v>1.3068576983970477E-4</v>
      </c>
      <c r="M55" s="10">
        <v>0</v>
      </c>
      <c r="N55" s="10">
        <v>0.20766419699350869</v>
      </c>
      <c r="O55" s="10">
        <v>7.6239930552104935E-5</v>
      </c>
      <c r="P55" s="10">
        <v>8.1629397743704912E-6</v>
      </c>
      <c r="Q55" s="10">
        <v>1.5997026566164124E-5</v>
      </c>
      <c r="R55" s="10">
        <v>2.9008569287505034E-4</v>
      </c>
      <c r="S55" s="10">
        <v>3.0755026370800589E-5</v>
      </c>
      <c r="T55" s="10">
        <v>1.0636843576717498E-6</v>
      </c>
      <c r="U55" s="10">
        <v>8.4510190638843289E-6</v>
      </c>
      <c r="V55" s="10">
        <v>1.3673575960637118E-8</v>
      </c>
      <c r="W55" s="10">
        <v>1.7571626650981617E-4</v>
      </c>
      <c r="X55" s="10">
        <v>9.562948157826996E-6</v>
      </c>
      <c r="Y55" s="10">
        <v>3.0845748503397332E-5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H55" s="101" t="s">
        <v>66</v>
      </c>
      <c r="AI55" s="69">
        <f t="array" ref="AI55">IFERROR(MATCH(1,1/((B53:B60&gt;AI54)+(B53:B60&lt;AI53)),1),0)</f>
        <v>0</v>
      </c>
      <c r="AJ55" s="69">
        <f t="array" ref="AJ55">IFERROR(MATCH(1,1/((C53:C60&gt;AJ54)+(C53:C60&lt;AJ53)),1),0)</f>
        <v>1</v>
      </c>
      <c r="AK55" s="69">
        <f t="array" ref="AK55">IFERROR(MATCH(1,1/((D53:D60&gt;AK54)+(D53:D60&lt;AK53)),1),0)</f>
        <v>2</v>
      </c>
      <c r="AL55" s="69">
        <f t="array" ref="AL55">IFERROR(MATCH(1,1/((E53:E60&gt;AL54)+(E53:E60&lt;AL53)),1),0)</f>
        <v>1</v>
      </c>
      <c r="AM55" s="69">
        <f t="array" ref="AM55">IFERROR(MATCH(1,1/((F53:F60&gt;AM54)+(F53:F60&lt;AM53)),1),0)</f>
        <v>0</v>
      </c>
      <c r="AN55" s="69">
        <f t="array" ref="AN55">IFERROR(MATCH(1,1/((G53:G60&gt;AN54)+(G53:G60&lt;AN53)),1),0)</f>
        <v>0</v>
      </c>
      <c r="AO55" s="69">
        <f t="array" ref="AO55">IFERROR(MATCH(1,1/((H53:H60&gt;AO54)+(H53:H60&lt;AO53)),1),0)</f>
        <v>1</v>
      </c>
      <c r="AP55" s="69">
        <f t="array" ref="AP55">IFERROR(MATCH(1,1/((I53:I60&gt;AP54)+(I53:I60&lt;AP53)),1),0)</f>
        <v>4</v>
      </c>
      <c r="AQ55" s="69">
        <f t="array" ref="AQ55">IFERROR(MATCH(1,1/((J53:J60&gt;AQ54)+(J53:J60&lt;AQ53)),1),0)</f>
        <v>0</v>
      </c>
      <c r="AR55" s="69">
        <f t="array" ref="AR55">IFERROR(MATCH(1,1/((K53:K60&gt;AR54)+(K53:K60&lt;AR53)),1),0)</f>
        <v>4</v>
      </c>
      <c r="AS55" s="69">
        <f t="array" ref="AS55">IFERROR(MATCH(1,1/((L53:L60&gt;AS54)+(L53:L60&lt;AS53)),1),0)</f>
        <v>4</v>
      </c>
      <c r="AT55" s="69">
        <f t="array" ref="AT55">IFERROR(MATCH(1,1/((M53:M60&gt;AT54)+(M53:M60&lt;AT53)),1),0)</f>
        <v>0</v>
      </c>
      <c r="AU55" s="69">
        <f t="array" ref="AU55">IFERROR(MATCH(1,1/((N53:N60&gt;AU54)+(N53:N60&lt;AU53)),1),0)</f>
        <v>1</v>
      </c>
      <c r="AV55" s="69">
        <f t="array" ref="AV55">IFERROR(MATCH(1,1/((O53:O60&gt;AV54)+(O53:O60&lt;AV53)),1),0)</f>
        <v>0</v>
      </c>
      <c r="AW55" s="69">
        <f t="array" ref="AW55">IFERROR(MATCH(1,1/((P53:P60&gt;AW54)+(P53:P60&lt;AW53)),1),0)</f>
        <v>0</v>
      </c>
      <c r="AX55" s="69">
        <f t="array" ref="AX55">IFERROR(MATCH(1,1/((Q53:Q60&gt;AX54)+(Q53:Q60&lt;AX53)),1),0)</f>
        <v>0</v>
      </c>
      <c r="AY55" s="69">
        <f t="array" ref="AY55">IFERROR(MATCH(1,1/((R53:R60&gt;AY54)+(R53:R60&lt;AY53)),1),0)</f>
        <v>0</v>
      </c>
      <c r="AZ55" s="69">
        <f t="array" ref="AZ55">IFERROR(MATCH(1,1/((S53:S60&gt;AZ54)+(S53:S60&lt;AZ53)),1),0)</f>
        <v>0</v>
      </c>
      <c r="BA55" s="69">
        <f t="array" ref="BA55">IFERROR(MATCH(1,1/((T53:T60&gt;BA54)+(T53:T60&lt;BA53)),1),0)</f>
        <v>0</v>
      </c>
      <c r="BB55" s="69">
        <f t="array" ref="BB55">IFERROR(MATCH(1,1/((U53:U60&gt;BB54)+(U53:U60&lt;BB53)),1),0)</f>
        <v>0</v>
      </c>
      <c r="BC55" s="69">
        <f t="array" ref="BC55">IFERROR(MATCH(1,1/((V53:V60&gt;BC54)+(V53:V60&lt;BC53)),1),0)</f>
        <v>0</v>
      </c>
      <c r="BD55" s="69">
        <f t="array" ref="BD55">IFERROR(MATCH(1,1/((W53:W60&gt;BD54)+(W53:W60&lt;BD53)),1),0)</f>
        <v>0</v>
      </c>
      <c r="BE55" s="69">
        <f t="array" ref="BE55">IFERROR(MATCH(1,1/((X53:X60&gt;BE54)+(X53:X60&lt;BE53)),1),0)</f>
        <v>0</v>
      </c>
      <c r="BF55" s="69">
        <f t="array" ref="BF55">IFERROR(MATCH(1,1/((Y53:Y60&gt;BF54)+(Y53:Y60&lt;BF53)),1),0)</f>
        <v>0</v>
      </c>
    </row>
    <row r="56" spans="1:58" s="10" customFormat="1" x14ac:dyDescent="0.25">
      <c r="A56" s="10">
        <v>60</v>
      </c>
      <c r="B56" s="10">
        <v>0.12850202305389208</v>
      </c>
      <c r="C56" s="10">
        <v>0.52276707507946296</v>
      </c>
      <c r="D56" s="10">
        <v>0</v>
      </c>
      <c r="E56" s="10">
        <v>1.7805036335142895E-5</v>
      </c>
      <c r="F56" s="10">
        <v>0</v>
      </c>
      <c r="G56" s="10">
        <v>1.5126213519054457E-4</v>
      </c>
      <c r="H56" s="10">
        <v>0.13694752528150086</v>
      </c>
      <c r="I56" s="10">
        <v>9.9161880318140929E-4</v>
      </c>
      <c r="J56" s="10">
        <v>6.8964701166862675E-3</v>
      </c>
      <c r="K56" s="10">
        <v>5.2769897559975212E-5</v>
      </c>
      <c r="L56" s="10">
        <v>1.1595747089221116E-4</v>
      </c>
      <c r="M56" s="10">
        <v>0</v>
      </c>
      <c r="N56" s="10">
        <v>0.20289082586603147</v>
      </c>
      <c r="O56" s="10">
        <v>7.7618041994646097E-5</v>
      </c>
      <c r="P56" s="10">
        <v>7.9566204735408071E-6</v>
      </c>
      <c r="Q56" s="10">
        <v>1.6800818987561557E-5</v>
      </c>
      <c r="R56" s="10">
        <v>2.9329119294453935E-4</v>
      </c>
      <c r="S56" s="10">
        <v>3.383020350125493E-5</v>
      </c>
      <c r="T56" s="10">
        <v>1.0804992306817953E-6</v>
      </c>
      <c r="U56" s="10">
        <v>8.8977549358752081E-6</v>
      </c>
      <c r="V56" s="10">
        <v>2.6575710175600352E-8</v>
      </c>
      <c r="W56" s="10">
        <v>1.7714892975188227E-4</v>
      </c>
      <c r="X56" s="10">
        <v>1.2357797666864232E-5</v>
      </c>
      <c r="Y56" s="10">
        <v>3.7658824069861602E-5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H56" s="101" t="s">
        <v>67</v>
      </c>
      <c r="AI56" s="69">
        <f t="array" ref="AI56">IFERROR(MATCH(1,1/((B53:B60&gt;AI54)+(B53:B60&lt;AI53)),1)+1,0)</f>
        <v>0</v>
      </c>
      <c r="AJ56" s="69">
        <f t="array" ref="AJ56">IFERROR(MATCH(1,1/((C53:C60&gt;AJ54)+(C53:C60&lt;AJ53)),1)+1,0)</f>
        <v>2</v>
      </c>
      <c r="AK56" s="69">
        <f>IFERROR(MATCH(1,1/((D53:D60&gt;AK54)+(D53:D60&lt;AK53)),1)+1,0)</f>
        <v>0</v>
      </c>
      <c r="AL56" s="69">
        <f t="array" ref="AL56">IFERROR(MATCH(1,1/((E53:E60&gt;AL54)+(E53:E60&lt;AL53)),1)+1,0)</f>
        <v>2</v>
      </c>
      <c r="AM56" s="69">
        <f t="array" ref="AM56">IFERROR(MATCH(1,1/((F53:F60&gt;AM54)+(F53:F60&lt;AM53)),1)+1,0)</f>
        <v>0</v>
      </c>
      <c r="AN56" s="69">
        <f t="array" ref="AN56">IFERROR(MATCH(1,1/((G53:G60&gt;AN54)+(G53:G60&lt;AN53)),1)+1,0)</f>
        <v>0</v>
      </c>
      <c r="AO56" s="69">
        <f t="array" ref="AO56">IFERROR(MATCH(1,1/((H53:H60&gt;AO54)+(H53:H60&lt;AO53)),1)+1,0)</f>
        <v>2</v>
      </c>
      <c r="AP56" s="69">
        <f t="array" ref="AP56">IFERROR(MATCH(1,1/((I53:I60&gt;AP54)+(I53:I60&lt;AP53)),1)+1,0)</f>
        <v>5</v>
      </c>
      <c r="AQ56" s="69">
        <f t="array" ref="AQ56">IFERROR(MATCH(1,1/((J53:J60&gt;AQ54)+(J53:J60&lt;AQ53)),1)+1,0)</f>
        <v>0</v>
      </c>
      <c r="AR56" s="69">
        <f t="array" ref="AR56">IFERROR(MATCH(1,1/((K53:K60&gt;AR54)+(K53:K60&lt;AR53)),1)+1,0)</f>
        <v>5</v>
      </c>
      <c r="AS56" s="69">
        <f t="array" ref="AS56">IFERROR(MATCH(1,1/((L53:L60&gt;AS54)+(L53:L60&lt;AS53)),1)+1,0)</f>
        <v>5</v>
      </c>
      <c r="AT56" s="69">
        <f t="array" ref="AT56">IFERROR(MATCH(1,1/((M53:M60&gt;AT54)+(M53:M60&lt;AT53)),1)+1,0)</f>
        <v>0</v>
      </c>
      <c r="AU56" s="69">
        <f t="array" ref="AU56">IFERROR(MATCH(1,1/((N53:N60&gt;AU54)+(N53:N60&lt;AU53)),1)+1,0)</f>
        <v>2</v>
      </c>
      <c r="AV56" s="69">
        <f t="array" ref="AV56">IFERROR(MATCH(1,1/((O53:O60&gt;AV54)+(O53:O60&lt;AV53)),1)+1,0)</f>
        <v>0</v>
      </c>
      <c r="AW56" s="69">
        <f t="array" ref="AW56">IFERROR(MATCH(1,1/((P53:P60&gt;AW54)+(P53:P60&lt;AW53)),1)+1,0)</f>
        <v>0</v>
      </c>
      <c r="AX56" s="69">
        <f t="array" ref="AX56">IFERROR(MATCH(1,1/((Q53:Q60&gt;AX54)+(Q53:Q60&lt;AX53)),1)+1,0)</f>
        <v>0</v>
      </c>
      <c r="AY56" s="69">
        <f t="array" ref="AY56">IFERROR(MATCH(1,1/((R53:R60&gt;AY54)+(R53:R60&lt;AY53)),1)+1,0)</f>
        <v>0</v>
      </c>
      <c r="AZ56" s="69">
        <f t="array" ref="AZ56">IFERROR(MATCH(1,1/((S53:S60&gt;AZ54)+(S53:S60&lt;AZ53)),1)+1,0)</f>
        <v>0</v>
      </c>
      <c r="BA56" s="69">
        <f t="array" ref="BA56">IFERROR(MATCH(1,1/((T53:T60&gt;BA54)+(T53:T60&lt;BA53)),1)+1,0)</f>
        <v>0</v>
      </c>
      <c r="BB56" s="69">
        <f t="array" ref="BB56">IFERROR(MATCH(1,1/((U53:U60&gt;BB54)+(U53:U60&lt;BB53)),1)+1,0)</f>
        <v>0</v>
      </c>
      <c r="BC56" s="69">
        <f t="array" ref="BC56">IFERROR(MATCH(1,1/((V53:V60&gt;BC54)+(V53:V60&lt;BC53)),1)+1,0)</f>
        <v>0</v>
      </c>
      <c r="BD56" s="69">
        <f t="array" ref="BD56">IFERROR(MATCH(1,1/((W53:W60&gt;BD54)+(W53:W60&lt;BD53)),1)+1,0)</f>
        <v>0</v>
      </c>
      <c r="BE56" s="69">
        <f t="array" ref="BE56">IFERROR(MATCH(1,1/((X53:X60&gt;BE54)+(X53:X60&lt;BE53)),1)+1,0)</f>
        <v>0</v>
      </c>
      <c r="BF56" s="69">
        <f t="array" ref="BF56">IFERROR(MATCH(1,1/((Y53:Y60&gt;BF54)+(Y53:Y60&lt;BF53)),1)+1,0)</f>
        <v>0</v>
      </c>
    </row>
    <row r="57" spans="1:58" s="10" customFormat="1" x14ac:dyDescent="0.25">
      <c r="A57" s="10">
        <v>120</v>
      </c>
      <c r="B57" s="10">
        <v>0.12846000377645955</v>
      </c>
      <c r="C57" s="10">
        <v>0.52317749583398232</v>
      </c>
      <c r="D57" s="10">
        <v>0</v>
      </c>
      <c r="E57" s="10">
        <v>1.942091035610577E-5</v>
      </c>
      <c r="F57" s="10">
        <v>0</v>
      </c>
      <c r="G57" s="10">
        <v>8.7143742846119933E-5</v>
      </c>
      <c r="H57" s="10">
        <v>0.13805415786645342</v>
      </c>
      <c r="I57" s="10">
        <v>1.0812177298916736E-3</v>
      </c>
      <c r="J57" s="10">
        <v>7.3216411133953333E-3</v>
      </c>
      <c r="K57" s="10">
        <v>6.2119388447285954E-5</v>
      </c>
      <c r="L57" s="10">
        <v>1.3104009949146906E-4</v>
      </c>
      <c r="M57" s="10">
        <v>6.1468914242529113E-7</v>
      </c>
      <c r="N57" s="10">
        <v>0.20092442376229747</v>
      </c>
      <c r="O57" s="10">
        <v>7.6213936674811468E-5</v>
      </c>
      <c r="P57" s="10">
        <v>8.2928414022331751E-6</v>
      </c>
      <c r="Q57" s="10">
        <v>1.7904441441635104E-5</v>
      </c>
      <c r="R57" s="10">
        <v>2.9599576382572637E-4</v>
      </c>
      <c r="S57" s="10">
        <v>3.4300031185748178E-5</v>
      </c>
      <c r="T57" s="10">
        <v>1.7033764546055871E-6</v>
      </c>
      <c r="U57" s="10">
        <v>1.0196029544865261E-5</v>
      </c>
      <c r="V57" s="10">
        <v>1.192339036262966E-7</v>
      </c>
      <c r="W57" s="10">
        <v>1.80200123390581E-4</v>
      </c>
      <c r="X57" s="10">
        <v>1.4735210728527818E-5</v>
      </c>
      <c r="Y57" s="10">
        <v>4.106009868444449E-5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H57" s="101" t="s">
        <v>68</v>
      </c>
      <c r="AI57" s="69" t="str">
        <f t="shared" ref="AI57:BF57" si="13">IFERROR((INDEX($A53:$A60,AI56)-INDEX($A53:$A60,AI55))/(INDEX(B53:B60,AI56)-INDEX(B53:B60,AI55)),"INF")</f>
        <v>INF</v>
      </c>
      <c r="AJ57" s="69">
        <f t="shared" si="13"/>
        <v>1904.7599831373327</v>
      </c>
      <c r="AK57" s="69">
        <f t="shared" si="13"/>
        <v>-10092782.395540899</v>
      </c>
      <c r="AL57" s="69">
        <f t="shared" si="13"/>
        <v>1130581.2148478932</v>
      </c>
      <c r="AM57" s="69" t="str">
        <f t="shared" si="13"/>
        <v>INF</v>
      </c>
      <c r="AN57" s="69" t="str">
        <f t="shared" si="13"/>
        <v>INF</v>
      </c>
      <c r="AO57" s="69">
        <f t="shared" si="13"/>
        <v>606.24974088878446</v>
      </c>
      <c r="AP57" s="69">
        <f t="shared" si="13"/>
        <v>669650.87867650227</v>
      </c>
      <c r="AQ57" s="69" t="str">
        <f t="shared" si="13"/>
        <v>INF</v>
      </c>
      <c r="AR57" s="69">
        <f t="shared" si="13"/>
        <v>6417461.7338183438</v>
      </c>
      <c r="AS57" s="69">
        <f t="shared" si="13"/>
        <v>3978086.4194290447</v>
      </c>
      <c r="AT57" s="69" t="str">
        <f t="shared" si="13"/>
        <v>INF</v>
      </c>
      <c r="AU57" s="69">
        <f t="shared" si="13"/>
        <v>-409.70554257152219</v>
      </c>
      <c r="AV57" s="69" t="str">
        <f t="shared" si="13"/>
        <v>INF</v>
      </c>
      <c r="AW57" s="69" t="str">
        <f t="shared" si="13"/>
        <v>INF</v>
      </c>
      <c r="AX57" s="69" t="str">
        <f t="shared" si="13"/>
        <v>INF</v>
      </c>
      <c r="AY57" s="69" t="str">
        <f t="shared" si="13"/>
        <v>INF</v>
      </c>
      <c r="AZ57" s="69" t="str">
        <f t="shared" si="13"/>
        <v>INF</v>
      </c>
      <c r="BA57" s="69" t="str">
        <f t="shared" si="13"/>
        <v>INF</v>
      </c>
      <c r="BB57" s="69" t="str">
        <f t="shared" si="13"/>
        <v>INF</v>
      </c>
      <c r="BC57" s="69" t="str">
        <f t="shared" si="13"/>
        <v>INF</v>
      </c>
      <c r="BD57" s="69" t="str">
        <f t="shared" si="13"/>
        <v>INF</v>
      </c>
      <c r="BE57" s="69" t="str">
        <f t="shared" si="13"/>
        <v>INF</v>
      </c>
      <c r="BF57" s="69" t="str">
        <f t="shared" si="13"/>
        <v>INF</v>
      </c>
    </row>
    <row r="58" spans="1:58" s="10" customFormat="1" x14ac:dyDescent="0.25">
      <c r="A58" s="10">
        <v>300</v>
      </c>
      <c r="B58" s="10">
        <v>0.128361911731909</v>
      </c>
      <c r="C58" s="10">
        <v>0.52336857393833891</v>
      </c>
      <c r="D58" s="10">
        <v>0</v>
      </c>
      <c r="E58" s="10">
        <v>2.0764425449124843E-5</v>
      </c>
      <c r="F58" s="10">
        <v>0</v>
      </c>
      <c r="G58" s="10">
        <v>3.1758472521731203E-4</v>
      </c>
      <c r="H58" s="10">
        <v>0.13877372465403323</v>
      </c>
      <c r="I58" s="10">
        <v>1.2194815671367862E-3</v>
      </c>
      <c r="J58" s="10">
        <v>7.5985158948916366E-3</v>
      </c>
      <c r="K58" s="10">
        <v>6.6110764640638041E-5</v>
      </c>
      <c r="L58" s="10">
        <v>1.6915062226304198E-4</v>
      </c>
      <c r="M58" s="10">
        <v>4.6082556230708282E-7</v>
      </c>
      <c r="N58" s="10">
        <v>0.19940973967090769</v>
      </c>
      <c r="O58" s="10">
        <v>7.5473450158908034E-5</v>
      </c>
      <c r="P58" s="10">
        <v>8.9149439366213106E-6</v>
      </c>
      <c r="Q58" s="10">
        <v>1.8720056121881451E-5</v>
      </c>
      <c r="R58" s="10">
        <v>2.9829746408147219E-4</v>
      </c>
      <c r="S58" s="10">
        <v>3.628748119958744E-5</v>
      </c>
      <c r="T58" s="10">
        <v>1.8400108101646975E-6</v>
      </c>
      <c r="U58" s="10">
        <v>1.1212334021025396E-5</v>
      </c>
      <c r="V58" s="10">
        <v>3.7325497825274816E-7</v>
      </c>
      <c r="W58" s="10">
        <v>1.8200617917402378E-4</v>
      </c>
      <c r="X58" s="10">
        <v>1.6089857455421347E-5</v>
      </c>
      <c r="Y58" s="10">
        <v>4.4766147713161104E-5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H58" s="104" t="s">
        <v>69</v>
      </c>
      <c r="AI58" s="72">
        <f t="shared" ref="AI58:BF58" si="14">IFERROR(INDEX($A53:$A60,AI55)+((IF(AND(INDEX(B53:B60,AI55)&lt;=AI53,AI53&lt;=INDEX(B53:B60,AI56)),AI53,AI54)-INDEX(B53:B60,AI55))*AI57),0)</f>
        <v>0</v>
      </c>
      <c r="AJ58" s="72">
        <f t="shared" si="14"/>
        <v>8.017209537565396</v>
      </c>
      <c r="AK58" s="72">
        <f t="shared" si="14"/>
        <v>120</v>
      </c>
      <c r="AL58" s="72">
        <f t="shared" si="14"/>
        <v>8.6743965042752649</v>
      </c>
      <c r="AM58" s="72">
        <f t="shared" si="14"/>
        <v>0</v>
      </c>
      <c r="AN58" s="72">
        <f t="shared" si="14"/>
        <v>0</v>
      </c>
      <c r="AO58" s="72">
        <f t="shared" si="14"/>
        <v>8.7093875737500781</v>
      </c>
      <c r="AP58" s="72">
        <f t="shared" si="14"/>
        <v>97.460649600499039</v>
      </c>
      <c r="AQ58" s="72">
        <f t="shared" si="14"/>
        <v>0</v>
      </c>
      <c r="AR58" s="72">
        <f t="shared" si="14"/>
        <v>114.39922484149544</v>
      </c>
      <c r="AS58" s="72">
        <f t="shared" si="14"/>
        <v>96.266088152321515</v>
      </c>
      <c r="AT58" s="72">
        <f t="shared" si="14"/>
        <v>0</v>
      </c>
      <c r="AU58" s="72">
        <f t="shared" si="14"/>
        <v>9.5990321763002342</v>
      </c>
      <c r="AV58" s="72">
        <f t="shared" si="14"/>
        <v>0</v>
      </c>
      <c r="AW58" s="72">
        <f t="shared" si="14"/>
        <v>0</v>
      </c>
      <c r="AX58" s="72">
        <f t="shared" si="14"/>
        <v>0</v>
      </c>
      <c r="AY58" s="72">
        <f t="shared" si="14"/>
        <v>0</v>
      </c>
      <c r="AZ58" s="72">
        <f t="shared" si="14"/>
        <v>0</v>
      </c>
      <c r="BA58" s="72">
        <f t="shared" si="14"/>
        <v>0</v>
      </c>
      <c r="BB58" s="72">
        <f t="shared" si="14"/>
        <v>0</v>
      </c>
      <c r="BC58" s="72">
        <f t="shared" si="14"/>
        <v>0</v>
      </c>
      <c r="BD58" s="72">
        <f t="shared" si="14"/>
        <v>0</v>
      </c>
      <c r="BE58" s="72">
        <f t="shared" si="14"/>
        <v>0</v>
      </c>
      <c r="BF58" s="72">
        <f t="shared" si="14"/>
        <v>0</v>
      </c>
    </row>
    <row r="59" spans="1:58" s="10" customFormat="1" x14ac:dyDescent="0.25">
      <c r="A59" s="10">
        <v>600</v>
      </c>
      <c r="B59" s="10">
        <v>0.12836699059196249</v>
      </c>
      <c r="C59" s="10">
        <v>0.52366527538097074</v>
      </c>
      <c r="D59" s="10">
        <v>0</v>
      </c>
      <c r="E59" s="10">
        <v>2.1589715155602814E-5</v>
      </c>
      <c r="F59" s="10">
        <v>0</v>
      </c>
      <c r="G59" s="10">
        <v>4.2107580137172286E-4</v>
      </c>
      <c r="H59" s="10">
        <v>0.13976414786434579</v>
      </c>
      <c r="I59" s="10">
        <v>1.2550432241178952E-3</v>
      </c>
      <c r="J59" s="10">
        <v>7.7560069291997998E-3</v>
      </c>
      <c r="K59" s="10">
        <v>7.0979235635130791E-5</v>
      </c>
      <c r="L59" s="10">
        <v>1.8314125360224977E-4</v>
      </c>
      <c r="M59" s="10">
        <v>6.550068238462262E-7</v>
      </c>
      <c r="N59" s="10">
        <v>0.19779356901876366</v>
      </c>
      <c r="O59" s="10">
        <v>7.7514540153868713E-5</v>
      </c>
      <c r="P59" s="10">
        <v>9.0508609022121909E-6</v>
      </c>
      <c r="Q59" s="10">
        <v>1.9308626778590681E-5</v>
      </c>
      <c r="R59" s="10">
        <v>2.9793063235732819E-4</v>
      </c>
      <c r="S59" s="10">
        <v>3.6631098604928681E-5</v>
      </c>
      <c r="T59" s="10">
        <v>2.273402264529722E-6</v>
      </c>
      <c r="U59" s="10">
        <v>1.1571300275226989E-5</v>
      </c>
      <c r="V59" s="10">
        <v>6.0335222482853293E-7</v>
      </c>
      <c r="W59" s="10">
        <v>1.8189150771778323E-4</v>
      </c>
      <c r="X59" s="10">
        <v>1.7535389253906056E-5</v>
      </c>
      <c r="Y59" s="10">
        <v>4.7215267517817354E-5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H59" s="101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</row>
    <row r="60" spans="1:58" s="10" customFormat="1" x14ac:dyDescent="0.25">
      <c r="A60" s="10">
        <v>1800</v>
      </c>
      <c r="B60" s="10">
        <v>0.12823720169018016</v>
      </c>
      <c r="C60" s="10">
        <v>0.52356721844676324</v>
      </c>
      <c r="D60" s="10">
        <v>0</v>
      </c>
      <c r="E60" s="10">
        <v>2.2497045290105557E-5</v>
      </c>
      <c r="F60" s="10">
        <v>0</v>
      </c>
      <c r="G60" s="10">
        <v>1.0613622461297511E-3</v>
      </c>
      <c r="H60" s="10">
        <v>0.14002116098431575</v>
      </c>
      <c r="I60" s="10">
        <v>1.3156390980527358E-3</v>
      </c>
      <c r="J60" s="10">
        <v>7.8499663524290615E-3</v>
      </c>
      <c r="K60" s="10">
        <v>7.3747620886533522E-5</v>
      </c>
      <c r="L60" s="10">
        <v>2.0483707627481568E-4</v>
      </c>
      <c r="M60" s="10">
        <v>9.7310709379136451E-7</v>
      </c>
      <c r="N60" s="10">
        <v>0.19693600390804877</v>
      </c>
      <c r="O60" s="10">
        <v>7.6892849289603252E-5</v>
      </c>
      <c r="P60" s="10">
        <v>9.356723763909436E-6</v>
      </c>
      <c r="Q60" s="10">
        <v>1.9832185437716949E-5</v>
      </c>
      <c r="R60" s="10">
        <v>2.9794401982954845E-4</v>
      </c>
      <c r="S60" s="10">
        <v>3.7466819744145668E-5</v>
      </c>
      <c r="T60" s="10">
        <v>2.6581338992653236E-6</v>
      </c>
      <c r="U60" s="10">
        <v>1.2419265947359725E-5</v>
      </c>
      <c r="V60" s="10">
        <v>6.7940459873683392E-7</v>
      </c>
      <c r="W60" s="10">
        <v>1.8336858127130414E-4</v>
      </c>
      <c r="X60" s="10">
        <v>1.8970508935007252E-5</v>
      </c>
      <c r="Y60" s="10">
        <v>4.9803931818740438E-5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H60" s="101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</row>
    <row r="61" spans="1:58" s="10" customFormat="1" x14ac:dyDescent="0.25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AH61" s="101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</row>
    <row r="62" spans="1:58" s="10" customFormat="1" x14ac:dyDescent="0.25">
      <c r="A62" s="11" t="s">
        <v>29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AH62" s="101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</row>
    <row r="63" spans="1:58" s="10" customFormat="1" x14ac:dyDescent="0.25">
      <c r="A63" s="11" t="s">
        <v>34</v>
      </c>
      <c r="B63" s="12" t="s">
        <v>4</v>
      </c>
      <c r="C63" s="12" t="s">
        <v>5</v>
      </c>
      <c r="D63" s="11" t="s">
        <v>6</v>
      </c>
      <c r="E63" s="11" t="s">
        <v>7</v>
      </c>
      <c r="F63" s="11" t="s">
        <v>8</v>
      </c>
      <c r="G63" s="11" t="s">
        <v>9</v>
      </c>
      <c r="H63" s="11" t="s">
        <v>10</v>
      </c>
      <c r="I63" s="11" t="s">
        <v>11</v>
      </c>
      <c r="J63" s="11" t="s">
        <v>12</v>
      </c>
      <c r="K63" s="11" t="s">
        <v>13</v>
      </c>
      <c r="L63" s="11" t="s">
        <v>14</v>
      </c>
      <c r="M63" s="11" t="s">
        <v>15</v>
      </c>
      <c r="N63" s="11" t="s">
        <v>16</v>
      </c>
      <c r="O63" s="11" t="s">
        <v>17</v>
      </c>
      <c r="P63" s="11" t="s">
        <v>18</v>
      </c>
      <c r="Q63" s="11" t="s">
        <v>19</v>
      </c>
      <c r="R63" s="11" t="s">
        <v>20</v>
      </c>
      <c r="S63" s="11" t="s">
        <v>21</v>
      </c>
      <c r="T63" s="11" t="s">
        <v>22</v>
      </c>
      <c r="U63" s="11" t="s">
        <v>23</v>
      </c>
      <c r="V63" s="11" t="s">
        <v>24</v>
      </c>
      <c r="W63" s="11" t="s">
        <v>25</v>
      </c>
      <c r="X63" s="11" t="s">
        <v>26</v>
      </c>
      <c r="Y63" s="11" t="s">
        <v>27</v>
      </c>
      <c r="AH63" s="101"/>
      <c r="AI63" s="69" t="s">
        <v>4</v>
      </c>
      <c r="AJ63" s="69" t="s">
        <v>5</v>
      </c>
      <c r="AK63" s="69" t="s">
        <v>6</v>
      </c>
      <c r="AL63" s="69" t="s">
        <v>7</v>
      </c>
      <c r="AM63" s="69" t="s">
        <v>8</v>
      </c>
      <c r="AN63" s="69" t="s">
        <v>9</v>
      </c>
      <c r="AO63" s="69" t="s">
        <v>10</v>
      </c>
      <c r="AP63" s="69" t="s">
        <v>11</v>
      </c>
      <c r="AQ63" s="69" t="s">
        <v>12</v>
      </c>
      <c r="AR63" s="69" t="s">
        <v>13</v>
      </c>
      <c r="AS63" s="69" t="s">
        <v>14</v>
      </c>
      <c r="AT63" s="69" t="s">
        <v>15</v>
      </c>
      <c r="AU63" s="69" t="s">
        <v>16</v>
      </c>
      <c r="AV63" s="69" t="s">
        <v>17</v>
      </c>
      <c r="AW63" s="69" t="s">
        <v>18</v>
      </c>
      <c r="AX63" s="69" t="s">
        <v>19</v>
      </c>
      <c r="AY63" s="69" t="s">
        <v>20</v>
      </c>
      <c r="AZ63" s="69" t="s">
        <v>21</v>
      </c>
      <c r="BA63" s="69" t="s">
        <v>22</v>
      </c>
      <c r="BB63" s="69" t="s">
        <v>23</v>
      </c>
      <c r="BC63" s="69" t="s">
        <v>24</v>
      </c>
      <c r="BD63" s="69" t="s">
        <v>25</v>
      </c>
      <c r="BE63" s="69" t="s">
        <v>26</v>
      </c>
      <c r="BF63" s="69" t="s">
        <v>27</v>
      </c>
    </row>
    <row r="64" spans="1:58" s="10" customFormat="1" x14ac:dyDescent="0.25">
      <c r="A64" s="10">
        <v>3</v>
      </c>
      <c r="B64" s="13">
        <f>IFERROR(B42/B53,0)</f>
        <v>1.5086388766547372E-2</v>
      </c>
      <c r="C64" s="13">
        <f t="shared" ref="C64:Y64" si="15">IFERROR(C42/C53,0)</f>
        <v>1.0314177446485284E-2</v>
      </c>
      <c r="D64" s="13">
        <f t="shared" si="15"/>
        <v>3.2782533465026007</v>
      </c>
      <c r="E64" s="13">
        <f t="shared" si="15"/>
        <v>1.5369361097347416</v>
      </c>
      <c r="F64" s="13">
        <f t="shared" si="15"/>
        <v>0</v>
      </c>
      <c r="G64" s="13">
        <f t="shared" si="15"/>
        <v>0</v>
      </c>
      <c r="H64" s="13">
        <f t="shared" si="15"/>
        <v>0.14445094089539751</v>
      </c>
      <c r="I64" s="13">
        <f t="shared" si="15"/>
        <v>2.0203129492376819</v>
      </c>
      <c r="J64" s="13">
        <f t="shared" si="15"/>
        <v>1.1651129490002914</v>
      </c>
      <c r="K64" s="13">
        <f t="shared" si="15"/>
        <v>0.89643000823464603</v>
      </c>
      <c r="L64" s="13">
        <f t="shared" si="15"/>
        <v>1.3627534839020758</v>
      </c>
      <c r="M64" s="13">
        <f t="shared" si="15"/>
        <v>0</v>
      </c>
      <c r="N64" s="13">
        <f t="shared" si="15"/>
        <v>0.10380461641889537</v>
      </c>
      <c r="O64" s="13">
        <f t="shared" si="15"/>
        <v>1.2399684327817433</v>
      </c>
      <c r="P64" s="13">
        <f t="shared" si="15"/>
        <v>2.6104025809580622</v>
      </c>
      <c r="Q64" s="13">
        <f t="shared" si="15"/>
        <v>1.0279255556149955</v>
      </c>
      <c r="R64" s="13">
        <f t="shared" si="15"/>
        <v>0.25673575302270524</v>
      </c>
      <c r="S64" s="13">
        <f t="shared" si="15"/>
        <v>0.89780908293644535</v>
      </c>
      <c r="T64" s="13">
        <f t="shared" si="15"/>
        <v>5.4772255750516612</v>
      </c>
      <c r="U64" s="13">
        <f t="shared" si="15"/>
        <v>2.7223062211971252</v>
      </c>
      <c r="V64" s="13">
        <f t="shared" si="15"/>
        <v>0</v>
      </c>
      <c r="W64" s="13">
        <f t="shared" si="15"/>
        <v>0.68949238253380585</v>
      </c>
      <c r="X64" s="13">
        <f t="shared" si="15"/>
        <v>3.9533448876390871</v>
      </c>
      <c r="Y64" s="13">
        <f t="shared" si="15"/>
        <v>1.9884545405921425</v>
      </c>
      <c r="AH64" s="101" t="s">
        <v>52</v>
      </c>
      <c r="AI64" s="69">
        <f>IFERROR(SLOPE(LN(B64:B71),LN($A64:$A71)),"")</f>
        <v>-3.8274342124536301E-2</v>
      </c>
      <c r="AJ64" s="69">
        <f>IFERROR(SLOPE(LN(C64:C71),LN($A64:$A71)),"")</f>
        <v>-0.10775637100902563</v>
      </c>
      <c r="AK64" s="69" t="str">
        <f>IFERROR(SLOPE(LN(D64:D71),LN($A64:$A71)),"")</f>
        <v/>
      </c>
      <c r="AL64" s="69">
        <f>IFERROR(SLOPE(LN(E64:E71),LN($A64:$A71)),"")</f>
        <v>-0.2512983225295734</v>
      </c>
      <c r="AM64" s="69" t="str">
        <f>IFERROR(SLOPE(LN(F64:F71),LN($A64:$A71)),"")</f>
        <v/>
      </c>
      <c r="AN64" s="69" t="str">
        <f>IFERROR(SLOPE(LN(G66:G71),LN($A66:$A71)),"")</f>
        <v/>
      </c>
      <c r="AO64" s="69">
        <f t="shared" ref="AO64:BF64" si="16">IFERROR(SLOPE(LN(H64:H71),LN($A64:$A71)),"")</f>
        <v>-0.13933205097154877</v>
      </c>
      <c r="AP64" s="69">
        <f t="shared" si="16"/>
        <v>-0.49081250945754862</v>
      </c>
      <c r="AQ64" s="69">
        <f t="shared" si="16"/>
        <v>-9.5868101039592868E-2</v>
      </c>
      <c r="AR64" s="69">
        <f t="shared" si="16"/>
        <v>-0.40965491706917495</v>
      </c>
      <c r="AS64" s="69">
        <f t="shared" si="16"/>
        <v>-0.3358084347417209</v>
      </c>
      <c r="AT64" s="69" t="str">
        <f t="shared" si="16"/>
        <v/>
      </c>
      <c r="AU64" s="69">
        <f t="shared" si="16"/>
        <v>-8.5464079274718233E-2</v>
      </c>
      <c r="AV64" s="69">
        <f t="shared" si="16"/>
        <v>-8.7474449163779406E-4</v>
      </c>
      <c r="AW64" s="69">
        <f t="shared" si="16"/>
        <v>-6.0144567396697809E-2</v>
      </c>
      <c r="AX64" s="69">
        <f t="shared" si="16"/>
        <v>-0.16216551318465253</v>
      </c>
      <c r="AY64" s="69">
        <f t="shared" si="16"/>
        <v>-3.3964522318050597E-2</v>
      </c>
      <c r="AZ64" s="69">
        <f t="shared" si="16"/>
        <v>-0.10447076506859286</v>
      </c>
      <c r="BA64" s="69">
        <f t="shared" si="16"/>
        <v>-0.19678003725183191</v>
      </c>
      <c r="BB64" s="69">
        <f t="shared" si="16"/>
        <v>-0.15783177322397898</v>
      </c>
      <c r="BC64" s="69" t="str">
        <f t="shared" si="16"/>
        <v/>
      </c>
      <c r="BD64" s="69">
        <f t="shared" si="16"/>
        <v>-3.5353624936072553E-2</v>
      </c>
      <c r="BE64" s="69">
        <f t="shared" si="16"/>
        <v>-0.12035493510840006</v>
      </c>
      <c r="BF64" s="69">
        <f t="shared" si="16"/>
        <v>-0.20615191067077451</v>
      </c>
    </row>
    <row r="65" spans="1:59" s="10" customFormat="1" x14ac:dyDescent="0.25">
      <c r="A65" s="10">
        <v>10</v>
      </c>
      <c r="B65" s="13">
        <f t="shared" ref="B65:Y71" si="17">IFERROR(B43/B54,0)</f>
        <v>1.2251007977779177E-2</v>
      </c>
      <c r="C65" s="13">
        <f t="shared" si="17"/>
        <v>4.6775324682903829E-3</v>
      </c>
      <c r="D65" s="13">
        <f t="shared" si="17"/>
        <v>3.7959600536713003</v>
      </c>
      <c r="E65" s="13">
        <f t="shared" si="17"/>
        <v>0.64427063753566172</v>
      </c>
      <c r="F65" s="13">
        <f t="shared" si="17"/>
        <v>0</v>
      </c>
      <c r="G65" s="13">
        <f t="shared" si="17"/>
        <v>5.4772255750516603</v>
      </c>
      <c r="H65" s="13">
        <f t="shared" si="17"/>
        <v>5.9274320284529815E-2</v>
      </c>
      <c r="I65" s="13">
        <f t="shared" si="17"/>
        <v>0.96672012771404192</v>
      </c>
      <c r="J65" s="13">
        <f t="shared" si="17"/>
        <v>0.98131986382795933</v>
      </c>
      <c r="K65" s="13">
        <f t="shared" si="17"/>
        <v>0.76511900841727476</v>
      </c>
      <c r="L65" s="13">
        <f t="shared" si="17"/>
        <v>1.5216167047422076</v>
      </c>
      <c r="M65" s="13">
        <f t="shared" si="17"/>
        <v>0</v>
      </c>
      <c r="N65" s="13">
        <f t="shared" si="17"/>
        <v>5.3927925812905349E-2</v>
      </c>
      <c r="O65" s="13">
        <f t="shared" si="17"/>
        <v>1.492163993133419</v>
      </c>
      <c r="P65" s="13">
        <f t="shared" si="17"/>
        <v>2.6820320084700109</v>
      </c>
      <c r="Q65" s="13">
        <f t="shared" si="17"/>
        <v>0.62116827966608401</v>
      </c>
      <c r="R65" s="13">
        <f t="shared" si="17"/>
        <v>0.2199986301754453</v>
      </c>
      <c r="S65" s="13">
        <f t="shared" si="17"/>
        <v>0.59244229989459585</v>
      </c>
      <c r="T65" s="13">
        <f t="shared" si="17"/>
        <v>4.2577818723175618</v>
      </c>
      <c r="U65" s="13">
        <f t="shared" si="17"/>
        <v>2.0409187557019211</v>
      </c>
      <c r="V65" s="13">
        <f t="shared" si="17"/>
        <v>0</v>
      </c>
      <c r="W65" s="13">
        <f t="shared" si="17"/>
        <v>0.56410645627398515</v>
      </c>
      <c r="X65" s="13">
        <f t="shared" si="17"/>
        <v>3.591730243447508</v>
      </c>
      <c r="Y65" s="13">
        <f t="shared" si="17"/>
        <v>1.0106064062554512</v>
      </c>
      <c r="AH65" s="101" t="s">
        <v>53</v>
      </c>
      <c r="AI65" s="69">
        <f>IFERROR(EXP(INTERCEPT(LN(B64:B71),LN($A64:$A71))),"")</f>
        <v>1.3749096214326474E-2</v>
      </c>
      <c r="AJ65" s="69">
        <f>IFERROR(EXP(INTERCEPT(LN(C64:C71),LN($A64:$A71))),"")</f>
        <v>7.6026881555724254E-3</v>
      </c>
      <c r="AK65" s="69" t="str">
        <f>IFERROR(EXP(INTERCEPT(LN(D64:D71),LN($A64:$A71))),"")</f>
        <v/>
      </c>
      <c r="AL65" s="69">
        <f>IFERROR(EXP(INTERCEPT(LN(E64:E71),LN($A64:$A71))),"")</f>
        <v>1.2865636244524179</v>
      </c>
      <c r="AM65" s="69" t="str">
        <f>IFERROR(EXP(INTERCEPT(LN(F64:F71),LN($A64:$A71))),"")</f>
        <v/>
      </c>
      <c r="AN65" s="69" t="str">
        <f>IFERROR(EXP(INTERCEPT(LN(G66:G71),LN($A66:$A71))),"")</f>
        <v/>
      </c>
      <c r="AO65" s="69">
        <f t="shared" ref="AO65:BF65" si="18">IFERROR(EXP(INTERCEPT(LN(H64:H71),LN($A64:$A71))),"")</f>
        <v>0.10532706971316041</v>
      </c>
      <c r="AP65" s="69">
        <f t="shared" si="18"/>
        <v>2.5146879360599939</v>
      </c>
      <c r="AQ65" s="69">
        <f t="shared" si="18"/>
        <v>1.1831767743900798</v>
      </c>
      <c r="AR65" s="69">
        <f t="shared" si="18"/>
        <v>1.4129911947349962</v>
      </c>
      <c r="AS65" s="69">
        <f t="shared" si="18"/>
        <v>3.106244076916779</v>
      </c>
      <c r="AT65" s="69" t="str">
        <f t="shared" si="18"/>
        <v/>
      </c>
      <c r="AU65" s="69">
        <f t="shared" si="18"/>
        <v>8.0730293160020311E-2</v>
      </c>
      <c r="AV65" s="69">
        <f t="shared" si="18"/>
        <v>1.34355370883721</v>
      </c>
      <c r="AW65" s="69">
        <f t="shared" si="18"/>
        <v>2.8223378131975525</v>
      </c>
      <c r="AX65" s="69">
        <f t="shared" si="18"/>
        <v>0.94755762601493332</v>
      </c>
      <c r="AY65" s="69">
        <f t="shared" si="18"/>
        <v>0.24882215189658424</v>
      </c>
      <c r="AZ65" s="69">
        <f t="shared" si="18"/>
        <v>0.80981730261586848</v>
      </c>
      <c r="BA65" s="69">
        <f t="shared" si="18"/>
        <v>6.4928144092860602</v>
      </c>
      <c r="BB65" s="69">
        <f t="shared" si="18"/>
        <v>2.7640546587679813</v>
      </c>
      <c r="BC65" s="69" t="str">
        <f t="shared" si="18"/>
        <v/>
      </c>
      <c r="BD65" s="69">
        <f t="shared" si="18"/>
        <v>0.6552882619440813</v>
      </c>
      <c r="BE65" s="69">
        <f t="shared" si="18"/>
        <v>4.5857787796832508</v>
      </c>
      <c r="BF65" s="69">
        <f t="shared" si="18"/>
        <v>1.7879440698718678</v>
      </c>
    </row>
    <row r="66" spans="1:59" s="10" customFormat="1" x14ac:dyDescent="0.25">
      <c r="A66" s="10">
        <v>30</v>
      </c>
      <c r="B66" s="13">
        <f t="shared" si="17"/>
        <v>1.1291258136977841E-2</v>
      </c>
      <c r="C66" s="13">
        <f t="shared" si="17"/>
        <v>4.4670007970117028E-3</v>
      </c>
      <c r="D66" s="13">
        <f t="shared" si="17"/>
        <v>0</v>
      </c>
      <c r="E66" s="13">
        <f t="shared" si="17"/>
        <v>0.45438114555140896</v>
      </c>
      <c r="F66" s="13">
        <f t="shared" si="17"/>
        <v>0</v>
      </c>
      <c r="G66" s="13">
        <f t="shared" si="17"/>
        <v>0</v>
      </c>
      <c r="H66" s="13">
        <f t="shared" si="17"/>
        <v>5.5029660388235584E-2</v>
      </c>
      <c r="I66" s="13">
        <f t="shared" si="17"/>
        <v>0.47754278941018741</v>
      </c>
      <c r="J66" s="13">
        <f t="shared" si="17"/>
        <v>0.82092351592549284</v>
      </c>
      <c r="K66" s="13">
        <f t="shared" si="17"/>
        <v>0.35882971609594905</v>
      </c>
      <c r="L66" s="13">
        <f t="shared" si="17"/>
        <v>1.3221919929811046</v>
      </c>
      <c r="M66" s="13">
        <f t="shared" si="17"/>
        <v>0</v>
      </c>
      <c r="N66" s="13">
        <f t="shared" si="17"/>
        <v>5.2246527530385257E-2</v>
      </c>
      <c r="O66" s="13">
        <f t="shared" si="17"/>
        <v>1.3629615275211657</v>
      </c>
      <c r="P66" s="13">
        <f t="shared" si="17"/>
        <v>2.1736463075604511</v>
      </c>
      <c r="Q66" s="13">
        <f t="shared" si="17"/>
        <v>0.49351446683572076</v>
      </c>
      <c r="R66" s="13">
        <f t="shared" si="17"/>
        <v>0.22063529447704255</v>
      </c>
      <c r="S66" s="13">
        <f t="shared" si="17"/>
        <v>0.50987399152415391</v>
      </c>
      <c r="T66" s="13">
        <f t="shared" si="17"/>
        <v>3.1547047633808942</v>
      </c>
      <c r="U66" s="13">
        <f t="shared" si="17"/>
        <v>1.4042780754185025</v>
      </c>
      <c r="V66" s="13">
        <f t="shared" si="17"/>
        <v>5.4772255750516603</v>
      </c>
      <c r="W66" s="13">
        <f t="shared" si="17"/>
        <v>0.57243074174044417</v>
      </c>
      <c r="X66" s="13">
        <f t="shared" si="17"/>
        <v>3.2954213558266416</v>
      </c>
      <c r="Y66" s="13">
        <f t="shared" si="17"/>
        <v>0.78541609517810984</v>
      </c>
      <c r="AH66" s="101" t="s">
        <v>48</v>
      </c>
      <c r="AI66" s="69">
        <f>IFERROR(RSQ(LN(B64:B71),LN($A64:$A71)),"")</f>
        <v>0.51353918399343645</v>
      </c>
      <c r="AJ66" s="69">
        <f>IFERROR(RSQ(LN(C64:C71),LN($A64:$A71)),"")</f>
        <v>0.51677016282699362</v>
      </c>
      <c r="AK66" s="69" t="str">
        <f>IFERROR(RSQ(LN(D64:D71),LN($A64:$A71)),"")</f>
        <v/>
      </c>
      <c r="AL66" s="69">
        <f>IFERROR(RSQ(LN(E64:E71),LN($A64:$A71)),"")</f>
        <v>0.80237954569538372</v>
      </c>
      <c r="AM66" s="69" t="str">
        <f>IFERROR(RSQ(LN(F64:F71),LN($A64:$A71)),"")</f>
        <v/>
      </c>
      <c r="AN66" s="69" t="str">
        <f>IFERROR(RSQ(LN(G66:G71),LN($A66:$A71)),"")</f>
        <v/>
      </c>
      <c r="AO66" s="69">
        <f t="shared" ref="AO66:BF66" si="19">IFERROR(RSQ(LN(H64:H71),LN($A64:$A71)),"")</f>
        <v>0.59025494946435209</v>
      </c>
      <c r="AP66" s="69">
        <f t="shared" si="19"/>
        <v>0.90125321434322503</v>
      </c>
      <c r="AQ66" s="69">
        <f t="shared" si="19"/>
        <v>0.87735934862599407</v>
      </c>
      <c r="AR66" s="69">
        <f t="shared" si="19"/>
        <v>0.94155510323811298</v>
      </c>
      <c r="AS66" s="69">
        <f t="shared" si="19"/>
        <v>0.87141890661757937</v>
      </c>
      <c r="AT66" s="69" t="str">
        <f t="shared" si="19"/>
        <v/>
      </c>
      <c r="AU66" s="69">
        <f t="shared" si="19"/>
        <v>0.50622205957815802</v>
      </c>
      <c r="AV66" s="69">
        <f t="shared" si="19"/>
        <v>1.0774346667054087E-3</v>
      </c>
      <c r="AW66" s="69">
        <f t="shared" si="19"/>
        <v>0.89116041133666768</v>
      </c>
      <c r="AX66" s="69">
        <f t="shared" si="19"/>
        <v>0.82301633960850473</v>
      </c>
      <c r="AY66" s="69">
        <f t="shared" si="19"/>
        <v>0.78281324684864184</v>
      </c>
      <c r="AZ66" s="69">
        <f t="shared" si="19"/>
        <v>0.77197521690950388</v>
      </c>
      <c r="BA66" s="69">
        <f t="shared" si="19"/>
        <v>0.98602824857163673</v>
      </c>
      <c r="BB66" s="69">
        <f t="shared" si="19"/>
        <v>0.88421370013378819</v>
      </c>
      <c r="BC66" s="69" t="str">
        <f t="shared" si="19"/>
        <v/>
      </c>
      <c r="BD66" s="69">
        <f t="shared" si="19"/>
        <v>0.69855987197438307</v>
      </c>
      <c r="BE66" s="69">
        <f t="shared" si="19"/>
        <v>0.94046527573977712</v>
      </c>
      <c r="BF66" s="69">
        <f t="shared" si="19"/>
        <v>0.83780949986454267</v>
      </c>
    </row>
    <row r="67" spans="1:59" s="10" customFormat="1" x14ac:dyDescent="0.25">
      <c r="A67" s="10">
        <v>60</v>
      </c>
      <c r="B67" s="13">
        <f t="shared" si="17"/>
        <v>1.0689108672514056E-2</v>
      </c>
      <c r="C67" s="13">
        <f t="shared" si="17"/>
        <v>4.0345416935446375E-3</v>
      </c>
      <c r="D67" s="13">
        <f t="shared" si="17"/>
        <v>0</v>
      </c>
      <c r="E67" s="13">
        <f t="shared" si="17"/>
        <v>0.3429467567975632</v>
      </c>
      <c r="F67" s="13">
        <f t="shared" si="17"/>
        <v>0</v>
      </c>
      <c r="G67" s="13">
        <f t="shared" si="17"/>
        <v>3.1598530182652942</v>
      </c>
      <c r="H67" s="13">
        <f t="shared" si="17"/>
        <v>4.7132539104359918E-2</v>
      </c>
      <c r="I67" s="13">
        <f t="shared" si="17"/>
        <v>0.21999426816646597</v>
      </c>
      <c r="J67" s="13">
        <f t="shared" si="17"/>
        <v>0.7325301391729484</v>
      </c>
      <c r="K67" s="13">
        <f t="shared" si="17"/>
        <v>0.20217083017259488</v>
      </c>
      <c r="L67" s="13">
        <f t="shared" si="17"/>
        <v>1.036807425034995</v>
      </c>
      <c r="M67" s="13">
        <f t="shared" si="17"/>
        <v>0</v>
      </c>
      <c r="N67" s="13">
        <f t="shared" si="17"/>
        <v>4.9477606002858755E-2</v>
      </c>
      <c r="O67" s="13">
        <f t="shared" si="17"/>
        <v>1.2728333525582476</v>
      </c>
      <c r="P67" s="13">
        <f t="shared" si="17"/>
        <v>2.1153876232911748</v>
      </c>
      <c r="Q67" s="13">
        <f t="shared" si="17"/>
        <v>0.42386008905978861</v>
      </c>
      <c r="R67" s="13">
        <f t="shared" si="17"/>
        <v>0.20961197901041903</v>
      </c>
      <c r="S67" s="13">
        <f t="shared" si="17"/>
        <v>0.47669069885793858</v>
      </c>
      <c r="T67" s="13">
        <f t="shared" si="17"/>
        <v>2.8255753126022585</v>
      </c>
      <c r="U67" s="13">
        <f t="shared" si="17"/>
        <v>1.2771405256777137</v>
      </c>
      <c r="V67" s="13">
        <f t="shared" si="17"/>
        <v>5.4772255750516621</v>
      </c>
      <c r="W67" s="13">
        <f t="shared" si="17"/>
        <v>0.55857303760830512</v>
      </c>
      <c r="X67" s="13">
        <f t="shared" si="17"/>
        <v>2.7996206190035466</v>
      </c>
      <c r="Y67" s="13">
        <f t="shared" si="17"/>
        <v>0.63565287925664116</v>
      </c>
      <c r="AH67" s="102" t="s">
        <v>50</v>
      </c>
      <c r="AI67" s="70">
        <f t="shared" ref="AI67:BF67" si="20">IFERROR(AI64-1,"")</f>
        <v>-1.0382743421245364</v>
      </c>
      <c r="AJ67" s="70">
        <f t="shared" si="20"/>
        <v>-1.1077563710090257</v>
      </c>
      <c r="AK67" s="70" t="str">
        <f t="shared" si="20"/>
        <v/>
      </c>
      <c r="AL67" s="70">
        <f t="shared" si="20"/>
        <v>-1.2512983225295735</v>
      </c>
      <c r="AM67" s="70" t="str">
        <f t="shared" si="20"/>
        <v/>
      </c>
      <c r="AN67" s="70" t="str">
        <f t="shared" si="20"/>
        <v/>
      </c>
      <c r="AO67" s="70">
        <f t="shared" si="20"/>
        <v>-1.1393320509715488</v>
      </c>
      <c r="AP67" s="70">
        <f t="shared" si="20"/>
        <v>-1.4908125094575486</v>
      </c>
      <c r="AQ67" s="70">
        <f t="shared" si="20"/>
        <v>-1.095868101039593</v>
      </c>
      <c r="AR67" s="70">
        <f t="shared" si="20"/>
        <v>-1.409654917069175</v>
      </c>
      <c r="AS67" s="70">
        <f t="shared" si="20"/>
        <v>-1.335808434741721</v>
      </c>
      <c r="AT67" s="70" t="str">
        <f t="shared" si="20"/>
        <v/>
      </c>
      <c r="AU67" s="70">
        <f t="shared" si="20"/>
        <v>-1.0854640792747183</v>
      </c>
      <c r="AV67" s="70">
        <f t="shared" si="20"/>
        <v>-1.0008747444916377</v>
      </c>
      <c r="AW67" s="70">
        <f t="shared" si="20"/>
        <v>-1.0601445673966978</v>
      </c>
      <c r="AX67" s="70">
        <f t="shared" si="20"/>
        <v>-1.1621655131846524</v>
      </c>
      <c r="AY67" s="70">
        <f t="shared" si="20"/>
        <v>-1.0339645223180507</v>
      </c>
      <c r="AZ67" s="70">
        <f t="shared" si="20"/>
        <v>-1.1044707650685928</v>
      </c>
      <c r="BA67" s="70">
        <f t="shared" si="20"/>
        <v>-1.1967800372518318</v>
      </c>
      <c r="BB67" s="70">
        <f t="shared" si="20"/>
        <v>-1.1578317732239789</v>
      </c>
      <c r="BC67" s="70" t="str">
        <f t="shared" si="20"/>
        <v/>
      </c>
      <c r="BD67" s="70">
        <f t="shared" si="20"/>
        <v>-1.0353536249360726</v>
      </c>
      <c r="BE67" s="70">
        <f t="shared" si="20"/>
        <v>-1.1203549351084001</v>
      </c>
      <c r="BF67" s="70">
        <f t="shared" si="20"/>
        <v>-1.2061519106707745</v>
      </c>
    </row>
    <row r="68" spans="1:59" s="10" customFormat="1" x14ac:dyDescent="0.25">
      <c r="A68" s="10">
        <v>120</v>
      </c>
      <c r="B68" s="13">
        <f t="shared" si="17"/>
        <v>1.0750079075524907E-2</v>
      </c>
      <c r="C68" s="13">
        <f t="shared" si="17"/>
        <v>4.1665308485515622E-3</v>
      </c>
      <c r="D68" s="13">
        <f t="shared" si="17"/>
        <v>0</v>
      </c>
      <c r="E68" s="13">
        <f t="shared" si="17"/>
        <v>0.32476525850969712</v>
      </c>
      <c r="F68" s="13">
        <f t="shared" si="17"/>
        <v>0</v>
      </c>
      <c r="G68" s="13">
        <f t="shared" si="17"/>
        <v>3.4785237630274359</v>
      </c>
      <c r="H68" s="13">
        <f t="shared" si="17"/>
        <v>4.9098136530738946E-2</v>
      </c>
      <c r="I68" s="13">
        <f t="shared" si="17"/>
        <v>0.14328768697405619</v>
      </c>
      <c r="J68" s="13">
        <f t="shared" si="17"/>
        <v>0.67867519205191384</v>
      </c>
      <c r="K68" s="13">
        <f t="shared" si="17"/>
        <v>0.15599160073855206</v>
      </c>
      <c r="L68" s="13">
        <f t="shared" si="17"/>
        <v>0.81951294718244383</v>
      </c>
      <c r="M68" s="13">
        <f t="shared" si="17"/>
        <v>5.4772255750516603</v>
      </c>
      <c r="N68" s="13">
        <f t="shared" si="17"/>
        <v>5.0656397700666531E-2</v>
      </c>
      <c r="O68" s="13">
        <f t="shared" si="17"/>
        <v>1.3858307415977471</v>
      </c>
      <c r="P68" s="13">
        <f t="shared" si="17"/>
        <v>2.1365591523765257</v>
      </c>
      <c r="Q68" s="13">
        <f t="shared" si="17"/>
        <v>0.36297998791412178</v>
      </c>
      <c r="R68" s="13">
        <f t="shared" si="17"/>
        <v>0.20516952054295351</v>
      </c>
      <c r="S68" s="13">
        <f t="shared" si="17"/>
        <v>0.45152566449384862</v>
      </c>
      <c r="T68" s="13">
        <f t="shared" si="17"/>
        <v>2.4853768867604837</v>
      </c>
      <c r="U68" s="13">
        <f t="shared" si="17"/>
        <v>1.1664671603959011</v>
      </c>
      <c r="V68" s="13">
        <f t="shared" si="17"/>
        <v>3.5597434974331437</v>
      </c>
      <c r="W68" s="13">
        <f t="shared" si="17"/>
        <v>0.538609612266294</v>
      </c>
      <c r="X68" s="13">
        <f t="shared" si="17"/>
        <v>2.2818351743293301</v>
      </c>
      <c r="Y68" s="13">
        <f t="shared" si="17"/>
        <v>0.55512283769831605</v>
      </c>
      <c r="AH68" s="101" t="s">
        <v>54</v>
      </c>
      <c r="AI68" s="69">
        <f>IFERROR(AI65*AI64,"")</f>
        <v>-5.2623761241029829E-4</v>
      </c>
      <c r="AJ68" s="69">
        <f t="shared" ref="AJ68:BF68" si="21">IFERROR(AJ65*AJ64,"")</f>
        <v>-8.19238085557787E-4</v>
      </c>
      <c r="AK68" s="69" t="str">
        <f t="shared" si="21"/>
        <v/>
      </c>
      <c r="AL68" s="69">
        <f t="shared" si="21"/>
        <v>-0.32331128065246068</v>
      </c>
      <c r="AM68" s="69" t="str">
        <f t="shared" si="21"/>
        <v/>
      </c>
      <c r="AN68" s="69" t="str">
        <f t="shared" si="21"/>
        <v/>
      </c>
      <c r="AO68" s="69">
        <f t="shared" si="21"/>
        <v>-1.4675436645957938E-2</v>
      </c>
      <c r="AP68" s="69">
        <f t="shared" si="21"/>
        <v>-1.2342402964002293</v>
      </c>
      <c r="AQ68" s="69">
        <f t="shared" si="21"/>
        <v>-0.11342891055492775</v>
      </c>
      <c r="AR68" s="69">
        <f t="shared" si="21"/>
        <v>-0.5788387906986393</v>
      </c>
      <c r="AS68" s="69">
        <f t="shared" si="21"/>
        <v>-1.0431029613951652</v>
      </c>
      <c r="AT68" s="69" t="str">
        <f t="shared" si="21"/>
        <v/>
      </c>
      <c r="AU68" s="69">
        <f t="shared" si="21"/>
        <v>-6.8995401744992189E-3</v>
      </c>
      <c r="AV68" s="69">
        <f t="shared" si="21"/>
        <v>-1.175266206024878E-3</v>
      </c>
      <c r="AW68" s="69">
        <f t="shared" si="21"/>
        <v>-0.16974828682210891</v>
      </c>
      <c r="AX68" s="69">
        <f t="shared" si="21"/>
        <v>-0.15366116869474272</v>
      </c>
      <c r="AY68" s="69">
        <f t="shared" si="21"/>
        <v>-8.4511255313169109E-3</v>
      </c>
      <c r="AZ68" s="69">
        <f t="shared" si="21"/>
        <v>-8.4602233170063962E-2</v>
      </c>
      <c r="BA68" s="69">
        <f t="shared" si="21"/>
        <v>-1.2776562613285418</v>
      </c>
      <c r="BB68" s="69">
        <f t="shared" si="21"/>
        <v>-0.43625564808135064</v>
      </c>
      <c r="BC68" s="69" t="str">
        <f t="shared" si="21"/>
        <v/>
      </c>
      <c r="BD68" s="69">
        <f t="shared" si="21"/>
        <v>-2.3166815437781915E-2</v>
      </c>
      <c r="BE68" s="69">
        <f t="shared" si="21"/>
        <v>-0.55192110745025569</v>
      </c>
      <c r="BF68" s="69">
        <f t="shared" si="21"/>
        <v>-0.3685880861765663</v>
      </c>
    </row>
    <row r="69" spans="1:59" s="10" customFormat="1" x14ac:dyDescent="0.25">
      <c r="A69" s="10">
        <v>300</v>
      </c>
      <c r="B69" s="13">
        <f t="shared" si="17"/>
        <v>1.1222040110487778E-2</v>
      </c>
      <c r="C69" s="13">
        <f t="shared" si="17"/>
        <v>4.1643897206524155E-3</v>
      </c>
      <c r="D69" s="13">
        <f t="shared" si="17"/>
        <v>0</v>
      </c>
      <c r="E69" s="13">
        <f t="shared" si="17"/>
        <v>0.28268186977984372</v>
      </c>
      <c r="F69" s="13">
        <f t="shared" si="17"/>
        <v>0</v>
      </c>
      <c r="G69" s="13">
        <f t="shared" si="17"/>
        <v>3.0002508147795997</v>
      </c>
      <c r="H69" s="13">
        <f t="shared" si="17"/>
        <v>4.789680674378477E-2</v>
      </c>
      <c r="I69" s="13">
        <f t="shared" si="17"/>
        <v>0.13186749630057037</v>
      </c>
      <c r="J69" s="13">
        <f t="shared" si="17"/>
        <v>0.66305798569500718</v>
      </c>
      <c r="K69" s="13">
        <f t="shared" si="17"/>
        <v>0.11744417351864975</v>
      </c>
      <c r="L69" s="13">
        <f t="shared" si="17"/>
        <v>0.42200220100978886</v>
      </c>
      <c r="M69" s="13">
        <f t="shared" si="17"/>
        <v>5.4772255750516621</v>
      </c>
      <c r="N69" s="13">
        <f t="shared" si="17"/>
        <v>5.009772659099835E-2</v>
      </c>
      <c r="O69" s="13">
        <f t="shared" si="17"/>
        <v>1.3022007832407214</v>
      </c>
      <c r="P69" s="13">
        <f t="shared" si="17"/>
        <v>1.9624531839675852</v>
      </c>
      <c r="Q69" s="13">
        <f t="shared" si="17"/>
        <v>0.35757883362618553</v>
      </c>
      <c r="R69" s="13">
        <f t="shared" si="17"/>
        <v>0.2037617102622043</v>
      </c>
      <c r="S69" s="13">
        <f t="shared" si="17"/>
        <v>0.43799644319938064</v>
      </c>
      <c r="T69" s="13">
        <f t="shared" si="17"/>
        <v>2.0364612958918236</v>
      </c>
      <c r="U69" s="13">
        <f t="shared" si="17"/>
        <v>1.0853531627401303</v>
      </c>
      <c r="V69" s="13">
        <f t="shared" si="17"/>
        <v>3.1708493470528283</v>
      </c>
      <c r="W69" s="13">
        <f t="shared" si="17"/>
        <v>0.52373891316789378</v>
      </c>
      <c r="X69" s="13">
        <f t="shared" si="17"/>
        <v>2.2850327248895024</v>
      </c>
      <c r="Y69" s="13">
        <f t="shared" si="17"/>
        <v>0.5303034055884287</v>
      </c>
      <c r="AH69" s="103" t="s">
        <v>51</v>
      </c>
      <c r="AI69" s="71">
        <f>IFERROR((SIGN(AI64)*ABS($AI$3)/AI68)^(1/AI67),"")</f>
        <v>4.9499026265842865</v>
      </c>
      <c r="AJ69" s="71">
        <f t="shared" ref="AJ69:BF69" si="22">IFERROR((SIGN(AJ64)*ABS($AI$3)/AJ68)^(1/AJ67),"")</f>
        <v>6.676651110334257</v>
      </c>
      <c r="AK69" s="71" t="str">
        <f t="shared" si="22"/>
        <v/>
      </c>
      <c r="AL69" s="71">
        <f t="shared" si="22"/>
        <v>637.94534884719781</v>
      </c>
      <c r="AM69" s="71" t="str">
        <f t="shared" si="22"/>
        <v/>
      </c>
      <c r="AN69" s="71" t="str">
        <f t="shared" si="22"/>
        <v/>
      </c>
      <c r="AO69" s="71">
        <f t="shared" si="22"/>
        <v>79.731999254108757</v>
      </c>
      <c r="AP69" s="71">
        <f t="shared" si="22"/>
        <v>555.14867040265278</v>
      </c>
      <c r="AQ69" s="71">
        <f t="shared" si="22"/>
        <v>613.0447520125922</v>
      </c>
      <c r="AR69" s="71">
        <f t="shared" si="22"/>
        <v>466.80320569033205</v>
      </c>
      <c r="AS69" s="71">
        <f t="shared" si="22"/>
        <v>1018.9696662363209</v>
      </c>
      <c r="AT69" s="71" t="str">
        <f t="shared" si="22"/>
        <v/>
      </c>
      <c r="AU69" s="71">
        <f t="shared" si="22"/>
        <v>49.435682389546201</v>
      </c>
      <c r="AV69" s="71">
        <f t="shared" si="22"/>
        <v>11.72737927341209</v>
      </c>
      <c r="AW69" s="71">
        <f t="shared" si="22"/>
        <v>1113.193653719318</v>
      </c>
      <c r="AX69" s="71">
        <f t="shared" si="22"/>
        <v>551.97495174724372</v>
      </c>
      <c r="AY69" s="71">
        <f t="shared" si="22"/>
        <v>73.04957082957543</v>
      </c>
      <c r="AZ69" s="71">
        <f t="shared" si="22"/>
        <v>447.18143020386572</v>
      </c>
      <c r="BA69" s="71">
        <f t="shared" si="22"/>
        <v>2699.0982066483693</v>
      </c>
      <c r="BB69" s="71">
        <f t="shared" si="22"/>
        <v>1391.8219351961211</v>
      </c>
      <c r="BC69" s="71" t="str">
        <f t="shared" si="22"/>
        <v/>
      </c>
      <c r="BD69" s="71">
        <f t="shared" si="22"/>
        <v>192.35992880026535</v>
      </c>
      <c r="BE69" s="71">
        <f t="shared" si="22"/>
        <v>2187.2739148042047</v>
      </c>
      <c r="BF69" s="71">
        <f t="shared" si="22"/>
        <v>905.64631315446866</v>
      </c>
    </row>
    <row r="70" spans="1:59" s="10" customFormat="1" x14ac:dyDescent="0.25">
      <c r="A70" s="10">
        <v>600</v>
      </c>
      <c r="B70" s="13">
        <f t="shared" si="17"/>
        <v>1.0942595035235437E-2</v>
      </c>
      <c r="C70" s="13">
        <f t="shared" si="17"/>
        <v>4.0505198023937658E-3</v>
      </c>
      <c r="D70" s="13">
        <f t="shared" si="17"/>
        <v>0</v>
      </c>
      <c r="E70" s="13">
        <f t="shared" si="17"/>
        <v>0.27212420564743045</v>
      </c>
      <c r="F70" s="13">
        <f t="shared" si="17"/>
        <v>0</v>
      </c>
      <c r="G70" s="13">
        <f t="shared" si="17"/>
        <v>1.8761528234605449</v>
      </c>
      <c r="H70" s="13">
        <f t="shared" si="17"/>
        <v>4.6480395929775972E-2</v>
      </c>
      <c r="I70" s="13">
        <f t="shared" si="17"/>
        <v>0.12217932037075538</v>
      </c>
      <c r="J70" s="13">
        <f t="shared" si="17"/>
        <v>0.65680975650058782</v>
      </c>
      <c r="K70" s="13">
        <f t="shared" si="17"/>
        <v>0.10873843782220033</v>
      </c>
      <c r="L70" s="13">
        <f t="shared" si="17"/>
        <v>0.32406944245127545</v>
      </c>
      <c r="M70" s="13">
        <f t="shared" si="17"/>
        <v>5.4772255750516612</v>
      </c>
      <c r="N70" s="13">
        <f t="shared" si="17"/>
        <v>4.9649691553910809E-2</v>
      </c>
      <c r="O70" s="13">
        <f t="shared" si="17"/>
        <v>1.341548379929423</v>
      </c>
      <c r="P70" s="13">
        <f t="shared" si="17"/>
        <v>1.9343172870549039</v>
      </c>
      <c r="Q70" s="13">
        <f t="shared" si="17"/>
        <v>0.35752759202543094</v>
      </c>
      <c r="R70" s="13">
        <f t="shared" si="17"/>
        <v>0.20329439965760557</v>
      </c>
      <c r="S70" s="13">
        <f t="shared" si="17"/>
        <v>0.42580116253474254</v>
      </c>
      <c r="T70" s="13">
        <f t="shared" si="17"/>
        <v>1.7837978221643314</v>
      </c>
      <c r="U70" s="13">
        <f t="shared" si="17"/>
        <v>1.0355595711091967</v>
      </c>
      <c r="V70" s="13">
        <f t="shared" si="17"/>
        <v>2.6401976104858496</v>
      </c>
      <c r="W70" s="13">
        <f t="shared" si="17"/>
        <v>0.52562810132955029</v>
      </c>
      <c r="X70" s="13">
        <f t="shared" si="17"/>
        <v>2.0480427174305804</v>
      </c>
      <c r="Y70" s="13">
        <f t="shared" si="17"/>
        <v>0.51356130753604623</v>
      </c>
      <c r="AH70" s="104" t="s">
        <v>55</v>
      </c>
      <c r="AI70" s="72">
        <f>IFERROR(AI65*AI69^AI64,"")</f>
        <v>1.2932691593962329E-2</v>
      </c>
      <c r="AJ70" s="72">
        <f t="shared" ref="AJ70:BF70" si="23">IFERROR(AJ65*AJ69^AJ64,"")</f>
        <v>6.1960615857924763E-3</v>
      </c>
      <c r="AK70" s="72" t="str">
        <f t="shared" si="23"/>
        <v/>
      </c>
      <c r="AL70" s="72">
        <f t="shared" si="23"/>
        <v>0.25385977209303623</v>
      </c>
      <c r="AM70" s="72" t="str">
        <f t="shared" si="23"/>
        <v/>
      </c>
      <c r="AN70" s="72" t="str">
        <f t="shared" si="23"/>
        <v/>
      </c>
      <c r="AO70" s="72">
        <f t="shared" si="23"/>
        <v>5.7224449577929361E-2</v>
      </c>
      <c r="AP70" s="72">
        <f t="shared" si="23"/>
        <v>0.11310809315276187</v>
      </c>
      <c r="AQ70" s="72">
        <f t="shared" si="23"/>
        <v>0.63946687726651508</v>
      </c>
      <c r="AR70" s="72">
        <f t="shared" si="23"/>
        <v>0.11395034851040432</v>
      </c>
      <c r="AS70" s="72">
        <f t="shared" si="23"/>
        <v>0.30343778202594507</v>
      </c>
      <c r="AT70" s="72" t="str">
        <f t="shared" si="23"/>
        <v/>
      </c>
      <c r="AU70" s="72">
        <f t="shared" si="23"/>
        <v>5.7843813224312306E-2</v>
      </c>
      <c r="AV70" s="72">
        <f t="shared" si="23"/>
        <v>1.340663403487661</v>
      </c>
      <c r="AW70" s="72">
        <f t="shared" si="23"/>
        <v>1.8508631816685694</v>
      </c>
      <c r="AX70" s="72">
        <f t="shared" si="23"/>
        <v>0.34037751979900149</v>
      </c>
      <c r="AY70" s="72">
        <f t="shared" si="23"/>
        <v>0.2150761024857781</v>
      </c>
      <c r="AZ70" s="72">
        <f t="shared" si="23"/>
        <v>0.42804456338599356</v>
      </c>
      <c r="BA70" s="72">
        <f t="shared" si="23"/>
        <v>1.3716321250585808</v>
      </c>
      <c r="BB70" s="72">
        <f t="shared" si="23"/>
        <v>0.88183887614377066</v>
      </c>
      <c r="BC70" s="72" t="str">
        <f t="shared" si="23"/>
        <v/>
      </c>
      <c r="BD70" s="72">
        <f t="shared" si="23"/>
        <v>0.54410241990205033</v>
      </c>
      <c r="BE70" s="72">
        <f t="shared" si="23"/>
        <v>1.8173529094043337</v>
      </c>
      <c r="BF70" s="72">
        <f t="shared" si="23"/>
        <v>0.43931017190560473</v>
      </c>
    </row>
    <row r="71" spans="1:59" s="10" customFormat="1" x14ac:dyDescent="0.25">
      <c r="A71" s="10">
        <v>1800</v>
      </c>
      <c r="B71" s="13">
        <f t="shared" si="17"/>
        <v>1.1238397692582013E-2</v>
      </c>
      <c r="C71" s="13">
        <f t="shared" si="17"/>
        <v>4.0792750885423178E-3</v>
      </c>
      <c r="D71" s="13">
        <f t="shared" si="17"/>
        <v>0</v>
      </c>
      <c r="E71" s="13">
        <f t="shared" si="17"/>
        <v>0.27480285379653868</v>
      </c>
      <c r="F71" s="13">
        <f t="shared" si="17"/>
        <v>0</v>
      </c>
      <c r="G71" s="13">
        <f t="shared" si="17"/>
        <v>1.3409626005122082</v>
      </c>
      <c r="H71" s="13">
        <f t="shared" si="17"/>
        <v>4.5741625451763891E-2</v>
      </c>
      <c r="I71" s="13">
        <f t="shared" si="17"/>
        <v>0.10188194035641764</v>
      </c>
      <c r="J71" s="13">
        <f t="shared" si="17"/>
        <v>0.64199943281525051</v>
      </c>
      <c r="K71" s="13">
        <f t="shared" si="17"/>
        <v>8.4755089231419861E-2</v>
      </c>
      <c r="L71" s="13">
        <f t="shared" si="17"/>
        <v>0.19469898026770063</v>
      </c>
      <c r="M71" s="13">
        <f t="shared" si="17"/>
        <v>5.4772255750516612</v>
      </c>
      <c r="N71" s="13">
        <f t="shared" si="17"/>
        <v>4.8521697633966084E-2</v>
      </c>
      <c r="O71" s="13">
        <f t="shared" si="17"/>
        <v>1.3248310732377826</v>
      </c>
      <c r="P71" s="13">
        <f t="shared" si="17"/>
        <v>1.8473000940943856</v>
      </c>
      <c r="Q71" s="13">
        <f t="shared" si="17"/>
        <v>0.34345369921304936</v>
      </c>
      <c r="R71" s="13">
        <f t="shared" si="17"/>
        <v>0.19968507062006241</v>
      </c>
      <c r="S71" s="13">
        <f t="shared" si="17"/>
        <v>0.42608216378369762</v>
      </c>
      <c r="T71" s="13">
        <f t="shared" si="17"/>
        <v>1.6253723811733463</v>
      </c>
      <c r="U71" s="13">
        <f t="shared" si="17"/>
        <v>0.99536523931337639</v>
      </c>
      <c r="V71" s="13">
        <f t="shared" si="17"/>
        <v>2.7389703214800973</v>
      </c>
      <c r="W71" s="13">
        <f t="shared" si="17"/>
        <v>0.52967033004697162</v>
      </c>
      <c r="X71" s="13">
        <f t="shared" si="17"/>
        <v>2.0017866400829711</v>
      </c>
      <c r="Y71" s="13">
        <f t="shared" si="17"/>
        <v>0.47777539566011407</v>
      </c>
      <c r="AH71" s="101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</row>
    <row r="72" spans="1:59" s="30" customFormat="1" x14ac:dyDescent="0.25"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AH72" s="105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</row>
    <row r="73" spans="1:59" s="18" customFormat="1" ht="28.5" x14ac:dyDescent="0.45">
      <c r="A73" s="17" t="s">
        <v>38</v>
      </c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95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17"/>
    </row>
    <row r="74" spans="1:59" s="30" customFormat="1" x14ac:dyDescent="0.25"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8"/>
      <c r="AA74" s="28"/>
      <c r="AB74" s="122"/>
      <c r="AC74" s="122"/>
      <c r="AD74" s="122"/>
      <c r="AE74" s="122"/>
      <c r="AF74" s="122"/>
      <c r="AG74" s="122"/>
      <c r="AH74" s="106"/>
      <c r="AI74" s="74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4"/>
      <c r="AX74" s="74"/>
      <c r="AY74" s="74"/>
      <c r="AZ74" s="74"/>
      <c r="BA74" s="73"/>
      <c r="BB74" s="73"/>
      <c r="BC74" s="73"/>
      <c r="BD74" s="73"/>
      <c r="BE74" s="73"/>
      <c r="BF74" s="73"/>
    </row>
    <row r="75" spans="1:59" s="28" customFormat="1" ht="21" x14ac:dyDescent="0.35">
      <c r="A75" s="34" t="s">
        <v>39</v>
      </c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AH75" s="106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5"/>
      <c r="AX75" s="75"/>
      <c r="AY75" s="74"/>
      <c r="AZ75" s="74"/>
      <c r="BA75" s="74"/>
      <c r="BB75" s="74"/>
      <c r="BC75" s="74"/>
      <c r="BD75" s="74"/>
      <c r="BE75" s="74"/>
      <c r="BF75" s="74"/>
    </row>
    <row r="76" spans="1:59" s="28" customFormat="1" x14ac:dyDescent="0.25">
      <c r="A76" s="32" t="s">
        <v>3</v>
      </c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AH76" s="106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5"/>
      <c r="AY76" s="74"/>
      <c r="AZ76" s="74"/>
      <c r="BA76" s="74"/>
      <c r="BB76" s="74"/>
      <c r="BC76" s="74"/>
      <c r="BD76" s="74"/>
      <c r="BE76" s="74"/>
      <c r="BF76" s="74"/>
    </row>
    <row r="77" spans="1:59" s="28" customFormat="1" x14ac:dyDescent="0.25">
      <c r="A77" s="33" t="s">
        <v>34</v>
      </c>
      <c r="B77" s="35" t="s">
        <v>4</v>
      </c>
      <c r="C77" s="35" t="s">
        <v>5</v>
      </c>
      <c r="D77" s="33" t="s">
        <v>6</v>
      </c>
      <c r="E77" s="33" t="s">
        <v>7</v>
      </c>
      <c r="F77" s="33" t="s">
        <v>8</v>
      </c>
      <c r="G77" s="33" t="s">
        <v>9</v>
      </c>
      <c r="H77" s="33" t="s">
        <v>10</v>
      </c>
      <c r="I77" s="33" t="s">
        <v>11</v>
      </c>
      <c r="J77" s="33" t="s">
        <v>12</v>
      </c>
      <c r="K77" s="33" t="s">
        <v>13</v>
      </c>
      <c r="L77" s="33" t="s">
        <v>14</v>
      </c>
      <c r="M77" s="33" t="s">
        <v>15</v>
      </c>
      <c r="N77" s="33" t="s">
        <v>16</v>
      </c>
      <c r="O77" s="33" t="s">
        <v>17</v>
      </c>
      <c r="P77" s="33" t="s">
        <v>18</v>
      </c>
      <c r="Q77" s="33" t="s">
        <v>19</v>
      </c>
      <c r="R77" s="33" t="s">
        <v>20</v>
      </c>
      <c r="S77" s="33" t="s">
        <v>21</v>
      </c>
      <c r="T77" s="33" t="s">
        <v>22</v>
      </c>
      <c r="U77" s="33" t="s">
        <v>23</v>
      </c>
      <c r="V77" s="33" t="s">
        <v>24</v>
      </c>
      <c r="W77" s="33" t="s">
        <v>25</v>
      </c>
      <c r="X77" s="33" t="s">
        <v>26</v>
      </c>
      <c r="Y77" s="33" t="s">
        <v>27</v>
      </c>
      <c r="AH77" s="106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5"/>
      <c r="AY77" s="74"/>
      <c r="AZ77" s="74"/>
      <c r="BA77" s="74"/>
      <c r="BB77" s="74"/>
      <c r="BC77" s="74"/>
      <c r="BD77" s="74"/>
      <c r="BE77" s="74"/>
      <c r="BF77" s="74"/>
    </row>
    <row r="78" spans="1:59" s="28" customFormat="1" x14ac:dyDescent="0.25">
      <c r="A78" s="32">
        <v>3</v>
      </c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X78" s="29"/>
      <c r="Y78" s="29"/>
      <c r="AH78" s="106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5"/>
      <c r="AY78" s="74"/>
      <c r="AZ78" s="74"/>
      <c r="BA78" s="74"/>
      <c r="BB78" s="74"/>
      <c r="BC78" s="74"/>
      <c r="BD78" s="74"/>
      <c r="BE78" s="74"/>
      <c r="BF78" s="74"/>
    </row>
    <row r="79" spans="1:59" s="28" customFormat="1" x14ac:dyDescent="0.25">
      <c r="A79" s="32">
        <v>10</v>
      </c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X79" s="29"/>
      <c r="Y79" s="29"/>
      <c r="AH79" s="106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5"/>
      <c r="AY79" s="74"/>
      <c r="AZ79" s="74"/>
      <c r="BA79" s="74"/>
      <c r="BB79" s="74"/>
      <c r="BC79" s="74"/>
      <c r="BD79" s="74"/>
      <c r="BE79" s="74"/>
      <c r="BF79" s="74"/>
    </row>
    <row r="80" spans="1:59" s="28" customFormat="1" x14ac:dyDescent="0.25">
      <c r="A80" s="32">
        <v>30</v>
      </c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X80" s="29"/>
      <c r="Y80" s="29"/>
      <c r="AH80" s="106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5"/>
      <c r="AY80" s="74"/>
      <c r="AZ80" s="74"/>
      <c r="BA80" s="74"/>
      <c r="BB80" s="74"/>
      <c r="BC80" s="74"/>
      <c r="BD80" s="74"/>
      <c r="BE80" s="74"/>
      <c r="BF80" s="74"/>
    </row>
    <row r="81" spans="1:58" s="28" customFormat="1" x14ac:dyDescent="0.25">
      <c r="A81" s="32">
        <v>45</v>
      </c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X81" s="29"/>
      <c r="Y81" s="29"/>
      <c r="AH81" s="106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5"/>
      <c r="AY81" s="74"/>
      <c r="AZ81" s="74"/>
      <c r="BA81" s="74"/>
      <c r="BB81" s="74"/>
      <c r="BC81" s="74"/>
      <c r="BD81" s="74"/>
      <c r="BE81" s="74"/>
      <c r="BF81" s="74"/>
    </row>
    <row r="82" spans="1:58" s="28" customFormat="1" x14ac:dyDescent="0.25">
      <c r="A82" s="32">
        <v>60</v>
      </c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X82" s="29"/>
      <c r="Y82" s="29"/>
      <c r="AH82" s="106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5"/>
      <c r="AY82" s="74"/>
      <c r="AZ82" s="74"/>
      <c r="BA82" s="74"/>
      <c r="BB82" s="74"/>
      <c r="BC82" s="74"/>
      <c r="BD82" s="74"/>
      <c r="BE82" s="74"/>
      <c r="BF82" s="74"/>
    </row>
    <row r="83" spans="1:58" s="28" customFormat="1" x14ac:dyDescent="0.25">
      <c r="A83" s="32">
        <v>90</v>
      </c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X83" s="29"/>
      <c r="Y83" s="29"/>
      <c r="AB83" s="122"/>
      <c r="AH83" s="106"/>
      <c r="AI83" s="74"/>
      <c r="AJ83" s="75"/>
      <c r="AK83" s="74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5"/>
      <c r="AY83" s="74"/>
      <c r="AZ83" s="74"/>
      <c r="BA83" s="74"/>
      <c r="BB83" s="74"/>
      <c r="BC83" s="74"/>
      <c r="BD83" s="74"/>
      <c r="BE83" s="74"/>
      <c r="BF83" s="74"/>
    </row>
    <row r="84" spans="1:58" s="28" customFormat="1" x14ac:dyDescent="0.25">
      <c r="A84" s="32">
        <v>120</v>
      </c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X84" s="29"/>
      <c r="Y84" s="29"/>
      <c r="AB84" s="122"/>
      <c r="AE84" s="122"/>
      <c r="AH84" s="106"/>
      <c r="AI84" s="74"/>
      <c r="AJ84" s="75"/>
      <c r="AK84" s="74"/>
      <c r="AL84" s="74"/>
      <c r="AM84" s="75"/>
      <c r="AN84" s="74"/>
      <c r="AO84" s="74"/>
      <c r="AP84" s="74"/>
      <c r="AQ84" s="74"/>
      <c r="AR84" s="74"/>
      <c r="AS84" s="74"/>
      <c r="AT84" s="75"/>
      <c r="AU84" s="74"/>
      <c r="AV84" s="75"/>
      <c r="AW84" s="75"/>
      <c r="AX84" s="75"/>
      <c r="AY84" s="74"/>
      <c r="AZ84" s="74"/>
      <c r="BA84" s="74"/>
      <c r="BB84" s="74"/>
      <c r="BC84" s="74"/>
      <c r="BD84" s="74"/>
      <c r="BE84" s="74"/>
      <c r="BF84" s="74"/>
    </row>
    <row r="85" spans="1:58" s="28" customFormat="1" x14ac:dyDescent="0.25">
      <c r="A85" s="32">
        <v>300</v>
      </c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AH85" s="106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</row>
    <row r="86" spans="1:58" s="28" customFormat="1" x14ac:dyDescent="0.25">
      <c r="A86" s="32">
        <v>600</v>
      </c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AH86" s="106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</row>
    <row r="87" spans="1:58" s="28" customFormat="1" x14ac:dyDescent="0.25">
      <c r="A87" s="32">
        <v>1800</v>
      </c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AH87" s="106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</row>
    <row r="88" spans="1:58" s="28" customFormat="1" x14ac:dyDescent="0.25">
      <c r="A88" s="32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AH88" s="106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</row>
    <row r="89" spans="1:58" s="28" customFormat="1" x14ac:dyDescent="0.25">
      <c r="A89" s="32" t="s">
        <v>28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AD89" s="122"/>
      <c r="AE89" s="122"/>
      <c r="AF89" s="122"/>
      <c r="AG89" s="122"/>
      <c r="AH89" s="106"/>
      <c r="AI89" s="74"/>
      <c r="AJ89" s="74"/>
      <c r="AK89" s="74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4"/>
      <c r="AZ89" s="74"/>
      <c r="BA89" s="74"/>
      <c r="BB89" s="74"/>
      <c r="BC89" s="74"/>
      <c r="BD89" s="74"/>
      <c r="BE89" s="74"/>
      <c r="BF89" s="74"/>
    </row>
    <row r="90" spans="1:58" s="28" customFormat="1" x14ac:dyDescent="0.25">
      <c r="A90" s="33" t="s">
        <v>34</v>
      </c>
      <c r="B90" s="35" t="s">
        <v>4</v>
      </c>
      <c r="C90" s="35" t="s">
        <v>5</v>
      </c>
      <c r="D90" s="33" t="s">
        <v>6</v>
      </c>
      <c r="E90" s="33" t="s">
        <v>7</v>
      </c>
      <c r="F90" s="33" t="s">
        <v>8</v>
      </c>
      <c r="G90" s="33" t="s">
        <v>9</v>
      </c>
      <c r="H90" s="33" t="s">
        <v>10</v>
      </c>
      <c r="I90" s="33" t="s">
        <v>11</v>
      </c>
      <c r="J90" s="33" t="s">
        <v>12</v>
      </c>
      <c r="K90" s="33" t="s">
        <v>13</v>
      </c>
      <c r="L90" s="33" t="s">
        <v>14</v>
      </c>
      <c r="M90" s="33" t="s">
        <v>15</v>
      </c>
      <c r="N90" s="33" t="s">
        <v>16</v>
      </c>
      <c r="O90" s="33" t="s">
        <v>17</v>
      </c>
      <c r="P90" s="33" t="s">
        <v>18</v>
      </c>
      <c r="Q90" s="33" t="s">
        <v>19</v>
      </c>
      <c r="R90" s="33" t="s">
        <v>20</v>
      </c>
      <c r="S90" s="33" t="s">
        <v>21</v>
      </c>
      <c r="T90" s="33" t="s">
        <v>22</v>
      </c>
      <c r="U90" s="33" t="s">
        <v>23</v>
      </c>
      <c r="V90" s="33" t="s">
        <v>24</v>
      </c>
      <c r="W90" s="33" t="s">
        <v>25</v>
      </c>
      <c r="X90" s="33" t="s">
        <v>26</v>
      </c>
      <c r="Y90" s="33" t="s">
        <v>27</v>
      </c>
      <c r="AG90" s="122"/>
      <c r="AH90" s="106"/>
      <c r="AI90" s="74" t="s">
        <v>4</v>
      </c>
      <c r="AJ90" s="74" t="s">
        <v>5</v>
      </c>
      <c r="AK90" s="74" t="s">
        <v>6</v>
      </c>
      <c r="AL90" s="74" t="s">
        <v>7</v>
      </c>
      <c r="AM90" s="74" t="s">
        <v>8</v>
      </c>
      <c r="AN90" s="74" t="s">
        <v>9</v>
      </c>
      <c r="AO90" s="75" t="s">
        <v>10</v>
      </c>
      <c r="AP90" s="74" t="s">
        <v>11</v>
      </c>
      <c r="AQ90" s="74" t="s">
        <v>12</v>
      </c>
      <c r="AR90" s="74" t="s">
        <v>13</v>
      </c>
      <c r="AS90" s="74" t="s">
        <v>14</v>
      </c>
      <c r="AT90" s="74" t="s">
        <v>15</v>
      </c>
      <c r="AU90" s="74" t="s">
        <v>16</v>
      </c>
      <c r="AV90" s="75" t="s">
        <v>17</v>
      </c>
      <c r="AW90" s="74" t="s">
        <v>18</v>
      </c>
      <c r="AX90" s="75" t="s">
        <v>19</v>
      </c>
      <c r="AY90" s="74" t="s">
        <v>20</v>
      </c>
      <c r="AZ90" s="74" t="s">
        <v>21</v>
      </c>
      <c r="BA90" s="74" t="s">
        <v>22</v>
      </c>
      <c r="BB90" s="74" t="s">
        <v>23</v>
      </c>
      <c r="BC90" s="74" t="s">
        <v>24</v>
      </c>
      <c r="BD90" s="74" t="s">
        <v>25</v>
      </c>
      <c r="BE90" s="74" t="s">
        <v>26</v>
      </c>
      <c r="BF90" s="74" t="s">
        <v>27</v>
      </c>
    </row>
    <row r="91" spans="1:58" s="28" customFormat="1" x14ac:dyDescent="0.25">
      <c r="A91" s="32">
        <v>3</v>
      </c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X91" s="29"/>
      <c r="Y91" s="29"/>
      <c r="AG91" s="122"/>
      <c r="AH91" s="106" t="s">
        <v>64</v>
      </c>
      <c r="AI91" s="74">
        <f t="shared" ref="AI91:BF91" si="24">IF(B97-$AL$3*B84&lt;0,0,B98-$AL$3*B87)</f>
        <v>0</v>
      </c>
      <c r="AJ91" s="74">
        <f t="shared" si="24"/>
        <v>0</v>
      </c>
      <c r="AK91" s="74">
        <f t="shared" si="24"/>
        <v>0</v>
      </c>
      <c r="AL91" s="74">
        <f t="shared" si="24"/>
        <v>0</v>
      </c>
      <c r="AM91" s="74">
        <f t="shared" si="24"/>
        <v>0</v>
      </c>
      <c r="AN91" s="74">
        <f t="shared" si="24"/>
        <v>0</v>
      </c>
      <c r="AO91" s="74">
        <f t="shared" si="24"/>
        <v>0</v>
      </c>
      <c r="AP91" s="74">
        <f t="shared" si="24"/>
        <v>0</v>
      </c>
      <c r="AQ91" s="74">
        <f t="shared" si="24"/>
        <v>0</v>
      </c>
      <c r="AR91" s="74">
        <f t="shared" si="24"/>
        <v>0</v>
      </c>
      <c r="AS91" s="74">
        <f t="shared" si="24"/>
        <v>0</v>
      </c>
      <c r="AT91" s="74">
        <f t="shared" si="24"/>
        <v>0</v>
      </c>
      <c r="AU91" s="74">
        <f t="shared" si="24"/>
        <v>0</v>
      </c>
      <c r="AV91" s="74">
        <f t="shared" si="24"/>
        <v>0</v>
      </c>
      <c r="AW91" s="74">
        <f t="shared" si="24"/>
        <v>0</v>
      </c>
      <c r="AX91" s="74">
        <f t="shared" si="24"/>
        <v>0</v>
      </c>
      <c r="AY91" s="74">
        <f t="shared" si="24"/>
        <v>0</v>
      </c>
      <c r="AZ91" s="74">
        <f t="shared" si="24"/>
        <v>0</v>
      </c>
      <c r="BA91" s="74">
        <f t="shared" si="24"/>
        <v>0</v>
      </c>
      <c r="BB91" s="74">
        <f t="shared" si="24"/>
        <v>0</v>
      </c>
      <c r="BC91" s="74">
        <f t="shared" si="24"/>
        <v>0</v>
      </c>
      <c r="BD91" s="74">
        <f t="shared" si="24"/>
        <v>0</v>
      </c>
      <c r="BE91" s="74">
        <f t="shared" si="24"/>
        <v>0</v>
      </c>
      <c r="BF91" s="74">
        <f t="shared" si="24"/>
        <v>0</v>
      </c>
    </row>
    <row r="92" spans="1:58" s="28" customFormat="1" x14ac:dyDescent="0.25">
      <c r="A92" s="32">
        <v>10</v>
      </c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X92" s="29"/>
      <c r="Y92" s="29"/>
      <c r="AG92" s="122"/>
      <c r="AH92" s="106" t="s">
        <v>65</v>
      </c>
      <c r="AI92" s="74">
        <f t="shared" ref="AI92:BF92" si="25">B97+$AL$3*B84</f>
        <v>0</v>
      </c>
      <c r="AJ92" s="74">
        <f t="shared" si="25"/>
        <v>0</v>
      </c>
      <c r="AK92" s="74">
        <f t="shared" si="25"/>
        <v>0</v>
      </c>
      <c r="AL92" s="74">
        <f t="shared" si="25"/>
        <v>0</v>
      </c>
      <c r="AM92" s="74">
        <f t="shared" si="25"/>
        <v>0</v>
      </c>
      <c r="AN92" s="74">
        <f t="shared" si="25"/>
        <v>0</v>
      </c>
      <c r="AO92" s="74">
        <f t="shared" si="25"/>
        <v>0</v>
      </c>
      <c r="AP92" s="74">
        <f t="shared" si="25"/>
        <v>0</v>
      </c>
      <c r="AQ92" s="74">
        <f t="shared" si="25"/>
        <v>0</v>
      </c>
      <c r="AR92" s="74">
        <f t="shared" si="25"/>
        <v>0</v>
      </c>
      <c r="AS92" s="74">
        <f t="shared" si="25"/>
        <v>0</v>
      </c>
      <c r="AT92" s="74">
        <f t="shared" si="25"/>
        <v>0</v>
      </c>
      <c r="AU92" s="74">
        <f t="shared" si="25"/>
        <v>0</v>
      </c>
      <c r="AV92" s="74">
        <f t="shared" si="25"/>
        <v>0</v>
      </c>
      <c r="AW92" s="74">
        <f t="shared" si="25"/>
        <v>0</v>
      </c>
      <c r="AX92" s="74">
        <f t="shared" si="25"/>
        <v>0</v>
      </c>
      <c r="AY92" s="74">
        <f t="shared" si="25"/>
        <v>0</v>
      </c>
      <c r="AZ92" s="74">
        <f t="shared" si="25"/>
        <v>0</v>
      </c>
      <c r="BA92" s="74">
        <f t="shared" si="25"/>
        <v>0</v>
      </c>
      <c r="BB92" s="74">
        <f t="shared" si="25"/>
        <v>0</v>
      </c>
      <c r="BC92" s="74">
        <f t="shared" si="25"/>
        <v>0</v>
      </c>
      <c r="BD92" s="74">
        <f t="shared" si="25"/>
        <v>0</v>
      </c>
      <c r="BE92" s="74">
        <f t="shared" si="25"/>
        <v>0</v>
      </c>
      <c r="BF92" s="74">
        <f t="shared" si="25"/>
        <v>0</v>
      </c>
    </row>
    <row r="93" spans="1:58" s="28" customFormat="1" x14ac:dyDescent="0.25">
      <c r="A93" s="32">
        <v>30</v>
      </c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X93" s="29"/>
      <c r="Y93" s="29"/>
      <c r="AG93" s="122"/>
      <c r="AH93" s="106" t="s">
        <v>66</v>
      </c>
      <c r="AI93" s="74">
        <f t="array" ref="AI93">IFERROR(MATCH(1,1/((B91:B98&gt;AI92)+(B91:B98&lt;AI91)),1),0)</f>
        <v>0</v>
      </c>
      <c r="AJ93" s="74">
        <f t="array" ref="AJ93">IFERROR(MATCH(1,1/((C91:C98&gt;AJ92)+(C91:C98&lt;AJ91)),1),0)</f>
        <v>0</v>
      </c>
      <c r="AK93" s="74">
        <f t="array" ref="AK93">IFERROR(MATCH(1,1/((D91:D98&gt;AK92)+(D91:D98&lt;AK91)),1),0)</f>
        <v>0</v>
      </c>
      <c r="AL93" s="74">
        <f t="array" ref="AL93">IFERROR(MATCH(1,1/((E91:E98&gt;AL92)+(E91:E98&lt;AL91)),1),0)</f>
        <v>0</v>
      </c>
      <c r="AM93" s="74">
        <f t="array" ref="AM93">IFERROR(MATCH(1,1/((F91:F98&gt;AM92)+(F91:F98&lt;AM91)),1),0)</f>
        <v>0</v>
      </c>
      <c r="AN93" s="74">
        <f t="array" ref="AN93">IFERROR(MATCH(1,1/((G91:G98&gt;AN92)+(G91:G98&lt;AN91)),1),0)</f>
        <v>0</v>
      </c>
      <c r="AO93" s="75">
        <f t="array" ref="AO93">IFERROR(MATCH(1,1/((H91:H98&gt;AO92)+(H91:H98&lt;AO91)),1),0)</f>
        <v>0</v>
      </c>
      <c r="AP93" s="74">
        <f t="array" ref="AP93">IFERROR(MATCH(1,1/((I91:I98&gt;AP92)+(I91:I98&lt;AP91)),1),0)</f>
        <v>0</v>
      </c>
      <c r="AQ93" s="74">
        <f t="array" ref="AQ93">IFERROR(MATCH(1,1/((J91:J98&gt;AQ92)+(J91:J98&lt;AQ91)),1),0)</f>
        <v>0</v>
      </c>
      <c r="AR93" s="74">
        <f t="array" ref="AR93">IFERROR(MATCH(1,1/((K91:K98&gt;AR92)+(K91:K98&lt;AR91)),1),0)</f>
        <v>0</v>
      </c>
      <c r="AS93" s="74">
        <f t="array" ref="AS93">IFERROR(MATCH(1,1/((L91:L98&gt;AS92)+(L91:L98&lt;AS91)),1),0)</f>
        <v>0</v>
      </c>
      <c r="AT93" s="74">
        <f t="array" ref="AT93">IFERROR(MATCH(1,1/((M91:M98&gt;AT92)+(M91:M98&lt;AT91)),1),0)</f>
        <v>0</v>
      </c>
      <c r="AU93" s="74">
        <f t="array" ref="AU93">IFERROR(MATCH(1,1/((N91:N98&gt;AU92)+(N91:N98&lt;AU91)),1),0)</f>
        <v>0</v>
      </c>
      <c r="AV93" s="75">
        <f t="array" ref="AV93">IFERROR(MATCH(1,1/((O91:O98&gt;AV92)+(O91:O98&lt;AV91)),1),0)</f>
        <v>0</v>
      </c>
      <c r="AW93" s="74">
        <f t="array" ref="AW93">IFERROR(MATCH(1,1/((P91:P98&gt;AW92)+(P91:P98&lt;AW91)),1),0)</f>
        <v>0</v>
      </c>
      <c r="AX93" s="75">
        <f t="array" ref="AX93">IFERROR(MATCH(1,1/((Q91:Q98&gt;AX92)+(Q91:Q98&lt;AX91)),1),0)</f>
        <v>0</v>
      </c>
      <c r="AY93" s="74">
        <f t="array" ref="AY93">IFERROR(MATCH(1,1/((R91:R98&gt;AY92)+(R91:R98&lt;AY91)),1),0)</f>
        <v>0</v>
      </c>
      <c r="AZ93" s="74">
        <f t="array" ref="AZ93">IFERROR(MATCH(1,1/((S91:S98&gt;AZ92)+(S91:S98&lt;AZ91)),1),0)</f>
        <v>0</v>
      </c>
      <c r="BA93" s="74">
        <f t="array" ref="BA93">IFERROR(MATCH(1,1/((T91:T98&gt;BA92)+(T91:T98&lt;BA91)),1),0)</f>
        <v>0</v>
      </c>
      <c r="BB93" s="74">
        <f t="array" ref="BB93">IFERROR(MATCH(1,1/((U91:U98&gt;BB92)+(U91:U98&lt;BB91)),1),0)</f>
        <v>0</v>
      </c>
      <c r="BC93" s="74">
        <f t="array" ref="BC93">IFERROR(MATCH(1,1/((V91:V98&gt;BC92)+(V91:V98&lt;BC91)),1),0)</f>
        <v>0</v>
      </c>
      <c r="BD93" s="74">
        <f t="array" ref="BD93">IFERROR(MATCH(1,1/((W91:W98&gt;BD92)+(W91:W98&lt;BD91)),1),0)</f>
        <v>0</v>
      </c>
      <c r="BE93" s="74">
        <f t="array" ref="BE93">IFERROR(MATCH(1,1/((X91:X98&gt;BE92)+(X91:X98&lt;BE91)),1),0)</f>
        <v>0</v>
      </c>
      <c r="BF93" s="74">
        <f t="array" ref="BF93">IFERROR(MATCH(1,1/((Y91:Y98&gt;BF92)+(Y91:Y98&lt;BF91)),1),0)</f>
        <v>0</v>
      </c>
    </row>
    <row r="94" spans="1:58" s="28" customFormat="1" x14ac:dyDescent="0.25">
      <c r="A94" s="32">
        <v>45</v>
      </c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X94" s="29"/>
      <c r="Y94" s="29"/>
      <c r="AG94" s="122"/>
      <c r="AH94" s="106" t="s">
        <v>67</v>
      </c>
      <c r="AI94" s="74">
        <f t="array" ref="AI94">IFERROR(MATCH(1,1/((B91:B98&gt;AI92)+(B91:B98&lt;AI91)),1)+1,0)</f>
        <v>0</v>
      </c>
      <c r="AJ94" s="74">
        <f t="array" ref="AJ94">IFERROR(MATCH(1,1/((C91:C98&gt;AJ92)+(C91:C98&lt;AJ91)),1)+1,0)</f>
        <v>0</v>
      </c>
      <c r="AK94" s="74">
        <f>IFERROR(MATCH(1,1/((D91:D98&gt;AK92)+(D91:D98&lt;AK91)),1)+1,0)</f>
        <v>0</v>
      </c>
      <c r="AL94" s="74">
        <f t="array" ref="AL94">IFERROR(MATCH(1,1/((E91:E98&gt;AL92)+(E91:E98&lt;AL91)),1)+1,0)</f>
        <v>0</v>
      </c>
      <c r="AM94" s="74">
        <f t="array" ref="AM94">IFERROR(MATCH(1,1/((F91:F98&gt;AM92)+(F91:F98&lt;AM91)),1)+1,0)</f>
        <v>0</v>
      </c>
      <c r="AN94" s="74">
        <f t="array" ref="AN94">IFERROR(MATCH(1,1/((G91:G98&gt;AN92)+(G91:G98&lt;AN91)),1)+1,0)</f>
        <v>0</v>
      </c>
      <c r="AO94" s="75">
        <f t="array" ref="AO94">IFERROR(MATCH(1,1/((H91:H98&gt;AO92)+(H91:H98&lt;AO91)),1)+1,0)</f>
        <v>0</v>
      </c>
      <c r="AP94" s="74">
        <f t="array" ref="AP94">IFERROR(MATCH(1,1/((I91:I98&gt;AP92)+(I91:I98&lt;AP91)),1)+1,0)</f>
        <v>0</v>
      </c>
      <c r="AQ94" s="74">
        <f t="array" ref="AQ94">IFERROR(MATCH(1,1/((J91:J98&gt;AQ92)+(J91:J98&lt;AQ91)),1)+1,0)</f>
        <v>0</v>
      </c>
      <c r="AR94" s="74">
        <f t="array" ref="AR94">IFERROR(MATCH(1,1/((K91:K98&gt;AR92)+(K91:K98&lt;AR91)),1)+1,0)</f>
        <v>0</v>
      </c>
      <c r="AS94" s="74">
        <f t="array" ref="AS94">IFERROR(MATCH(1,1/((L91:L98&gt;AS92)+(L91:L98&lt;AS91)),1)+1,0)</f>
        <v>0</v>
      </c>
      <c r="AT94" s="74">
        <f t="array" ref="AT94">IFERROR(MATCH(1,1/((M91:M98&gt;AT92)+(M91:M98&lt;AT91)),1)+1,0)</f>
        <v>0</v>
      </c>
      <c r="AU94" s="74">
        <f t="array" ref="AU94">IFERROR(MATCH(1,1/((N91:N98&gt;AU92)+(N91:N98&lt;AU91)),1)+1,0)</f>
        <v>0</v>
      </c>
      <c r="AV94" s="75">
        <f t="array" ref="AV94">IFERROR(MATCH(1,1/((O91:O98&gt;AV92)+(O91:O98&lt;AV91)),1)+1,0)</f>
        <v>0</v>
      </c>
      <c r="AW94" s="74">
        <f t="array" ref="AW94">IFERROR(MATCH(1,1/((P91:P98&gt;AW92)+(P91:P98&lt;AW91)),1)+1,0)</f>
        <v>0</v>
      </c>
      <c r="AX94" s="75">
        <f t="array" ref="AX94">IFERROR(MATCH(1,1/((Q91:Q98&gt;AX92)+(Q91:Q98&lt;AX91)),1)+1,0)</f>
        <v>0</v>
      </c>
      <c r="AY94" s="74">
        <f t="array" ref="AY94">IFERROR(MATCH(1,1/((R91:R98&gt;AY92)+(R91:R98&lt;AY91)),1)+1,0)</f>
        <v>0</v>
      </c>
      <c r="AZ94" s="74">
        <f t="array" ref="AZ94">IFERROR(MATCH(1,1/((S91:S98&gt;AZ92)+(S91:S98&lt;AZ91)),1)+1,0)</f>
        <v>0</v>
      </c>
      <c r="BA94" s="74">
        <f t="array" ref="BA94">IFERROR(MATCH(1,1/((T91:T98&gt;BA92)+(T91:T98&lt;BA91)),1)+1,0)</f>
        <v>0</v>
      </c>
      <c r="BB94" s="74">
        <f t="array" ref="BB94">IFERROR(MATCH(1,1/((U91:U98&gt;BB92)+(U91:U98&lt;BB91)),1)+1,0)</f>
        <v>0</v>
      </c>
      <c r="BC94" s="74">
        <f t="array" ref="BC94">IFERROR(MATCH(1,1/((V91:V98&gt;BC92)+(V91:V98&lt;BC91)),1)+1,0)</f>
        <v>0</v>
      </c>
      <c r="BD94" s="74">
        <f t="array" ref="BD94">IFERROR(MATCH(1,1/((W91:W98&gt;BD92)+(W91:W98&lt;BD91)),1)+1,0)</f>
        <v>0</v>
      </c>
      <c r="BE94" s="74">
        <f t="array" ref="BE94">IFERROR(MATCH(1,1/((X91:X98&gt;BE92)+(X91:X98&lt;BE91)),1)+1,0)</f>
        <v>0</v>
      </c>
      <c r="BF94" s="74">
        <f t="array" ref="BF94">IFERROR(MATCH(1,1/((Y91:Y98&gt;BF92)+(Y91:Y98&lt;BF91)),1)+1,0)</f>
        <v>0</v>
      </c>
    </row>
    <row r="95" spans="1:58" s="28" customFormat="1" x14ac:dyDescent="0.25">
      <c r="A95" s="32">
        <v>60</v>
      </c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X95" s="29"/>
      <c r="Y95" s="29"/>
      <c r="AG95" s="122"/>
      <c r="AH95" s="106" t="s">
        <v>68</v>
      </c>
      <c r="AI95" s="74" t="str">
        <f t="shared" ref="AI95:BF95" si="26">IFERROR((INDEX($A91:$A98,AI94)-INDEX($A91:$A98,AI93))/(INDEX(B91:B98,AI94)-INDEX(B91:B98,AI93)),"INF")</f>
        <v>INF</v>
      </c>
      <c r="AJ95" s="74" t="str">
        <f t="shared" si="26"/>
        <v>INF</v>
      </c>
      <c r="AK95" s="74" t="str">
        <f t="shared" si="26"/>
        <v>INF</v>
      </c>
      <c r="AL95" s="74" t="str">
        <f t="shared" si="26"/>
        <v>INF</v>
      </c>
      <c r="AM95" s="74" t="str">
        <f t="shared" si="26"/>
        <v>INF</v>
      </c>
      <c r="AN95" s="74" t="str">
        <f t="shared" si="26"/>
        <v>INF</v>
      </c>
      <c r="AO95" s="75" t="str">
        <f t="shared" si="26"/>
        <v>INF</v>
      </c>
      <c r="AP95" s="74" t="str">
        <f t="shared" si="26"/>
        <v>INF</v>
      </c>
      <c r="AQ95" s="74" t="str">
        <f t="shared" si="26"/>
        <v>INF</v>
      </c>
      <c r="AR95" s="74" t="str">
        <f t="shared" si="26"/>
        <v>INF</v>
      </c>
      <c r="AS95" s="74" t="str">
        <f t="shared" si="26"/>
        <v>INF</v>
      </c>
      <c r="AT95" s="74" t="str">
        <f t="shared" si="26"/>
        <v>INF</v>
      </c>
      <c r="AU95" s="74" t="str">
        <f t="shared" si="26"/>
        <v>INF</v>
      </c>
      <c r="AV95" s="75" t="str">
        <f t="shared" si="26"/>
        <v>INF</v>
      </c>
      <c r="AW95" s="74" t="str">
        <f t="shared" si="26"/>
        <v>INF</v>
      </c>
      <c r="AX95" s="75" t="str">
        <f t="shared" si="26"/>
        <v>INF</v>
      </c>
      <c r="AY95" s="74" t="str">
        <f t="shared" si="26"/>
        <v>INF</v>
      </c>
      <c r="AZ95" s="74" t="str">
        <f t="shared" si="26"/>
        <v>INF</v>
      </c>
      <c r="BA95" s="74" t="str">
        <f t="shared" si="26"/>
        <v>INF</v>
      </c>
      <c r="BB95" s="74" t="str">
        <f t="shared" si="26"/>
        <v>INF</v>
      </c>
      <c r="BC95" s="74" t="str">
        <f t="shared" si="26"/>
        <v>INF</v>
      </c>
      <c r="BD95" s="74" t="str">
        <f t="shared" si="26"/>
        <v>INF</v>
      </c>
      <c r="BE95" s="74" t="str">
        <f t="shared" si="26"/>
        <v>INF</v>
      </c>
      <c r="BF95" s="74" t="str">
        <f t="shared" si="26"/>
        <v>INF</v>
      </c>
    </row>
    <row r="96" spans="1:58" s="28" customFormat="1" x14ac:dyDescent="0.25">
      <c r="A96" s="32">
        <v>90</v>
      </c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X96" s="29"/>
      <c r="Y96" s="29"/>
      <c r="AG96" s="122"/>
      <c r="AH96" s="109" t="s">
        <v>69</v>
      </c>
      <c r="AI96" s="80">
        <f t="shared" ref="AI96:BF96" si="27">IFERROR(INDEX($A91:$A98,AI93)+((IF(AND(INDEX(B91:B98,AI93)&lt;=AI91,AI91&lt;=INDEX(B91:B98,AI94)),AI91,AI92)-INDEX(B91:B98,AI93))*AI95),0)</f>
        <v>0</v>
      </c>
      <c r="AJ96" s="80">
        <f t="shared" si="27"/>
        <v>0</v>
      </c>
      <c r="AK96" s="80">
        <f t="shared" si="27"/>
        <v>0</v>
      </c>
      <c r="AL96" s="80">
        <f t="shared" si="27"/>
        <v>0</v>
      </c>
      <c r="AM96" s="80">
        <f t="shared" si="27"/>
        <v>0</v>
      </c>
      <c r="AN96" s="80">
        <f t="shared" si="27"/>
        <v>0</v>
      </c>
      <c r="AO96" s="121">
        <f t="shared" si="27"/>
        <v>0</v>
      </c>
      <c r="AP96" s="80">
        <f t="shared" si="27"/>
        <v>0</v>
      </c>
      <c r="AQ96" s="80">
        <f t="shared" si="27"/>
        <v>0</v>
      </c>
      <c r="AR96" s="80">
        <f t="shared" si="27"/>
        <v>0</v>
      </c>
      <c r="AS96" s="80">
        <f t="shared" si="27"/>
        <v>0</v>
      </c>
      <c r="AT96" s="80">
        <f t="shared" si="27"/>
        <v>0</v>
      </c>
      <c r="AU96" s="80">
        <f t="shared" si="27"/>
        <v>0</v>
      </c>
      <c r="AV96" s="121">
        <f t="shared" si="27"/>
        <v>0</v>
      </c>
      <c r="AW96" s="80">
        <f t="shared" si="27"/>
        <v>0</v>
      </c>
      <c r="AX96" s="121">
        <f t="shared" si="27"/>
        <v>0</v>
      </c>
      <c r="AY96" s="80">
        <f t="shared" si="27"/>
        <v>0</v>
      </c>
      <c r="AZ96" s="80">
        <f t="shared" si="27"/>
        <v>0</v>
      </c>
      <c r="BA96" s="80">
        <f t="shared" si="27"/>
        <v>0</v>
      </c>
      <c r="BB96" s="80">
        <f t="shared" si="27"/>
        <v>0</v>
      </c>
      <c r="BC96" s="80">
        <f t="shared" si="27"/>
        <v>0</v>
      </c>
      <c r="BD96" s="80">
        <f t="shared" si="27"/>
        <v>0</v>
      </c>
      <c r="BE96" s="80">
        <f t="shared" si="27"/>
        <v>0</v>
      </c>
      <c r="BF96" s="80">
        <f t="shared" si="27"/>
        <v>0</v>
      </c>
    </row>
    <row r="97" spans="1:58" s="28" customFormat="1" x14ac:dyDescent="0.25">
      <c r="A97" s="32">
        <v>120</v>
      </c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X97" s="29"/>
      <c r="Y97" s="29"/>
      <c r="AH97" s="106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</row>
    <row r="98" spans="1:58" s="28" customFormat="1" x14ac:dyDescent="0.25">
      <c r="A98" s="32">
        <v>300</v>
      </c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AH98" s="106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</row>
    <row r="99" spans="1:58" s="28" customFormat="1" x14ac:dyDescent="0.25">
      <c r="A99" s="32">
        <v>600</v>
      </c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AH99" s="106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</row>
    <row r="100" spans="1:58" s="28" customFormat="1" x14ac:dyDescent="0.25">
      <c r="A100" s="32">
        <v>1800</v>
      </c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AH100" s="106"/>
      <c r="AI100" s="74"/>
      <c r="AJ100" s="74"/>
      <c r="AK100" s="74"/>
      <c r="AL100" s="74"/>
      <c r="AM100" s="74"/>
      <c r="AN100" s="74"/>
      <c r="AO100" s="74"/>
      <c r="AP100" s="76"/>
      <c r="AQ100" s="76"/>
      <c r="AR100" s="76"/>
      <c r="AS100" s="76"/>
      <c r="AT100" s="76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</row>
    <row r="101" spans="1:58" s="28" customFormat="1" x14ac:dyDescent="0.2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AH101" s="106"/>
      <c r="AI101" s="74"/>
      <c r="AJ101" s="74"/>
      <c r="AK101" s="74"/>
      <c r="AL101" s="74"/>
      <c r="AM101" s="74"/>
      <c r="AN101" s="74"/>
      <c r="AO101" s="74"/>
      <c r="AP101" s="76"/>
      <c r="AQ101" s="76"/>
      <c r="AR101" s="76"/>
      <c r="AS101" s="76"/>
      <c r="AT101" s="76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</row>
    <row r="102" spans="1:58" s="28" customFormat="1" x14ac:dyDescent="0.25">
      <c r="A102" s="33" t="s">
        <v>29</v>
      </c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AH102" s="106"/>
      <c r="AI102" s="74"/>
      <c r="AJ102" s="74"/>
      <c r="AK102" s="74"/>
      <c r="AL102" s="74"/>
      <c r="AM102" s="74"/>
      <c r="AN102" s="74"/>
      <c r="AO102" s="74"/>
      <c r="AP102" s="76"/>
      <c r="AQ102" s="76"/>
      <c r="AR102" s="76"/>
      <c r="AS102" s="76"/>
      <c r="AT102" s="76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</row>
    <row r="103" spans="1:58" s="28" customFormat="1" x14ac:dyDescent="0.25">
      <c r="A103" s="33" t="s">
        <v>34</v>
      </c>
      <c r="B103" s="35" t="s">
        <v>4</v>
      </c>
      <c r="C103" s="35" t="s">
        <v>5</v>
      </c>
      <c r="D103" s="33" t="s">
        <v>6</v>
      </c>
      <c r="E103" s="33" t="s">
        <v>7</v>
      </c>
      <c r="F103" s="33" t="s">
        <v>8</v>
      </c>
      <c r="G103" s="33" t="s">
        <v>9</v>
      </c>
      <c r="H103" s="33" t="s">
        <v>10</v>
      </c>
      <c r="I103" s="33" t="s">
        <v>11</v>
      </c>
      <c r="J103" s="33" t="s">
        <v>12</v>
      </c>
      <c r="K103" s="33" t="s">
        <v>13</v>
      </c>
      <c r="L103" s="33" t="s">
        <v>14</v>
      </c>
      <c r="M103" s="33" t="s">
        <v>15</v>
      </c>
      <c r="N103" s="33" t="s">
        <v>16</v>
      </c>
      <c r="O103" s="33" t="s">
        <v>17</v>
      </c>
      <c r="P103" s="33" t="s">
        <v>18</v>
      </c>
      <c r="Q103" s="33" t="s">
        <v>19</v>
      </c>
      <c r="R103" s="33" t="s">
        <v>20</v>
      </c>
      <c r="S103" s="33" t="s">
        <v>21</v>
      </c>
      <c r="T103" s="33" t="s">
        <v>22</v>
      </c>
      <c r="U103" s="33" t="s">
        <v>23</v>
      </c>
      <c r="V103" s="33" t="s">
        <v>24</v>
      </c>
      <c r="W103" s="33" t="s">
        <v>25</v>
      </c>
      <c r="X103" s="33" t="s">
        <v>26</v>
      </c>
      <c r="Y103" s="33" t="s">
        <v>27</v>
      </c>
      <c r="AH103" s="106"/>
      <c r="AI103" s="74" t="s">
        <v>4</v>
      </c>
      <c r="AJ103" s="74" t="s">
        <v>5</v>
      </c>
      <c r="AK103" s="74" t="s">
        <v>6</v>
      </c>
      <c r="AL103" s="74" t="s">
        <v>7</v>
      </c>
      <c r="AM103" s="74" t="s">
        <v>8</v>
      </c>
      <c r="AN103" s="74" t="s">
        <v>9</v>
      </c>
      <c r="AO103" s="74" t="s">
        <v>10</v>
      </c>
      <c r="AP103" s="77" t="s">
        <v>11</v>
      </c>
      <c r="AQ103" s="77" t="s">
        <v>12</v>
      </c>
      <c r="AR103" s="77" t="s">
        <v>13</v>
      </c>
      <c r="AS103" s="77" t="s">
        <v>14</v>
      </c>
      <c r="AT103" s="77" t="s">
        <v>15</v>
      </c>
      <c r="AU103" s="74" t="s">
        <v>16</v>
      </c>
      <c r="AV103" s="74" t="s">
        <v>17</v>
      </c>
      <c r="AW103" s="74" t="s">
        <v>18</v>
      </c>
      <c r="AX103" s="74" t="s">
        <v>19</v>
      </c>
      <c r="AY103" s="74" t="s">
        <v>20</v>
      </c>
      <c r="AZ103" s="74" t="s">
        <v>21</v>
      </c>
      <c r="BA103" s="74" t="s">
        <v>22</v>
      </c>
      <c r="BB103" s="74" t="s">
        <v>23</v>
      </c>
      <c r="BC103" s="74" t="s">
        <v>24</v>
      </c>
      <c r="BD103" s="74" t="s">
        <v>25</v>
      </c>
      <c r="BE103" s="74" t="s">
        <v>26</v>
      </c>
      <c r="BF103" s="74" t="s">
        <v>27</v>
      </c>
    </row>
    <row r="104" spans="1:58" s="28" customFormat="1" x14ac:dyDescent="0.25">
      <c r="A104" s="32">
        <v>3</v>
      </c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X104" s="29"/>
      <c r="Y104" s="29"/>
      <c r="AH104" s="106" t="s">
        <v>52</v>
      </c>
      <c r="AI104" s="74" t="str">
        <f t="shared" ref="AI104:BF104" si="28">IFERROR(SLOPE(LN(B104:B110),LN($A104:$A110)),"")</f>
        <v/>
      </c>
      <c r="AJ104" s="74" t="str">
        <f t="shared" si="28"/>
        <v/>
      </c>
      <c r="AK104" s="74" t="str">
        <f t="shared" si="28"/>
        <v/>
      </c>
      <c r="AL104" s="74" t="str">
        <f t="shared" si="28"/>
        <v/>
      </c>
      <c r="AM104" s="74" t="str">
        <f t="shared" si="28"/>
        <v/>
      </c>
      <c r="AN104" s="74" t="str">
        <f t="shared" si="28"/>
        <v/>
      </c>
      <c r="AO104" s="74" t="str">
        <f t="shared" si="28"/>
        <v/>
      </c>
      <c r="AP104" s="74" t="str">
        <f t="shared" si="28"/>
        <v/>
      </c>
      <c r="AQ104" s="74" t="str">
        <f t="shared" si="28"/>
        <v/>
      </c>
      <c r="AR104" s="74" t="str">
        <f t="shared" si="28"/>
        <v/>
      </c>
      <c r="AS104" s="74" t="str">
        <f t="shared" si="28"/>
        <v/>
      </c>
      <c r="AT104" s="74" t="str">
        <f t="shared" si="28"/>
        <v/>
      </c>
      <c r="AU104" s="74" t="str">
        <f t="shared" si="28"/>
        <v/>
      </c>
      <c r="AV104" s="74" t="str">
        <f t="shared" si="28"/>
        <v/>
      </c>
      <c r="AW104" s="74" t="str">
        <f t="shared" si="28"/>
        <v/>
      </c>
      <c r="AX104" s="74" t="str">
        <f t="shared" si="28"/>
        <v/>
      </c>
      <c r="AY104" s="74" t="str">
        <f t="shared" si="28"/>
        <v/>
      </c>
      <c r="AZ104" s="74" t="str">
        <f t="shared" si="28"/>
        <v/>
      </c>
      <c r="BA104" s="74" t="str">
        <f t="shared" si="28"/>
        <v/>
      </c>
      <c r="BB104" s="74" t="str">
        <f t="shared" si="28"/>
        <v/>
      </c>
      <c r="BC104" s="74" t="str">
        <f t="shared" si="28"/>
        <v/>
      </c>
      <c r="BD104" s="74" t="str">
        <f t="shared" si="28"/>
        <v/>
      </c>
      <c r="BE104" s="74" t="str">
        <f t="shared" si="28"/>
        <v/>
      </c>
      <c r="BF104" s="74" t="str">
        <f t="shared" si="28"/>
        <v/>
      </c>
    </row>
    <row r="105" spans="1:58" s="28" customFormat="1" x14ac:dyDescent="0.25">
      <c r="A105" s="32">
        <v>10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X105" s="29"/>
      <c r="Y105" s="29"/>
      <c r="AH105" s="106" t="s">
        <v>53</v>
      </c>
      <c r="AI105" s="74" t="str">
        <f t="shared" ref="AI105:BF105" si="29">IFERROR(EXP(INTERCEPT(LN(B104:B110),LN($A104:$A110))),"")</f>
        <v/>
      </c>
      <c r="AJ105" s="74" t="str">
        <f t="shared" si="29"/>
        <v/>
      </c>
      <c r="AK105" s="74" t="str">
        <f t="shared" si="29"/>
        <v/>
      </c>
      <c r="AL105" s="74" t="str">
        <f t="shared" si="29"/>
        <v/>
      </c>
      <c r="AM105" s="74" t="str">
        <f t="shared" si="29"/>
        <v/>
      </c>
      <c r="AN105" s="74" t="str">
        <f t="shared" si="29"/>
        <v/>
      </c>
      <c r="AO105" s="74" t="str">
        <f t="shared" si="29"/>
        <v/>
      </c>
      <c r="AP105" s="74" t="str">
        <f t="shared" si="29"/>
        <v/>
      </c>
      <c r="AQ105" s="74" t="str">
        <f t="shared" si="29"/>
        <v/>
      </c>
      <c r="AR105" s="74" t="str">
        <f t="shared" si="29"/>
        <v/>
      </c>
      <c r="AS105" s="74" t="str">
        <f t="shared" si="29"/>
        <v/>
      </c>
      <c r="AT105" s="74" t="str">
        <f t="shared" si="29"/>
        <v/>
      </c>
      <c r="AU105" s="74" t="str">
        <f t="shared" si="29"/>
        <v/>
      </c>
      <c r="AV105" s="74" t="str">
        <f t="shared" si="29"/>
        <v/>
      </c>
      <c r="AW105" s="74" t="str">
        <f t="shared" si="29"/>
        <v/>
      </c>
      <c r="AX105" s="74" t="str">
        <f t="shared" si="29"/>
        <v/>
      </c>
      <c r="AY105" s="74" t="str">
        <f t="shared" si="29"/>
        <v/>
      </c>
      <c r="AZ105" s="74" t="str">
        <f t="shared" si="29"/>
        <v/>
      </c>
      <c r="BA105" s="74" t="str">
        <f t="shared" si="29"/>
        <v/>
      </c>
      <c r="BB105" s="74" t="str">
        <f t="shared" si="29"/>
        <v/>
      </c>
      <c r="BC105" s="74" t="str">
        <f t="shared" si="29"/>
        <v/>
      </c>
      <c r="BD105" s="74" t="str">
        <f t="shared" si="29"/>
        <v/>
      </c>
      <c r="BE105" s="74" t="str">
        <f t="shared" si="29"/>
        <v/>
      </c>
      <c r="BF105" s="74" t="str">
        <f t="shared" si="29"/>
        <v/>
      </c>
    </row>
    <row r="106" spans="1:58" s="28" customFormat="1" x14ac:dyDescent="0.25">
      <c r="A106" s="32">
        <v>30</v>
      </c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X106" s="29"/>
      <c r="Y106" s="29"/>
      <c r="AH106" s="106" t="s">
        <v>48</v>
      </c>
      <c r="AI106" s="74" t="str">
        <f t="shared" ref="AI106:BF106" si="30">IFERROR(RSQ(LN(B104:B110),LN($A104:$A110)),"")</f>
        <v/>
      </c>
      <c r="AJ106" s="74" t="str">
        <f t="shared" si="30"/>
        <v/>
      </c>
      <c r="AK106" s="74" t="str">
        <f t="shared" si="30"/>
        <v/>
      </c>
      <c r="AL106" s="74" t="str">
        <f t="shared" si="30"/>
        <v/>
      </c>
      <c r="AM106" s="74" t="str">
        <f t="shared" si="30"/>
        <v/>
      </c>
      <c r="AN106" s="74" t="str">
        <f t="shared" si="30"/>
        <v/>
      </c>
      <c r="AO106" s="74" t="str">
        <f t="shared" si="30"/>
        <v/>
      </c>
      <c r="AP106" s="74" t="str">
        <f t="shared" si="30"/>
        <v/>
      </c>
      <c r="AQ106" s="74" t="str">
        <f t="shared" si="30"/>
        <v/>
      </c>
      <c r="AR106" s="74" t="str">
        <f t="shared" si="30"/>
        <v/>
      </c>
      <c r="AS106" s="74" t="str">
        <f t="shared" si="30"/>
        <v/>
      </c>
      <c r="AT106" s="74" t="str">
        <f t="shared" si="30"/>
        <v/>
      </c>
      <c r="AU106" s="74" t="str">
        <f t="shared" si="30"/>
        <v/>
      </c>
      <c r="AV106" s="74" t="str">
        <f t="shared" si="30"/>
        <v/>
      </c>
      <c r="AW106" s="74" t="str">
        <f t="shared" si="30"/>
        <v/>
      </c>
      <c r="AX106" s="74" t="str">
        <f t="shared" si="30"/>
        <v/>
      </c>
      <c r="AY106" s="74" t="str">
        <f t="shared" si="30"/>
        <v/>
      </c>
      <c r="AZ106" s="74" t="str">
        <f t="shared" si="30"/>
        <v/>
      </c>
      <c r="BA106" s="74" t="str">
        <f t="shared" si="30"/>
        <v/>
      </c>
      <c r="BB106" s="74" t="str">
        <f t="shared" si="30"/>
        <v/>
      </c>
      <c r="BC106" s="74" t="str">
        <f t="shared" si="30"/>
        <v/>
      </c>
      <c r="BD106" s="74" t="str">
        <f t="shared" si="30"/>
        <v/>
      </c>
      <c r="BE106" s="74" t="str">
        <f t="shared" si="30"/>
        <v/>
      </c>
      <c r="BF106" s="74" t="str">
        <f t="shared" si="30"/>
        <v/>
      </c>
    </row>
    <row r="107" spans="1:58" s="28" customFormat="1" x14ac:dyDescent="0.25">
      <c r="A107" s="32">
        <v>45</v>
      </c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X107" s="29"/>
      <c r="Y107" s="29"/>
      <c r="AH107" s="107" t="s">
        <v>50</v>
      </c>
      <c r="AI107" s="78" t="str">
        <f>IFERROR(AI104-1,"")</f>
        <v/>
      </c>
      <c r="AJ107" s="78" t="str">
        <f t="shared" ref="AJ107:BF107" si="31">IFERROR(AJ104-1,"")</f>
        <v/>
      </c>
      <c r="AK107" s="78" t="str">
        <f t="shared" si="31"/>
        <v/>
      </c>
      <c r="AL107" s="78" t="str">
        <f t="shared" si="31"/>
        <v/>
      </c>
      <c r="AM107" s="78" t="str">
        <f t="shared" si="31"/>
        <v/>
      </c>
      <c r="AN107" s="78" t="str">
        <f t="shared" si="31"/>
        <v/>
      </c>
      <c r="AO107" s="78" t="str">
        <f t="shared" si="31"/>
        <v/>
      </c>
      <c r="AP107" s="78" t="str">
        <f t="shared" si="31"/>
        <v/>
      </c>
      <c r="AQ107" s="78" t="str">
        <f t="shared" si="31"/>
        <v/>
      </c>
      <c r="AR107" s="78" t="str">
        <f t="shared" si="31"/>
        <v/>
      </c>
      <c r="AS107" s="78" t="str">
        <f t="shared" si="31"/>
        <v/>
      </c>
      <c r="AT107" s="78" t="str">
        <f t="shared" si="31"/>
        <v/>
      </c>
      <c r="AU107" s="78" t="str">
        <f t="shared" si="31"/>
        <v/>
      </c>
      <c r="AV107" s="78" t="str">
        <f t="shared" si="31"/>
        <v/>
      </c>
      <c r="AW107" s="78" t="str">
        <f t="shared" si="31"/>
        <v/>
      </c>
      <c r="AX107" s="78" t="str">
        <f t="shared" si="31"/>
        <v/>
      </c>
      <c r="AY107" s="78" t="str">
        <f t="shared" si="31"/>
        <v/>
      </c>
      <c r="AZ107" s="78" t="str">
        <f t="shared" si="31"/>
        <v/>
      </c>
      <c r="BA107" s="78" t="str">
        <f t="shared" si="31"/>
        <v/>
      </c>
      <c r="BB107" s="78" t="str">
        <f t="shared" si="31"/>
        <v/>
      </c>
      <c r="BC107" s="78" t="str">
        <f t="shared" si="31"/>
        <v/>
      </c>
      <c r="BD107" s="78" t="str">
        <f t="shared" si="31"/>
        <v/>
      </c>
      <c r="BE107" s="78" t="str">
        <f t="shared" si="31"/>
        <v/>
      </c>
      <c r="BF107" s="78" t="str">
        <f t="shared" si="31"/>
        <v/>
      </c>
    </row>
    <row r="108" spans="1:58" s="28" customFormat="1" x14ac:dyDescent="0.25">
      <c r="A108" s="32">
        <v>60</v>
      </c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X108" s="29"/>
      <c r="Y108" s="29"/>
      <c r="AH108" s="106" t="s">
        <v>54</v>
      </c>
      <c r="AI108" s="74" t="str">
        <f>IFERROR(AI105*AI104,"")</f>
        <v/>
      </c>
      <c r="AJ108" s="74" t="str">
        <f t="shared" ref="AJ108:BF108" si="32">IFERROR(AJ105*AJ104,"")</f>
        <v/>
      </c>
      <c r="AK108" s="74" t="str">
        <f t="shared" si="32"/>
        <v/>
      </c>
      <c r="AL108" s="74" t="str">
        <f t="shared" si="32"/>
        <v/>
      </c>
      <c r="AM108" s="74" t="str">
        <f t="shared" si="32"/>
        <v/>
      </c>
      <c r="AN108" s="74" t="str">
        <f t="shared" si="32"/>
        <v/>
      </c>
      <c r="AO108" s="74" t="str">
        <f t="shared" si="32"/>
        <v/>
      </c>
      <c r="AP108" s="74" t="str">
        <f t="shared" si="32"/>
        <v/>
      </c>
      <c r="AQ108" s="74" t="str">
        <f t="shared" si="32"/>
        <v/>
      </c>
      <c r="AR108" s="74" t="str">
        <f t="shared" si="32"/>
        <v/>
      </c>
      <c r="AS108" s="74" t="str">
        <f t="shared" si="32"/>
        <v/>
      </c>
      <c r="AT108" s="74" t="str">
        <f t="shared" si="32"/>
        <v/>
      </c>
      <c r="AU108" s="74" t="str">
        <f t="shared" si="32"/>
        <v/>
      </c>
      <c r="AV108" s="74" t="str">
        <f t="shared" si="32"/>
        <v/>
      </c>
      <c r="AW108" s="74" t="str">
        <f t="shared" si="32"/>
        <v/>
      </c>
      <c r="AX108" s="74" t="str">
        <f t="shared" si="32"/>
        <v/>
      </c>
      <c r="AY108" s="74" t="str">
        <f t="shared" si="32"/>
        <v/>
      </c>
      <c r="AZ108" s="74" t="str">
        <f t="shared" si="32"/>
        <v/>
      </c>
      <c r="BA108" s="74" t="str">
        <f t="shared" si="32"/>
        <v/>
      </c>
      <c r="BB108" s="74" t="str">
        <f t="shared" si="32"/>
        <v/>
      </c>
      <c r="BC108" s="74" t="str">
        <f t="shared" si="32"/>
        <v/>
      </c>
      <c r="BD108" s="74" t="str">
        <f t="shared" si="32"/>
        <v/>
      </c>
      <c r="BE108" s="74" t="str">
        <f t="shared" si="32"/>
        <v/>
      </c>
      <c r="BF108" s="74" t="str">
        <f t="shared" si="32"/>
        <v/>
      </c>
    </row>
    <row r="109" spans="1:58" s="28" customFormat="1" x14ac:dyDescent="0.25">
      <c r="A109" s="32">
        <v>90</v>
      </c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X109" s="29"/>
      <c r="Y109" s="29"/>
      <c r="AH109" s="108" t="s">
        <v>51</v>
      </c>
      <c r="AI109" s="79" t="str">
        <f>IFERROR((SIGN(AI104)*ABS($AI$3)/AI108)^(1/AI107),"")</f>
        <v/>
      </c>
      <c r="AJ109" s="79" t="str">
        <f t="shared" ref="AJ109:BF109" si="33">IFERROR((SIGN(AJ104)*ABS($AI$3)/AJ108)^(1/AJ107),"")</f>
        <v/>
      </c>
      <c r="AK109" s="79" t="str">
        <f t="shared" si="33"/>
        <v/>
      </c>
      <c r="AL109" s="79" t="str">
        <f t="shared" si="33"/>
        <v/>
      </c>
      <c r="AM109" s="79" t="str">
        <f t="shared" si="33"/>
        <v/>
      </c>
      <c r="AN109" s="79" t="str">
        <f t="shared" si="33"/>
        <v/>
      </c>
      <c r="AO109" s="79" t="str">
        <f t="shared" si="33"/>
        <v/>
      </c>
      <c r="AP109" s="79" t="str">
        <f t="shared" si="33"/>
        <v/>
      </c>
      <c r="AQ109" s="79" t="str">
        <f t="shared" si="33"/>
        <v/>
      </c>
      <c r="AR109" s="79" t="str">
        <f t="shared" si="33"/>
        <v/>
      </c>
      <c r="AS109" s="79" t="str">
        <f t="shared" si="33"/>
        <v/>
      </c>
      <c r="AT109" s="79" t="str">
        <f t="shared" si="33"/>
        <v/>
      </c>
      <c r="AU109" s="79" t="str">
        <f t="shared" si="33"/>
        <v/>
      </c>
      <c r="AV109" s="79" t="str">
        <f t="shared" si="33"/>
        <v/>
      </c>
      <c r="AW109" s="79" t="str">
        <f t="shared" si="33"/>
        <v/>
      </c>
      <c r="AX109" s="79" t="str">
        <f t="shared" si="33"/>
        <v/>
      </c>
      <c r="AY109" s="79" t="str">
        <f t="shared" si="33"/>
        <v/>
      </c>
      <c r="AZ109" s="79" t="str">
        <f t="shared" si="33"/>
        <v/>
      </c>
      <c r="BA109" s="79" t="str">
        <f t="shared" si="33"/>
        <v/>
      </c>
      <c r="BB109" s="79" t="str">
        <f t="shared" si="33"/>
        <v/>
      </c>
      <c r="BC109" s="79" t="str">
        <f t="shared" si="33"/>
        <v/>
      </c>
      <c r="BD109" s="79" t="str">
        <f t="shared" si="33"/>
        <v/>
      </c>
      <c r="BE109" s="79" t="str">
        <f t="shared" si="33"/>
        <v/>
      </c>
      <c r="BF109" s="79" t="str">
        <f t="shared" si="33"/>
        <v/>
      </c>
    </row>
    <row r="110" spans="1:58" s="28" customFormat="1" x14ac:dyDescent="0.25">
      <c r="A110" s="32">
        <v>120</v>
      </c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X110" s="29"/>
      <c r="Y110" s="29"/>
      <c r="AH110" s="109" t="s">
        <v>55</v>
      </c>
      <c r="AI110" s="80" t="str">
        <f>IFERROR(AI105*AI109^AI104,"")</f>
        <v/>
      </c>
      <c r="AJ110" s="80" t="str">
        <f t="shared" ref="AJ110:BF110" si="34">IFERROR(AJ105*AJ109^AJ104,"")</f>
        <v/>
      </c>
      <c r="AK110" s="80" t="str">
        <f t="shared" si="34"/>
        <v/>
      </c>
      <c r="AL110" s="80" t="str">
        <f t="shared" si="34"/>
        <v/>
      </c>
      <c r="AM110" s="80" t="str">
        <f t="shared" si="34"/>
        <v/>
      </c>
      <c r="AN110" s="80" t="str">
        <f t="shared" si="34"/>
        <v/>
      </c>
      <c r="AO110" s="80" t="str">
        <f t="shared" si="34"/>
        <v/>
      </c>
      <c r="AP110" s="81" t="str">
        <f t="shared" si="34"/>
        <v/>
      </c>
      <c r="AQ110" s="81" t="str">
        <f t="shared" si="34"/>
        <v/>
      </c>
      <c r="AR110" s="81" t="str">
        <f t="shared" si="34"/>
        <v/>
      </c>
      <c r="AS110" s="81" t="str">
        <f t="shared" si="34"/>
        <v/>
      </c>
      <c r="AT110" s="80" t="str">
        <f t="shared" si="34"/>
        <v/>
      </c>
      <c r="AU110" s="80" t="str">
        <f t="shared" si="34"/>
        <v/>
      </c>
      <c r="AV110" s="80" t="str">
        <f t="shared" si="34"/>
        <v/>
      </c>
      <c r="AW110" s="80" t="str">
        <f t="shared" si="34"/>
        <v/>
      </c>
      <c r="AX110" s="80" t="str">
        <f t="shared" si="34"/>
        <v/>
      </c>
      <c r="AY110" s="80" t="str">
        <f t="shared" si="34"/>
        <v/>
      </c>
      <c r="AZ110" s="80" t="str">
        <f t="shared" si="34"/>
        <v/>
      </c>
      <c r="BA110" s="80" t="str">
        <f t="shared" si="34"/>
        <v/>
      </c>
      <c r="BB110" s="80" t="str">
        <f t="shared" si="34"/>
        <v/>
      </c>
      <c r="BC110" s="80" t="str">
        <f t="shared" si="34"/>
        <v/>
      </c>
      <c r="BD110" s="80" t="str">
        <f t="shared" si="34"/>
        <v/>
      </c>
      <c r="BE110" s="80" t="str">
        <f t="shared" si="34"/>
        <v/>
      </c>
      <c r="BF110" s="80" t="str">
        <f t="shared" si="34"/>
        <v/>
      </c>
    </row>
    <row r="111" spans="1:58" s="28" customFormat="1" x14ac:dyDescent="0.25">
      <c r="A111" s="32">
        <v>300</v>
      </c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AH111" s="106"/>
      <c r="AI111" s="74"/>
      <c r="AJ111" s="74"/>
      <c r="AK111" s="74"/>
      <c r="AL111" s="74"/>
      <c r="AM111" s="74"/>
      <c r="AN111" s="74"/>
      <c r="AO111" s="74"/>
      <c r="AP111" s="76"/>
      <c r="AQ111" s="76"/>
      <c r="AR111" s="76"/>
      <c r="AS111" s="76"/>
      <c r="AT111" s="76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</row>
    <row r="112" spans="1:58" s="28" customFormat="1" x14ac:dyDescent="0.25">
      <c r="A112" s="32">
        <v>600</v>
      </c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AH112" s="106"/>
      <c r="AI112" s="74"/>
      <c r="AJ112" s="74"/>
      <c r="AK112" s="74"/>
      <c r="AL112" s="74"/>
      <c r="AM112" s="74"/>
      <c r="AN112" s="74"/>
      <c r="AO112" s="74"/>
      <c r="AP112" s="76"/>
      <c r="AQ112" s="76"/>
      <c r="AR112" s="76"/>
      <c r="AS112" s="76"/>
      <c r="AT112" s="76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</row>
    <row r="113" spans="1:58" s="28" customFormat="1" x14ac:dyDescent="0.25">
      <c r="A113" s="32">
        <v>1800</v>
      </c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AH113" s="106"/>
      <c r="AI113" s="74"/>
      <c r="AJ113" s="74"/>
      <c r="AK113" s="74"/>
      <c r="AL113" s="74"/>
      <c r="AM113" s="74"/>
      <c r="AN113" s="74"/>
      <c r="AO113" s="74"/>
      <c r="AP113" s="76"/>
      <c r="AQ113" s="76"/>
      <c r="AR113" s="76"/>
      <c r="AS113" s="76"/>
      <c r="AT113" s="76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</row>
    <row r="114" spans="1:58" s="15" customFormat="1" x14ac:dyDescent="0.25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AH114" s="110"/>
      <c r="AI114" s="82"/>
      <c r="AJ114" s="82"/>
      <c r="AK114" s="82"/>
      <c r="AL114" s="82"/>
      <c r="AM114" s="82"/>
      <c r="AN114" s="82"/>
      <c r="AO114" s="82"/>
      <c r="AP114" s="82"/>
      <c r="AQ114" s="82"/>
      <c r="AR114" s="82"/>
      <c r="AS114" s="82"/>
      <c r="AT114" s="82"/>
      <c r="AU114" s="82"/>
      <c r="AV114" s="82"/>
      <c r="AW114" s="82"/>
      <c r="AX114" s="82"/>
      <c r="AY114" s="82"/>
      <c r="AZ114" s="82"/>
      <c r="BA114" s="82"/>
      <c r="BB114" s="82"/>
      <c r="BC114" s="82"/>
      <c r="BD114" s="82"/>
      <c r="BE114" s="82"/>
      <c r="BF114" s="82"/>
    </row>
    <row r="115" spans="1:58" s="24" customFormat="1" ht="18.75" x14ac:dyDescent="0.3">
      <c r="A115" s="23" t="s">
        <v>2</v>
      </c>
      <c r="B115" s="23" t="s">
        <v>37</v>
      </c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AH115" s="111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</row>
    <row r="116" spans="1:58" s="24" customFormat="1" x14ac:dyDescent="0.25">
      <c r="A116" s="25"/>
      <c r="B116" s="26"/>
      <c r="C116" s="26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AH116" s="111"/>
      <c r="AI116" s="83" t="s">
        <v>4</v>
      </c>
      <c r="AJ116" s="83" t="s">
        <v>5</v>
      </c>
      <c r="AK116" s="83" t="s">
        <v>6</v>
      </c>
      <c r="AL116" s="83" t="s">
        <v>7</v>
      </c>
      <c r="AM116" s="83" t="s">
        <v>8</v>
      </c>
      <c r="AN116" s="83" t="s">
        <v>9</v>
      </c>
      <c r="AO116" s="83" t="s">
        <v>10</v>
      </c>
      <c r="AP116" s="83" t="s">
        <v>11</v>
      </c>
      <c r="AQ116" s="83" t="s">
        <v>12</v>
      </c>
      <c r="AR116" s="83" t="s">
        <v>13</v>
      </c>
      <c r="AS116" s="83" t="s">
        <v>14</v>
      </c>
      <c r="AT116" s="83" t="s">
        <v>15</v>
      </c>
      <c r="AU116" s="83" t="s">
        <v>16</v>
      </c>
      <c r="AV116" s="83" t="s">
        <v>17</v>
      </c>
      <c r="AW116" s="83" t="s">
        <v>18</v>
      </c>
      <c r="AX116" s="83" t="s">
        <v>19</v>
      </c>
      <c r="AY116" s="83" t="s">
        <v>20</v>
      </c>
      <c r="AZ116" s="83" t="s">
        <v>21</v>
      </c>
      <c r="BA116" s="83" t="s">
        <v>22</v>
      </c>
      <c r="BB116" s="83" t="s">
        <v>23</v>
      </c>
      <c r="BC116" s="83" t="s">
        <v>24</v>
      </c>
      <c r="BD116" s="83" t="s">
        <v>25</v>
      </c>
      <c r="BE116" s="83" t="s">
        <v>26</v>
      </c>
      <c r="BF116" s="83" t="s">
        <v>27</v>
      </c>
    </row>
    <row r="117" spans="1:58" s="24" customFormat="1" x14ac:dyDescent="0.25">
      <c r="A117" s="25" t="s">
        <v>3</v>
      </c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AH117" s="111" t="s">
        <v>64</v>
      </c>
      <c r="AI117" s="83">
        <f t="shared" ref="AI117:BF117" si="35">IF(B126-$AL$3*B121&lt;0,0,B126-$AL$3*B121)</f>
        <v>0</v>
      </c>
      <c r="AJ117" s="83">
        <f t="shared" si="35"/>
        <v>0</v>
      </c>
      <c r="AK117" s="83">
        <f t="shared" si="35"/>
        <v>0</v>
      </c>
      <c r="AL117" s="83">
        <f t="shared" si="35"/>
        <v>0</v>
      </c>
      <c r="AM117" s="83">
        <f t="shared" si="35"/>
        <v>0</v>
      </c>
      <c r="AN117" s="83">
        <f t="shared" si="35"/>
        <v>0</v>
      </c>
      <c r="AO117" s="83">
        <f t="shared" si="35"/>
        <v>0</v>
      </c>
      <c r="AP117" s="83">
        <f t="shared" si="35"/>
        <v>0</v>
      </c>
      <c r="AQ117" s="83">
        <f t="shared" si="35"/>
        <v>0</v>
      </c>
      <c r="AR117" s="83">
        <f t="shared" si="35"/>
        <v>0</v>
      </c>
      <c r="AS117" s="83">
        <f t="shared" si="35"/>
        <v>0</v>
      </c>
      <c r="AT117" s="83">
        <f t="shared" si="35"/>
        <v>0</v>
      </c>
      <c r="AU117" s="83">
        <f t="shared" si="35"/>
        <v>0</v>
      </c>
      <c r="AV117" s="83">
        <f t="shared" si="35"/>
        <v>0</v>
      </c>
      <c r="AW117" s="83">
        <f t="shared" si="35"/>
        <v>0</v>
      </c>
      <c r="AX117" s="83">
        <f t="shared" si="35"/>
        <v>0</v>
      </c>
      <c r="AY117" s="83">
        <f t="shared" si="35"/>
        <v>0</v>
      </c>
      <c r="AZ117" s="83">
        <f t="shared" si="35"/>
        <v>0</v>
      </c>
      <c r="BA117" s="83">
        <f t="shared" si="35"/>
        <v>0</v>
      </c>
      <c r="BB117" s="83">
        <f t="shared" si="35"/>
        <v>0</v>
      </c>
      <c r="BC117" s="83">
        <f t="shared" si="35"/>
        <v>0</v>
      </c>
      <c r="BD117" s="83">
        <f t="shared" si="35"/>
        <v>0</v>
      </c>
      <c r="BE117" s="83">
        <f t="shared" si="35"/>
        <v>0</v>
      </c>
      <c r="BF117" s="83">
        <f t="shared" si="35"/>
        <v>0</v>
      </c>
    </row>
    <row r="118" spans="1:58" s="24" customFormat="1" x14ac:dyDescent="0.25">
      <c r="A118" s="25" t="s">
        <v>34</v>
      </c>
      <c r="B118" s="26" t="s">
        <v>4</v>
      </c>
      <c r="C118" s="26" t="s">
        <v>5</v>
      </c>
      <c r="D118" s="25" t="s">
        <v>6</v>
      </c>
      <c r="E118" s="25" t="s">
        <v>7</v>
      </c>
      <c r="F118" s="25" t="s">
        <v>8</v>
      </c>
      <c r="G118" s="25" t="s">
        <v>9</v>
      </c>
      <c r="H118" s="25" t="s">
        <v>10</v>
      </c>
      <c r="I118" s="25" t="s">
        <v>11</v>
      </c>
      <c r="J118" s="25" t="s">
        <v>12</v>
      </c>
      <c r="K118" s="25" t="s">
        <v>13</v>
      </c>
      <c r="L118" s="25" t="s">
        <v>14</v>
      </c>
      <c r="M118" s="25" t="s">
        <v>15</v>
      </c>
      <c r="N118" s="25" t="s">
        <v>16</v>
      </c>
      <c r="O118" s="25" t="s">
        <v>17</v>
      </c>
      <c r="P118" s="25" t="s">
        <v>18</v>
      </c>
      <c r="Q118" s="25" t="s">
        <v>19</v>
      </c>
      <c r="R118" s="25" t="s">
        <v>20</v>
      </c>
      <c r="S118" s="25" t="s">
        <v>21</v>
      </c>
      <c r="T118" s="25" t="s">
        <v>22</v>
      </c>
      <c r="U118" s="25" t="s">
        <v>23</v>
      </c>
      <c r="V118" s="25" t="s">
        <v>24</v>
      </c>
      <c r="W118" s="25" t="s">
        <v>25</v>
      </c>
      <c r="X118" s="25" t="s">
        <v>26</v>
      </c>
      <c r="Y118" s="25" t="s">
        <v>27</v>
      </c>
      <c r="AH118" s="111" t="s">
        <v>65</v>
      </c>
      <c r="AI118" s="83">
        <f t="shared" ref="AI118:BF118" si="36">B126+$AL$3*B121</f>
        <v>0</v>
      </c>
      <c r="AJ118" s="83">
        <f t="shared" si="36"/>
        <v>0</v>
      </c>
      <c r="AK118" s="83">
        <f t="shared" si="36"/>
        <v>0</v>
      </c>
      <c r="AL118" s="83">
        <f t="shared" si="36"/>
        <v>0</v>
      </c>
      <c r="AM118" s="83">
        <f t="shared" si="36"/>
        <v>0</v>
      </c>
      <c r="AN118" s="83">
        <f t="shared" si="36"/>
        <v>0</v>
      </c>
      <c r="AO118" s="83">
        <f t="shared" si="36"/>
        <v>0</v>
      </c>
      <c r="AP118" s="83">
        <f t="shared" si="36"/>
        <v>0</v>
      </c>
      <c r="AQ118" s="83">
        <f t="shared" si="36"/>
        <v>0</v>
      </c>
      <c r="AR118" s="83">
        <f t="shared" si="36"/>
        <v>0</v>
      </c>
      <c r="AS118" s="83">
        <f t="shared" si="36"/>
        <v>0</v>
      </c>
      <c r="AT118" s="83">
        <f t="shared" si="36"/>
        <v>0</v>
      </c>
      <c r="AU118" s="83">
        <f t="shared" si="36"/>
        <v>0</v>
      </c>
      <c r="AV118" s="83">
        <f t="shared" si="36"/>
        <v>0</v>
      </c>
      <c r="AW118" s="83">
        <f t="shared" si="36"/>
        <v>0</v>
      </c>
      <c r="AX118" s="83">
        <f t="shared" si="36"/>
        <v>0</v>
      </c>
      <c r="AY118" s="83">
        <f t="shared" si="36"/>
        <v>0</v>
      </c>
      <c r="AZ118" s="83">
        <f t="shared" si="36"/>
        <v>0</v>
      </c>
      <c r="BA118" s="83">
        <f t="shared" si="36"/>
        <v>0</v>
      </c>
      <c r="BB118" s="83">
        <f t="shared" si="36"/>
        <v>0</v>
      </c>
      <c r="BC118" s="83">
        <f t="shared" si="36"/>
        <v>0</v>
      </c>
      <c r="BD118" s="83">
        <f t="shared" si="36"/>
        <v>0</v>
      </c>
      <c r="BE118" s="83">
        <f t="shared" si="36"/>
        <v>0</v>
      </c>
      <c r="BF118" s="83">
        <f t="shared" si="36"/>
        <v>0</v>
      </c>
    </row>
    <row r="119" spans="1:58" s="24" customFormat="1" x14ac:dyDescent="0.25">
      <c r="A119" s="25">
        <v>300</v>
      </c>
      <c r="AH119" s="111" t="s">
        <v>66</v>
      </c>
      <c r="AI119" s="83">
        <f t="array" ref="AI119">IFERROR(MATCH(1,1/((B124:B126&gt;AI118)+(B124:B126&lt;AI117)),1),0)</f>
        <v>0</v>
      </c>
      <c r="AJ119" s="83">
        <f t="array" ref="AJ119">IFERROR(MATCH(1,1/((C124:C126&gt;AJ118)+(C124:C126&lt;AJ117)),1),0)</f>
        <v>0</v>
      </c>
      <c r="AK119" s="83">
        <f t="array" ref="AK119">IFERROR(MATCH(1,1/((D124:D126&gt;AK118)+(D124:D126&lt;AK117)),1),0)</f>
        <v>0</v>
      </c>
      <c r="AL119" s="83">
        <f t="array" ref="AL119">IFERROR(MATCH(1,1/((E124:E126&gt;AL118)+(E124:E126&lt;AL117)),1),0)</f>
        <v>0</v>
      </c>
      <c r="AM119" s="83">
        <f t="array" ref="AM119">IFERROR(MATCH(1,1/((F124:F126&gt;AM118)+(F124:F126&lt;AM117)),1),0)</f>
        <v>0</v>
      </c>
      <c r="AN119" s="83">
        <f t="array" ref="AN119">IFERROR(MATCH(1,1/((G124:G126&gt;AN118)+(G124:G126&lt;AN117)),1),0)</f>
        <v>0</v>
      </c>
      <c r="AO119" s="83">
        <f t="array" ref="AO119">IFERROR(MATCH(1,1/((H124:H126&gt;AO118)+(H124:H126&lt;AO117)),1),0)</f>
        <v>0</v>
      </c>
      <c r="AP119" s="83">
        <f t="array" ref="AP119">IFERROR(MATCH(1,1/((I124:I126&gt;AP118)+(I124:I126&lt;AP117)),1),0)</f>
        <v>0</v>
      </c>
      <c r="AQ119" s="83">
        <f t="array" ref="AQ119">IFERROR(MATCH(1,1/((J124:J126&gt;AQ118)+(J124:J126&lt;AQ117)),1),0)</f>
        <v>0</v>
      </c>
      <c r="AR119" s="83">
        <f t="array" ref="AR119">IFERROR(MATCH(1,1/((K124:K126&gt;AR118)+(K124:K126&lt;AR117)),1),0)</f>
        <v>0</v>
      </c>
      <c r="AS119" s="83">
        <f t="array" ref="AS119">IFERROR(MATCH(1,1/((L124:L126&gt;AS118)+(L124:L126&lt;AS117)),1),0)</f>
        <v>0</v>
      </c>
      <c r="AT119" s="83">
        <f t="array" ref="AT119">IFERROR(MATCH(1,1/((M124:M126&gt;AT118)+(M124:M126&lt;AT117)),1),0)</f>
        <v>0</v>
      </c>
      <c r="AU119" s="83">
        <f t="array" ref="AU119">IFERROR(MATCH(1,1/((N124:N126&gt;AU118)+(N124:N126&lt;AU117)),1),0)</f>
        <v>0</v>
      </c>
      <c r="AV119" s="83">
        <f t="array" ref="AV119">IFERROR(MATCH(1,1/((O124:O126&gt;AV118)+(O124:O126&lt;AV117)),1),0)</f>
        <v>0</v>
      </c>
      <c r="AW119" s="83">
        <f t="array" ref="AW119">IFERROR(MATCH(1,1/((P124:P126&gt;AW118)+(P124:P126&lt;AW117)),1),0)</f>
        <v>0</v>
      </c>
      <c r="AX119" s="83">
        <f t="array" ref="AX119">IFERROR(MATCH(1,1/((Q124:Q126&gt;AX118)+(Q124:Q126&lt;AX117)),1),0)</f>
        <v>0</v>
      </c>
      <c r="AY119" s="83">
        <f t="array" ref="AY119">IFERROR(MATCH(1,1/((R124:R126&gt;AY118)+(R124:R126&lt;AY117)),1),0)</f>
        <v>0</v>
      </c>
      <c r="AZ119" s="83">
        <f t="array" ref="AZ119">IFERROR(MATCH(1,1/((S124:S126&gt;AZ118)+(S124:S126&lt;AZ117)),1),0)</f>
        <v>0</v>
      </c>
      <c r="BA119" s="83">
        <f t="array" ref="BA119">IFERROR(MATCH(1,1/((T124:T126&gt;BA118)+(T124:T126&lt;BA117)),1),0)</f>
        <v>0</v>
      </c>
      <c r="BB119" s="83">
        <f t="array" ref="BB119">IFERROR(MATCH(1,1/((U124:U126&gt;BB118)+(U124:U126&lt;BB117)),1),0)</f>
        <v>0</v>
      </c>
      <c r="BC119" s="83">
        <f t="array" ref="BC119">IFERROR(MATCH(1,1/((V124:V126&gt;BC118)+(V124:V126&lt;BC117)),1),0)</f>
        <v>0</v>
      </c>
      <c r="BD119" s="83">
        <f t="array" ref="BD119">IFERROR(MATCH(1,1/((W124:W126&gt;BD118)+(W124:W126&lt;BD117)),1),0)</f>
        <v>0</v>
      </c>
      <c r="BE119" s="83">
        <f t="array" ref="BE119">IFERROR(MATCH(1,1/((X124:X126&gt;BE118)+(X124:X126&lt;BE117)),1),0)</f>
        <v>0</v>
      </c>
      <c r="BF119" s="83">
        <f t="array" ref="BF119">IFERROR(MATCH(1,1/((Y124:Y126&gt;BF118)+(Y124:Y126&lt;BF117)),1),0)</f>
        <v>0</v>
      </c>
    </row>
    <row r="120" spans="1:58" s="24" customFormat="1" x14ac:dyDescent="0.25">
      <c r="A120" s="25">
        <v>600</v>
      </c>
      <c r="AH120" s="111" t="s">
        <v>67</v>
      </c>
      <c r="AI120" s="83">
        <f t="array" ref="AI120">IFERROR(MATCH(1,1/((B124:B126&gt;AI118)+(B124:B126&lt;AI117)),1)+1,0)</f>
        <v>0</v>
      </c>
      <c r="AJ120" s="83">
        <f t="array" ref="AJ120">IFERROR(MATCH(1,1/((C124:C126&gt;AJ118)+(C124:C126&lt;AJ117)),1)+1,0)</f>
        <v>0</v>
      </c>
      <c r="AK120" s="83">
        <f t="array" ref="AK120">IFERROR(MATCH(1,1/((D124:D126&gt;AK118)+(D124:D126&lt;AK117)),1)+1,0)</f>
        <v>0</v>
      </c>
      <c r="AL120" s="83">
        <f t="array" ref="AL120">IFERROR(MATCH(1,1/((E124:E126&gt;AL118)+(E124:E126&lt;AL117)),1)+1,0)</f>
        <v>0</v>
      </c>
      <c r="AM120" s="83">
        <f t="array" ref="AM120">IFERROR(MATCH(1,1/((F124:F126&gt;AM118)+(F124:F126&lt;AM117)),1)+1,0)</f>
        <v>0</v>
      </c>
      <c r="AN120" s="83">
        <f t="array" ref="AN120">IFERROR(MATCH(1,1/((G124:G126&gt;AN118)+(G124:G126&lt;AN117)),1)+1,0)</f>
        <v>0</v>
      </c>
      <c r="AO120" s="83">
        <f t="array" ref="AO120">IFERROR(MATCH(1,1/((H124:H126&gt;AO118)+(H124:H126&lt;AO117)),1)+1,0)</f>
        <v>0</v>
      </c>
      <c r="AP120" s="83">
        <f t="array" ref="AP120">IFERROR(MATCH(1,1/((I124:I126&gt;AP118)+(I124:I126&lt;AP117)),1)+1,0)</f>
        <v>0</v>
      </c>
      <c r="AQ120" s="83">
        <f t="array" ref="AQ120">IFERROR(MATCH(1,1/((J124:J126&gt;AQ118)+(J124:J126&lt;AQ117)),1)+1,0)</f>
        <v>0</v>
      </c>
      <c r="AR120" s="83">
        <f t="array" ref="AR120">IFERROR(MATCH(1,1/((K124:K126&gt;AR118)+(K124:K126&lt;AR117)),1)+1,0)</f>
        <v>0</v>
      </c>
      <c r="AS120" s="83">
        <f t="array" ref="AS120">IFERROR(MATCH(1,1/((L124:L126&gt;AS118)+(L124:L126&lt;AS117)),1)+1,0)</f>
        <v>0</v>
      </c>
      <c r="AT120" s="83">
        <f t="array" ref="AT120">IFERROR(MATCH(1,1/((M124:M126&gt;AT118)+(M124:M126&lt;AT117)),1)+1,0)</f>
        <v>0</v>
      </c>
      <c r="AU120" s="83">
        <f t="array" ref="AU120">IFERROR(MATCH(1,1/((N124:N126&gt;AU118)+(N124:N126&lt;AU117)),1)+1,0)</f>
        <v>0</v>
      </c>
      <c r="AV120" s="83">
        <f t="array" ref="AV120">IFERROR(MATCH(1,1/((O124:O126&gt;AV118)+(O124:O126&lt;AV117)),1)+1,0)</f>
        <v>0</v>
      </c>
      <c r="AW120" s="83">
        <f t="array" ref="AW120">IFERROR(MATCH(1,1/((P124:P126&gt;AW118)+(P124:P126&lt;AW117)),1)+1,0)</f>
        <v>0</v>
      </c>
      <c r="AX120" s="83">
        <f t="array" ref="AX120">IFERROR(MATCH(1,1/((Q124:Q126&gt;AX118)+(Q124:Q126&lt;AX117)),1)+1,0)</f>
        <v>0</v>
      </c>
      <c r="AY120" s="83">
        <f t="array" ref="AY120">IFERROR(MATCH(1,1/((R124:R126&gt;AY118)+(R124:R126&lt;AY117)),1)+1,0)</f>
        <v>0</v>
      </c>
      <c r="AZ120" s="83">
        <f t="array" ref="AZ120">IFERROR(MATCH(1,1/((S124:S126&gt;AZ118)+(S124:S126&lt;AZ117)),1)+1,0)</f>
        <v>0</v>
      </c>
      <c r="BA120" s="83">
        <f t="array" ref="BA120">IFERROR(MATCH(1,1/((T124:T126&gt;BA118)+(T124:T126&lt;BA117)),1)+1,0)</f>
        <v>0</v>
      </c>
      <c r="BB120" s="83">
        <f t="array" ref="BB120">IFERROR(MATCH(1,1/((U124:U126&gt;BB118)+(U124:U126&lt;BB117)),1)+1,0)</f>
        <v>0</v>
      </c>
      <c r="BC120" s="83">
        <f t="array" ref="BC120">IFERROR(MATCH(1,1/((V124:V126&gt;BC118)+(V124:V126&lt;BC117)),1)+1,0)</f>
        <v>0</v>
      </c>
      <c r="BD120" s="83">
        <f t="array" ref="BD120">IFERROR(MATCH(1,1/((W124:W126&gt;BD118)+(W124:W126&lt;BD117)),1)+1,0)</f>
        <v>0</v>
      </c>
      <c r="BE120" s="83">
        <f t="array" ref="BE120">IFERROR(MATCH(1,1/((X124:X126&gt;BE118)+(X124:X126&lt;BE117)),1)+1,0)</f>
        <v>0</v>
      </c>
      <c r="BF120" s="83">
        <f t="array" ref="BF120">IFERROR(MATCH(1,1/((Y124:Y126&gt;BF118)+(Y124:Y126&lt;BF117)),1)+1,0)</f>
        <v>0</v>
      </c>
    </row>
    <row r="121" spans="1:58" s="24" customFormat="1" x14ac:dyDescent="0.25">
      <c r="A121" s="25">
        <v>1800</v>
      </c>
      <c r="AH121" s="111" t="s">
        <v>68</v>
      </c>
      <c r="AI121" s="83" t="str">
        <f t="shared" ref="AI121:BF121" si="37">IFERROR((INDEX($A124:$A126,AI120)-INDEX($A124:$A126,AI119))/(INDEX(B124:B126,AI120)-INDEX(B124:B126,AI119)),"INF")</f>
        <v>INF</v>
      </c>
      <c r="AJ121" s="83" t="str">
        <f t="shared" si="37"/>
        <v>INF</v>
      </c>
      <c r="AK121" s="83" t="str">
        <f t="shared" si="37"/>
        <v>INF</v>
      </c>
      <c r="AL121" s="83" t="str">
        <f t="shared" si="37"/>
        <v>INF</v>
      </c>
      <c r="AM121" s="83" t="str">
        <f t="shared" si="37"/>
        <v>INF</v>
      </c>
      <c r="AN121" s="83" t="str">
        <f t="shared" si="37"/>
        <v>INF</v>
      </c>
      <c r="AO121" s="83" t="str">
        <f t="shared" si="37"/>
        <v>INF</v>
      </c>
      <c r="AP121" s="83" t="str">
        <f t="shared" si="37"/>
        <v>INF</v>
      </c>
      <c r="AQ121" s="83" t="str">
        <f t="shared" si="37"/>
        <v>INF</v>
      </c>
      <c r="AR121" s="83" t="str">
        <f t="shared" si="37"/>
        <v>INF</v>
      </c>
      <c r="AS121" s="83" t="str">
        <f t="shared" si="37"/>
        <v>INF</v>
      </c>
      <c r="AT121" s="83" t="str">
        <f t="shared" si="37"/>
        <v>INF</v>
      </c>
      <c r="AU121" s="83" t="str">
        <f t="shared" si="37"/>
        <v>INF</v>
      </c>
      <c r="AV121" s="83" t="str">
        <f t="shared" si="37"/>
        <v>INF</v>
      </c>
      <c r="AW121" s="83" t="str">
        <f t="shared" si="37"/>
        <v>INF</v>
      </c>
      <c r="AX121" s="83" t="str">
        <f t="shared" si="37"/>
        <v>INF</v>
      </c>
      <c r="AY121" s="83" t="str">
        <f t="shared" si="37"/>
        <v>INF</v>
      </c>
      <c r="AZ121" s="83" t="str">
        <f t="shared" si="37"/>
        <v>INF</v>
      </c>
      <c r="BA121" s="83" t="str">
        <f t="shared" si="37"/>
        <v>INF</v>
      </c>
      <c r="BB121" s="83" t="str">
        <f t="shared" si="37"/>
        <v>INF</v>
      </c>
      <c r="BC121" s="83" t="str">
        <f t="shared" si="37"/>
        <v>INF</v>
      </c>
      <c r="BD121" s="83" t="str">
        <f t="shared" si="37"/>
        <v>INF</v>
      </c>
      <c r="BE121" s="83" t="str">
        <f t="shared" si="37"/>
        <v>INF</v>
      </c>
      <c r="BF121" s="83" t="str">
        <f t="shared" si="37"/>
        <v>INF</v>
      </c>
    </row>
    <row r="122" spans="1:58" s="24" customFormat="1" x14ac:dyDescent="0.25">
      <c r="A122" s="25"/>
      <c r="AH122" s="112" t="s">
        <v>69</v>
      </c>
      <c r="AI122" s="85">
        <f t="shared" ref="AI122:BF122" si="38">IFERROR(INDEX($A124:$A126,AI119)+((IF(AND(INDEX(B124:B126,AI119)&lt;=AI117,AI117&lt;=INDEX(B124:B126,AI120)),AI117,AI118)-INDEX(B124:B126,AI119))*AI121),0)</f>
        <v>0</v>
      </c>
      <c r="AJ122" s="85">
        <f t="shared" si="38"/>
        <v>0</v>
      </c>
      <c r="AK122" s="85">
        <f t="shared" si="38"/>
        <v>0</v>
      </c>
      <c r="AL122" s="85">
        <f t="shared" si="38"/>
        <v>0</v>
      </c>
      <c r="AM122" s="85">
        <f t="shared" si="38"/>
        <v>0</v>
      </c>
      <c r="AN122" s="85">
        <f t="shared" si="38"/>
        <v>0</v>
      </c>
      <c r="AO122" s="85">
        <f t="shared" si="38"/>
        <v>0</v>
      </c>
      <c r="AP122" s="85">
        <f t="shared" si="38"/>
        <v>0</v>
      </c>
      <c r="AQ122" s="85">
        <f t="shared" si="38"/>
        <v>0</v>
      </c>
      <c r="AR122" s="85">
        <f t="shared" si="38"/>
        <v>0</v>
      </c>
      <c r="AS122" s="85">
        <f t="shared" si="38"/>
        <v>0</v>
      </c>
      <c r="AT122" s="85">
        <f t="shared" si="38"/>
        <v>0</v>
      </c>
      <c r="AU122" s="85">
        <f t="shared" si="38"/>
        <v>0</v>
      </c>
      <c r="AV122" s="85">
        <f t="shared" si="38"/>
        <v>0</v>
      </c>
      <c r="AW122" s="85">
        <f t="shared" si="38"/>
        <v>0</v>
      </c>
      <c r="AX122" s="85">
        <f t="shared" si="38"/>
        <v>0</v>
      </c>
      <c r="AY122" s="85">
        <f t="shared" si="38"/>
        <v>0</v>
      </c>
      <c r="AZ122" s="85">
        <f t="shared" si="38"/>
        <v>0</v>
      </c>
      <c r="BA122" s="85">
        <f t="shared" si="38"/>
        <v>0</v>
      </c>
      <c r="BB122" s="85">
        <f t="shared" si="38"/>
        <v>0</v>
      </c>
      <c r="BC122" s="85">
        <f t="shared" si="38"/>
        <v>0</v>
      </c>
      <c r="BD122" s="85">
        <f t="shared" si="38"/>
        <v>0</v>
      </c>
      <c r="BE122" s="85">
        <f t="shared" si="38"/>
        <v>0</v>
      </c>
      <c r="BF122" s="85">
        <f t="shared" si="38"/>
        <v>0</v>
      </c>
    </row>
    <row r="123" spans="1:58" s="24" customFormat="1" x14ac:dyDescent="0.25">
      <c r="A123" s="25" t="s">
        <v>28</v>
      </c>
      <c r="AH123" s="111"/>
    </row>
    <row r="124" spans="1:58" s="24" customFormat="1" x14ac:dyDescent="0.25">
      <c r="A124" s="25">
        <v>300</v>
      </c>
      <c r="AH124" s="111"/>
      <c r="AI124" s="83" t="s">
        <v>4</v>
      </c>
      <c r="AJ124" s="83" t="s">
        <v>5</v>
      </c>
      <c r="AK124" s="83" t="s">
        <v>6</v>
      </c>
      <c r="AL124" s="83" t="s">
        <v>7</v>
      </c>
      <c r="AM124" s="83" t="s">
        <v>8</v>
      </c>
      <c r="AN124" s="83" t="s">
        <v>9</v>
      </c>
      <c r="AO124" s="83" t="s">
        <v>10</v>
      </c>
      <c r="AP124" s="83" t="s">
        <v>11</v>
      </c>
      <c r="AQ124" s="83" t="s">
        <v>12</v>
      </c>
      <c r="AR124" s="83" t="s">
        <v>13</v>
      </c>
      <c r="AS124" s="83" t="s">
        <v>14</v>
      </c>
      <c r="AT124" s="83" t="s">
        <v>15</v>
      </c>
      <c r="AU124" s="83" t="s">
        <v>16</v>
      </c>
      <c r="AV124" s="83" t="s">
        <v>17</v>
      </c>
      <c r="AW124" s="83" t="s">
        <v>18</v>
      </c>
      <c r="AX124" s="83" t="s">
        <v>19</v>
      </c>
      <c r="AY124" s="83" t="s">
        <v>20</v>
      </c>
      <c r="AZ124" s="83" t="s">
        <v>21</v>
      </c>
      <c r="BA124" s="83" t="s">
        <v>22</v>
      </c>
      <c r="BB124" s="83" t="s">
        <v>23</v>
      </c>
      <c r="BC124" s="83" t="s">
        <v>24</v>
      </c>
      <c r="BD124" s="83" t="s">
        <v>25</v>
      </c>
      <c r="BE124" s="83" t="s">
        <v>26</v>
      </c>
      <c r="BF124" s="83" t="s">
        <v>27</v>
      </c>
    </row>
    <row r="125" spans="1:58" s="24" customFormat="1" x14ac:dyDescent="0.25">
      <c r="A125" s="25">
        <v>600</v>
      </c>
      <c r="AH125" s="111" t="s">
        <v>52</v>
      </c>
      <c r="AI125" s="83" t="str">
        <f t="shared" ref="AI125:BF125" si="39">IFERROR(SLOPE(LN(B129:B131),LN($A129:$A131)),"")</f>
        <v/>
      </c>
      <c r="AJ125" s="83" t="str">
        <f t="shared" si="39"/>
        <v/>
      </c>
      <c r="AK125" s="83" t="str">
        <f t="shared" si="39"/>
        <v/>
      </c>
      <c r="AL125" s="83" t="str">
        <f t="shared" si="39"/>
        <v/>
      </c>
      <c r="AM125" s="83" t="str">
        <f t="shared" si="39"/>
        <v/>
      </c>
      <c r="AN125" s="83" t="str">
        <f t="shared" si="39"/>
        <v/>
      </c>
      <c r="AO125" s="83" t="str">
        <f t="shared" si="39"/>
        <v/>
      </c>
      <c r="AP125" s="83" t="str">
        <f t="shared" si="39"/>
        <v/>
      </c>
      <c r="AQ125" s="83" t="str">
        <f t="shared" si="39"/>
        <v/>
      </c>
      <c r="AR125" s="83" t="str">
        <f t="shared" si="39"/>
        <v/>
      </c>
      <c r="AS125" s="83" t="str">
        <f t="shared" si="39"/>
        <v/>
      </c>
      <c r="AT125" s="83" t="str">
        <f t="shared" si="39"/>
        <v/>
      </c>
      <c r="AU125" s="83" t="str">
        <f t="shared" si="39"/>
        <v/>
      </c>
      <c r="AV125" s="83" t="str">
        <f t="shared" si="39"/>
        <v/>
      </c>
      <c r="AW125" s="83" t="str">
        <f t="shared" si="39"/>
        <v/>
      </c>
      <c r="AX125" s="83" t="str">
        <f t="shared" si="39"/>
        <v/>
      </c>
      <c r="AY125" s="83" t="str">
        <f t="shared" si="39"/>
        <v/>
      </c>
      <c r="AZ125" s="83" t="str">
        <f t="shared" si="39"/>
        <v/>
      </c>
      <c r="BA125" s="83" t="str">
        <f t="shared" si="39"/>
        <v/>
      </c>
      <c r="BB125" s="83" t="str">
        <f t="shared" si="39"/>
        <v/>
      </c>
      <c r="BC125" s="83" t="str">
        <f t="shared" si="39"/>
        <v/>
      </c>
      <c r="BD125" s="83" t="str">
        <f t="shared" si="39"/>
        <v/>
      </c>
      <c r="BE125" s="83" t="str">
        <f t="shared" si="39"/>
        <v/>
      </c>
      <c r="BF125" s="83" t="str">
        <f t="shared" si="39"/>
        <v/>
      </c>
    </row>
    <row r="126" spans="1:58" s="24" customFormat="1" x14ac:dyDescent="0.25">
      <c r="A126" s="25">
        <v>1800</v>
      </c>
      <c r="AH126" s="111" t="s">
        <v>53</v>
      </c>
      <c r="AI126" s="83" t="str">
        <f t="shared" ref="AI126:BF126" si="40">IFERROR(EXP(INTERCEPT(LN(B129:B131),LN($A129:$A131))),"")</f>
        <v/>
      </c>
      <c r="AJ126" s="83" t="str">
        <f t="shared" si="40"/>
        <v/>
      </c>
      <c r="AK126" s="83" t="str">
        <f t="shared" si="40"/>
        <v/>
      </c>
      <c r="AL126" s="83" t="str">
        <f t="shared" si="40"/>
        <v/>
      </c>
      <c r="AM126" s="83" t="str">
        <f t="shared" si="40"/>
        <v/>
      </c>
      <c r="AN126" s="83" t="str">
        <f t="shared" si="40"/>
        <v/>
      </c>
      <c r="AO126" s="83" t="str">
        <f t="shared" si="40"/>
        <v/>
      </c>
      <c r="AP126" s="83" t="str">
        <f t="shared" si="40"/>
        <v/>
      </c>
      <c r="AQ126" s="83" t="str">
        <f t="shared" si="40"/>
        <v/>
      </c>
      <c r="AR126" s="83" t="str">
        <f t="shared" si="40"/>
        <v/>
      </c>
      <c r="AS126" s="83" t="str">
        <f t="shared" si="40"/>
        <v/>
      </c>
      <c r="AT126" s="83" t="str">
        <f t="shared" si="40"/>
        <v/>
      </c>
      <c r="AU126" s="83" t="str">
        <f t="shared" si="40"/>
        <v/>
      </c>
      <c r="AV126" s="83" t="str">
        <f t="shared" si="40"/>
        <v/>
      </c>
      <c r="AW126" s="83" t="str">
        <f t="shared" si="40"/>
        <v/>
      </c>
      <c r="AX126" s="83" t="str">
        <f t="shared" si="40"/>
        <v/>
      </c>
      <c r="AY126" s="83" t="str">
        <f t="shared" si="40"/>
        <v/>
      </c>
      <c r="AZ126" s="83" t="str">
        <f t="shared" si="40"/>
        <v/>
      </c>
      <c r="BA126" s="83" t="str">
        <f t="shared" si="40"/>
        <v/>
      </c>
      <c r="BB126" s="83" t="str">
        <f t="shared" si="40"/>
        <v/>
      </c>
      <c r="BC126" s="83" t="str">
        <f t="shared" si="40"/>
        <v/>
      </c>
      <c r="BD126" s="83" t="str">
        <f t="shared" si="40"/>
        <v/>
      </c>
      <c r="BE126" s="83" t="str">
        <f t="shared" si="40"/>
        <v/>
      </c>
      <c r="BF126" s="83" t="str">
        <f t="shared" si="40"/>
        <v/>
      </c>
    </row>
    <row r="127" spans="1:58" s="24" customFormat="1" x14ac:dyDescent="0.25">
      <c r="A127" s="25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AH127" s="111" t="s">
        <v>48</v>
      </c>
      <c r="AI127" s="83" t="str">
        <f t="shared" ref="AI127:BF127" si="41">IFERROR(RSQ(LN(B129:B131),LN($A129:$A131)),"")</f>
        <v/>
      </c>
      <c r="AJ127" s="83" t="str">
        <f t="shared" si="41"/>
        <v/>
      </c>
      <c r="AK127" s="83" t="str">
        <f t="shared" si="41"/>
        <v/>
      </c>
      <c r="AL127" s="83" t="str">
        <f t="shared" si="41"/>
        <v/>
      </c>
      <c r="AM127" s="83" t="str">
        <f t="shared" si="41"/>
        <v/>
      </c>
      <c r="AN127" s="83" t="str">
        <f t="shared" si="41"/>
        <v/>
      </c>
      <c r="AO127" s="83" t="str">
        <f t="shared" si="41"/>
        <v/>
      </c>
      <c r="AP127" s="83" t="str">
        <f t="shared" si="41"/>
        <v/>
      </c>
      <c r="AQ127" s="83" t="str">
        <f t="shared" si="41"/>
        <v/>
      </c>
      <c r="AR127" s="83" t="str">
        <f t="shared" si="41"/>
        <v/>
      </c>
      <c r="AS127" s="83" t="str">
        <f t="shared" si="41"/>
        <v/>
      </c>
      <c r="AT127" s="83" t="str">
        <f t="shared" si="41"/>
        <v/>
      </c>
      <c r="AU127" s="83" t="str">
        <f t="shared" si="41"/>
        <v/>
      </c>
      <c r="AV127" s="83" t="str">
        <f t="shared" si="41"/>
        <v/>
      </c>
      <c r="AW127" s="83" t="str">
        <f t="shared" si="41"/>
        <v/>
      </c>
      <c r="AX127" s="83" t="str">
        <f t="shared" si="41"/>
        <v/>
      </c>
      <c r="AY127" s="83" t="str">
        <f t="shared" si="41"/>
        <v/>
      </c>
      <c r="AZ127" s="83" t="str">
        <f t="shared" si="41"/>
        <v/>
      </c>
      <c r="BA127" s="83" t="str">
        <f t="shared" si="41"/>
        <v/>
      </c>
      <c r="BB127" s="83" t="str">
        <f t="shared" si="41"/>
        <v/>
      </c>
      <c r="BC127" s="83" t="str">
        <f t="shared" si="41"/>
        <v/>
      </c>
      <c r="BD127" s="83" t="str">
        <f t="shared" si="41"/>
        <v/>
      </c>
      <c r="BE127" s="83" t="str">
        <f t="shared" si="41"/>
        <v/>
      </c>
      <c r="BF127" s="83" t="str">
        <f t="shared" si="41"/>
        <v/>
      </c>
    </row>
    <row r="128" spans="1:58" s="24" customFormat="1" x14ac:dyDescent="0.25">
      <c r="A128" s="25" t="s">
        <v>29</v>
      </c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AH128" s="111" t="s">
        <v>50</v>
      </c>
      <c r="AI128" s="83" t="str">
        <f>IFERROR(AI125-1,"")</f>
        <v/>
      </c>
      <c r="AJ128" s="83" t="str">
        <f t="shared" ref="AJ128:BF128" si="42">IFERROR(AJ125-1,"")</f>
        <v/>
      </c>
      <c r="AK128" s="83" t="str">
        <f t="shared" si="42"/>
        <v/>
      </c>
      <c r="AL128" s="83" t="str">
        <f t="shared" si="42"/>
        <v/>
      </c>
      <c r="AM128" s="83" t="str">
        <f t="shared" si="42"/>
        <v/>
      </c>
      <c r="AN128" s="83" t="str">
        <f t="shared" si="42"/>
        <v/>
      </c>
      <c r="AO128" s="83" t="str">
        <f t="shared" si="42"/>
        <v/>
      </c>
      <c r="AP128" s="83" t="str">
        <f t="shared" si="42"/>
        <v/>
      </c>
      <c r="AQ128" s="83" t="str">
        <f t="shared" si="42"/>
        <v/>
      </c>
      <c r="AR128" s="83" t="str">
        <f t="shared" si="42"/>
        <v/>
      </c>
      <c r="AS128" s="83" t="str">
        <f t="shared" si="42"/>
        <v/>
      </c>
      <c r="AT128" s="83" t="str">
        <f t="shared" si="42"/>
        <v/>
      </c>
      <c r="AU128" s="83" t="str">
        <f t="shared" si="42"/>
        <v/>
      </c>
      <c r="AV128" s="83" t="str">
        <f t="shared" si="42"/>
        <v/>
      </c>
      <c r="AW128" s="83" t="str">
        <f t="shared" si="42"/>
        <v/>
      </c>
      <c r="AX128" s="83" t="str">
        <f t="shared" si="42"/>
        <v/>
      </c>
      <c r="AY128" s="83" t="str">
        <f t="shared" si="42"/>
        <v/>
      </c>
      <c r="AZ128" s="83" t="str">
        <f t="shared" si="42"/>
        <v/>
      </c>
      <c r="BA128" s="83" t="str">
        <f t="shared" si="42"/>
        <v/>
      </c>
      <c r="BB128" s="83" t="str">
        <f t="shared" si="42"/>
        <v/>
      </c>
      <c r="BC128" s="83" t="str">
        <f t="shared" si="42"/>
        <v/>
      </c>
      <c r="BD128" s="83" t="str">
        <f t="shared" si="42"/>
        <v/>
      </c>
      <c r="BE128" s="83" t="str">
        <f t="shared" si="42"/>
        <v/>
      </c>
      <c r="BF128" s="83" t="str">
        <f t="shared" si="42"/>
        <v/>
      </c>
    </row>
    <row r="129" spans="1:58" s="24" customFormat="1" x14ac:dyDescent="0.25">
      <c r="A129" s="25">
        <v>300</v>
      </c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AH129" s="111" t="s">
        <v>54</v>
      </c>
      <c r="AI129" s="83" t="str">
        <f>IFERROR(AI126*AI125,"")</f>
        <v/>
      </c>
      <c r="AJ129" s="83" t="str">
        <f t="shared" ref="AJ129:BF129" si="43">IFERROR(AJ126*AJ125,"")</f>
        <v/>
      </c>
      <c r="AK129" s="83" t="str">
        <f t="shared" si="43"/>
        <v/>
      </c>
      <c r="AL129" s="83" t="str">
        <f t="shared" si="43"/>
        <v/>
      </c>
      <c r="AM129" s="83" t="str">
        <f t="shared" si="43"/>
        <v/>
      </c>
      <c r="AN129" s="83" t="str">
        <f t="shared" si="43"/>
        <v/>
      </c>
      <c r="AO129" s="83" t="str">
        <f t="shared" si="43"/>
        <v/>
      </c>
      <c r="AP129" s="83" t="str">
        <f t="shared" si="43"/>
        <v/>
      </c>
      <c r="AQ129" s="83" t="str">
        <f t="shared" si="43"/>
        <v/>
      </c>
      <c r="AR129" s="83" t="str">
        <f t="shared" si="43"/>
        <v/>
      </c>
      <c r="AS129" s="83" t="str">
        <f t="shared" si="43"/>
        <v/>
      </c>
      <c r="AT129" s="83" t="str">
        <f t="shared" si="43"/>
        <v/>
      </c>
      <c r="AU129" s="83" t="str">
        <f t="shared" si="43"/>
        <v/>
      </c>
      <c r="AV129" s="83" t="str">
        <f t="shared" si="43"/>
        <v/>
      </c>
      <c r="AW129" s="83" t="str">
        <f t="shared" si="43"/>
        <v/>
      </c>
      <c r="AX129" s="83" t="str">
        <f t="shared" si="43"/>
        <v/>
      </c>
      <c r="AY129" s="83" t="str">
        <f t="shared" si="43"/>
        <v/>
      </c>
      <c r="AZ129" s="83" t="str">
        <f t="shared" si="43"/>
        <v/>
      </c>
      <c r="BA129" s="83" t="str">
        <f t="shared" si="43"/>
        <v/>
      </c>
      <c r="BB129" s="83" t="str">
        <f t="shared" si="43"/>
        <v/>
      </c>
      <c r="BC129" s="83" t="str">
        <f t="shared" si="43"/>
        <v/>
      </c>
      <c r="BD129" s="83" t="str">
        <f t="shared" si="43"/>
        <v/>
      </c>
      <c r="BE129" s="83" t="str">
        <f t="shared" si="43"/>
        <v/>
      </c>
      <c r="BF129" s="83" t="str">
        <f t="shared" si="43"/>
        <v/>
      </c>
    </row>
    <row r="130" spans="1:58" s="24" customFormat="1" x14ac:dyDescent="0.25">
      <c r="A130" s="25">
        <v>600</v>
      </c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AH130" s="112" t="s">
        <v>51</v>
      </c>
      <c r="AI130" s="84" t="str">
        <f>IFERROR((SIGN(AI125)*ABS($AI$3)/AI129)^(1/AI128),"")</f>
        <v/>
      </c>
      <c r="AJ130" s="84" t="str">
        <f t="shared" ref="AJ130:BF130" si="44">IFERROR((SIGN(AJ125)*ABS($AI$3)/AJ129)^(1/AJ128),"")</f>
        <v/>
      </c>
      <c r="AK130" s="84" t="str">
        <f t="shared" si="44"/>
        <v/>
      </c>
      <c r="AL130" s="84" t="str">
        <f t="shared" si="44"/>
        <v/>
      </c>
      <c r="AM130" s="84" t="str">
        <f t="shared" si="44"/>
        <v/>
      </c>
      <c r="AN130" s="84" t="str">
        <f t="shared" si="44"/>
        <v/>
      </c>
      <c r="AO130" s="84" t="str">
        <f t="shared" si="44"/>
        <v/>
      </c>
      <c r="AP130" s="84" t="str">
        <f t="shared" si="44"/>
        <v/>
      </c>
      <c r="AQ130" s="84" t="str">
        <f t="shared" si="44"/>
        <v/>
      </c>
      <c r="AR130" s="84" t="str">
        <f t="shared" si="44"/>
        <v/>
      </c>
      <c r="AS130" s="84" t="str">
        <f t="shared" si="44"/>
        <v/>
      </c>
      <c r="AT130" s="84" t="str">
        <f t="shared" si="44"/>
        <v/>
      </c>
      <c r="AU130" s="84" t="str">
        <f t="shared" si="44"/>
        <v/>
      </c>
      <c r="AV130" s="84" t="str">
        <f t="shared" si="44"/>
        <v/>
      </c>
      <c r="AW130" s="84" t="str">
        <f t="shared" si="44"/>
        <v/>
      </c>
      <c r="AX130" s="84" t="str">
        <f t="shared" si="44"/>
        <v/>
      </c>
      <c r="AY130" s="84" t="str">
        <f t="shared" si="44"/>
        <v/>
      </c>
      <c r="AZ130" s="84" t="str">
        <f t="shared" si="44"/>
        <v/>
      </c>
      <c r="BA130" s="84" t="str">
        <f t="shared" si="44"/>
        <v/>
      </c>
      <c r="BB130" s="84" t="str">
        <f t="shared" si="44"/>
        <v/>
      </c>
      <c r="BC130" s="84" t="str">
        <f t="shared" si="44"/>
        <v/>
      </c>
      <c r="BD130" s="84" t="str">
        <f t="shared" si="44"/>
        <v/>
      </c>
      <c r="BE130" s="84" t="str">
        <f t="shared" si="44"/>
        <v/>
      </c>
      <c r="BF130" s="84" t="str">
        <f t="shared" si="44"/>
        <v/>
      </c>
    </row>
    <row r="131" spans="1:58" s="24" customFormat="1" x14ac:dyDescent="0.25">
      <c r="A131" s="25">
        <v>1800</v>
      </c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AH131" s="112" t="s">
        <v>55</v>
      </c>
      <c r="AI131" s="85" t="str">
        <f>IFERROR(AI126*AI130^AI125,"")</f>
        <v/>
      </c>
      <c r="AJ131" s="85" t="str">
        <f t="shared" ref="AJ131:BF131" si="45">IFERROR(AJ126*AJ130^AJ125,"")</f>
        <v/>
      </c>
      <c r="AK131" s="85" t="str">
        <f t="shared" si="45"/>
        <v/>
      </c>
      <c r="AL131" s="85" t="str">
        <f t="shared" si="45"/>
        <v/>
      </c>
      <c r="AM131" s="85" t="str">
        <f t="shared" si="45"/>
        <v/>
      </c>
      <c r="AN131" s="85" t="str">
        <f t="shared" si="45"/>
        <v/>
      </c>
      <c r="AO131" s="85" t="str">
        <f t="shared" si="45"/>
        <v/>
      </c>
      <c r="AP131" s="85" t="str">
        <f t="shared" si="45"/>
        <v/>
      </c>
      <c r="AQ131" s="85" t="str">
        <f t="shared" si="45"/>
        <v/>
      </c>
      <c r="AR131" s="85" t="str">
        <f t="shared" si="45"/>
        <v/>
      </c>
      <c r="AS131" s="85" t="str">
        <f t="shared" si="45"/>
        <v/>
      </c>
      <c r="AT131" s="85" t="str">
        <f t="shared" si="45"/>
        <v/>
      </c>
      <c r="AU131" s="85" t="str">
        <f t="shared" si="45"/>
        <v/>
      </c>
      <c r="AV131" s="85" t="str">
        <f t="shared" si="45"/>
        <v/>
      </c>
      <c r="AW131" s="85" t="str">
        <f t="shared" si="45"/>
        <v/>
      </c>
      <c r="AX131" s="85" t="str">
        <f t="shared" si="45"/>
        <v/>
      </c>
      <c r="AY131" s="85" t="str">
        <f t="shared" si="45"/>
        <v/>
      </c>
      <c r="AZ131" s="85" t="str">
        <f t="shared" si="45"/>
        <v/>
      </c>
      <c r="BA131" s="85" t="str">
        <f t="shared" si="45"/>
        <v/>
      </c>
      <c r="BB131" s="85" t="str">
        <f t="shared" si="45"/>
        <v/>
      </c>
      <c r="BC131" s="85" t="str">
        <f t="shared" si="45"/>
        <v/>
      </c>
      <c r="BD131" s="85" t="str">
        <f t="shared" si="45"/>
        <v/>
      </c>
      <c r="BE131" s="85" t="str">
        <f t="shared" si="45"/>
        <v/>
      </c>
      <c r="BF131" s="85" t="str">
        <f t="shared" si="45"/>
        <v/>
      </c>
    </row>
    <row r="132" spans="1:58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58" s="20" customFormat="1" ht="28.5" x14ac:dyDescent="0.45">
      <c r="A133" s="19" t="s">
        <v>31</v>
      </c>
      <c r="E133" s="19" t="s">
        <v>36</v>
      </c>
      <c r="AH133" s="113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  <c r="AU133" s="86"/>
      <c r="AV133" s="86"/>
      <c r="AW133" s="86"/>
      <c r="AX133" s="86"/>
      <c r="AY133" s="86"/>
      <c r="AZ133" s="86"/>
      <c r="BA133" s="86"/>
      <c r="BB133" s="86"/>
      <c r="BC133" s="86"/>
      <c r="BD133" s="86"/>
      <c r="BE133" s="86"/>
      <c r="BF133" s="86"/>
    </row>
    <row r="134" spans="1:58" s="4" customFormat="1" ht="18.75" x14ac:dyDescent="0.3">
      <c r="A134" s="3"/>
      <c r="E134" s="3"/>
      <c r="AH134" s="98"/>
      <c r="AI134" s="60"/>
      <c r="AJ134" s="60"/>
      <c r="AK134" s="60"/>
      <c r="AL134" s="60"/>
      <c r="AM134" s="60"/>
      <c r="AN134" s="60"/>
      <c r="AO134" s="60"/>
      <c r="AP134" s="60"/>
      <c r="AQ134" s="60"/>
      <c r="AR134" s="60"/>
      <c r="AS134" s="60"/>
      <c r="AT134" s="60"/>
      <c r="AU134" s="60"/>
      <c r="AV134" s="60"/>
      <c r="AW134" s="60"/>
      <c r="AX134" s="60"/>
      <c r="AY134" s="60"/>
      <c r="AZ134" s="60"/>
      <c r="BA134" s="60"/>
      <c r="BB134" s="60"/>
      <c r="BC134" s="60"/>
      <c r="BD134" s="60"/>
      <c r="BE134" s="60"/>
      <c r="BF134" s="60"/>
    </row>
    <row r="135" spans="1:58" s="4" customFormat="1" x14ac:dyDescent="0.25">
      <c r="A135" s="8" t="s">
        <v>30</v>
      </c>
      <c r="AH135" s="98"/>
      <c r="AI135" s="60"/>
      <c r="AJ135" s="60"/>
      <c r="AK135" s="60"/>
      <c r="AL135" s="60"/>
      <c r="AM135" s="60"/>
      <c r="AN135" s="60"/>
      <c r="AO135" s="60"/>
      <c r="AP135" s="60"/>
      <c r="AQ135" s="60"/>
      <c r="AR135" s="60"/>
      <c r="AS135" s="60"/>
      <c r="AT135" s="60"/>
      <c r="AU135" s="60"/>
      <c r="AV135" s="60"/>
      <c r="AW135" s="60"/>
      <c r="AX135" s="60"/>
      <c r="AY135" s="60"/>
      <c r="AZ135" s="60"/>
      <c r="BA135" s="60"/>
      <c r="BB135" s="60"/>
      <c r="BC135" s="60"/>
      <c r="BD135" s="60"/>
      <c r="BE135" s="60"/>
      <c r="BF135" s="60"/>
    </row>
    <row r="136" spans="1:58" s="4" customFormat="1" x14ac:dyDescent="0.25">
      <c r="A136" s="5" t="s">
        <v>34</v>
      </c>
      <c r="B136" s="6" t="s">
        <v>4</v>
      </c>
      <c r="C136" s="6" t="s">
        <v>5</v>
      </c>
      <c r="D136" s="5" t="s">
        <v>6</v>
      </c>
      <c r="E136" s="5" t="s">
        <v>7</v>
      </c>
      <c r="F136" s="5" t="s">
        <v>8</v>
      </c>
      <c r="G136" s="5" t="s">
        <v>9</v>
      </c>
      <c r="H136" s="5" t="s">
        <v>10</v>
      </c>
      <c r="I136" s="5" t="s">
        <v>11</v>
      </c>
      <c r="J136" s="5" t="s">
        <v>12</v>
      </c>
      <c r="K136" s="5" t="s">
        <v>13</v>
      </c>
      <c r="L136" s="5" t="s">
        <v>14</v>
      </c>
      <c r="M136" s="5" t="s">
        <v>15</v>
      </c>
      <c r="N136" s="5" t="s">
        <v>16</v>
      </c>
      <c r="O136" s="5" t="s">
        <v>17</v>
      </c>
      <c r="P136" s="5" t="s">
        <v>18</v>
      </c>
      <c r="Q136" s="5" t="s">
        <v>19</v>
      </c>
      <c r="R136" s="5" t="s">
        <v>20</v>
      </c>
      <c r="S136" s="5" t="s">
        <v>21</v>
      </c>
      <c r="T136" s="5" t="s">
        <v>22</v>
      </c>
      <c r="U136" s="5" t="s">
        <v>23</v>
      </c>
      <c r="V136" s="5" t="s">
        <v>24</v>
      </c>
      <c r="W136" s="5" t="s">
        <v>25</v>
      </c>
      <c r="X136" s="5" t="s">
        <v>26</v>
      </c>
      <c r="Y136" s="5" t="s">
        <v>27</v>
      </c>
      <c r="AH136" s="100" t="s">
        <v>56</v>
      </c>
      <c r="AI136" s="6" t="s">
        <v>4</v>
      </c>
      <c r="AJ136" s="6" t="s">
        <v>5</v>
      </c>
      <c r="AK136" s="6" t="s">
        <v>6</v>
      </c>
      <c r="AL136" s="6" t="s">
        <v>7</v>
      </c>
      <c r="AM136" s="6" t="s">
        <v>8</v>
      </c>
      <c r="AN136" s="6" t="s">
        <v>9</v>
      </c>
      <c r="AO136" s="6" t="s">
        <v>10</v>
      </c>
      <c r="AP136" s="6" t="s">
        <v>11</v>
      </c>
      <c r="AQ136" s="6" t="s">
        <v>12</v>
      </c>
      <c r="AR136" s="6" t="s">
        <v>13</v>
      </c>
      <c r="AS136" s="6" t="s">
        <v>14</v>
      </c>
      <c r="AT136" s="6" t="s">
        <v>15</v>
      </c>
      <c r="AU136" s="6" t="s">
        <v>16</v>
      </c>
      <c r="AV136" s="6" t="s">
        <v>17</v>
      </c>
      <c r="AW136" s="6" t="s">
        <v>18</v>
      </c>
      <c r="AX136" s="6" t="s">
        <v>19</v>
      </c>
      <c r="AY136" s="6" t="s">
        <v>20</v>
      </c>
      <c r="AZ136" s="6" t="s">
        <v>21</v>
      </c>
      <c r="BA136" s="6" t="s">
        <v>22</v>
      </c>
      <c r="BB136" s="6" t="s">
        <v>23</v>
      </c>
      <c r="BC136" s="6" t="s">
        <v>24</v>
      </c>
      <c r="BD136" s="6" t="s">
        <v>25</v>
      </c>
      <c r="BE136" s="6" t="s">
        <v>26</v>
      </c>
      <c r="BF136" s="6" t="s">
        <v>27</v>
      </c>
    </row>
    <row r="137" spans="1:58" s="4" customFormat="1" x14ac:dyDescent="0.25">
      <c r="A137" s="8">
        <v>3</v>
      </c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AH137" s="98" t="s">
        <v>61</v>
      </c>
      <c r="AI137" s="60" t="str">
        <f t="array" ref="AI137">IFERROR(MATCH(MIN(IF(B137:B144&gt;0.33,B137:B144)),B137:B144,0),"-INF")</f>
        <v>-INF</v>
      </c>
      <c r="AJ137" s="60" t="str">
        <f t="array" ref="AJ137">IFERROR(MATCH(MIN(IF(C137:C144&gt;0.33,C137:C144)),C137:C144,0),"-INF")</f>
        <v>-INF</v>
      </c>
      <c r="AK137" s="60" t="str">
        <f t="array" ref="AK137">IFERROR(MATCH(MIN(IF(D137:D144&gt;0.33,D137:D144)),D137:D144,0),"-INF")</f>
        <v>-INF</v>
      </c>
      <c r="AL137" s="60" t="str">
        <f t="array" ref="AL137">IFERROR(MATCH(MIN(IF(E137:E144&gt;0.33,E137:E144)),E137:E144,0),"-INF")</f>
        <v>-INF</v>
      </c>
      <c r="AM137" s="60" t="str">
        <f t="array" ref="AM137">IFERROR(MATCH(MIN(IF(F137:F144&gt;0.33,F137:F144)),F137:F144,0),"-INF")</f>
        <v>-INF</v>
      </c>
      <c r="AN137" s="60" t="str">
        <f t="array" ref="AN137">IFERROR(MATCH(MIN(IF(G137:G144&gt;0.33,G137:G144)),G137:G144,0),"-INF")</f>
        <v>-INF</v>
      </c>
      <c r="AO137" s="60" t="str">
        <f t="array" ref="AO137">IFERROR(MATCH(MIN(IF(H137:H144&gt;0.33,H137:H144)),H137:H144,0),"-INF")</f>
        <v>-INF</v>
      </c>
      <c r="AP137" s="60" t="str">
        <f t="array" ref="AP137">IFERROR(MATCH(MIN(IF(I137:I144&gt;0.33,I137:I144)),I137:I144,0),"-INF")</f>
        <v>-INF</v>
      </c>
      <c r="AQ137" s="60" t="str">
        <f t="array" ref="AQ137">IFERROR(MATCH(MIN(IF(J137:J144&gt;0.33,J137:J144)),J137:J144,0),"-INF")</f>
        <v>-INF</v>
      </c>
      <c r="AR137" s="60" t="str">
        <f t="array" ref="AR137">IFERROR(MATCH(MIN(IF(K137:K144&gt;0.33,K137:K144)),K137:K144,0),"-INF")</f>
        <v>-INF</v>
      </c>
      <c r="AS137" s="60" t="str">
        <f t="array" ref="AS137">IFERROR(MATCH(MIN(IF(L137:L144&gt;0.33,L137:L144)),L137:L144,0),"-INF")</f>
        <v>-INF</v>
      </c>
      <c r="AT137" s="60" t="str">
        <f t="array" ref="AT137">IFERROR(MATCH(MIN(IF(M137:M144&gt;0.33,M137:M144)),M137:M144,0),"-INF")</f>
        <v>-INF</v>
      </c>
      <c r="AU137" s="60" t="str">
        <f t="array" ref="AU137">IFERROR(MATCH(MIN(IF(N137:N144&gt;0.33,N137:N144)),N137:N144,0),"-INF")</f>
        <v>-INF</v>
      </c>
      <c r="AV137" s="60" t="str">
        <f t="array" ref="AV137">IFERROR(MATCH(MIN(IF(O137:O144&gt;0.33,O137:O144)),O137:O144,0),"-INF")</f>
        <v>-INF</v>
      </c>
      <c r="AW137" s="60" t="str">
        <f t="array" ref="AW137">IFERROR(MATCH(MIN(IF(P137:P144&gt;0.33,P137:P144)),P137:P144,0),"-INF")</f>
        <v>-INF</v>
      </c>
      <c r="AX137" s="60" t="str">
        <f t="array" ref="AX137">IFERROR(MATCH(MIN(IF(Q137:Q144&gt;0.33,Q137:Q144)),Q137:Q144,0),"-INF")</f>
        <v>-INF</v>
      </c>
      <c r="AY137" s="60" t="str">
        <f t="array" ref="AY137">IFERROR(MATCH(MIN(IF(R137:R144&gt;0.33,R137:R144)),R137:R144,0),"-INF")</f>
        <v>-INF</v>
      </c>
      <c r="AZ137" s="60" t="str">
        <f t="array" ref="AZ137">IFERROR(MATCH(MIN(IF(S137:S144&gt;0.33,S137:S144)),S137:S144,0),"-INF")</f>
        <v>-INF</v>
      </c>
      <c r="BA137" s="60" t="str">
        <f t="array" ref="BA137">IFERROR(MATCH(MIN(IF(T137:T144&gt;0.33,T137:T144)),T137:T144,0),"-INF")</f>
        <v>-INF</v>
      </c>
      <c r="BB137" s="60" t="str">
        <f t="array" ref="BB137">IFERROR(MATCH(MIN(IF(U137:U144&gt;0.33,U137:U144)),U137:U144,0),"-INF")</f>
        <v>-INF</v>
      </c>
      <c r="BC137" s="60" t="str">
        <f t="array" ref="BC137">IFERROR(MATCH(MIN(IF(V137:V144&gt;0.33,V137:V144)),V137:V144,0),"-INF")</f>
        <v>-INF</v>
      </c>
      <c r="BD137" s="60" t="str">
        <f t="array" ref="BD137">IFERROR(MATCH(MIN(IF(W137:W144&gt;0.33,W137:W144)),W137:W144,0),"-INF")</f>
        <v>-INF</v>
      </c>
      <c r="BE137" s="60" t="str">
        <f t="array" ref="BE137">IFERROR(MATCH(MIN(IF(X137:X144&gt;0.33,X137:X144)),X137:X144,0),"-INF")</f>
        <v>-INF</v>
      </c>
      <c r="BF137" s="60" t="str">
        <f t="array" ref="BF137">IFERROR(MATCH(MIN(IF(Y137:Y144&gt;0.33,Y137:Y144)),Y137:Y144,0),"-INF")</f>
        <v>-INF</v>
      </c>
    </row>
    <row r="138" spans="1:58" s="4" customFormat="1" x14ac:dyDescent="0.25">
      <c r="A138" s="8">
        <v>10</v>
      </c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AH138" s="98" t="s">
        <v>62</v>
      </c>
      <c r="AI138" s="60" t="str">
        <f t="array" ref="AI138">IFERROR(MATCH(MAX(IF(B137:B144&lt;0.33,B137:B144)),B137:B144,0),"INF")</f>
        <v>INF</v>
      </c>
      <c r="AJ138" s="60" t="str">
        <f t="array" ref="AJ138">IFERROR(MATCH(MAX(IF(C137:C144&lt;0.33,C137:C144)),C137:C144,0),"INF")</f>
        <v>INF</v>
      </c>
      <c r="AK138" s="60" t="str">
        <f t="array" ref="AK138">IFERROR(MATCH(MAX(IF(D137:D144&lt;0.33,D137:D144)),D137:D144,0),"INF")</f>
        <v>INF</v>
      </c>
      <c r="AL138" s="60" t="str">
        <f t="array" ref="AL138">IFERROR(MATCH(MAX(IF(E137:E144&lt;0.33,E137:E144)),E137:E144,0),"INF")</f>
        <v>INF</v>
      </c>
      <c r="AM138" s="60" t="str">
        <f t="array" ref="AM138">IFERROR(MATCH(MAX(IF(F137:F144&lt;0.33,F137:F144)),F137:F144,0),"INF")</f>
        <v>INF</v>
      </c>
      <c r="AN138" s="60" t="str">
        <f t="array" ref="AN138">IFERROR(MATCH(MAX(IF(G137:G144&lt;0.33,G137:G144)),G137:G144,0),"INF")</f>
        <v>INF</v>
      </c>
      <c r="AO138" s="60" t="str">
        <f t="array" ref="AO138">IFERROR(MATCH(MAX(IF(H137:H144&lt;0.33,H137:H144)),H137:H144,0),"INF")</f>
        <v>INF</v>
      </c>
      <c r="AP138" s="60" t="str">
        <f t="array" ref="AP138">IFERROR(MATCH(MAX(IF(I137:I144&lt;0.33,I137:I144)),I137:I144,0),"INF")</f>
        <v>INF</v>
      </c>
      <c r="AQ138" s="60" t="str">
        <f t="array" ref="AQ138">IFERROR(MATCH(MAX(IF(J137:J144&lt;0.33,J137:J144)),J137:J144,0),"INF")</f>
        <v>INF</v>
      </c>
      <c r="AR138" s="60" t="str">
        <f t="array" ref="AR138">IFERROR(MATCH(MAX(IF(K137:K144&lt;0.33,K137:K144)),K137:K144,0),"INF")</f>
        <v>INF</v>
      </c>
      <c r="AS138" s="60" t="str">
        <f t="array" ref="AS138">IFERROR(MATCH(MAX(IF(L137:L144&lt;0.33,L137:L144)),L137:L144,0),"INF")</f>
        <v>INF</v>
      </c>
      <c r="AT138" s="60" t="str">
        <f t="array" ref="AT138">IFERROR(MATCH(MAX(IF(M137:M144&lt;0.33,M137:M144)),M137:M144,0),"INF")</f>
        <v>INF</v>
      </c>
      <c r="AU138" s="60" t="str">
        <f t="array" ref="AU138">IFERROR(MATCH(MAX(IF(N137:N144&lt;0.33,N137:N144)),N137:N144,0),"INF")</f>
        <v>INF</v>
      </c>
      <c r="AV138" s="60" t="str">
        <f t="array" ref="AV138">IFERROR(MATCH(MAX(IF(O137:O144&lt;0.33,O137:O144)),O137:O144,0),"INF")</f>
        <v>INF</v>
      </c>
      <c r="AW138" s="60" t="str">
        <f t="array" ref="AW138">IFERROR(MATCH(MAX(IF(P137:P144&lt;0.33,P137:P144)),P137:P144,0),"INF")</f>
        <v>INF</v>
      </c>
      <c r="AX138" s="60" t="str">
        <f t="array" ref="AX138">IFERROR(MATCH(MAX(IF(Q137:Q144&lt;0.33,Q137:Q144)),Q137:Q144,0),"INF")</f>
        <v>INF</v>
      </c>
      <c r="AY138" s="60" t="str">
        <f t="array" ref="AY138">IFERROR(MATCH(MAX(IF(R137:R144&lt;0.33,R137:R144)),R137:R144,0),"INF")</f>
        <v>INF</v>
      </c>
      <c r="AZ138" s="60" t="str">
        <f t="array" ref="AZ138">IFERROR(MATCH(MAX(IF(S137:S144&lt;0.33,S137:S144)),S137:S144,0),"INF")</f>
        <v>INF</v>
      </c>
      <c r="BA138" s="60" t="str">
        <f t="array" ref="BA138">IFERROR(MATCH(MAX(IF(T137:T144&lt;0.33,T137:T144)),T137:T144,0),"INF")</f>
        <v>INF</v>
      </c>
      <c r="BB138" s="60" t="str">
        <f t="array" ref="BB138">IFERROR(MATCH(MAX(IF(U137:U144&lt;0.33,U137:U144)),U137:U144,0),"INF")</f>
        <v>INF</v>
      </c>
      <c r="BC138" s="60" t="str">
        <f t="array" ref="BC138">IFERROR(MATCH(MAX(IF(V137:V144&lt;0.33,V137:V144)),V137:V144,0),"INF")</f>
        <v>INF</v>
      </c>
      <c r="BD138" s="60" t="str">
        <f t="array" ref="BD138">IFERROR(MATCH(MAX(IF(W137:W144&lt;0.33,W137:W144)),W137:W144,0),"INF")</f>
        <v>INF</v>
      </c>
      <c r="BE138" s="60" t="str">
        <f t="array" ref="BE138">IFERROR(MATCH(MAX(IF(X137:X144&lt;0.33,X137:X144)),X137:X144,0),"INF")</f>
        <v>INF</v>
      </c>
      <c r="BF138" s="60" t="str">
        <f t="array" ref="BF138">IFERROR(MATCH(MAX(IF(Y137:Y144&lt;0.33,Y137:Y144)),Y137:Y144,0),"INF")</f>
        <v>INF</v>
      </c>
    </row>
    <row r="139" spans="1:58" s="4" customFormat="1" x14ac:dyDescent="0.25">
      <c r="A139" s="8">
        <v>30</v>
      </c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AH139" s="98" t="s">
        <v>58</v>
      </c>
      <c r="AI139" s="60">
        <f t="shared" ref="AI139:BF139" si="46">IFERROR(INDEX(B137:B144,AI138)-INDEX(B137:B144,AI137),0)</f>
        <v>0</v>
      </c>
      <c r="AJ139" s="60">
        <f t="shared" si="46"/>
        <v>0</v>
      </c>
      <c r="AK139" s="60">
        <f t="shared" si="46"/>
        <v>0</v>
      </c>
      <c r="AL139" s="60">
        <f t="shared" si="46"/>
        <v>0</v>
      </c>
      <c r="AM139" s="60">
        <f t="shared" si="46"/>
        <v>0</v>
      </c>
      <c r="AN139" s="60">
        <f t="shared" si="46"/>
        <v>0</v>
      </c>
      <c r="AO139" s="60">
        <f t="shared" si="46"/>
        <v>0</v>
      </c>
      <c r="AP139" s="60">
        <f t="shared" si="46"/>
        <v>0</v>
      </c>
      <c r="AQ139" s="60">
        <f t="shared" si="46"/>
        <v>0</v>
      </c>
      <c r="AR139" s="60">
        <f t="shared" si="46"/>
        <v>0</v>
      </c>
      <c r="AS139" s="60">
        <f t="shared" si="46"/>
        <v>0</v>
      </c>
      <c r="AT139" s="60">
        <f t="shared" si="46"/>
        <v>0</v>
      </c>
      <c r="AU139" s="60">
        <f t="shared" si="46"/>
        <v>0</v>
      </c>
      <c r="AV139" s="60">
        <f t="shared" si="46"/>
        <v>0</v>
      </c>
      <c r="AW139" s="60">
        <f t="shared" si="46"/>
        <v>0</v>
      </c>
      <c r="AX139" s="60">
        <f t="shared" si="46"/>
        <v>0</v>
      </c>
      <c r="AY139" s="60">
        <f t="shared" si="46"/>
        <v>0</v>
      </c>
      <c r="AZ139" s="60">
        <f t="shared" si="46"/>
        <v>0</v>
      </c>
      <c r="BA139" s="60">
        <f t="shared" si="46"/>
        <v>0</v>
      </c>
      <c r="BB139" s="60">
        <f t="shared" si="46"/>
        <v>0</v>
      </c>
      <c r="BC139" s="60">
        <f t="shared" si="46"/>
        <v>0</v>
      </c>
      <c r="BD139" s="60">
        <f t="shared" si="46"/>
        <v>0</v>
      </c>
      <c r="BE139" s="60">
        <f t="shared" si="46"/>
        <v>0</v>
      </c>
      <c r="BF139" s="60">
        <f t="shared" si="46"/>
        <v>0</v>
      </c>
    </row>
    <row r="140" spans="1:58" s="4" customFormat="1" x14ac:dyDescent="0.25">
      <c r="A140" s="8">
        <v>60</v>
      </c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AH140" s="98" t="s">
        <v>59</v>
      </c>
      <c r="AI140" s="60">
        <f t="shared" ref="AI140:AK140" si="47">IFERROR(INDEX($A137:$A144,AI138)-INDEX($A137:$A144,AI137),0)</f>
        <v>0</v>
      </c>
      <c r="AJ140" s="60">
        <f t="shared" si="47"/>
        <v>0</v>
      </c>
      <c r="AK140" s="60">
        <f t="shared" si="47"/>
        <v>0</v>
      </c>
      <c r="AL140" s="60">
        <f>IFERROR(INDEX($A137:$A144,AL138)-INDEX($A137:$A144,AL137),0)</f>
        <v>0</v>
      </c>
      <c r="AM140" s="60">
        <f t="shared" ref="AM140:BF140" si="48">IFERROR(INDEX($A137:$A144,AM138)-INDEX($A137:$A144,AM137),0)</f>
        <v>0</v>
      </c>
      <c r="AN140" s="60">
        <f t="shared" si="48"/>
        <v>0</v>
      </c>
      <c r="AO140" s="60">
        <f t="shared" si="48"/>
        <v>0</v>
      </c>
      <c r="AP140" s="60">
        <f t="shared" si="48"/>
        <v>0</v>
      </c>
      <c r="AQ140" s="60">
        <f t="shared" si="48"/>
        <v>0</v>
      </c>
      <c r="AR140" s="60">
        <f t="shared" si="48"/>
        <v>0</v>
      </c>
      <c r="AS140" s="60">
        <f t="shared" si="48"/>
        <v>0</v>
      </c>
      <c r="AT140" s="60">
        <f t="shared" si="48"/>
        <v>0</v>
      </c>
      <c r="AU140" s="60">
        <f t="shared" si="48"/>
        <v>0</v>
      </c>
      <c r="AV140" s="60">
        <f t="shared" si="48"/>
        <v>0</v>
      </c>
      <c r="AW140" s="60">
        <f t="shared" si="48"/>
        <v>0</v>
      </c>
      <c r="AX140" s="60">
        <f t="shared" si="48"/>
        <v>0</v>
      </c>
      <c r="AY140" s="60">
        <f t="shared" si="48"/>
        <v>0</v>
      </c>
      <c r="AZ140" s="60">
        <f t="shared" si="48"/>
        <v>0</v>
      </c>
      <c r="BA140" s="60">
        <f t="shared" si="48"/>
        <v>0</v>
      </c>
      <c r="BB140" s="60">
        <f t="shared" si="48"/>
        <v>0</v>
      </c>
      <c r="BC140" s="60">
        <f t="shared" si="48"/>
        <v>0</v>
      </c>
      <c r="BD140" s="60">
        <f t="shared" si="48"/>
        <v>0</v>
      </c>
      <c r="BE140" s="60">
        <f t="shared" si="48"/>
        <v>0</v>
      </c>
      <c r="BF140" s="60">
        <f t="shared" si="48"/>
        <v>0</v>
      </c>
    </row>
    <row r="141" spans="1:58" s="4" customFormat="1" x14ac:dyDescent="0.25">
      <c r="A141" s="8">
        <v>120</v>
      </c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AH141" s="100" t="s">
        <v>60</v>
      </c>
      <c r="AI141" s="68" t="str">
        <f t="shared" ref="AI141:BF141" si="49">IF(AI138="INF","INF",IFERROR(INDEX($A137:$A144,AI137)+AI140/AI139*(0.33-INDEX(B137:B144,AI137)),0))</f>
        <v>INF</v>
      </c>
      <c r="AJ141" s="68" t="str">
        <f t="shared" si="49"/>
        <v>INF</v>
      </c>
      <c r="AK141" s="68" t="str">
        <f t="shared" si="49"/>
        <v>INF</v>
      </c>
      <c r="AL141" s="68" t="str">
        <f t="shared" si="49"/>
        <v>INF</v>
      </c>
      <c r="AM141" s="68" t="str">
        <f t="shared" si="49"/>
        <v>INF</v>
      </c>
      <c r="AN141" s="68" t="str">
        <f t="shared" si="49"/>
        <v>INF</v>
      </c>
      <c r="AO141" s="68" t="str">
        <f t="shared" si="49"/>
        <v>INF</v>
      </c>
      <c r="AP141" s="68" t="str">
        <f t="shared" si="49"/>
        <v>INF</v>
      </c>
      <c r="AQ141" s="68" t="str">
        <f t="shared" si="49"/>
        <v>INF</v>
      </c>
      <c r="AR141" s="68" t="str">
        <f t="shared" si="49"/>
        <v>INF</v>
      </c>
      <c r="AS141" s="68" t="str">
        <f t="shared" si="49"/>
        <v>INF</v>
      </c>
      <c r="AT141" s="68" t="str">
        <f t="shared" si="49"/>
        <v>INF</v>
      </c>
      <c r="AU141" s="68" t="str">
        <f t="shared" si="49"/>
        <v>INF</v>
      </c>
      <c r="AV141" s="68" t="str">
        <f t="shared" si="49"/>
        <v>INF</v>
      </c>
      <c r="AW141" s="68" t="str">
        <f t="shared" si="49"/>
        <v>INF</v>
      </c>
      <c r="AX141" s="68" t="str">
        <f t="shared" si="49"/>
        <v>INF</v>
      </c>
      <c r="AY141" s="68" t="str">
        <f t="shared" si="49"/>
        <v>INF</v>
      </c>
      <c r="AZ141" s="68" t="str">
        <f t="shared" si="49"/>
        <v>INF</v>
      </c>
      <c r="BA141" s="68" t="str">
        <f t="shared" si="49"/>
        <v>INF</v>
      </c>
      <c r="BB141" s="68" t="str">
        <f t="shared" si="49"/>
        <v>INF</v>
      </c>
      <c r="BC141" s="68" t="str">
        <f t="shared" si="49"/>
        <v>INF</v>
      </c>
      <c r="BD141" s="68" t="str">
        <f t="shared" si="49"/>
        <v>INF</v>
      </c>
      <c r="BE141" s="68" t="str">
        <f t="shared" si="49"/>
        <v>INF</v>
      </c>
      <c r="BF141" s="68" t="str">
        <f t="shared" si="49"/>
        <v>INF</v>
      </c>
    </row>
    <row r="142" spans="1:58" s="4" customFormat="1" x14ac:dyDescent="0.25">
      <c r="A142" s="8">
        <v>300</v>
      </c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AH142" s="98"/>
      <c r="AI142" s="60"/>
      <c r="AJ142" s="60"/>
      <c r="AK142" s="60"/>
      <c r="AL142" s="60"/>
      <c r="AM142" s="60"/>
      <c r="AN142" s="60"/>
      <c r="AO142" s="60"/>
      <c r="AP142" s="60"/>
      <c r="AQ142" s="60"/>
      <c r="AR142" s="60"/>
      <c r="AS142" s="60"/>
      <c r="AT142" s="60"/>
      <c r="AU142" s="60"/>
      <c r="AV142" s="60"/>
      <c r="AW142" s="60"/>
      <c r="AX142" s="60"/>
      <c r="AY142" s="60"/>
      <c r="AZ142" s="60"/>
      <c r="BA142" s="60"/>
      <c r="BB142" s="60"/>
      <c r="BC142" s="60"/>
      <c r="BD142" s="60"/>
      <c r="BE142" s="60"/>
      <c r="BF142" s="60"/>
    </row>
    <row r="143" spans="1:58" s="4" customFormat="1" x14ac:dyDescent="0.25">
      <c r="A143" s="8">
        <v>600</v>
      </c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AH143" s="100" t="s">
        <v>57</v>
      </c>
      <c r="AI143" s="60"/>
      <c r="AJ143" s="60"/>
      <c r="AK143" s="60"/>
      <c r="AL143" s="60"/>
      <c r="AM143" s="60"/>
      <c r="AN143" s="60"/>
      <c r="AO143" s="60"/>
      <c r="AP143" s="60"/>
      <c r="AQ143" s="60"/>
      <c r="AR143" s="60"/>
      <c r="AS143" s="60"/>
      <c r="AT143" s="60"/>
      <c r="AU143" s="60"/>
      <c r="AV143" s="60"/>
      <c r="AW143" s="60"/>
      <c r="AX143" s="60"/>
      <c r="AY143" s="60"/>
      <c r="AZ143" s="60"/>
      <c r="BA143" s="60"/>
      <c r="BB143" s="60"/>
      <c r="BC143" s="60"/>
      <c r="BD143" s="60"/>
      <c r="BE143" s="60"/>
      <c r="BF143" s="60"/>
    </row>
    <row r="144" spans="1:58" s="4" customFormat="1" x14ac:dyDescent="0.25">
      <c r="A144" s="8">
        <v>1800</v>
      </c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AH144" s="98" t="s">
        <v>61</v>
      </c>
      <c r="AI144" s="60" t="str">
        <f t="array" ref="AI144">IFERROR(MATCH(MIN(IF(B137:B144&gt;0.1,B137:B144)),B137:B144,0),"-INF")</f>
        <v>-INF</v>
      </c>
      <c r="AJ144" s="60" t="str">
        <f t="array" ref="AJ144">IFERROR(MATCH(MIN(IF(C137:C144&gt;0.1,C137:C144)),C137:C144,0),"-INF")</f>
        <v>-INF</v>
      </c>
      <c r="AK144" s="60" t="str">
        <f t="array" ref="AK144">IFERROR(MATCH(MIN(IF(D137:D144&gt;0.1,D137:D144)),D137:D144,0),"-INF")</f>
        <v>-INF</v>
      </c>
      <c r="AL144" s="60" t="str">
        <f t="array" ref="AL144">IFERROR(MATCH(MIN(IF(E137:E144&gt;0.1,E137:E144)),E137:E144,0),"-INF")</f>
        <v>-INF</v>
      </c>
      <c r="AM144" s="60" t="str">
        <f t="array" ref="AM144">IFERROR(MATCH(MIN(IF(F137:F144&gt;0.1,F137:F144)),F137:F144,0),"-INF")</f>
        <v>-INF</v>
      </c>
      <c r="AN144" s="60" t="str">
        <f t="array" ref="AN144">IFERROR(MATCH(MIN(IF(G137:G144&gt;0.1,G137:G144)),G137:G144,0),"-INF")</f>
        <v>-INF</v>
      </c>
      <c r="AO144" s="60" t="str">
        <f t="array" ref="AO144">IFERROR(MATCH(MIN(IF(H137:H144&gt;0.1,H137:H144)),H137:H144,0),"-INF")</f>
        <v>-INF</v>
      </c>
      <c r="AP144" s="60" t="str">
        <f t="array" ref="AP144">IFERROR(MATCH(MIN(IF(I137:I144&gt;0.1,I137:I144)),I137:I144,0),"-INF")</f>
        <v>-INF</v>
      </c>
      <c r="AQ144" s="60" t="str">
        <f t="array" ref="AQ144">IFERROR(MATCH(MIN(IF(J137:J144&gt;0.1,J137:J144)),J137:J144,0),"-INF")</f>
        <v>-INF</v>
      </c>
      <c r="AR144" s="60" t="str">
        <f t="array" ref="AR144">IFERROR(MATCH(MIN(IF(K137:K144&gt;0.1,K137:K144)),K137:K144,0),"-INF")</f>
        <v>-INF</v>
      </c>
      <c r="AS144" s="60" t="str">
        <f t="array" ref="AS144">IFERROR(MATCH(MIN(IF(L137:L144&gt;0.1,L137:L144)),L137:L144,0),"-INF")</f>
        <v>-INF</v>
      </c>
      <c r="AT144" s="60" t="str">
        <f t="array" ref="AT144">IFERROR(MATCH(MIN(IF(M137:M144&gt;0.1,M137:M144)),M137:M144,0),"-INF")</f>
        <v>-INF</v>
      </c>
      <c r="AU144" s="60" t="str">
        <f t="array" ref="AU144">IFERROR(MATCH(MIN(IF(N137:N144&gt;0.1,N137:N144)),N137:N144,0),"-INF")</f>
        <v>-INF</v>
      </c>
      <c r="AV144" s="60" t="str">
        <f t="array" ref="AV144">IFERROR(MATCH(MIN(IF(O137:O144&gt;0.1,O137:O144)),O137:O144,0),"-INF")</f>
        <v>-INF</v>
      </c>
      <c r="AW144" s="60" t="str">
        <f t="array" ref="AW144">IFERROR(MATCH(MIN(IF(P137:P144&gt;0.1,P137:P144)),P137:P144,0),"-INF")</f>
        <v>-INF</v>
      </c>
      <c r="AX144" s="60" t="str">
        <f t="array" ref="AX144">IFERROR(MATCH(MIN(IF(Q137:Q144&gt;0.1,Q137:Q144)),Q137:Q144,0),"-INF")</f>
        <v>-INF</v>
      </c>
      <c r="AY144" s="60" t="str">
        <f t="array" ref="AY144">IFERROR(MATCH(MIN(IF(R137:R144&gt;0.1,R137:R144)),R137:R144,0),"-INF")</f>
        <v>-INF</v>
      </c>
      <c r="AZ144" s="60" t="str">
        <f t="array" ref="AZ144">IFERROR(MATCH(MIN(IF(S137:S144&gt;0.1,S137:S144)),S137:S144,0),"-INF")</f>
        <v>-INF</v>
      </c>
      <c r="BA144" s="60" t="str">
        <f t="array" ref="BA144">IFERROR(MATCH(MIN(IF(T137:T144&gt;0.1,T137:T144)),T137:T144,0),"-INF")</f>
        <v>-INF</v>
      </c>
      <c r="BB144" s="60" t="str">
        <f t="array" ref="BB144">IFERROR(MATCH(MIN(IF(U137:U144&gt;0.1,U137:U144)),U137:U144,0),"-INF")</f>
        <v>-INF</v>
      </c>
      <c r="BC144" s="60" t="str">
        <f t="array" ref="BC144">IFERROR(MATCH(MIN(IF(V137:V144&gt;0.1,V137:V144)),V137:V144,0),"-INF")</f>
        <v>-INF</v>
      </c>
      <c r="BD144" s="60" t="str">
        <f t="array" ref="BD144">IFERROR(MATCH(MIN(IF(W137:W144&gt;0.1,W137:W144)),W137:W144,0),"-INF")</f>
        <v>-INF</v>
      </c>
      <c r="BE144" s="60" t="str">
        <f t="array" ref="BE144">IFERROR(MATCH(MIN(IF(X137:X144&gt;0.1,X137:X144)),X137:X144,0),"-INF")</f>
        <v>-INF</v>
      </c>
      <c r="BF144" s="60" t="str">
        <f t="array" ref="BF144">IFERROR(MATCH(MIN(IF(Y137:Y144&gt;0.1,Y137:Y144)),Y137:Y144,0),"-INF")</f>
        <v>-INF</v>
      </c>
    </row>
    <row r="145" spans="1:58" s="4" customFormat="1" x14ac:dyDescent="0.25">
      <c r="AH145" s="98" t="s">
        <v>62</v>
      </c>
      <c r="AI145" s="60" t="str">
        <f t="array" ref="AI145">IFERROR(MATCH(MAX(IF(B137:B144&lt;0.1,B137:B144)),B137:B144,0),"INF")</f>
        <v>INF</v>
      </c>
      <c r="AJ145" s="60" t="str">
        <f t="array" ref="AJ145">IFERROR(MATCH(MAX(IF(C137:C144&lt;0.1,C137:C144)),C137:C144,0),"INF")</f>
        <v>INF</v>
      </c>
      <c r="AK145" s="60" t="str">
        <f t="array" ref="AK145">IFERROR(MATCH(MAX(IF(D137:D144&lt;0.1,D137:D144)),D137:D144,0),"INF")</f>
        <v>INF</v>
      </c>
      <c r="AL145" s="60" t="str">
        <f t="array" ref="AL145">IFERROR(MATCH(MAX(IF(E137:E144&lt;0.1,E137:E144)),E137:E144,0),"INF")</f>
        <v>INF</v>
      </c>
      <c r="AM145" s="60" t="str">
        <f t="array" ref="AM145">IFERROR(MATCH(MAX(IF(F137:F144&lt;0.1,F137:F144)),F137:F144,0),"INF")</f>
        <v>INF</v>
      </c>
      <c r="AN145" s="60" t="str">
        <f t="array" ref="AN145">IFERROR(MATCH(MAX(IF(G137:G144&lt;0.1,G137:G144)),G137:G144,0),"INF")</f>
        <v>INF</v>
      </c>
      <c r="AO145" s="60" t="str">
        <f t="array" ref="AO145">IFERROR(MATCH(MAX(IF(H137:H144&lt;0.1,H137:H144)),H137:H144,0),"INF")</f>
        <v>INF</v>
      </c>
      <c r="AP145" s="60" t="str">
        <f t="array" ref="AP145">IFERROR(MATCH(MAX(IF(I137:I144&lt;0.1,I137:I144)),I137:I144,0),"INF")</f>
        <v>INF</v>
      </c>
      <c r="AQ145" s="60" t="str">
        <f t="array" ref="AQ145">IFERROR(MATCH(MAX(IF(J137:J144&lt;0.1,J137:J144)),J137:J144,0),"INF")</f>
        <v>INF</v>
      </c>
      <c r="AR145" s="60" t="str">
        <f t="array" ref="AR145">IFERROR(MATCH(MAX(IF(K137:K144&lt;0.1,K137:K144)),K137:K144,0),"INF")</f>
        <v>INF</v>
      </c>
      <c r="AS145" s="60" t="str">
        <f t="array" ref="AS145">IFERROR(MATCH(MAX(IF(L137:L144&lt;0.1,L137:L144)),L137:L144,0),"INF")</f>
        <v>INF</v>
      </c>
      <c r="AT145" s="60" t="str">
        <f t="array" ref="AT145">IFERROR(MATCH(MAX(IF(M137:M144&lt;0.1,M137:M144)),M137:M144,0),"INF")</f>
        <v>INF</v>
      </c>
      <c r="AU145" s="60" t="str">
        <f t="array" ref="AU145">IFERROR(MATCH(MAX(IF(N137:N144&lt;0.1,N137:N144)),N137:N144,0),"INF")</f>
        <v>INF</v>
      </c>
      <c r="AV145" s="60" t="str">
        <f t="array" ref="AV145">IFERROR(MATCH(MAX(IF(O137:O144&lt;0.1,O137:O144)),O137:O144,0),"INF")</f>
        <v>INF</v>
      </c>
      <c r="AW145" s="60" t="str">
        <f t="array" ref="AW145">IFERROR(MATCH(MAX(IF(P137:P144&lt;0.1,P137:P144)),P137:P144,0),"INF")</f>
        <v>INF</v>
      </c>
      <c r="AX145" s="60" t="str">
        <f t="array" ref="AX145">IFERROR(MATCH(MAX(IF(Q137:Q144&lt;0.1,Q137:Q144)),Q137:Q144,0),"INF")</f>
        <v>INF</v>
      </c>
      <c r="AY145" s="60" t="str">
        <f t="array" ref="AY145">IFERROR(MATCH(MAX(IF(R137:R144&lt;0.1,R137:R144)),R137:R144,0),"INF")</f>
        <v>INF</v>
      </c>
      <c r="AZ145" s="60" t="str">
        <f t="array" ref="AZ145">IFERROR(MATCH(MAX(IF(S137:S144&lt;0.1,S137:S144)),S137:S144,0),"INF")</f>
        <v>INF</v>
      </c>
      <c r="BA145" s="60" t="str">
        <f t="array" ref="BA145">IFERROR(MATCH(MAX(IF(T137:T144&lt;0.1,T137:T144)),T137:T144,0),"INF")</f>
        <v>INF</v>
      </c>
      <c r="BB145" s="60" t="str">
        <f t="array" ref="BB145">IFERROR(MATCH(MAX(IF(U137:U144&lt;0.1,U137:U144)),U137:U144,0),"INF")</f>
        <v>INF</v>
      </c>
      <c r="BC145" s="60" t="str">
        <f t="array" ref="BC145">IFERROR(MATCH(MAX(IF(V137:V144&lt;0.1,V137:V144)),V137:V144,0),"INF")</f>
        <v>INF</v>
      </c>
      <c r="BD145" s="60" t="str">
        <f t="array" ref="BD145">IFERROR(MATCH(MAX(IF(W137:W144&lt;0.1,W137:W144)),W137:W144,0),"INF")</f>
        <v>INF</v>
      </c>
      <c r="BE145" s="60" t="str">
        <f t="array" ref="BE145">IFERROR(MATCH(MAX(IF(X137:X144&lt;0.1,X137:X144)),X137:X144,0),"INF")</f>
        <v>INF</v>
      </c>
      <c r="BF145" s="60" t="str">
        <f t="array" ref="BF145">IFERROR(MATCH(MAX(IF(Y137:Y144&lt;0.1,Y137:Y144)),Y137:Y144,0),"INF")</f>
        <v>INF</v>
      </c>
    </row>
    <row r="146" spans="1:58" s="4" customFormat="1" x14ac:dyDescent="0.25">
      <c r="A146" s="4" t="s">
        <v>32</v>
      </c>
      <c r="AH146" s="98" t="s">
        <v>58</v>
      </c>
      <c r="AI146" s="60">
        <f t="shared" ref="AI146:BF146" si="50">IFERROR(INDEX(B137:B144,AI145)-INDEX(B137:B144,AI144),0)</f>
        <v>0</v>
      </c>
      <c r="AJ146" s="60">
        <f t="shared" si="50"/>
        <v>0</v>
      </c>
      <c r="AK146" s="60">
        <f t="shared" si="50"/>
        <v>0</v>
      </c>
      <c r="AL146" s="60">
        <f t="shared" si="50"/>
        <v>0</v>
      </c>
      <c r="AM146" s="60">
        <f t="shared" si="50"/>
        <v>0</v>
      </c>
      <c r="AN146" s="60">
        <f t="shared" si="50"/>
        <v>0</v>
      </c>
      <c r="AO146" s="60">
        <f t="shared" si="50"/>
        <v>0</v>
      </c>
      <c r="AP146" s="60">
        <f t="shared" si="50"/>
        <v>0</v>
      </c>
      <c r="AQ146" s="60">
        <f t="shared" si="50"/>
        <v>0</v>
      </c>
      <c r="AR146" s="60">
        <f t="shared" si="50"/>
        <v>0</v>
      </c>
      <c r="AS146" s="60">
        <f t="shared" si="50"/>
        <v>0</v>
      </c>
      <c r="AT146" s="60">
        <f t="shared" si="50"/>
        <v>0</v>
      </c>
      <c r="AU146" s="60">
        <f t="shared" si="50"/>
        <v>0</v>
      </c>
      <c r="AV146" s="60">
        <f t="shared" si="50"/>
        <v>0</v>
      </c>
      <c r="AW146" s="60">
        <f t="shared" si="50"/>
        <v>0</v>
      </c>
      <c r="AX146" s="60">
        <f t="shared" si="50"/>
        <v>0</v>
      </c>
      <c r="AY146" s="60">
        <f t="shared" si="50"/>
        <v>0</v>
      </c>
      <c r="AZ146" s="60">
        <f t="shared" si="50"/>
        <v>0</v>
      </c>
      <c r="BA146" s="60">
        <f t="shared" si="50"/>
        <v>0</v>
      </c>
      <c r="BB146" s="60">
        <f t="shared" si="50"/>
        <v>0</v>
      </c>
      <c r="BC146" s="60">
        <f t="shared" si="50"/>
        <v>0</v>
      </c>
      <c r="BD146" s="60">
        <f t="shared" si="50"/>
        <v>0</v>
      </c>
      <c r="BE146" s="60">
        <f t="shared" si="50"/>
        <v>0</v>
      </c>
      <c r="BF146" s="60">
        <f t="shared" si="50"/>
        <v>0</v>
      </c>
    </row>
    <row r="147" spans="1:58" s="4" customFormat="1" x14ac:dyDescent="0.25">
      <c r="A147" s="5" t="s">
        <v>34</v>
      </c>
      <c r="B147" s="6" t="s">
        <v>4</v>
      </c>
      <c r="C147" s="6" t="s">
        <v>5</v>
      </c>
      <c r="D147" s="5" t="s">
        <v>6</v>
      </c>
      <c r="E147" s="5" t="s">
        <v>7</v>
      </c>
      <c r="F147" s="5" t="s">
        <v>8</v>
      </c>
      <c r="G147" s="5" t="s">
        <v>9</v>
      </c>
      <c r="H147" s="5" t="s">
        <v>10</v>
      </c>
      <c r="I147" s="5" t="s">
        <v>11</v>
      </c>
      <c r="J147" s="5" t="s">
        <v>12</v>
      </c>
      <c r="K147" s="5" t="s">
        <v>13</v>
      </c>
      <c r="L147" s="5" t="s">
        <v>14</v>
      </c>
      <c r="M147" s="5" t="s">
        <v>15</v>
      </c>
      <c r="N147" s="5" t="s">
        <v>16</v>
      </c>
      <c r="O147" s="5" t="s">
        <v>17</v>
      </c>
      <c r="P147" s="5" t="s">
        <v>18</v>
      </c>
      <c r="Q147" s="5" t="s">
        <v>19</v>
      </c>
      <c r="R147" s="5" t="s">
        <v>20</v>
      </c>
      <c r="S147" s="5" t="s">
        <v>21</v>
      </c>
      <c r="T147" s="5" t="s">
        <v>22</v>
      </c>
      <c r="U147" s="5" t="s">
        <v>23</v>
      </c>
      <c r="V147" s="5" t="s">
        <v>24</v>
      </c>
      <c r="W147" s="5" t="s">
        <v>25</v>
      </c>
      <c r="X147" s="5" t="s">
        <v>26</v>
      </c>
      <c r="Y147" s="5" t="s">
        <v>27</v>
      </c>
      <c r="AH147" s="98" t="s">
        <v>59</v>
      </c>
      <c r="AI147" s="60">
        <f>IFERROR(INDEX($A137:$A144,AI145)-INDEX($A137:$A144,AI144),0)</f>
        <v>0</v>
      </c>
      <c r="AJ147" s="60">
        <f t="shared" ref="AJ147:BF147" si="51">IFERROR(INDEX($A137:$A144,AJ145)-INDEX($A137:$A144,AJ144),0)</f>
        <v>0</v>
      </c>
      <c r="AK147" s="60">
        <f t="shared" si="51"/>
        <v>0</v>
      </c>
      <c r="AL147" s="60">
        <f t="shared" si="51"/>
        <v>0</v>
      </c>
      <c r="AM147" s="60">
        <f t="shared" si="51"/>
        <v>0</v>
      </c>
      <c r="AN147" s="60">
        <f t="shared" si="51"/>
        <v>0</v>
      </c>
      <c r="AO147" s="60">
        <f t="shared" si="51"/>
        <v>0</v>
      </c>
      <c r="AP147" s="60">
        <f t="shared" si="51"/>
        <v>0</v>
      </c>
      <c r="AQ147" s="60">
        <f t="shared" si="51"/>
        <v>0</v>
      </c>
      <c r="AR147" s="60">
        <f t="shared" si="51"/>
        <v>0</v>
      </c>
      <c r="AS147" s="60">
        <f t="shared" si="51"/>
        <v>0</v>
      </c>
      <c r="AT147" s="60">
        <f t="shared" si="51"/>
        <v>0</v>
      </c>
      <c r="AU147" s="60">
        <f t="shared" si="51"/>
        <v>0</v>
      </c>
      <c r="AV147" s="60">
        <f t="shared" si="51"/>
        <v>0</v>
      </c>
      <c r="AW147" s="60">
        <f t="shared" si="51"/>
        <v>0</v>
      </c>
      <c r="AX147" s="60">
        <f t="shared" si="51"/>
        <v>0</v>
      </c>
      <c r="AY147" s="60">
        <f t="shared" si="51"/>
        <v>0</v>
      </c>
      <c r="AZ147" s="60">
        <f t="shared" si="51"/>
        <v>0</v>
      </c>
      <c r="BA147" s="60">
        <f t="shared" si="51"/>
        <v>0</v>
      </c>
      <c r="BB147" s="60">
        <f t="shared" si="51"/>
        <v>0</v>
      </c>
      <c r="BC147" s="60">
        <f t="shared" si="51"/>
        <v>0</v>
      </c>
      <c r="BD147" s="60">
        <f t="shared" si="51"/>
        <v>0</v>
      </c>
      <c r="BE147" s="60">
        <f t="shared" si="51"/>
        <v>0</v>
      </c>
      <c r="BF147" s="60">
        <f t="shared" si="51"/>
        <v>0</v>
      </c>
    </row>
    <row r="148" spans="1:58" s="4" customFormat="1" x14ac:dyDescent="0.25">
      <c r="A148" s="8">
        <v>3</v>
      </c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AH148" s="100" t="s">
        <v>63</v>
      </c>
      <c r="AI148" s="68" t="str">
        <f t="shared" ref="AI148:BF148" si="52">IF(AI145="INF","INF",IFERROR(INDEX($A137:$A144,AI144)+AI147/AI146*(0.1-INDEX(B137:B144,AI144)),0))</f>
        <v>INF</v>
      </c>
      <c r="AJ148" s="68" t="str">
        <f t="shared" si="52"/>
        <v>INF</v>
      </c>
      <c r="AK148" s="68" t="str">
        <f t="shared" si="52"/>
        <v>INF</v>
      </c>
      <c r="AL148" s="68" t="str">
        <f t="shared" si="52"/>
        <v>INF</v>
      </c>
      <c r="AM148" s="68" t="str">
        <f t="shared" si="52"/>
        <v>INF</v>
      </c>
      <c r="AN148" s="68" t="str">
        <f t="shared" si="52"/>
        <v>INF</v>
      </c>
      <c r="AO148" s="68" t="str">
        <f t="shared" si="52"/>
        <v>INF</v>
      </c>
      <c r="AP148" s="68" t="str">
        <f t="shared" si="52"/>
        <v>INF</v>
      </c>
      <c r="AQ148" s="68" t="str">
        <f t="shared" si="52"/>
        <v>INF</v>
      </c>
      <c r="AR148" s="68" t="str">
        <f t="shared" si="52"/>
        <v>INF</v>
      </c>
      <c r="AS148" s="68" t="str">
        <f t="shared" si="52"/>
        <v>INF</v>
      </c>
      <c r="AT148" s="68" t="str">
        <f t="shared" si="52"/>
        <v>INF</v>
      </c>
      <c r="AU148" s="68" t="str">
        <f t="shared" si="52"/>
        <v>INF</v>
      </c>
      <c r="AV148" s="68" t="str">
        <f t="shared" si="52"/>
        <v>INF</v>
      </c>
      <c r="AW148" s="68" t="str">
        <f t="shared" si="52"/>
        <v>INF</v>
      </c>
      <c r="AX148" s="68" t="str">
        <f t="shared" si="52"/>
        <v>INF</v>
      </c>
      <c r="AY148" s="68" t="str">
        <f t="shared" si="52"/>
        <v>INF</v>
      </c>
      <c r="AZ148" s="68" t="str">
        <f t="shared" si="52"/>
        <v>INF</v>
      </c>
      <c r="BA148" s="68" t="str">
        <f t="shared" si="52"/>
        <v>INF</v>
      </c>
      <c r="BB148" s="68" t="str">
        <f t="shared" si="52"/>
        <v>INF</v>
      </c>
      <c r="BC148" s="68" t="str">
        <f t="shared" si="52"/>
        <v>INF</v>
      </c>
      <c r="BD148" s="68" t="str">
        <f t="shared" si="52"/>
        <v>INF</v>
      </c>
      <c r="BE148" s="68" t="str">
        <f t="shared" si="52"/>
        <v>INF</v>
      </c>
      <c r="BF148" s="68" t="str">
        <f t="shared" si="52"/>
        <v>INF</v>
      </c>
    </row>
    <row r="149" spans="1:58" s="4" customFormat="1" x14ac:dyDescent="0.25">
      <c r="A149" s="8">
        <v>10</v>
      </c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AH149" s="98"/>
      <c r="AI149" s="60"/>
      <c r="AJ149" s="60"/>
      <c r="AK149" s="60"/>
      <c r="AL149" s="60"/>
      <c r="AM149" s="60"/>
      <c r="AN149" s="60"/>
      <c r="AO149" s="60"/>
      <c r="AP149" s="60"/>
      <c r="AQ149" s="60"/>
      <c r="AR149" s="60"/>
      <c r="AS149" s="60"/>
      <c r="AT149" s="60"/>
      <c r="AU149" s="60"/>
      <c r="AV149" s="60"/>
      <c r="AW149" s="60"/>
      <c r="AX149" s="60"/>
      <c r="AY149" s="60"/>
      <c r="AZ149" s="60"/>
      <c r="BA149" s="60"/>
      <c r="BB149" s="60"/>
      <c r="BC149" s="60"/>
      <c r="BD149" s="60"/>
      <c r="BE149" s="60"/>
      <c r="BF149" s="60"/>
    </row>
    <row r="150" spans="1:58" s="4" customFormat="1" x14ac:dyDescent="0.25">
      <c r="A150" s="8">
        <v>30</v>
      </c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AH150" s="98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0"/>
      <c r="BD150" s="60"/>
      <c r="BE150" s="60"/>
      <c r="BF150" s="60"/>
    </row>
    <row r="151" spans="1:58" s="4" customFormat="1" x14ac:dyDescent="0.25">
      <c r="A151" s="8">
        <v>60</v>
      </c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AH151" s="98"/>
      <c r="AI151" s="60"/>
      <c r="AJ151" s="60"/>
      <c r="AK151" s="60"/>
      <c r="AL151" s="60"/>
      <c r="AM151" s="60"/>
      <c r="AN151" s="60"/>
      <c r="AO151" s="60"/>
      <c r="AP151" s="60"/>
      <c r="AQ151" s="60"/>
      <c r="AR151" s="60"/>
      <c r="AS151" s="60"/>
      <c r="AT151" s="60"/>
      <c r="AU151" s="60"/>
      <c r="AV151" s="60"/>
      <c r="AW151" s="60"/>
      <c r="AX151" s="60"/>
      <c r="AY151" s="60"/>
      <c r="AZ151" s="60"/>
      <c r="BA151" s="60"/>
      <c r="BB151" s="60"/>
      <c r="BC151" s="60"/>
      <c r="BD151" s="60"/>
      <c r="BE151" s="60"/>
      <c r="BF151" s="60"/>
    </row>
    <row r="152" spans="1:58" s="4" customFormat="1" x14ac:dyDescent="0.25">
      <c r="A152" s="8">
        <v>120</v>
      </c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AH152" s="98"/>
      <c r="AI152" s="60"/>
      <c r="AJ152" s="60"/>
      <c r="AK152" s="60"/>
      <c r="AL152" s="60"/>
      <c r="AM152" s="60"/>
      <c r="AN152" s="60"/>
      <c r="AO152" s="60"/>
      <c r="AP152" s="60"/>
      <c r="AQ152" s="60"/>
      <c r="AR152" s="60"/>
      <c r="AS152" s="60"/>
      <c r="AT152" s="60"/>
      <c r="AU152" s="60"/>
      <c r="AV152" s="60"/>
      <c r="AW152" s="60"/>
      <c r="AX152" s="60"/>
      <c r="AY152" s="60"/>
      <c r="AZ152" s="60"/>
      <c r="BA152" s="60"/>
      <c r="BB152" s="60"/>
      <c r="BC152" s="60"/>
      <c r="BD152" s="60"/>
      <c r="BE152" s="60"/>
      <c r="BF152" s="60"/>
    </row>
    <row r="153" spans="1:58" s="4" customFormat="1" x14ac:dyDescent="0.25">
      <c r="A153" s="8">
        <v>300</v>
      </c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AH153" s="98"/>
      <c r="AI153" s="60"/>
      <c r="AJ153" s="60"/>
      <c r="AK153" s="60"/>
      <c r="AL153" s="60"/>
      <c r="AM153" s="60"/>
      <c r="AN153" s="60"/>
      <c r="AO153" s="60"/>
      <c r="AP153" s="60"/>
      <c r="AQ153" s="60"/>
      <c r="AR153" s="60"/>
      <c r="AS153" s="60"/>
      <c r="AT153" s="60"/>
      <c r="AU153" s="60"/>
      <c r="AV153" s="60"/>
      <c r="AW153" s="60"/>
      <c r="AX153" s="60"/>
      <c r="AY153" s="60"/>
      <c r="AZ153" s="60"/>
      <c r="BA153" s="60"/>
      <c r="BB153" s="60"/>
      <c r="BC153" s="60"/>
      <c r="BD153" s="60"/>
      <c r="BE153" s="60"/>
      <c r="BF153" s="60"/>
    </row>
    <row r="154" spans="1:58" s="4" customFormat="1" x14ac:dyDescent="0.25">
      <c r="A154" s="8">
        <v>600</v>
      </c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AH154" s="98"/>
      <c r="AI154" s="60"/>
      <c r="AJ154" s="60"/>
      <c r="AK154" s="60"/>
      <c r="AL154" s="60"/>
      <c r="AM154" s="60"/>
      <c r="AN154" s="60"/>
      <c r="AO154" s="60"/>
      <c r="AP154" s="60"/>
      <c r="AQ154" s="60"/>
      <c r="AR154" s="60"/>
      <c r="AS154" s="60"/>
      <c r="AT154" s="60"/>
      <c r="AU154" s="60"/>
      <c r="AV154" s="60"/>
      <c r="AW154" s="60"/>
      <c r="AX154" s="60"/>
      <c r="AY154" s="60"/>
      <c r="AZ154" s="60"/>
      <c r="BA154" s="60"/>
      <c r="BB154" s="60"/>
      <c r="BC154" s="60"/>
      <c r="BD154" s="60"/>
      <c r="BE154" s="60"/>
      <c r="BF154" s="60"/>
    </row>
    <row r="155" spans="1:58" s="4" customFormat="1" x14ac:dyDescent="0.25">
      <c r="A155" s="8">
        <v>1800</v>
      </c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AH155" s="98"/>
      <c r="AI155" s="60"/>
      <c r="AJ155" s="60"/>
      <c r="AK155" s="60"/>
      <c r="AL155" s="60"/>
      <c r="AM155" s="60"/>
      <c r="AN155" s="60"/>
      <c r="AO155" s="60"/>
      <c r="AP155" s="60"/>
      <c r="AQ155" s="60"/>
      <c r="AR155" s="60"/>
      <c r="AS155" s="60"/>
      <c r="AT155" s="60"/>
      <c r="AU155" s="60"/>
      <c r="AV155" s="60"/>
      <c r="AW155" s="60"/>
      <c r="AX155" s="60"/>
      <c r="AY155" s="60"/>
      <c r="AZ155" s="60"/>
      <c r="BA155" s="60"/>
      <c r="BB155" s="60"/>
      <c r="BC155" s="60"/>
      <c r="BD155" s="60"/>
      <c r="BE155" s="60"/>
      <c r="BF155" s="60"/>
    </row>
    <row r="157" spans="1:58" s="10" customFormat="1" ht="18.75" x14ac:dyDescent="0.3">
      <c r="A157" s="9" t="s">
        <v>31</v>
      </c>
      <c r="E157" s="9" t="s">
        <v>35</v>
      </c>
      <c r="AH157" s="101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69"/>
      <c r="AU157" s="69"/>
      <c r="AV157" s="69"/>
      <c r="AW157" s="69"/>
      <c r="AX157" s="69"/>
      <c r="AY157" s="69"/>
      <c r="AZ157" s="69"/>
      <c r="BA157" s="69"/>
      <c r="BB157" s="69"/>
      <c r="BC157" s="69"/>
      <c r="BD157" s="69"/>
      <c r="BE157" s="69"/>
      <c r="BF157" s="69"/>
    </row>
    <row r="158" spans="1:58" s="10" customFormat="1" x14ac:dyDescent="0.25">
      <c r="AH158" s="101"/>
      <c r="AI158" s="69"/>
      <c r="AJ158" s="69"/>
      <c r="AK158" s="69"/>
      <c r="AL158" s="69"/>
      <c r="AM158" s="69"/>
      <c r="AN158" s="69"/>
      <c r="AO158" s="69"/>
      <c r="AP158" s="69"/>
      <c r="AQ158" s="69"/>
      <c r="AR158" s="69"/>
      <c r="AS158" s="69"/>
      <c r="AT158" s="69"/>
      <c r="AU158" s="69"/>
      <c r="AV158" s="69"/>
      <c r="AW158" s="69"/>
      <c r="AX158" s="69"/>
      <c r="AY158" s="69"/>
      <c r="AZ158" s="69"/>
      <c r="BA158" s="69"/>
      <c r="BB158" s="69"/>
      <c r="BC158" s="69"/>
      <c r="BD158" s="69"/>
      <c r="BE158" s="69"/>
      <c r="BF158" s="69"/>
    </row>
    <row r="159" spans="1:58" s="10" customFormat="1" x14ac:dyDescent="0.25">
      <c r="A159" s="14" t="s">
        <v>30</v>
      </c>
      <c r="AH159" s="101"/>
      <c r="AI159" s="69"/>
      <c r="AJ159" s="69"/>
      <c r="AK159" s="69"/>
      <c r="AL159" s="69"/>
      <c r="AM159" s="69"/>
      <c r="AN159" s="69"/>
      <c r="AO159" s="69"/>
      <c r="AP159" s="69"/>
      <c r="AQ159" s="69"/>
      <c r="AR159" s="69"/>
      <c r="AS159" s="69"/>
      <c r="AT159" s="69"/>
      <c r="AU159" s="69"/>
      <c r="AV159" s="69"/>
      <c r="AW159" s="69"/>
      <c r="AX159" s="69"/>
      <c r="AY159" s="69"/>
      <c r="AZ159" s="69"/>
      <c r="BA159" s="69"/>
      <c r="BB159" s="69"/>
      <c r="BC159" s="69"/>
      <c r="BD159" s="69"/>
      <c r="BE159" s="69"/>
      <c r="BF159" s="69"/>
    </row>
    <row r="160" spans="1:58" s="10" customFormat="1" x14ac:dyDescent="0.25">
      <c r="A160" s="11" t="s">
        <v>34</v>
      </c>
      <c r="B160" s="12" t="s">
        <v>4</v>
      </c>
      <c r="C160" s="12" t="s">
        <v>5</v>
      </c>
      <c r="D160" s="11" t="s">
        <v>6</v>
      </c>
      <c r="E160" s="11" t="s">
        <v>7</v>
      </c>
      <c r="F160" s="11" t="s">
        <v>8</v>
      </c>
      <c r="G160" s="11" t="s">
        <v>9</v>
      </c>
      <c r="H160" s="11" t="s">
        <v>10</v>
      </c>
      <c r="I160" s="11" t="s">
        <v>11</v>
      </c>
      <c r="J160" s="11" t="s">
        <v>12</v>
      </c>
      <c r="K160" s="11" t="s">
        <v>13</v>
      </c>
      <c r="L160" s="11" t="s">
        <v>14</v>
      </c>
      <c r="M160" s="11" t="s">
        <v>15</v>
      </c>
      <c r="N160" s="11" t="s">
        <v>16</v>
      </c>
      <c r="O160" s="11" t="s">
        <v>17</v>
      </c>
      <c r="P160" s="11" t="s">
        <v>18</v>
      </c>
      <c r="Q160" s="11" t="s">
        <v>19</v>
      </c>
      <c r="R160" s="11" t="s">
        <v>20</v>
      </c>
      <c r="S160" s="11" t="s">
        <v>21</v>
      </c>
      <c r="T160" s="11" t="s">
        <v>22</v>
      </c>
      <c r="U160" s="11" t="s">
        <v>23</v>
      </c>
      <c r="V160" s="11" t="s">
        <v>24</v>
      </c>
      <c r="W160" s="11" t="s">
        <v>25</v>
      </c>
      <c r="X160" s="11" t="s">
        <v>26</v>
      </c>
      <c r="Y160" s="11" t="s">
        <v>27</v>
      </c>
      <c r="AH160" s="101" t="s">
        <v>56</v>
      </c>
      <c r="AI160" s="69" t="s">
        <v>4</v>
      </c>
      <c r="AJ160" s="69" t="s">
        <v>5</v>
      </c>
      <c r="AK160" s="69" t="s">
        <v>6</v>
      </c>
      <c r="AL160" s="69" t="s">
        <v>7</v>
      </c>
      <c r="AM160" s="69" t="s">
        <v>8</v>
      </c>
      <c r="AN160" s="69" t="s">
        <v>9</v>
      </c>
      <c r="AO160" s="69" t="s">
        <v>10</v>
      </c>
      <c r="AP160" s="69" t="s">
        <v>11</v>
      </c>
      <c r="AQ160" s="69" t="s">
        <v>12</v>
      </c>
      <c r="AR160" s="69" t="s">
        <v>13</v>
      </c>
      <c r="AS160" s="69" t="s">
        <v>14</v>
      </c>
      <c r="AT160" s="69" t="s">
        <v>15</v>
      </c>
      <c r="AU160" s="69" t="s">
        <v>16</v>
      </c>
      <c r="AV160" s="69" t="s">
        <v>17</v>
      </c>
      <c r="AW160" s="69" t="s">
        <v>18</v>
      </c>
      <c r="AX160" s="69" t="s">
        <v>19</v>
      </c>
      <c r="AY160" s="69" t="s">
        <v>20</v>
      </c>
      <c r="AZ160" s="69" t="s">
        <v>21</v>
      </c>
      <c r="BA160" s="69" t="s">
        <v>22</v>
      </c>
      <c r="BB160" s="69" t="s">
        <v>23</v>
      </c>
      <c r="BC160" s="69" t="s">
        <v>24</v>
      </c>
      <c r="BD160" s="69" t="s">
        <v>25</v>
      </c>
      <c r="BE160" s="69" t="s">
        <v>26</v>
      </c>
      <c r="BF160" s="69" t="s">
        <v>27</v>
      </c>
    </row>
    <row r="161" spans="1:58" s="10" customFormat="1" x14ac:dyDescent="0.25">
      <c r="A161" s="14">
        <v>3</v>
      </c>
      <c r="B161" s="14"/>
      <c r="C161" s="14"/>
      <c r="D161" s="14">
        <v>13.863131313131314</v>
      </c>
      <c r="E161" s="14">
        <v>0.21226173796445158</v>
      </c>
      <c r="F161" s="14">
        <v>4.2238725530234964</v>
      </c>
      <c r="G161" s="14">
        <v>18.033333333333335</v>
      </c>
      <c r="H161" s="14">
        <v>8.2368187334928761E-2</v>
      </c>
      <c r="I161" s="14">
        <v>0.59430865221769424</v>
      </c>
      <c r="J161" s="14">
        <v>0.27851710399022733</v>
      </c>
      <c r="K161" s="14">
        <v>0.17552230406583852</v>
      </c>
      <c r="L161" s="14">
        <v>2.9936468561644705</v>
      </c>
      <c r="M161" s="14">
        <v>18.88016808340544</v>
      </c>
      <c r="N161" s="14">
        <v>2.5250882279845865E-3</v>
      </c>
      <c r="O161" s="14">
        <v>3.0352314814814814</v>
      </c>
      <c r="P161" s="14">
        <v>6.2393083402410072</v>
      </c>
      <c r="Q161" s="14">
        <v>-0.32718216855563143</v>
      </c>
      <c r="R161" s="14">
        <v>5.6790457338153702E-2</v>
      </c>
      <c r="S161" s="14">
        <v>6.820496083478314E-2</v>
      </c>
      <c r="T161" s="14">
        <v>13.131600114719419</v>
      </c>
      <c r="U161" s="14">
        <v>1.4017371008789414E-2</v>
      </c>
      <c r="V161" s="14">
        <v>14.247706909652319</v>
      </c>
      <c r="W161" s="14">
        <v>7.5250454195154581E-2</v>
      </c>
      <c r="X161" s="14">
        <v>1.4756583730670954</v>
      </c>
      <c r="Y161" s="14">
        <v>1.5086360388590287</v>
      </c>
      <c r="AH161" s="101" t="s">
        <v>61</v>
      </c>
      <c r="AI161" s="69" t="str">
        <f t="array" ref="AI161">IFERROR(MATCH(MIN(IF(B161:B168&gt;0.33,B161:B168)),B161:B168,0),"-INF")</f>
        <v>-INF</v>
      </c>
      <c r="AJ161" s="69" t="str">
        <f t="array" ref="AJ161">IFERROR(MATCH(MIN(IF(C161:C168&gt;0.33,C161:C168)),C161:C168,0),"-INF")</f>
        <v>-INF</v>
      </c>
      <c r="AK161" s="69">
        <f t="array" ref="AK161">IFERROR(MATCH(MIN(IF(D161:D168&gt;0.33,D161:D168)),D161:D168,0),"-INF")</f>
        <v>1</v>
      </c>
      <c r="AL161" s="69" t="str">
        <f t="array" ref="AL161">IFERROR(MATCH(MIN(IF(E161:E168&gt;0.33,E161:E168)),E161:E168,0),"-INF")</f>
        <v>-INF</v>
      </c>
      <c r="AM161" s="69">
        <f t="array" ref="AM161">IFERROR(MATCH(MIN(IF(F161:F168&gt;0.33,F161:F168)),F161:F168,0),"-INF")</f>
        <v>2</v>
      </c>
      <c r="AN161" s="69">
        <f t="array" ref="AN161">IFERROR(MATCH(MIN(IF(G161:G168&gt;0.33,G161:G168)),G161:G168,0),"-INF")</f>
        <v>8</v>
      </c>
      <c r="AO161" s="69" t="str">
        <f t="array" ref="AO161">IFERROR(MATCH(MIN(IF(H161:H168&gt;0.33,H161:H168)),H161:H168,0),"-INF")</f>
        <v>-INF</v>
      </c>
      <c r="AP161" s="69">
        <f t="array" ref="AP161">IFERROR(MATCH(MIN(IF(I161:I168&gt;0.33,I161:I168)),I161:I168,0),"-INF")</f>
        <v>2</v>
      </c>
      <c r="AQ161" s="69" t="str">
        <f t="array" ref="AQ161">IFERROR(MATCH(MIN(IF(J161:J168&gt;0.33,J161:J168)),J161:J168,0),"-INF")</f>
        <v>-INF</v>
      </c>
      <c r="AR161" s="69" t="str">
        <f t="array" ref="AR161">IFERROR(MATCH(MIN(IF(K161:K168&gt;0.33,K161:K168)),K161:K168,0),"-INF")</f>
        <v>-INF</v>
      </c>
      <c r="AS161" s="69">
        <f t="array" ref="AS161">IFERROR(MATCH(MIN(IF(L161:L168&gt;0.33,L161:L168)),L161:L168,0),"-INF")</f>
        <v>6</v>
      </c>
      <c r="AT161" s="69">
        <f t="array" ref="AT161">IFERROR(MATCH(MIN(IF(M161:M168&gt;0.33,M161:M168)),M161:M168,0),"-INF")</f>
        <v>4</v>
      </c>
      <c r="AU161" s="69" t="str">
        <f t="array" ref="AU161">IFERROR(MATCH(MIN(IF(N161:N168&gt;0.33,N161:N168)),N161:N168,0),"-INF")</f>
        <v>-INF</v>
      </c>
      <c r="AV161" s="69">
        <f t="array" ref="AV161">IFERROR(MATCH(MIN(IF(O161:O168&gt;0.33,O161:O168)),O161:O168,0),"-INF")</f>
        <v>1</v>
      </c>
      <c r="AW161" s="69">
        <f t="array" ref="AW161">IFERROR(MATCH(MIN(IF(P161:P168&gt;0.33,P161:P168)),P161:P168,0),"-INF")</f>
        <v>1</v>
      </c>
      <c r="AX161" s="69" t="str">
        <f t="array" ref="AX161">IFERROR(MATCH(MIN(IF(Q161:Q168&gt;0.33,Q161:Q168)),Q161:Q168,0),"-INF")</f>
        <v>-INF</v>
      </c>
      <c r="AY161" s="69" t="str">
        <f t="array" ref="AY161">IFERROR(MATCH(MIN(IF(R161:R168&gt;0.33,R161:R168)),R161:R168,0),"-INF")</f>
        <v>-INF</v>
      </c>
      <c r="AZ161" s="69" t="str">
        <f t="array" ref="AZ161">IFERROR(MATCH(MIN(IF(S161:S168&gt;0.33,S161:S168)),S161:S168,0),"-INF")</f>
        <v>-INF</v>
      </c>
      <c r="BA161" s="69">
        <f t="array" ref="BA161">IFERROR(MATCH(MIN(IF(T161:T168&gt;0.33,T161:T168)),T161:T168,0),"-INF")</f>
        <v>5</v>
      </c>
      <c r="BB161" s="69">
        <f t="array" ref="BB161">IFERROR(MATCH(MIN(IF(U161:U168&gt;0.33,U161:U168)),U161:U168,0),"-INF")</f>
        <v>4</v>
      </c>
      <c r="BC161" s="69">
        <f t="array" ref="BC161">IFERROR(MATCH(MIN(IF(V161:V168&gt;0.33,V161:V168)),V161:V168,0),"-INF")</f>
        <v>1</v>
      </c>
      <c r="BD161" s="69" t="str">
        <f t="array" ref="BD161">IFERROR(MATCH(MIN(IF(W161:W168&gt;0.33,W161:W168)),W161:W168,0),"-INF")</f>
        <v>-INF</v>
      </c>
      <c r="BE161" s="69">
        <f t="array" ref="BE161">IFERROR(MATCH(MIN(IF(X161:X168&gt;0.33,X161:X168)),X161:X168,0),"-INF")</f>
        <v>6</v>
      </c>
      <c r="BF161" s="69">
        <f t="array" ref="BF161">IFERROR(MATCH(MIN(IF(Y161:Y168&gt;0.33,Y161:Y168)),Y161:Y168,0),"-INF")</f>
        <v>4</v>
      </c>
    </row>
    <row r="162" spans="1:58" s="10" customFormat="1" x14ac:dyDescent="0.25">
      <c r="A162" s="14">
        <v>10</v>
      </c>
      <c r="B162" s="14"/>
      <c r="C162" s="14"/>
      <c r="D162" s="14">
        <v>25.524260651629071</v>
      </c>
      <c r="E162" s="14">
        <v>0.11213778365575484</v>
      </c>
      <c r="F162" s="14">
        <v>0.51155710484250627</v>
      </c>
      <c r="G162" s="14">
        <v>32.766666666666666</v>
      </c>
      <c r="H162" s="14">
        <v>4.6763565922497939E-2</v>
      </c>
      <c r="I162" s="14">
        <v>0.45457896850930124</v>
      </c>
      <c r="J162" s="14">
        <v>0.24596471095001057</v>
      </c>
      <c r="K162" s="14">
        <v>0.1619526981917421</v>
      </c>
      <c r="L162" s="14">
        <v>6.3420308797750335</v>
      </c>
      <c r="M162" s="14">
        <v>37.491199588477372</v>
      </c>
      <c r="N162" s="14">
        <v>1.382618612115055E-3</v>
      </c>
      <c r="O162" s="14">
        <v>4.2609259259259256</v>
      </c>
      <c r="P162" s="14">
        <v>15.126711843838441</v>
      </c>
      <c r="Q162" s="14">
        <v>0.26579877920783646</v>
      </c>
      <c r="R162" s="14">
        <v>3.0827296350853083E-2</v>
      </c>
      <c r="S162" s="14">
        <v>3.6721863396578111E-2</v>
      </c>
      <c r="T162" s="14">
        <v>21.198296154163714</v>
      </c>
      <c r="U162" s="14">
        <v>-0.10406699526615777</v>
      </c>
      <c r="V162" s="14">
        <v>-8.4507979095928238</v>
      </c>
      <c r="W162" s="14">
        <v>4.1808860005169715E-2</v>
      </c>
      <c r="X162" s="14">
        <v>-0.83440648590900968</v>
      </c>
      <c r="Y162" s="14">
        <v>0.94953487352521804</v>
      </c>
      <c r="AH162" s="101" t="s">
        <v>62</v>
      </c>
      <c r="AI162" s="69" t="str">
        <f t="array" ref="AI162">IFERROR(MATCH(MAX(IF(B161:B168&lt;0.33,B161:B168)),B161:B168,0),"INF")</f>
        <v>INF</v>
      </c>
      <c r="AJ162" s="69" t="str">
        <f t="array" ref="AJ162">IFERROR(MATCH(MAX(IF(C161:C168&lt;0.33,C161:C168)),C161:C168,0),"INF")</f>
        <v>INF</v>
      </c>
      <c r="AK162" s="69" t="str">
        <f t="array" ref="AK162">IFERROR(MATCH(MAX(IF(D161:D168&lt;0.33,D161:D168)),D161:D168,0),"INF")</f>
        <v>INF</v>
      </c>
      <c r="AL162" s="69">
        <f t="array" ref="AL162">IFERROR(MATCH(MAX(IF(E161:E168&lt;0.33,E161:E168)),E161:E168,0),"INF")</f>
        <v>1</v>
      </c>
      <c r="AM162" s="69">
        <f t="array" ref="AM162">IFERROR(MATCH(MAX(IF(F161:F168&lt;0.33,F161:F168)),F161:F168,0),"INF")</f>
        <v>3</v>
      </c>
      <c r="AN162" s="69" t="str">
        <f t="array" ref="AN162">IFERROR(MATCH(MAX(IF(G161:G168&lt;0.33,G161:G168)),G161:G168,0),"INF")</f>
        <v>INF</v>
      </c>
      <c r="AO162" s="69">
        <f t="array" ref="AO162">IFERROR(MATCH(MAX(IF(H161:H168&lt;0.33,H161:H168)),H161:H168,0),"INF")</f>
        <v>1</v>
      </c>
      <c r="AP162" s="69">
        <f t="array" ref="AP162">IFERROR(MATCH(MAX(IF(I161:I168&lt;0.33,I161:I168)),I161:I168,0),"INF")</f>
        <v>3</v>
      </c>
      <c r="AQ162" s="69">
        <f t="array" ref="AQ162">IFERROR(MATCH(MAX(IF(J161:J168&lt;0.33,J161:J168)),J161:J168,0),"INF")</f>
        <v>1</v>
      </c>
      <c r="AR162" s="69">
        <f t="array" ref="AR162">IFERROR(MATCH(MAX(IF(K161:K168&lt;0.33,K161:K168)),K161:K168,0),"INF")</f>
        <v>1</v>
      </c>
      <c r="AS162" s="69">
        <f t="array" ref="AS162">IFERROR(MATCH(MAX(IF(L161:L168&lt;0.33,L161:L168)),L161:L168,0),"INF")</f>
        <v>7</v>
      </c>
      <c r="AT162" s="69">
        <f t="array" ref="AT162">IFERROR(MATCH(MAX(IF(M161:M168&lt;0.33,M161:M168)),M161:M168,0),"INF")</f>
        <v>6</v>
      </c>
      <c r="AU162" s="69">
        <f t="array" ref="AU162">IFERROR(MATCH(MAX(IF(N161:N168&lt;0.33,N161:N168)),N161:N168,0),"INF")</f>
        <v>1</v>
      </c>
      <c r="AV162" s="69" t="str">
        <f t="array" ref="AV162">IFERROR(MATCH(MAX(IF(O161:O168&lt;0.33,O161:O168)),O161:O168,0),"INF")</f>
        <v>INF</v>
      </c>
      <c r="AW162" s="69" t="str">
        <f t="array" ref="AW162">IFERROR(MATCH(MAX(IF(P161:P168&lt;0.33,P161:P168)),P161:P168,0),"INF")</f>
        <v>INF</v>
      </c>
      <c r="AX162" s="69">
        <f t="array" ref="AX162">IFERROR(MATCH(MAX(IF(Q161:Q168&lt;0.33,Q161:Q168)),Q161:Q168,0),"INF")</f>
        <v>2</v>
      </c>
      <c r="AY162" s="69">
        <f t="array" ref="AY162">IFERROR(MATCH(MAX(IF(R161:R168&lt;0.33,R161:R168)),R161:R168,0),"INF")</f>
        <v>1</v>
      </c>
      <c r="AZ162" s="69">
        <f t="array" ref="AZ162">IFERROR(MATCH(MAX(IF(S161:S168&lt;0.33,S161:S168)),S161:S168,0),"INF")</f>
        <v>1</v>
      </c>
      <c r="BA162" s="69">
        <f t="array" ref="BA162">IFERROR(MATCH(MAX(IF(T161:T168&lt;0.33,T161:T168)),T161:T168,0),"INF")</f>
        <v>6</v>
      </c>
      <c r="BB162" s="69">
        <f t="array" ref="BB162">IFERROR(MATCH(MAX(IF(U161:U168&lt;0.33,U161:U168)),U161:U168,0),"INF")</f>
        <v>5</v>
      </c>
      <c r="BC162" s="69">
        <f t="array" ref="BC162">IFERROR(MATCH(MAX(IF(V161:V168&lt;0.33,V161:V168)),V161:V168,0),"INF")</f>
        <v>7</v>
      </c>
      <c r="BD162" s="69">
        <f t="array" ref="BD162">IFERROR(MATCH(MAX(IF(W161:W168&lt;0.33,W161:W168)),W161:W168,0),"INF")</f>
        <v>1</v>
      </c>
      <c r="BE162" s="69">
        <f t="array" ref="BE162">IFERROR(MATCH(MAX(IF(X161:X168&lt;0.33,X161:X168)),X161:X168,0),"INF")</f>
        <v>7</v>
      </c>
      <c r="BF162" s="69">
        <f t="array" ref="BF162">IFERROR(MATCH(MAX(IF(Y161:Y168&lt;0.33,Y161:Y168)),Y161:Y168,0),"INF")</f>
        <v>5</v>
      </c>
    </row>
    <row r="163" spans="1:58" s="10" customFormat="1" x14ac:dyDescent="0.25">
      <c r="A163" s="14">
        <v>30</v>
      </c>
      <c r="B163" s="14"/>
      <c r="C163" s="14"/>
      <c r="D163" s="14">
        <v>46.477777777777774</v>
      </c>
      <c r="E163" s="14">
        <v>6.8170135902568818E-2</v>
      </c>
      <c r="F163" s="14">
        <v>0.32527884180185596</v>
      </c>
      <c r="G163" s="14">
        <v>53.133333333333333</v>
      </c>
      <c r="H163" s="14">
        <v>2.8396703821483311E-2</v>
      </c>
      <c r="I163" s="14">
        <v>0.27508447234542821</v>
      </c>
      <c r="J163" s="14">
        <v>0.16235607478607034</v>
      </c>
      <c r="K163" s="14">
        <v>9.7052715880182619E-2</v>
      </c>
      <c r="L163" s="14">
        <v>14.36644478321454</v>
      </c>
      <c r="M163" s="14">
        <v>33.271162760742392</v>
      </c>
      <c r="N163" s="14">
        <v>8.4580751981933261E-4</v>
      </c>
      <c r="O163" s="14">
        <v>5.6258079848914333</v>
      </c>
      <c r="P163" s="14">
        <v>19.986539266139633</v>
      </c>
      <c r="Q163" s="14">
        <v>0.12207620945774771</v>
      </c>
      <c r="R163" s="14">
        <v>1.87756044324589E-2</v>
      </c>
      <c r="S163" s="14">
        <v>2.2084531846099372E-2</v>
      </c>
      <c r="T163" s="14">
        <v>29.569197672003192</v>
      </c>
      <c r="U163" s="14">
        <v>0.11420317915811543</v>
      </c>
      <c r="V163" s="14">
        <v>16.2305032916057</v>
      </c>
      <c r="W163" s="14">
        <v>2.5103952706051414E-2</v>
      </c>
      <c r="X163" s="14">
        <v>0.9325285921345825</v>
      </c>
      <c r="Y163" s="14">
        <v>0.57659326409167355</v>
      </c>
      <c r="AH163" s="101" t="s">
        <v>58</v>
      </c>
      <c r="AI163" s="69">
        <f t="shared" ref="AI163:BF163" si="53">IFERROR(INDEX(B161:B168,AI162)-INDEX(B161:B168,AI161),0)</f>
        <v>0</v>
      </c>
      <c r="AJ163" s="69">
        <f t="shared" si="53"/>
        <v>0</v>
      </c>
      <c r="AK163" s="69">
        <f t="shared" si="53"/>
        <v>0</v>
      </c>
      <c r="AL163" s="69">
        <f t="shared" si="53"/>
        <v>0</v>
      </c>
      <c r="AM163" s="69">
        <f t="shared" si="53"/>
        <v>-0.18627826304065032</v>
      </c>
      <c r="AN163" s="69">
        <f t="shared" si="53"/>
        <v>0</v>
      </c>
      <c r="AO163" s="69">
        <f t="shared" si="53"/>
        <v>0</v>
      </c>
      <c r="AP163" s="69">
        <f t="shared" si="53"/>
        <v>-0.17949449616387303</v>
      </c>
      <c r="AQ163" s="69">
        <f t="shared" si="53"/>
        <v>0</v>
      </c>
      <c r="AR163" s="69">
        <f t="shared" si="53"/>
        <v>0</v>
      </c>
      <c r="AS163" s="69">
        <f t="shared" si="53"/>
        <v>-0.23156966467112988</v>
      </c>
      <c r="AT163" s="69">
        <f t="shared" si="53"/>
        <v>-0.25356295707636062</v>
      </c>
      <c r="AU163" s="69">
        <f t="shared" si="53"/>
        <v>0</v>
      </c>
      <c r="AV163" s="69">
        <f t="shared" si="53"/>
        <v>0</v>
      </c>
      <c r="AW163" s="69">
        <f t="shared" si="53"/>
        <v>0</v>
      </c>
      <c r="AX163" s="69">
        <f t="shared" si="53"/>
        <v>0</v>
      </c>
      <c r="AY163" s="69">
        <f t="shared" si="53"/>
        <v>0</v>
      </c>
      <c r="AZ163" s="69">
        <f t="shared" si="53"/>
        <v>0</v>
      </c>
      <c r="BA163" s="69">
        <f t="shared" si="53"/>
        <v>-10.641089665750975</v>
      </c>
      <c r="BB163" s="69">
        <f t="shared" si="53"/>
        <v>-2.8150091772282368</v>
      </c>
      <c r="BC163" s="69">
        <f t="shared" si="53"/>
        <v>-14.061605803639177</v>
      </c>
      <c r="BD163" s="69">
        <f t="shared" si="53"/>
        <v>0</v>
      </c>
      <c r="BE163" s="69">
        <f t="shared" si="53"/>
        <v>-0.19216949432274583</v>
      </c>
      <c r="BF163" s="69">
        <f t="shared" si="53"/>
        <v>-9.1883855649963098E-2</v>
      </c>
    </row>
    <row r="164" spans="1:58" s="10" customFormat="1" x14ac:dyDescent="0.25">
      <c r="A164" s="14">
        <v>60</v>
      </c>
      <c r="B164" s="14"/>
      <c r="C164" s="14"/>
      <c r="D164" s="14">
        <v>62.644444444444439</v>
      </c>
      <c r="E164" s="14">
        <v>4.1823783014989964E-2</v>
      </c>
      <c r="F164" s="14">
        <v>0.634089806320694</v>
      </c>
      <c r="G164" s="14">
        <v>74.061627200971472</v>
      </c>
      <c r="H164" s="14">
        <v>1.8910938673420832E-2</v>
      </c>
      <c r="I164" s="14">
        <v>0.15639904667233204</v>
      </c>
      <c r="J164" s="14">
        <v>9.9479619408181744E-2</v>
      </c>
      <c r="K164" s="14">
        <v>6.7640372985959443E-2</v>
      </c>
      <c r="L164" s="14">
        <v>19.251710414854866</v>
      </c>
      <c r="M164" s="14">
        <v>0.37327918872889787</v>
      </c>
      <c r="N164" s="14">
        <v>5.6431984235302466E-4</v>
      </c>
      <c r="O164" s="14">
        <v>5.8297245302460556</v>
      </c>
      <c r="P164" s="14">
        <v>26.786625753003531</v>
      </c>
      <c r="Q164" s="14">
        <v>7.8741860022266158E-2</v>
      </c>
      <c r="R164" s="14">
        <v>1.2357122248331447E-2</v>
      </c>
      <c r="S164" s="14">
        <v>1.4664122767337397E-2</v>
      </c>
      <c r="T164" s="14">
        <v>14.538340229880399</v>
      </c>
      <c r="U164" s="14">
        <v>3.0542478853872645</v>
      </c>
      <c r="V164" s="14">
        <v>15.899362528931684</v>
      </c>
      <c r="W164" s="14">
        <v>1.6625843814935627E-2</v>
      </c>
      <c r="X164" s="14">
        <v>-1.7783077673468703</v>
      </c>
      <c r="Y164" s="14">
        <v>0.35710541161073739</v>
      </c>
      <c r="AH164" s="101" t="s">
        <v>59</v>
      </c>
      <c r="AI164" s="69">
        <f t="shared" ref="AI164:AK164" si="54">IFERROR(INDEX($A161:$A168,AI162)-INDEX($A161:$A168,AI161),0)</f>
        <v>0</v>
      </c>
      <c r="AJ164" s="69">
        <f t="shared" si="54"/>
        <v>0</v>
      </c>
      <c r="AK164" s="69">
        <f t="shared" si="54"/>
        <v>0</v>
      </c>
      <c r="AL164" s="69">
        <f>IFERROR(INDEX($A161:$A168,AL162)-INDEX($A161:$A168,AL161),0)</f>
        <v>0</v>
      </c>
      <c r="AM164" s="69">
        <f t="shared" ref="AM164:BF164" si="55">IFERROR(INDEX($A161:$A168,AM162)-INDEX($A161:$A168,AM161),0)</f>
        <v>20</v>
      </c>
      <c r="AN164" s="69">
        <f t="shared" si="55"/>
        <v>0</v>
      </c>
      <c r="AO164" s="69">
        <f t="shared" si="55"/>
        <v>0</v>
      </c>
      <c r="AP164" s="69">
        <f t="shared" si="55"/>
        <v>20</v>
      </c>
      <c r="AQ164" s="69">
        <f t="shared" si="55"/>
        <v>0</v>
      </c>
      <c r="AR164" s="69">
        <f t="shared" si="55"/>
        <v>0</v>
      </c>
      <c r="AS164" s="69">
        <f t="shared" si="55"/>
        <v>300</v>
      </c>
      <c r="AT164" s="69">
        <f t="shared" si="55"/>
        <v>240</v>
      </c>
      <c r="AU164" s="69">
        <f t="shared" si="55"/>
        <v>0</v>
      </c>
      <c r="AV164" s="69">
        <f t="shared" si="55"/>
        <v>0</v>
      </c>
      <c r="AW164" s="69">
        <f t="shared" si="55"/>
        <v>0</v>
      </c>
      <c r="AX164" s="69">
        <f t="shared" si="55"/>
        <v>0</v>
      </c>
      <c r="AY164" s="69">
        <f t="shared" si="55"/>
        <v>0</v>
      </c>
      <c r="AZ164" s="69">
        <f t="shared" si="55"/>
        <v>0</v>
      </c>
      <c r="BA164" s="69">
        <f t="shared" si="55"/>
        <v>180</v>
      </c>
      <c r="BB164" s="69">
        <f t="shared" si="55"/>
        <v>60</v>
      </c>
      <c r="BC164" s="69">
        <f t="shared" si="55"/>
        <v>597</v>
      </c>
      <c r="BD164" s="69">
        <f t="shared" si="55"/>
        <v>0</v>
      </c>
      <c r="BE164" s="69">
        <f t="shared" si="55"/>
        <v>300</v>
      </c>
      <c r="BF164" s="69">
        <f t="shared" si="55"/>
        <v>60</v>
      </c>
    </row>
    <row r="165" spans="1:58" s="10" customFormat="1" x14ac:dyDescent="0.25">
      <c r="A165" s="14">
        <v>120</v>
      </c>
      <c r="B165" s="14"/>
      <c r="C165" s="14"/>
      <c r="D165" s="14">
        <v>104.6375</v>
      </c>
      <c r="E165" s="14">
        <v>2.9047551725903377E-2</v>
      </c>
      <c r="F165" s="14">
        <v>2.8082350992717733</v>
      </c>
      <c r="G165" s="14">
        <v>95.921348132320361</v>
      </c>
      <c r="H165" s="14">
        <v>1.3305094960950505E-2</v>
      </c>
      <c r="I165" s="14">
        <v>0.1070383511351016</v>
      </c>
      <c r="J165" s="14">
        <v>6.6924315004737042E-2</v>
      </c>
      <c r="K165" s="14">
        <v>4.5634891298135992E-2</v>
      </c>
      <c r="L165" s="14">
        <v>12.138785019587505</v>
      </c>
      <c r="M165" s="14">
        <v>5.1489542464734566</v>
      </c>
      <c r="N165" s="14">
        <v>3.9900345917907984E-4</v>
      </c>
      <c r="O165" s="14">
        <v>11.973983814064361</v>
      </c>
      <c r="P165" s="14">
        <v>37.755325699093667</v>
      </c>
      <c r="Q165" s="14">
        <v>5.2129201174662979E-2</v>
      </c>
      <c r="R165" s="14">
        <v>8.5895322959480321E-3</v>
      </c>
      <c r="S165" s="14">
        <v>1.0219163929765017E-2</v>
      </c>
      <c r="T165" s="14">
        <v>10.75554861498418</v>
      </c>
      <c r="U165" s="14">
        <v>0.23923870815902779</v>
      </c>
      <c r="V165" s="14">
        <v>20.04145238794651</v>
      </c>
      <c r="W165" s="14">
        <v>1.1554502844997615E-2</v>
      </c>
      <c r="X165" s="14">
        <v>0.38174743756536611</v>
      </c>
      <c r="Y165" s="14">
        <v>0.26522155596077429</v>
      </c>
      <c r="AH165" s="101" t="s">
        <v>60</v>
      </c>
      <c r="AI165" s="69" t="str">
        <f t="shared" ref="AI165:BF165" si="56">IF(AI162="INF","INF",IFERROR(INDEX($A161:$A168,AI161)+AI164/AI163*(0.33-INDEX(B161:B168,AI161)),0))</f>
        <v>INF</v>
      </c>
      <c r="AJ165" s="69" t="str">
        <f t="shared" si="56"/>
        <v>INF</v>
      </c>
      <c r="AK165" s="69" t="str">
        <f t="shared" si="56"/>
        <v>INF</v>
      </c>
      <c r="AL165" s="69">
        <f t="shared" si="56"/>
        <v>0</v>
      </c>
      <c r="AM165" s="69">
        <f t="shared" si="56"/>
        <v>29.49310691209164</v>
      </c>
      <c r="AN165" s="69" t="str">
        <f t="shared" si="56"/>
        <v>INF</v>
      </c>
      <c r="AO165" s="69">
        <f t="shared" si="56"/>
        <v>0</v>
      </c>
      <c r="AP165" s="69">
        <f t="shared" si="56"/>
        <v>23.881090637516195</v>
      </c>
      <c r="AQ165" s="69">
        <f t="shared" si="56"/>
        <v>0</v>
      </c>
      <c r="AR165" s="69">
        <f t="shared" si="56"/>
        <v>0</v>
      </c>
      <c r="AS165" s="69">
        <f t="shared" si="56"/>
        <v>536.7428366720593</v>
      </c>
      <c r="AT165" s="69">
        <f t="shared" si="56"/>
        <v>100.9642063442549</v>
      </c>
      <c r="AU165" s="69">
        <f t="shared" si="56"/>
        <v>0</v>
      </c>
      <c r="AV165" s="69" t="str">
        <f t="shared" si="56"/>
        <v>INF</v>
      </c>
      <c r="AW165" s="69" t="str">
        <f t="shared" si="56"/>
        <v>INF</v>
      </c>
      <c r="AX165" s="69">
        <f t="shared" si="56"/>
        <v>0</v>
      </c>
      <c r="AY165" s="69">
        <f t="shared" si="56"/>
        <v>0</v>
      </c>
      <c r="AZ165" s="69">
        <f t="shared" si="56"/>
        <v>0</v>
      </c>
      <c r="BA165" s="69">
        <f t="shared" si="56"/>
        <v>296.35400223504416</v>
      </c>
      <c r="BB165" s="69">
        <f t="shared" si="56"/>
        <v>118.06548498864207</v>
      </c>
      <c r="BC165" s="69">
        <f t="shared" si="56"/>
        <v>593.89062380856092</v>
      </c>
      <c r="BD165" s="69">
        <f t="shared" si="56"/>
        <v>0</v>
      </c>
      <c r="BE165" s="69">
        <f t="shared" si="56"/>
        <v>345.75776555956679</v>
      </c>
      <c r="BF165" s="69">
        <f t="shared" si="56"/>
        <v>77.699787249240188</v>
      </c>
    </row>
    <row r="166" spans="1:58" s="10" customFormat="1" x14ac:dyDescent="0.25">
      <c r="A166" s="14">
        <v>300</v>
      </c>
      <c r="B166" s="14"/>
      <c r="C166" s="14"/>
      <c r="D166" s="14">
        <v>173.5</v>
      </c>
      <c r="E166" s="14">
        <v>1.8053801070162825E-2</v>
      </c>
      <c r="F166" s="14">
        <v>1.2611422237049486</v>
      </c>
      <c r="G166" s="14">
        <v>127.56774664240677</v>
      </c>
      <c r="H166" s="14">
        <v>8.4141134785608914E-3</v>
      </c>
      <c r="I166" s="14">
        <v>6.507296270911464E-2</v>
      </c>
      <c r="J166" s="14">
        <v>4.1182782482220723E-2</v>
      </c>
      <c r="K166" s="14">
        <v>2.8911708902196898E-2</v>
      </c>
      <c r="L166" s="14">
        <v>0.5127415310048028</v>
      </c>
      <c r="M166" s="14">
        <v>0.11971623165253725</v>
      </c>
      <c r="N166" s="14">
        <v>2.5254227786946926E-4</v>
      </c>
      <c r="O166" s="14">
        <v>18.284684825206963</v>
      </c>
      <c r="P166" s="14">
        <v>46.649603316847632</v>
      </c>
      <c r="Q166" s="14">
        <v>3.2835157674401878E-2</v>
      </c>
      <c r="R166" s="14">
        <v>5.4381788304802793E-3</v>
      </c>
      <c r="S166" s="14">
        <v>6.4191199102467279E-3</v>
      </c>
      <c r="T166" s="14">
        <v>0.11445894923320495</v>
      </c>
      <c r="U166" s="14">
        <v>0.13298932267511085</v>
      </c>
      <c r="V166" s="14">
        <v>30.407140062119023</v>
      </c>
      <c r="W166" s="14">
        <v>7.2874730255917848E-3</v>
      </c>
      <c r="X166" s="14">
        <v>0.3593108222297357</v>
      </c>
      <c r="Y166" s="14">
        <v>0.16865217920686884</v>
      </c>
      <c r="AH166" s="101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</row>
    <row r="167" spans="1:58" s="10" customFormat="1" x14ac:dyDescent="0.25">
      <c r="A167" s="14">
        <v>600</v>
      </c>
      <c r="B167" s="14"/>
      <c r="C167" s="14"/>
      <c r="D167" s="14">
        <v>244.86666666666667</v>
      </c>
      <c r="E167" s="14">
        <v>1.2419231043646331E-2</v>
      </c>
      <c r="F167" s="14">
        <v>0.76843509955846701</v>
      </c>
      <c r="G167" s="14">
        <v>121.95585931272812</v>
      </c>
      <c r="H167" s="14">
        <v>5.9426633175408937E-3</v>
      </c>
      <c r="I167" s="14">
        <v>4.5878892351643281E-2</v>
      </c>
      <c r="J167" s="14">
        <v>2.8912385585083744E-2</v>
      </c>
      <c r="K167" s="14">
        <v>2.0163845923899328E-2</v>
      </c>
      <c r="L167" s="14">
        <v>0.28117186633367292</v>
      </c>
      <c r="M167" s="14">
        <v>8.0940388329643259E-2</v>
      </c>
      <c r="N167" s="14">
        <v>1.7849858501320121E-4</v>
      </c>
      <c r="O167" s="14">
        <v>30.785030917672533</v>
      </c>
      <c r="P167" s="14">
        <v>66.726017244667617</v>
      </c>
      <c r="Q167" s="14">
        <v>2.2634431972973865E-2</v>
      </c>
      <c r="R167" s="14">
        <v>3.8413391070858207E-3</v>
      </c>
      <c r="S167" s="14">
        <v>4.5211941450922664E-3</v>
      </c>
      <c r="T167" s="14">
        <v>7.2528443741820756E-2</v>
      </c>
      <c r="U167" s="14">
        <v>9.3822197767575874E-2</v>
      </c>
      <c r="V167" s="14">
        <v>0.18610110601314248</v>
      </c>
      <c r="W167" s="14">
        <v>5.1332405139129268E-3</v>
      </c>
      <c r="X167" s="14">
        <v>0.16714132790698988</v>
      </c>
      <c r="Y167" s="14">
        <v>0.11432648999843086</v>
      </c>
      <c r="AH167" s="101" t="s">
        <v>57</v>
      </c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</row>
    <row r="168" spans="1:58" s="10" customFormat="1" x14ac:dyDescent="0.25">
      <c r="A168" s="14">
        <v>1800</v>
      </c>
      <c r="B168" s="14"/>
      <c r="C168" s="14"/>
      <c r="D168" s="14">
        <v>453.93333333333334</v>
      </c>
      <c r="E168" s="14">
        <v>7.0361303394670055E-3</v>
      </c>
      <c r="F168" s="14">
        <v>0.30885246776855912</v>
      </c>
      <c r="G168" s="14">
        <v>0.36180175688257943</v>
      </c>
      <c r="H168" s="14">
        <v>3.4279831637713948E-3</v>
      </c>
      <c r="I168" s="14">
        <v>2.5690349093488034E-2</v>
      </c>
      <c r="J168" s="14">
        <v>1.6380549991644552E-2</v>
      </c>
      <c r="K168" s="14">
        <v>1.1594958395505906E-2</v>
      </c>
      <c r="L168" s="14">
        <v>0.14250229145933765</v>
      </c>
      <c r="M168" s="14">
        <v>4.2965891985857256E-2</v>
      </c>
      <c r="N168" s="14">
        <v>1.0311277438797566E-4</v>
      </c>
      <c r="O168" s="14">
        <v>52.806247986500793</v>
      </c>
      <c r="P168" s="14">
        <v>69.414523926058251</v>
      </c>
      <c r="Q168" s="14">
        <v>1.2713145421137889E-2</v>
      </c>
      <c r="R168" s="14">
        <v>2.2111681904809582E-3</v>
      </c>
      <c r="S168" s="14">
        <v>2.6040517090291353E-3</v>
      </c>
      <c r="T168" s="14">
        <v>3.8804051187280177E-2</v>
      </c>
      <c r="U168" s="14">
        <v>4.441353219537239E-2</v>
      </c>
      <c r="V168" s="14">
        <v>71.24708387507458</v>
      </c>
      <c r="W168" s="14">
        <v>2.9461547173473537E-3</v>
      </c>
      <c r="X168" s="14">
        <v>8.5895086647375801E-2</v>
      </c>
      <c r="Y168" s="14">
        <v>6.5463308116739047E-2</v>
      </c>
      <c r="AH168" s="101" t="s">
        <v>61</v>
      </c>
      <c r="AI168" s="69" t="str">
        <f t="array" ref="AI168">IFERROR(MATCH(MIN(IF(B161:B168&gt;0.1,B161:B168)),B161:B168,0),"-INF")</f>
        <v>-INF</v>
      </c>
      <c r="AJ168" s="69" t="str">
        <f t="array" ref="AJ168">IFERROR(MATCH(MIN(IF(C161:C168&gt;0.1,C161:C168)),C161:C168,0),"-INF")</f>
        <v>-INF</v>
      </c>
      <c r="AK168" s="69">
        <f t="array" ref="AK168">IFERROR(MATCH(MIN(IF(D161:D168&gt;0.1,D161:D168)),D161:D168,0),"-INF")</f>
        <v>1</v>
      </c>
      <c r="AL168" s="69">
        <f t="array" ref="AL168">IFERROR(MATCH(MIN(IF(E161:E168&gt;0.1,E161:E168)),E161:E168,0),"-INF")</f>
        <v>2</v>
      </c>
      <c r="AM168" s="69">
        <f t="array" ref="AM168">IFERROR(MATCH(MIN(IF(F161:F168&gt;0.1,F161:F168)),F161:F168,0),"-INF")</f>
        <v>8</v>
      </c>
      <c r="AN168" s="69">
        <f t="array" ref="AN168">IFERROR(MATCH(MIN(IF(G161:G168&gt;0.1,G161:G168)),G161:G168,0),"-INF")</f>
        <v>8</v>
      </c>
      <c r="AO168" s="69" t="str">
        <f t="array" ref="AO168">IFERROR(MATCH(MIN(IF(H161:H168&gt;0.1,H161:H168)),H161:H168,0),"-INF")</f>
        <v>-INF</v>
      </c>
      <c r="AP168" s="69">
        <f t="array" ref="AP168">IFERROR(MATCH(MIN(IF(I161:I168&gt;0.1,I161:I168)),I161:I168,0),"-INF")</f>
        <v>5</v>
      </c>
      <c r="AQ168" s="69">
        <f t="array" ref="AQ168">IFERROR(MATCH(MIN(IF(J161:J168&gt;0.1,J161:J168)),J161:J168,0),"-INF")</f>
        <v>3</v>
      </c>
      <c r="AR168" s="69">
        <f t="array" ref="AR168">IFERROR(MATCH(MIN(IF(K161:K168&gt;0.1,K161:K168)),K161:K168,0),"-INF")</f>
        <v>2</v>
      </c>
      <c r="AS168" s="69">
        <f t="array" ref="AS168">IFERROR(MATCH(MIN(IF(L161:L168&gt;0.1,L161:L168)),L161:L168,0),"-INF")</f>
        <v>8</v>
      </c>
      <c r="AT168" s="69">
        <f t="array" ref="AT168">IFERROR(MATCH(MIN(IF(M161:M168&gt;0.1,M161:M168)),M161:M168,0),"-INF")</f>
        <v>6</v>
      </c>
      <c r="AU168" s="69" t="str">
        <f t="array" ref="AU168">IFERROR(MATCH(MIN(IF(N161:N168&gt;0.1,N161:N168)),N161:N168,0),"-INF")</f>
        <v>-INF</v>
      </c>
      <c r="AV168" s="69">
        <f t="array" ref="AV168">IFERROR(MATCH(MIN(IF(O161:O168&gt;0.1,O161:O168)),O161:O168,0),"-INF")</f>
        <v>1</v>
      </c>
      <c r="AW168" s="69">
        <f t="array" ref="AW168">IFERROR(MATCH(MIN(IF(P161:P168&gt;0.1,P161:P168)),P161:P168,0),"-INF")</f>
        <v>1</v>
      </c>
      <c r="AX168" s="69">
        <f t="array" ref="AX168">IFERROR(MATCH(MIN(IF(Q161:Q168&gt;0.1,Q161:Q168)),Q161:Q168,0),"-INF")</f>
        <v>3</v>
      </c>
      <c r="AY168" s="69" t="str">
        <f t="array" ref="AY168">IFERROR(MATCH(MIN(IF(R161:R168&gt;0.1,R161:R168)),R161:R168,0),"-INF")</f>
        <v>-INF</v>
      </c>
      <c r="AZ168" s="69" t="str">
        <f t="array" ref="AZ168">IFERROR(MATCH(MIN(IF(S161:S168&gt;0.1,S161:S168)),S161:S168,0),"-INF")</f>
        <v>-INF</v>
      </c>
      <c r="BA168" s="69">
        <f t="array" ref="BA168">IFERROR(MATCH(MIN(IF(T161:T168&gt;0.1,T161:T168)),T161:T168,0),"-INF")</f>
        <v>6</v>
      </c>
      <c r="BB168" s="69">
        <f t="array" ref="BB168">IFERROR(MATCH(MIN(IF(U161:U168&gt;0.1,U161:U168)),U161:U168,0),"-INF")</f>
        <v>3</v>
      </c>
      <c r="BC168" s="69">
        <f t="array" ref="BC168">IFERROR(MATCH(MIN(IF(V161:V168&gt;0.1,V161:V168)),V161:V168,0),"-INF")</f>
        <v>7</v>
      </c>
      <c r="BD168" s="69" t="str">
        <f t="array" ref="BD168">IFERROR(MATCH(MIN(IF(W161:W168&gt;0.1,W161:W168)),W161:W168,0),"-INF")</f>
        <v>-INF</v>
      </c>
      <c r="BE168" s="69">
        <f t="array" ref="BE168">IFERROR(MATCH(MIN(IF(X161:X168&gt;0.1,X161:X168)),X161:X168,0),"-INF")</f>
        <v>7</v>
      </c>
      <c r="BF168" s="69">
        <f t="array" ref="BF168">IFERROR(MATCH(MIN(IF(Y161:Y168&gt;0.1,Y161:Y168)),Y161:Y168,0),"-INF")</f>
        <v>7</v>
      </c>
    </row>
    <row r="169" spans="1:58" s="10" customFormat="1" x14ac:dyDescent="0.25">
      <c r="AH169" s="101" t="s">
        <v>62</v>
      </c>
      <c r="AI169" s="69" t="str">
        <f t="array" ref="AI169">IFERROR(MATCH(MAX(IF(B161:B168&lt;0.1,B161:B168)),B161:B168,0),"INF")</f>
        <v>INF</v>
      </c>
      <c r="AJ169" s="69" t="str">
        <f t="array" ref="AJ169">IFERROR(MATCH(MAX(IF(C161:C168&lt;0.1,C161:C168)),C161:C168,0),"INF")</f>
        <v>INF</v>
      </c>
      <c r="AK169" s="69" t="str">
        <f t="array" ref="AK169">IFERROR(MATCH(MAX(IF(D161:D168&lt;0.1,D161:D168)),D161:D168,0),"INF")</f>
        <v>INF</v>
      </c>
      <c r="AL169" s="69">
        <f t="array" ref="AL169">IFERROR(MATCH(MAX(IF(E161:E168&lt;0.1,E161:E168)),E161:E168,0),"INF")</f>
        <v>3</v>
      </c>
      <c r="AM169" s="69" t="str">
        <f t="array" ref="AM169">IFERROR(MATCH(MAX(IF(F161:F168&lt;0.1,F161:F168)),F161:F168,0),"INF")</f>
        <v>INF</v>
      </c>
      <c r="AN169" s="69" t="str">
        <f t="array" ref="AN169">IFERROR(MATCH(MAX(IF(G161:G168&lt;0.1,G161:G168)),G161:G168,0),"INF")</f>
        <v>INF</v>
      </c>
      <c r="AO169" s="69">
        <f t="array" ref="AO169">IFERROR(MATCH(MAX(IF(H161:H168&lt;0.1,H161:H168)),H161:H168,0),"INF")</f>
        <v>1</v>
      </c>
      <c r="AP169" s="69">
        <f t="array" ref="AP169">IFERROR(MATCH(MAX(IF(I161:I168&lt;0.1,I161:I168)),I161:I168,0),"INF")</f>
        <v>6</v>
      </c>
      <c r="AQ169" s="69">
        <f t="array" ref="AQ169">IFERROR(MATCH(MAX(IF(J161:J168&lt;0.1,J161:J168)),J161:J168,0),"INF")</f>
        <v>4</v>
      </c>
      <c r="AR169" s="69">
        <f t="array" ref="AR169">IFERROR(MATCH(MAX(IF(K161:K168&lt;0.1,K161:K168)),K161:K168,0),"INF")</f>
        <v>3</v>
      </c>
      <c r="AS169" s="69" t="str">
        <f t="array" ref="AS169">IFERROR(MATCH(MAX(IF(L161:L168&lt;0.1,L161:L168)),L161:L168,0),"INF")</f>
        <v>INF</v>
      </c>
      <c r="AT169" s="69">
        <f t="array" ref="AT169">IFERROR(MATCH(MAX(IF(M161:M168&lt;0.1,M161:M168)),M161:M168,0),"INF")</f>
        <v>7</v>
      </c>
      <c r="AU169" s="69">
        <f t="array" ref="AU169">IFERROR(MATCH(MAX(IF(N161:N168&lt;0.1,N161:N168)),N161:N168,0),"INF")</f>
        <v>1</v>
      </c>
      <c r="AV169" s="69" t="str">
        <f t="array" ref="AV169">IFERROR(MATCH(MAX(IF(O161:O168&lt;0.1,O161:O168)),O161:O168,0),"INF")</f>
        <v>INF</v>
      </c>
      <c r="AW169" s="69" t="str">
        <f t="array" ref="AW169">IFERROR(MATCH(MAX(IF(P161:P168&lt;0.1,P161:P168)),P161:P168,0),"INF")</f>
        <v>INF</v>
      </c>
      <c r="AX169" s="69">
        <f t="array" ref="AX169">IFERROR(MATCH(MAX(IF(Q161:Q168&lt;0.1,Q161:Q168)),Q161:Q168,0),"INF")</f>
        <v>4</v>
      </c>
      <c r="AY169" s="69">
        <f t="array" ref="AY169">IFERROR(MATCH(MAX(IF(R161:R168&lt;0.1,R161:R168)),R161:R168,0),"INF")</f>
        <v>1</v>
      </c>
      <c r="AZ169" s="69">
        <f t="array" ref="AZ169">IFERROR(MATCH(MAX(IF(S161:S168&lt;0.1,S161:S168)),S161:S168,0),"INF")</f>
        <v>1</v>
      </c>
      <c r="BA169" s="69">
        <f t="array" ref="BA169">IFERROR(MATCH(MAX(IF(T161:T168&lt;0.1,T161:T168)),T161:T168,0),"INF")</f>
        <v>7</v>
      </c>
      <c r="BB169" s="69">
        <f t="array" ref="BB169">IFERROR(MATCH(MAX(IF(U161:U168&lt;0.1,U161:U168)),U161:U168,0),"INF")</f>
        <v>7</v>
      </c>
      <c r="BC169" s="69">
        <f t="array" ref="BC169">IFERROR(MATCH(MAX(IF(V161:V168&lt;0.1,V161:V168)),V161:V168,0),"INF")</f>
        <v>2</v>
      </c>
      <c r="BD169" s="69">
        <f t="array" ref="BD169">IFERROR(MATCH(MAX(IF(W161:W168&lt;0.1,W161:W168)),W161:W168,0),"INF")</f>
        <v>1</v>
      </c>
      <c r="BE169" s="69">
        <f t="array" ref="BE169">IFERROR(MATCH(MAX(IF(X161:X168&lt;0.1,X161:X168)),X161:X168,0),"INF")</f>
        <v>8</v>
      </c>
      <c r="BF169" s="69">
        <f t="array" ref="BF169">IFERROR(MATCH(MAX(IF(Y161:Y168&lt;0.1,Y161:Y168)),Y161:Y168,0),"INF")</f>
        <v>8</v>
      </c>
    </row>
    <row r="170" spans="1:58" s="10" customFormat="1" x14ac:dyDescent="0.25">
      <c r="A170" s="10" t="s">
        <v>32</v>
      </c>
      <c r="AH170" s="101" t="s">
        <v>58</v>
      </c>
      <c r="AI170" s="69">
        <f t="shared" ref="AI170:BF170" si="57">IFERROR(INDEX(B161:B168,AI169)-INDEX(B161:B168,AI168),0)</f>
        <v>0</v>
      </c>
      <c r="AJ170" s="69">
        <f t="shared" si="57"/>
        <v>0</v>
      </c>
      <c r="AK170" s="69">
        <f t="shared" si="57"/>
        <v>0</v>
      </c>
      <c r="AL170" s="69">
        <f t="shared" si="57"/>
        <v>-4.3967647753186026E-2</v>
      </c>
      <c r="AM170" s="69">
        <f t="shared" si="57"/>
        <v>0</v>
      </c>
      <c r="AN170" s="69">
        <f t="shared" si="57"/>
        <v>0</v>
      </c>
      <c r="AO170" s="69">
        <f t="shared" si="57"/>
        <v>0</v>
      </c>
      <c r="AP170" s="69">
        <f t="shared" si="57"/>
        <v>-4.196538842598696E-2</v>
      </c>
      <c r="AQ170" s="69">
        <f t="shared" si="57"/>
        <v>-6.2876455377888593E-2</v>
      </c>
      <c r="AR170" s="69">
        <f t="shared" si="57"/>
        <v>-6.4899982311559481E-2</v>
      </c>
      <c r="AS170" s="69">
        <f t="shared" si="57"/>
        <v>0</v>
      </c>
      <c r="AT170" s="69">
        <f t="shared" si="57"/>
        <v>-3.8775843322893994E-2</v>
      </c>
      <c r="AU170" s="69">
        <f t="shared" si="57"/>
        <v>0</v>
      </c>
      <c r="AV170" s="69">
        <f t="shared" si="57"/>
        <v>0</v>
      </c>
      <c r="AW170" s="69">
        <f t="shared" si="57"/>
        <v>0</v>
      </c>
      <c r="AX170" s="69">
        <f t="shared" si="57"/>
        <v>-4.3334349435481548E-2</v>
      </c>
      <c r="AY170" s="69">
        <f t="shared" si="57"/>
        <v>0</v>
      </c>
      <c r="AZ170" s="69">
        <f t="shared" si="57"/>
        <v>0</v>
      </c>
      <c r="BA170" s="69">
        <f t="shared" si="57"/>
        <v>-4.193050549138419E-2</v>
      </c>
      <c r="BB170" s="69">
        <f t="shared" si="57"/>
        <v>-2.0380981390539551E-2</v>
      </c>
      <c r="BC170" s="69">
        <f t="shared" si="57"/>
        <v>-8.636899015605966</v>
      </c>
      <c r="BD170" s="69">
        <f t="shared" si="57"/>
        <v>0</v>
      </c>
      <c r="BE170" s="69">
        <f t="shared" si="57"/>
        <v>-8.1246241259614077E-2</v>
      </c>
      <c r="BF170" s="69">
        <f t="shared" si="57"/>
        <v>-4.8863181881691808E-2</v>
      </c>
    </row>
    <row r="171" spans="1:58" s="10" customFormat="1" x14ac:dyDescent="0.25">
      <c r="A171" s="11" t="s">
        <v>34</v>
      </c>
      <c r="B171" s="12" t="s">
        <v>4</v>
      </c>
      <c r="C171" s="12" t="s">
        <v>5</v>
      </c>
      <c r="D171" s="11" t="s">
        <v>6</v>
      </c>
      <c r="E171" s="11" t="s">
        <v>7</v>
      </c>
      <c r="F171" s="11" t="s">
        <v>8</v>
      </c>
      <c r="G171" s="11" t="s">
        <v>9</v>
      </c>
      <c r="H171" s="11" t="s">
        <v>10</v>
      </c>
      <c r="I171" s="11" t="s">
        <v>11</v>
      </c>
      <c r="J171" s="11" t="s">
        <v>12</v>
      </c>
      <c r="K171" s="11" t="s">
        <v>13</v>
      </c>
      <c r="L171" s="11" t="s">
        <v>14</v>
      </c>
      <c r="M171" s="11" t="s">
        <v>15</v>
      </c>
      <c r="N171" s="11" t="s">
        <v>16</v>
      </c>
      <c r="O171" s="11" t="s">
        <v>17</v>
      </c>
      <c r="P171" s="11" t="s">
        <v>18</v>
      </c>
      <c r="Q171" s="11" t="s">
        <v>19</v>
      </c>
      <c r="R171" s="11" t="s">
        <v>20</v>
      </c>
      <c r="S171" s="11" t="s">
        <v>21</v>
      </c>
      <c r="T171" s="11" t="s">
        <v>22</v>
      </c>
      <c r="U171" s="11" t="s">
        <v>23</v>
      </c>
      <c r="V171" s="11" t="s">
        <v>24</v>
      </c>
      <c r="W171" s="11" t="s">
        <v>25</v>
      </c>
      <c r="X171" s="11" t="s">
        <v>26</v>
      </c>
      <c r="Y171" s="11" t="s">
        <v>27</v>
      </c>
      <c r="AH171" s="101" t="s">
        <v>59</v>
      </c>
      <c r="AI171" s="69">
        <f>IFERROR(INDEX($A161:$A168,AI169)-INDEX($A161:$A168,AI168),0)</f>
        <v>0</v>
      </c>
      <c r="AJ171" s="69">
        <f t="shared" ref="AJ171:BF171" si="58">IFERROR(INDEX($A161:$A168,AJ169)-INDEX($A161:$A168,AJ168),0)</f>
        <v>0</v>
      </c>
      <c r="AK171" s="69">
        <f t="shared" si="58"/>
        <v>0</v>
      </c>
      <c r="AL171" s="69">
        <f t="shared" si="58"/>
        <v>20</v>
      </c>
      <c r="AM171" s="69">
        <f t="shared" si="58"/>
        <v>0</v>
      </c>
      <c r="AN171" s="69">
        <f t="shared" si="58"/>
        <v>0</v>
      </c>
      <c r="AO171" s="69">
        <f t="shared" si="58"/>
        <v>0</v>
      </c>
      <c r="AP171" s="69">
        <f t="shared" si="58"/>
        <v>180</v>
      </c>
      <c r="AQ171" s="69">
        <f t="shared" si="58"/>
        <v>30</v>
      </c>
      <c r="AR171" s="69">
        <f t="shared" si="58"/>
        <v>20</v>
      </c>
      <c r="AS171" s="69">
        <f t="shared" si="58"/>
        <v>0</v>
      </c>
      <c r="AT171" s="69">
        <f t="shared" si="58"/>
        <v>300</v>
      </c>
      <c r="AU171" s="69">
        <f t="shared" si="58"/>
        <v>0</v>
      </c>
      <c r="AV171" s="69">
        <f t="shared" si="58"/>
        <v>0</v>
      </c>
      <c r="AW171" s="69">
        <f t="shared" si="58"/>
        <v>0</v>
      </c>
      <c r="AX171" s="69">
        <f t="shared" si="58"/>
        <v>30</v>
      </c>
      <c r="AY171" s="69">
        <f t="shared" si="58"/>
        <v>0</v>
      </c>
      <c r="AZ171" s="69">
        <f t="shared" si="58"/>
        <v>0</v>
      </c>
      <c r="BA171" s="69">
        <f t="shared" si="58"/>
        <v>300</v>
      </c>
      <c r="BB171" s="69">
        <f t="shared" si="58"/>
        <v>570</v>
      </c>
      <c r="BC171" s="69">
        <f t="shared" si="58"/>
        <v>-590</v>
      </c>
      <c r="BD171" s="69">
        <f t="shared" si="58"/>
        <v>0</v>
      </c>
      <c r="BE171" s="69">
        <f t="shared" si="58"/>
        <v>1200</v>
      </c>
      <c r="BF171" s="69">
        <f t="shared" si="58"/>
        <v>1200</v>
      </c>
    </row>
    <row r="172" spans="1:58" s="10" customFormat="1" x14ac:dyDescent="0.25">
      <c r="A172" s="14">
        <v>3</v>
      </c>
      <c r="B172" s="14"/>
      <c r="C172" s="14"/>
      <c r="D172" s="14">
        <v>1.0134630954741561</v>
      </c>
      <c r="E172" s="14">
        <v>1.1144438486440058</v>
      </c>
      <c r="F172" s="14">
        <v>1.0454870145181565</v>
      </c>
      <c r="G172" s="14">
        <v>1.006251243132402</v>
      </c>
      <c r="H172" s="14">
        <v>3.0818093211970679</v>
      </c>
      <c r="I172" s="14">
        <v>1.297766661892229</v>
      </c>
      <c r="J172" s="14">
        <v>1.8571612253329528</v>
      </c>
      <c r="K172" s="14">
        <v>2.817137200900008</v>
      </c>
      <c r="L172" s="14">
        <v>1.2516930127700576</v>
      </c>
      <c r="M172" s="14">
        <v>1.0299740773538104</v>
      </c>
      <c r="N172" s="14">
        <v>177.77867951375259</v>
      </c>
      <c r="O172" s="14">
        <v>1.0826155642950186</v>
      </c>
      <c r="P172" s="14">
        <v>1.1718121864486404</v>
      </c>
      <c r="Q172" s="14">
        <v>1.2915669728223869</v>
      </c>
      <c r="R172" s="14">
        <v>2.983591698120946</v>
      </c>
      <c r="S172" s="14">
        <v>1.8122405187565784</v>
      </c>
      <c r="T172" s="14">
        <v>1.0330109423251777</v>
      </c>
      <c r="U172" s="14">
        <v>1.0653757941824393</v>
      </c>
      <c r="V172" s="14">
        <v>1.0101698113967026</v>
      </c>
      <c r="W172" s="14">
        <v>1.3782591650873321</v>
      </c>
      <c r="X172" s="14">
        <v>1.2102423511436355</v>
      </c>
      <c r="Y172" s="14">
        <v>1.1195273148520752</v>
      </c>
      <c r="AH172" s="101" t="s">
        <v>63</v>
      </c>
      <c r="AI172" s="69" t="str">
        <f t="shared" ref="AI172:BF172" si="59">IF(AI169="INF","INF",IFERROR(INDEX($A161:$A168,AI168)+AI171/AI170*(0.1-INDEX(B161:B168,AI168)),0))</f>
        <v>INF</v>
      </c>
      <c r="AJ172" s="69" t="str">
        <f t="shared" si="59"/>
        <v>INF</v>
      </c>
      <c r="AK172" s="69" t="str">
        <f t="shared" si="59"/>
        <v>INF</v>
      </c>
      <c r="AL172" s="69">
        <f t="shared" si="59"/>
        <v>15.521234032755505</v>
      </c>
      <c r="AM172" s="69" t="str">
        <f t="shared" si="59"/>
        <v>INF</v>
      </c>
      <c r="AN172" s="69" t="str">
        <f t="shared" si="59"/>
        <v>INF</v>
      </c>
      <c r="AO172" s="69">
        <f t="shared" si="59"/>
        <v>0</v>
      </c>
      <c r="AP172" s="69">
        <f t="shared" si="59"/>
        <v>150.18924051072909</v>
      </c>
      <c r="AQ172" s="69">
        <f t="shared" si="59"/>
        <v>59.751712820630189</v>
      </c>
      <c r="AR172" s="69">
        <f t="shared" si="59"/>
        <v>29.091745786410659</v>
      </c>
      <c r="AS172" s="69" t="str">
        <f t="shared" si="59"/>
        <v>INF</v>
      </c>
      <c r="AT172" s="69">
        <f t="shared" si="59"/>
        <v>452.54006074108833</v>
      </c>
      <c r="AU172" s="69">
        <f t="shared" si="59"/>
        <v>0</v>
      </c>
      <c r="AV172" s="69" t="str">
        <f t="shared" si="59"/>
        <v>INF</v>
      </c>
      <c r="AW172" s="69" t="str">
        <f t="shared" si="59"/>
        <v>INF</v>
      </c>
      <c r="AX172" s="69">
        <f t="shared" si="59"/>
        <v>45.283171256983508</v>
      </c>
      <c r="AY172" s="69">
        <f t="shared" si="59"/>
        <v>0</v>
      </c>
      <c r="AZ172" s="69">
        <f t="shared" si="59"/>
        <v>0</v>
      </c>
      <c r="BA172" s="69">
        <f t="shared" si="59"/>
        <v>403.44937937494655</v>
      </c>
      <c r="BB172" s="69">
        <f t="shared" si="59"/>
        <v>427.22386105919827</v>
      </c>
      <c r="BC172" s="69">
        <f t="shared" si="59"/>
        <v>594.11829958229634</v>
      </c>
      <c r="BD172" s="69">
        <f t="shared" si="59"/>
        <v>0</v>
      </c>
      <c r="BE172" s="69">
        <f t="shared" si="59"/>
        <v>1591.6716421494002</v>
      </c>
      <c r="BF172" s="69">
        <f t="shared" si="59"/>
        <v>951.83521285498773</v>
      </c>
    </row>
    <row r="173" spans="1:58" s="10" customFormat="1" x14ac:dyDescent="0.25">
      <c r="A173" s="14">
        <v>10</v>
      </c>
      <c r="B173" s="14"/>
      <c r="C173" s="14"/>
      <c r="D173" s="14">
        <v>1.0044595824586842</v>
      </c>
      <c r="E173" s="14">
        <v>1.1162172907934671</v>
      </c>
      <c r="F173" s="14">
        <v>1.0249376571480087</v>
      </c>
      <c r="G173" s="14">
        <v>1.0018948690329887</v>
      </c>
      <c r="H173" s="14">
        <v>2.9211968686197669</v>
      </c>
      <c r="I173" s="14">
        <v>1.179734980308595</v>
      </c>
      <c r="J173" s="14">
        <v>1.3825190624999963</v>
      </c>
      <c r="K173" s="14">
        <v>1.5085728593765528</v>
      </c>
      <c r="L173" s="14">
        <v>1.0685947502489408</v>
      </c>
      <c r="M173" s="14">
        <v>1.016286197414161</v>
      </c>
      <c r="N173" s="14">
        <v>184.32726578539257</v>
      </c>
      <c r="O173" s="14">
        <v>1.0507701145300437</v>
      </c>
      <c r="P173" s="14">
        <v>1.133353437226547</v>
      </c>
      <c r="Q173" s="14">
        <v>1.282017842674424</v>
      </c>
      <c r="R173" s="14">
        <v>2.9587146620548199</v>
      </c>
      <c r="S173" s="14">
        <v>1.8441590145850915</v>
      </c>
      <c r="T173" s="14">
        <v>1.0362019229726571</v>
      </c>
      <c r="U173" s="14">
        <v>1.0618584593687355</v>
      </c>
      <c r="V173" s="14">
        <v>1.0059591170406006</v>
      </c>
      <c r="W173" s="14">
        <v>1.3677790785093309</v>
      </c>
      <c r="X173" s="14">
        <v>1.0765620298531366</v>
      </c>
      <c r="Y173" s="14">
        <v>1.084190384063785</v>
      </c>
      <c r="AH173" s="101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</row>
    <row r="174" spans="1:58" s="10" customFormat="1" x14ac:dyDescent="0.25">
      <c r="A174" s="14">
        <v>30</v>
      </c>
      <c r="B174" s="14"/>
      <c r="C174" s="14"/>
      <c r="D174" s="14">
        <v>1.000756497529856</v>
      </c>
      <c r="E174" s="14">
        <v>1.1180919524347643</v>
      </c>
      <c r="F174" s="14">
        <v>1.0250775245883419</v>
      </c>
      <c r="G174" s="14">
        <v>1.0007194324613087</v>
      </c>
      <c r="H174" s="14">
        <v>2.9295766153244309</v>
      </c>
      <c r="I174" s="14">
        <v>1.1716497246746058</v>
      </c>
      <c r="J174" s="14">
        <v>1.3557325372354649</v>
      </c>
      <c r="K174" s="14">
        <v>1.4829672881653797</v>
      </c>
      <c r="L174" s="14">
        <v>1.034457731989052</v>
      </c>
      <c r="M174" s="14">
        <v>1.0312626810589891</v>
      </c>
      <c r="N174" s="14">
        <v>186.80617270141377</v>
      </c>
      <c r="O174" s="14">
        <v>1.0166628129027082</v>
      </c>
      <c r="P174" s="14">
        <v>1.1648785211840724</v>
      </c>
      <c r="Q174" s="14">
        <v>1.3043668184646386</v>
      </c>
      <c r="R174" s="14">
        <v>2.9718705547485715</v>
      </c>
      <c r="S174" s="14">
        <v>1.8595806926727565</v>
      </c>
      <c r="T174" s="14">
        <v>1.0421734870043842</v>
      </c>
      <c r="U174" s="14">
        <v>1.0728550483534136</v>
      </c>
      <c r="V174" s="14">
        <v>1.0047700186761206</v>
      </c>
      <c r="W174" s="14">
        <v>1.3768842880815826</v>
      </c>
      <c r="X174" s="14">
        <v>1.0940120161222602</v>
      </c>
      <c r="Y174" s="14">
        <v>1.0756294352785971</v>
      </c>
      <c r="AH174" s="101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</row>
    <row r="175" spans="1:58" s="10" customFormat="1" x14ac:dyDescent="0.25">
      <c r="A175" s="14">
        <v>60</v>
      </c>
      <c r="B175" s="14"/>
      <c r="C175" s="14"/>
      <c r="D175" s="14">
        <v>1.0002441442756622</v>
      </c>
      <c r="E175" s="14">
        <v>1.1273282018468769</v>
      </c>
      <c r="F175" s="14">
        <v>1.0274842901720329</v>
      </c>
      <c r="G175" s="14">
        <v>1.0014250198413983</v>
      </c>
      <c r="H175" s="14">
        <v>2.9337491437045231</v>
      </c>
      <c r="I175" s="14">
        <v>1.1897326378098054</v>
      </c>
      <c r="J175" s="14">
        <v>1.3645381059817534</v>
      </c>
      <c r="K175" s="14">
        <v>1.4469096462105488</v>
      </c>
      <c r="L175" s="14">
        <v>1.0319323137090093</v>
      </c>
      <c r="M175" s="14">
        <v>1.0542682159462289</v>
      </c>
      <c r="N175" s="14">
        <v>188.33547837463345</v>
      </c>
      <c r="O175" s="14">
        <v>1.0242638665669073</v>
      </c>
      <c r="P175" s="14">
        <v>1.1537614116085839</v>
      </c>
      <c r="Q175" s="14">
        <v>1.3179575300470054</v>
      </c>
      <c r="R175" s="14">
        <v>3.0185416564712666</v>
      </c>
      <c r="S175" s="14">
        <v>1.867835767886229</v>
      </c>
      <c r="T175" s="14">
        <v>1.0470616506603758</v>
      </c>
      <c r="U175" s="14">
        <v>1.0734388481465369</v>
      </c>
      <c r="V175" s="14">
        <v>1.0050031220832047</v>
      </c>
      <c r="W175" s="14">
        <v>1.3784498516605743</v>
      </c>
      <c r="X175" s="14">
        <v>1.0949633173840188</v>
      </c>
      <c r="Y175" s="14">
        <v>1.07553375875811</v>
      </c>
      <c r="AH175" s="101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</row>
    <row r="176" spans="1:58" s="10" customFormat="1" x14ac:dyDescent="0.25">
      <c r="A176" s="14">
        <v>120</v>
      </c>
      <c r="B176" s="14"/>
      <c r="C176" s="14"/>
      <c r="D176" s="14">
        <v>1.0001540397450388</v>
      </c>
      <c r="E176" s="14">
        <v>1.1300994120795127</v>
      </c>
      <c r="F176" s="14">
        <v>1.0292728782125713</v>
      </c>
      <c r="G176" s="14">
        <v>1.0018147674531401</v>
      </c>
      <c r="H176" s="14">
        <v>2.9527543944356505</v>
      </c>
      <c r="I176" s="14">
        <v>1.1945979446933039</v>
      </c>
      <c r="J176" s="14">
        <v>1.3826851695063032</v>
      </c>
      <c r="K176" s="14">
        <v>1.4675547221949874</v>
      </c>
      <c r="L176" s="14">
        <v>1.035026122305543</v>
      </c>
      <c r="M176" s="14">
        <v>1.0607211270774781</v>
      </c>
      <c r="N176" s="14">
        <v>189.38950594666582</v>
      </c>
      <c r="O176" s="14">
        <v>1.0257277983043727</v>
      </c>
      <c r="P176" s="14">
        <v>1.1660245822452604</v>
      </c>
      <c r="Q176" s="14">
        <v>1.3346792213741834</v>
      </c>
      <c r="R176" s="14">
        <v>3.0551396279450507</v>
      </c>
      <c r="S176" s="14">
        <v>1.8819768687660299</v>
      </c>
      <c r="T176" s="14">
        <v>1.0512812665242182</v>
      </c>
      <c r="U176" s="14">
        <v>1.0774938152976701</v>
      </c>
      <c r="V176" s="14">
        <v>1.006121186346761</v>
      </c>
      <c r="W176" s="14">
        <v>1.3846765068225417</v>
      </c>
      <c r="X176" s="14">
        <v>1.0951190796144148</v>
      </c>
      <c r="Y176" s="14">
        <v>1.0734625260911832</v>
      </c>
      <c r="AH176" s="101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</row>
    <row r="177" spans="1:58" s="10" customFormat="1" x14ac:dyDescent="0.25">
      <c r="A177" s="14">
        <v>300</v>
      </c>
      <c r="B177" s="14"/>
      <c r="C177" s="14"/>
      <c r="D177" s="14">
        <v>1.0000541822116575</v>
      </c>
      <c r="E177" s="14">
        <v>1.1321806218092001</v>
      </c>
      <c r="F177" s="14">
        <v>1.0317802446334519</v>
      </c>
      <c r="G177" s="14">
        <v>1.002962054337986</v>
      </c>
      <c r="H177" s="14">
        <v>2.961811116941051</v>
      </c>
      <c r="I177" s="14">
        <v>1.2039169754761121</v>
      </c>
      <c r="J177" s="14">
        <v>1.3866889028802378</v>
      </c>
      <c r="K177" s="14">
        <v>1.4628572028689262</v>
      </c>
      <c r="L177" s="14">
        <v>1.0364510864919299</v>
      </c>
      <c r="M177" s="14">
        <v>1.0709608935045563</v>
      </c>
      <c r="N177" s="14">
        <v>190.61172838183012</v>
      </c>
      <c r="O177" s="14">
        <v>1.0250849359478817</v>
      </c>
      <c r="P177" s="14">
        <v>1.1737976303422657</v>
      </c>
      <c r="Q177" s="14">
        <v>1.3370238298186143</v>
      </c>
      <c r="R177" s="14">
        <v>3.0711472841534118</v>
      </c>
      <c r="S177" s="14">
        <v>1.8946433692978821</v>
      </c>
      <c r="T177" s="14">
        <v>1.0544362097184015</v>
      </c>
      <c r="U177" s="14">
        <v>1.0793907978455581</v>
      </c>
      <c r="V177" s="14">
        <v>1.0064132714459502</v>
      </c>
      <c r="W177" s="14">
        <v>1.3872537386944299</v>
      </c>
      <c r="X177" s="14">
        <v>1.1116629151962347</v>
      </c>
      <c r="Y177" s="14">
        <v>1.0714435780948215</v>
      </c>
      <c r="AH177" s="101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</row>
    <row r="178" spans="1:58" s="10" customFormat="1" x14ac:dyDescent="0.25">
      <c r="A178" s="14">
        <v>600</v>
      </c>
      <c r="B178" s="14"/>
      <c r="C178" s="14"/>
      <c r="D178" s="14">
        <v>1.0000271956434896</v>
      </c>
      <c r="E178" s="14">
        <v>1.1360434659878382</v>
      </c>
      <c r="F178" s="14">
        <v>1.0316366221842894</v>
      </c>
      <c r="G178" s="14">
        <v>1.005648144009885</v>
      </c>
      <c r="H178" s="14">
        <v>2.9641886928166818</v>
      </c>
      <c r="I178" s="14">
        <v>1.2040216908037766</v>
      </c>
      <c r="J178" s="14">
        <v>1.392712442253861</v>
      </c>
      <c r="K178" s="14">
        <v>1.471159031156271</v>
      </c>
      <c r="L178" s="14">
        <v>1.0342160985489732</v>
      </c>
      <c r="M178" s="14">
        <v>1.0739125064724582</v>
      </c>
      <c r="N178" s="14">
        <v>191.05119958487271</v>
      </c>
      <c r="O178" s="14">
        <v>1.0215005081171087</v>
      </c>
      <c r="P178" s="14">
        <v>1.1726784220083846</v>
      </c>
      <c r="Q178" s="14">
        <v>1.3436571423461996</v>
      </c>
      <c r="R178" s="14">
        <v>3.0776309350476518</v>
      </c>
      <c r="S178" s="14">
        <v>1.896936678241061</v>
      </c>
      <c r="T178" s="14">
        <v>1.0571915688008409</v>
      </c>
      <c r="U178" s="14">
        <v>1.0803537211458629</v>
      </c>
      <c r="V178" s="14">
        <v>1.0074054134890418</v>
      </c>
      <c r="W178" s="14">
        <v>1.3877503296405074</v>
      </c>
      <c r="X178" s="14">
        <v>1.1201857155561703</v>
      </c>
      <c r="Y178" s="14">
        <v>1.0741809082047205</v>
      </c>
      <c r="AH178" s="101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</row>
    <row r="179" spans="1:58" s="10" customFormat="1" x14ac:dyDescent="0.25">
      <c r="A179" s="14">
        <v>1800</v>
      </c>
      <c r="B179" s="14"/>
      <c r="C179" s="14"/>
      <c r="D179" s="14">
        <v>1.0000097228717415</v>
      </c>
      <c r="E179" s="14">
        <v>1.1386534342274399</v>
      </c>
      <c r="F179" s="14">
        <v>1.0352125067809868</v>
      </c>
      <c r="G179" s="14">
        <v>1.0144881780748798</v>
      </c>
      <c r="H179" s="14">
        <v>2.9731671779888318</v>
      </c>
      <c r="I179" s="14">
        <v>1.2103349191596977</v>
      </c>
      <c r="J179" s="14">
        <v>1.3994546638495078</v>
      </c>
      <c r="K179" s="14">
        <v>1.4746158533170894</v>
      </c>
      <c r="L179" s="14">
        <v>1.0368346210330774</v>
      </c>
      <c r="M179" s="14">
        <v>1.0799448049110796</v>
      </c>
      <c r="N179" s="14">
        <v>191.50007011026483</v>
      </c>
      <c r="O179" s="14">
        <v>1.0236975839032847</v>
      </c>
      <c r="P179" s="14">
        <v>1.1759222970053047</v>
      </c>
      <c r="Q179" s="14">
        <v>1.3547865585271386</v>
      </c>
      <c r="R179" s="14">
        <v>3.0940474078929281</v>
      </c>
      <c r="S179" s="14">
        <v>1.9020760852245167</v>
      </c>
      <c r="T179" s="14">
        <v>1.0595723941091577</v>
      </c>
      <c r="U179" s="14">
        <v>1.0834244116970739</v>
      </c>
      <c r="V179" s="14">
        <v>1.0074756364012765</v>
      </c>
      <c r="W179" s="14">
        <v>1.3910371929442964</v>
      </c>
      <c r="X179" s="14">
        <v>1.1301817673748487</v>
      </c>
      <c r="Y179" s="14">
        <v>1.0750369223448244</v>
      </c>
      <c r="AH179" s="101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</row>
    <row r="181" spans="1:58" s="29" customFormat="1" x14ac:dyDescent="0.25">
      <c r="A181" s="36" t="s">
        <v>31</v>
      </c>
      <c r="B181" s="36"/>
      <c r="C181" s="36"/>
      <c r="D181" s="36"/>
      <c r="E181" s="36" t="s">
        <v>40</v>
      </c>
      <c r="F181" s="36"/>
      <c r="AH181" s="58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</row>
    <row r="182" spans="1:58" s="29" customFormat="1" x14ac:dyDescent="0.25">
      <c r="AH182" s="58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</row>
    <row r="183" spans="1:58" s="29" customFormat="1" x14ac:dyDescent="0.25">
      <c r="A183" s="33" t="s">
        <v>30</v>
      </c>
      <c r="AH183" s="58"/>
      <c r="AI183" s="35"/>
      <c r="AJ183" s="35"/>
      <c r="AK183" s="35"/>
      <c r="AL183" s="35"/>
      <c r="AM183" s="35"/>
      <c r="AN183" s="35"/>
      <c r="AO183" s="35"/>
      <c r="AP183" s="35"/>
      <c r="AQ183" s="35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35"/>
      <c r="BD183" s="35"/>
      <c r="BE183" s="35"/>
      <c r="BF183" s="35"/>
    </row>
    <row r="184" spans="1:58" s="29" customFormat="1" x14ac:dyDescent="0.25">
      <c r="A184" s="29" t="s">
        <v>34</v>
      </c>
      <c r="B184" s="29" t="s">
        <v>4</v>
      </c>
      <c r="C184" s="29" t="s">
        <v>5</v>
      </c>
      <c r="D184" s="29" t="s">
        <v>6</v>
      </c>
      <c r="E184" s="29" t="s">
        <v>7</v>
      </c>
      <c r="F184" s="29" t="s">
        <v>8</v>
      </c>
      <c r="G184" s="29" t="s">
        <v>9</v>
      </c>
      <c r="H184" s="29" t="s">
        <v>10</v>
      </c>
      <c r="I184" s="29" t="s">
        <v>11</v>
      </c>
      <c r="J184" s="29" t="s">
        <v>12</v>
      </c>
      <c r="K184" s="29" t="s">
        <v>13</v>
      </c>
      <c r="L184" s="29" t="s">
        <v>14</v>
      </c>
      <c r="M184" s="29" t="s">
        <v>15</v>
      </c>
      <c r="N184" s="29" t="s">
        <v>16</v>
      </c>
      <c r="O184" s="29" t="s">
        <v>17</v>
      </c>
      <c r="P184" s="29" t="s">
        <v>18</v>
      </c>
      <c r="Q184" s="29" t="s">
        <v>19</v>
      </c>
      <c r="R184" s="29" t="s">
        <v>20</v>
      </c>
      <c r="S184" s="29" t="s">
        <v>21</v>
      </c>
      <c r="T184" s="29" t="s">
        <v>22</v>
      </c>
      <c r="U184" s="29" t="s">
        <v>23</v>
      </c>
      <c r="V184" s="29" t="s">
        <v>24</v>
      </c>
      <c r="W184" s="29" t="s">
        <v>25</v>
      </c>
      <c r="X184" s="29" t="s">
        <v>26</v>
      </c>
      <c r="Y184" s="29" t="s">
        <v>27</v>
      </c>
      <c r="AH184" s="58" t="s">
        <v>56</v>
      </c>
      <c r="AI184" s="35" t="s">
        <v>4</v>
      </c>
      <c r="AJ184" s="35" t="s">
        <v>5</v>
      </c>
      <c r="AK184" s="35" t="s">
        <v>6</v>
      </c>
      <c r="AL184" s="35" t="s">
        <v>7</v>
      </c>
      <c r="AM184" s="35" t="s">
        <v>8</v>
      </c>
      <c r="AN184" s="35" t="s">
        <v>9</v>
      </c>
      <c r="AO184" s="35" t="s">
        <v>10</v>
      </c>
      <c r="AP184" s="35" t="s">
        <v>11</v>
      </c>
      <c r="AQ184" s="35" t="s">
        <v>12</v>
      </c>
      <c r="AR184" s="35" t="s">
        <v>13</v>
      </c>
      <c r="AS184" s="35" t="s">
        <v>14</v>
      </c>
      <c r="AT184" s="35" t="s">
        <v>15</v>
      </c>
      <c r="AU184" s="35" t="s">
        <v>16</v>
      </c>
      <c r="AV184" s="35" t="s">
        <v>17</v>
      </c>
      <c r="AW184" s="35" t="s">
        <v>18</v>
      </c>
      <c r="AX184" s="35" t="s">
        <v>19</v>
      </c>
      <c r="AY184" s="35" t="s">
        <v>20</v>
      </c>
      <c r="AZ184" s="35" t="s">
        <v>21</v>
      </c>
      <c r="BA184" s="35" t="s">
        <v>22</v>
      </c>
      <c r="BB184" s="35" t="s">
        <v>23</v>
      </c>
      <c r="BC184" s="35" t="s">
        <v>24</v>
      </c>
      <c r="BD184" s="35" t="s">
        <v>25</v>
      </c>
      <c r="BE184" s="35" t="s">
        <v>26</v>
      </c>
      <c r="BF184" s="35" t="s">
        <v>27</v>
      </c>
    </row>
    <row r="185" spans="1:58" s="29" customFormat="1" x14ac:dyDescent="0.25">
      <c r="A185" s="29">
        <v>3</v>
      </c>
      <c r="AH185" s="58" t="s">
        <v>61</v>
      </c>
      <c r="AI185" s="35" t="str">
        <f t="array" ref="AI185">IFERROR(MATCH(MIN(IF(B185:B192&gt;0.33,B185:B192)),B185:B192,0),"-INF")</f>
        <v>-INF</v>
      </c>
      <c r="AJ185" s="35" t="str">
        <f t="array" ref="AJ185">IFERROR(MATCH(MIN(IF(C185:C192&gt;0.33,C185:C192)),C185:C192,0),"-INF")</f>
        <v>-INF</v>
      </c>
      <c r="AK185" s="35" t="str">
        <f t="array" ref="AK185">IFERROR(MATCH(MIN(IF(D185:D192&gt;0.33,D185:D192)),D185:D192,0),"-INF")</f>
        <v>-INF</v>
      </c>
      <c r="AL185" s="35" t="str">
        <f t="array" ref="AL185">IFERROR(MATCH(MIN(IF(E185:E192&gt;0.33,E185:E192)),E185:E192,0),"-INF")</f>
        <v>-INF</v>
      </c>
      <c r="AM185" s="35" t="str">
        <f t="array" ref="AM185">IFERROR(MATCH(MIN(IF(F185:F192&gt;0.33,F185:F192)),F185:F192,0),"-INF")</f>
        <v>-INF</v>
      </c>
      <c r="AN185" s="35" t="str">
        <f t="array" ref="AN185">IFERROR(MATCH(MIN(IF(G185:G192&gt;0.33,G185:G192)),G185:G192,0),"-INF")</f>
        <v>-INF</v>
      </c>
      <c r="AO185" s="35" t="str">
        <f t="array" ref="AO185">IFERROR(MATCH(MIN(IF(H185:H192&gt;0.33,H185:H192)),H185:H192,0),"-INF")</f>
        <v>-INF</v>
      </c>
      <c r="AP185" s="35" t="str">
        <f t="array" ref="AP185">IFERROR(MATCH(MIN(IF(I185:I192&gt;0.33,I185:I192)),I185:I192,0),"-INF")</f>
        <v>-INF</v>
      </c>
      <c r="AQ185" s="35" t="str">
        <f t="array" ref="AQ185">IFERROR(MATCH(MIN(IF(J185:J192&gt;0.33,J185:J192)),J185:J192,0),"-INF")</f>
        <v>-INF</v>
      </c>
      <c r="AR185" s="35" t="str">
        <f t="array" ref="AR185">IFERROR(MATCH(MIN(IF(K185:K192&gt;0.33,K185:K192)),K185:K192,0),"-INF")</f>
        <v>-INF</v>
      </c>
      <c r="AS185" s="35" t="str">
        <f t="array" ref="AS185">IFERROR(MATCH(MIN(IF(L185:L192&gt;0.33,L185:L192)),L185:L192,0),"-INF")</f>
        <v>-INF</v>
      </c>
      <c r="AT185" s="35" t="str">
        <f t="array" ref="AT185">IFERROR(MATCH(MIN(IF(M185:M192&gt;0.33,M185:M192)),M185:M192,0),"-INF")</f>
        <v>-INF</v>
      </c>
      <c r="AU185" s="35" t="str">
        <f t="array" ref="AU185">IFERROR(MATCH(MIN(IF(N185:N192&gt;0.33,N185:N192)),N185:N192,0),"-INF")</f>
        <v>-INF</v>
      </c>
      <c r="AV185" s="35" t="str">
        <f t="array" ref="AV185">IFERROR(MATCH(MIN(IF(O185:O192&gt;0.33,O185:O192)),O185:O192,0),"-INF")</f>
        <v>-INF</v>
      </c>
      <c r="AW185" s="35" t="str">
        <f t="array" ref="AW185">IFERROR(MATCH(MIN(IF(P185:P192&gt;0.33,P185:P192)),P185:P192,0),"-INF")</f>
        <v>-INF</v>
      </c>
      <c r="AX185" s="35" t="str">
        <f t="array" ref="AX185">IFERROR(MATCH(MIN(IF(Q185:Q192&gt;0.33,Q185:Q192)),Q185:Q192,0),"-INF")</f>
        <v>-INF</v>
      </c>
      <c r="AY185" s="35" t="str">
        <f t="array" ref="AY185">IFERROR(MATCH(MIN(IF(R185:R192&gt;0.33,R185:R192)),R185:R192,0),"-INF")</f>
        <v>-INF</v>
      </c>
      <c r="AZ185" s="35" t="str">
        <f t="array" ref="AZ185">IFERROR(MATCH(MIN(IF(S185:S192&gt;0.33,S185:S192)),S185:S192,0),"-INF")</f>
        <v>-INF</v>
      </c>
      <c r="BA185" s="35" t="str">
        <f t="array" ref="BA185">IFERROR(MATCH(MIN(IF(T185:T192&gt;0.33,T185:T192)),T185:T192,0),"-INF")</f>
        <v>-INF</v>
      </c>
      <c r="BB185" s="35" t="str">
        <f t="array" ref="BB185">IFERROR(MATCH(MIN(IF(U185:U192&gt;0.33,U185:U192)),U185:U192,0),"-INF")</f>
        <v>-INF</v>
      </c>
      <c r="BC185" s="35" t="str">
        <f t="array" ref="BC185">IFERROR(MATCH(MIN(IF(V185:V192&gt;0.33,V185:V192)),V185:V192,0),"-INF")</f>
        <v>-INF</v>
      </c>
      <c r="BD185" s="35" t="str">
        <f t="array" ref="BD185">IFERROR(MATCH(MIN(IF(W185:W192&gt;0.33,W185:W192)),W185:W192,0),"-INF")</f>
        <v>-INF</v>
      </c>
      <c r="BE185" s="35" t="str">
        <f t="array" ref="BE185">IFERROR(MATCH(MIN(IF(X185:X192&gt;0.33,X185:X192)),X185:X192,0),"-INF")</f>
        <v>-INF</v>
      </c>
      <c r="BF185" s="35" t="str">
        <f t="array" ref="BF185">IFERROR(MATCH(MIN(IF(Y185:Y192&gt;0.33,Y185:Y192)),Y185:Y192,0),"-INF")</f>
        <v>-INF</v>
      </c>
    </row>
    <row r="186" spans="1:58" s="29" customFormat="1" x14ac:dyDescent="0.25">
      <c r="A186" s="29">
        <v>10</v>
      </c>
      <c r="AH186" s="58" t="s">
        <v>62</v>
      </c>
      <c r="AI186" s="35" t="str">
        <f t="array" ref="AI186">IFERROR(MATCH(MAX(IF(B185:B192&lt;0.33,B185:B192)),B185:B192,0),"INF")</f>
        <v>INF</v>
      </c>
      <c r="AJ186" s="35" t="str">
        <f t="array" ref="AJ186">IFERROR(MATCH(MAX(IF(C185:C192&lt;0.33,C185:C192)),C185:C192,0),"INF")</f>
        <v>INF</v>
      </c>
      <c r="AK186" s="35" t="str">
        <f t="array" ref="AK186">IFERROR(MATCH(MAX(IF(D185:D192&lt;0.33,D185:D192)),D185:D192,0),"INF")</f>
        <v>INF</v>
      </c>
      <c r="AL186" s="35" t="str">
        <f t="array" ref="AL186">IFERROR(MATCH(MAX(IF(E185:E192&lt;0.33,E185:E192)),E185:E192,0),"INF")</f>
        <v>INF</v>
      </c>
      <c r="AM186" s="35" t="str">
        <f t="array" ref="AM186">IFERROR(MATCH(MAX(IF(F185:F192&lt;0.33,F185:F192)),F185:F192,0),"INF")</f>
        <v>INF</v>
      </c>
      <c r="AN186" s="35" t="str">
        <f t="array" ref="AN186">IFERROR(MATCH(MAX(IF(G185:G192&lt;0.33,G185:G192)),G185:G192,0),"INF")</f>
        <v>INF</v>
      </c>
      <c r="AO186" s="35" t="str">
        <f t="array" ref="AO186">IFERROR(MATCH(MAX(IF(H185:H192&lt;0.33,H185:H192)),H185:H192,0),"INF")</f>
        <v>INF</v>
      </c>
      <c r="AP186" s="35" t="str">
        <f t="array" ref="AP186">IFERROR(MATCH(MAX(IF(I185:I192&lt;0.33,I185:I192)),I185:I192,0),"INF")</f>
        <v>INF</v>
      </c>
      <c r="AQ186" s="35" t="str">
        <f t="array" ref="AQ186">IFERROR(MATCH(MAX(IF(J185:J192&lt;0.33,J185:J192)),J185:J192,0),"INF")</f>
        <v>INF</v>
      </c>
      <c r="AR186" s="35" t="str">
        <f t="array" ref="AR186">IFERROR(MATCH(MAX(IF(K185:K192&lt;0.33,K185:K192)),K185:K192,0),"INF")</f>
        <v>INF</v>
      </c>
      <c r="AS186" s="35" t="str">
        <f t="array" ref="AS186">IFERROR(MATCH(MAX(IF(L185:L192&lt;0.33,L185:L192)),L185:L192,0),"INF")</f>
        <v>INF</v>
      </c>
      <c r="AT186" s="35" t="str">
        <f t="array" ref="AT186">IFERROR(MATCH(MAX(IF(M185:M192&lt;0.33,M185:M192)),M185:M192,0),"INF")</f>
        <v>INF</v>
      </c>
      <c r="AU186" s="35" t="str">
        <f t="array" ref="AU186">IFERROR(MATCH(MAX(IF(N185:N192&lt;0.33,N185:N192)),N185:N192,0),"INF")</f>
        <v>INF</v>
      </c>
      <c r="AV186" s="35" t="str">
        <f t="array" ref="AV186">IFERROR(MATCH(MAX(IF(O185:O192&lt;0.33,O185:O192)),O185:O192,0),"INF")</f>
        <v>INF</v>
      </c>
      <c r="AW186" s="35" t="str">
        <f t="array" ref="AW186">IFERROR(MATCH(MAX(IF(P185:P192&lt;0.33,P185:P192)),P185:P192,0),"INF")</f>
        <v>INF</v>
      </c>
      <c r="AX186" s="35" t="str">
        <f t="array" ref="AX186">IFERROR(MATCH(MAX(IF(Q185:Q192&lt;0.33,Q185:Q192)),Q185:Q192,0),"INF")</f>
        <v>INF</v>
      </c>
      <c r="AY186" s="35" t="str">
        <f t="array" ref="AY186">IFERROR(MATCH(MAX(IF(R185:R192&lt;0.33,R185:R192)),R185:R192,0),"INF")</f>
        <v>INF</v>
      </c>
      <c r="AZ186" s="35" t="str">
        <f t="array" ref="AZ186">IFERROR(MATCH(MAX(IF(S185:S192&lt;0.33,S185:S192)),S185:S192,0),"INF")</f>
        <v>INF</v>
      </c>
      <c r="BA186" s="35" t="str">
        <f t="array" ref="BA186">IFERROR(MATCH(MAX(IF(T185:T192&lt;0.33,T185:T192)),T185:T192,0),"INF")</f>
        <v>INF</v>
      </c>
      <c r="BB186" s="35" t="str">
        <f t="array" ref="BB186">IFERROR(MATCH(MAX(IF(U185:U192&lt;0.33,U185:U192)),U185:U192,0),"INF")</f>
        <v>INF</v>
      </c>
      <c r="BC186" s="35" t="str">
        <f t="array" ref="BC186">IFERROR(MATCH(MAX(IF(V185:V192&lt;0.33,V185:V192)),V185:V192,0),"INF")</f>
        <v>INF</v>
      </c>
      <c r="BD186" s="35" t="str">
        <f t="array" ref="BD186">IFERROR(MATCH(MAX(IF(W185:W192&lt;0.33,W185:W192)),W185:W192,0),"INF")</f>
        <v>INF</v>
      </c>
      <c r="BE186" s="35" t="str">
        <f t="array" ref="BE186">IFERROR(MATCH(MAX(IF(X185:X192&lt;0.33,X185:X192)),X185:X192,0),"INF")</f>
        <v>INF</v>
      </c>
      <c r="BF186" s="35" t="str">
        <f t="array" ref="BF186">IFERROR(MATCH(MAX(IF(Y185:Y192&lt;0.33,Y185:Y192)),Y185:Y192,0),"INF")</f>
        <v>INF</v>
      </c>
    </row>
    <row r="187" spans="1:58" s="29" customFormat="1" x14ac:dyDescent="0.25">
      <c r="A187" s="29">
        <v>30</v>
      </c>
      <c r="AH187" s="58" t="s">
        <v>58</v>
      </c>
      <c r="AI187" s="35">
        <f t="shared" ref="AI187:BF187" si="60">IFERROR(INDEX(B185:B192,AI186)-INDEX(B185:B192,AI185),0)</f>
        <v>0</v>
      </c>
      <c r="AJ187" s="35">
        <f t="shared" si="60"/>
        <v>0</v>
      </c>
      <c r="AK187" s="35">
        <f t="shared" si="60"/>
        <v>0</v>
      </c>
      <c r="AL187" s="35">
        <f t="shared" si="60"/>
        <v>0</v>
      </c>
      <c r="AM187" s="35">
        <f t="shared" si="60"/>
        <v>0</v>
      </c>
      <c r="AN187" s="35">
        <f t="shared" si="60"/>
        <v>0</v>
      </c>
      <c r="AO187" s="35">
        <f t="shared" si="60"/>
        <v>0</v>
      </c>
      <c r="AP187" s="35">
        <f t="shared" si="60"/>
        <v>0</v>
      </c>
      <c r="AQ187" s="35">
        <f t="shared" si="60"/>
        <v>0</v>
      </c>
      <c r="AR187" s="35">
        <f t="shared" si="60"/>
        <v>0</v>
      </c>
      <c r="AS187" s="35">
        <f t="shared" si="60"/>
        <v>0</v>
      </c>
      <c r="AT187" s="35">
        <f t="shared" si="60"/>
        <v>0</v>
      </c>
      <c r="AU187" s="35">
        <f t="shared" si="60"/>
        <v>0</v>
      </c>
      <c r="AV187" s="35">
        <f t="shared" si="60"/>
        <v>0</v>
      </c>
      <c r="AW187" s="35">
        <f t="shared" si="60"/>
        <v>0</v>
      </c>
      <c r="AX187" s="35">
        <f t="shared" si="60"/>
        <v>0</v>
      </c>
      <c r="AY187" s="35">
        <f t="shared" si="60"/>
        <v>0</v>
      </c>
      <c r="AZ187" s="35">
        <f t="shared" si="60"/>
        <v>0</v>
      </c>
      <c r="BA187" s="35">
        <f t="shared" si="60"/>
        <v>0</v>
      </c>
      <c r="BB187" s="35">
        <f t="shared" si="60"/>
        <v>0</v>
      </c>
      <c r="BC187" s="35">
        <f t="shared" si="60"/>
        <v>0</v>
      </c>
      <c r="BD187" s="35">
        <f t="shared" si="60"/>
        <v>0</v>
      </c>
      <c r="BE187" s="35">
        <f t="shared" si="60"/>
        <v>0</v>
      </c>
      <c r="BF187" s="35">
        <f t="shared" si="60"/>
        <v>0</v>
      </c>
    </row>
    <row r="188" spans="1:58" s="29" customFormat="1" x14ac:dyDescent="0.25">
      <c r="A188" s="29">
        <v>45</v>
      </c>
      <c r="AH188" s="58" t="s">
        <v>59</v>
      </c>
      <c r="AI188" s="35">
        <f t="shared" ref="AI188:AK188" si="61">IFERROR(INDEX($A185:$A192,AI186)-INDEX($A185:$A192,AI185),0)</f>
        <v>0</v>
      </c>
      <c r="AJ188" s="35">
        <f t="shared" si="61"/>
        <v>0</v>
      </c>
      <c r="AK188" s="35">
        <f t="shared" si="61"/>
        <v>0</v>
      </c>
      <c r="AL188" s="35">
        <f>IFERROR(INDEX($A185:$A192,AL186)-INDEX($A185:$A192,AL185),0)</f>
        <v>0</v>
      </c>
      <c r="AM188" s="35">
        <f t="shared" ref="AM188:BF188" si="62">IFERROR(INDEX($A185:$A192,AM186)-INDEX($A185:$A192,AM185),0)</f>
        <v>0</v>
      </c>
      <c r="AN188" s="35">
        <f t="shared" si="62"/>
        <v>0</v>
      </c>
      <c r="AO188" s="35">
        <f t="shared" si="62"/>
        <v>0</v>
      </c>
      <c r="AP188" s="35">
        <f t="shared" si="62"/>
        <v>0</v>
      </c>
      <c r="AQ188" s="35">
        <f t="shared" si="62"/>
        <v>0</v>
      </c>
      <c r="AR188" s="35">
        <f t="shared" si="62"/>
        <v>0</v>
      </c>
      <c r="AS188" s="35">
        <f t="shared" si="62"/>
        <v>0</v>
      </c>
      <c r="AT188" s="35">
        <f t="shared" si="62"/>
        <v>0</v>
      </c>
      <c r="AU188" s="35">
        <f t="shared" si="62"/>
        <v>0</v>
      </c>
      <c r="AV188" s="35">
        <f t="shared" si="62"/>
        <v>0</v>
      </c>
      <c r="AW188" s="35">
        <f t="shared" si="62"/>
        <v>0</v>
      </c>
      <c r="AX188" s="35">
        <f t="shared" si="62"/>
        <v>0</v>
      </c>
      <c r="AY188" s="35">
        <f t="shared" si="62"/>
        <v>0</v>
      </c>
      <c r="AZ188" s="35">
        <f t="shared" si="62"/>
        <v>0</v>
      </c>
      <c r="BA188" s="35">
        <f t="shared" si="62"/>
        <v>0</v>
      </c>
      <c r="BB188" s="35">
        <f t="shared" si="62"/>
        <v>0</v>
      </c>
      <c r="BC188" s="35">
        <f t="shared" si="62"/>
        <v>0</v>
      </c>
      <c r="BD188" s="35">
        <f t="shared" si="62"/>
        <v>0</v>
      </c>
      <c r="BE188" s="35">
        <f t="shared" si="62"/>
        <v>0</v>
      </c>
      <c r="BF188" s="35">
        <f t="shared" si="62"/>
        <v>0</v>
      </c>
    </row>
    <row r="189" spans="1:58" s="29" customFormat="1" x14ac:dyDescent="0.25">
      <c r="A189" s="29">
        <v>60</v>
      </c>
      <c r="AH189" s="58" t="s">
        <v>60</v>
      </c>
      <c r="AI189" s="35" t="str">
        <f t="shared" ref="AI189:BF189" si="63">IF(AI186="INF","INF",IFERROR(INDEX($A185:$A192,AI185)+AI188/AI187*(0.33-INDEX(B185:B192,AI185)),0))</f>
        <v>INF</v>
      </c>
      <c r="AJ189" s="35" t="str">
        <f t="shared" si="63"/>
        <v>INF</v>
      </c>
      <c r="AK189" s="35" t="str">
        <f t="shared" si="63"/>
        <v>INF</v>
      </c>
      <c r="AL189" s="35" t="str">
        <f t="shared" si="63"/>
        <v>INF</v>
      </c>
      <c r="AM189" s="35" t="str">
        <f t="shared" si="63"/>
        <v>INF</v>
      </c>
      <c r="AN189" s="35" t="str">
        <f t="shared" si="63"/>
        <v>INF</v>
      </c>
      <c r="AO189" s="35" t="str">
        <f t="shared" si="63"/>
        <v>INF</v>
      </c>
      <c r="AP189" s="35" t="str">
        <f t="shared" si="63"/>
        <v>INF</v>
      </c>
      <c r="AQ189" s="35" t="str">
        <f t="shared" si="63"/>
        <v>INF</v>
      </c>
      <c r="AR189" s="35" t="str">
        <f t="shared" si="63"/>
        <v>INF</v>
      </c>
      <c r="AS189" s="35" t="str">
        <f t="shared" si="63"/>
        <v>INF</v>
      </c>
      <c r="AT189" s="35" t="str">
        <f t="shared" si="63"/>
        <v>INF</v>
      </c>
      <c r="AU189" s="35" t="str">
        <f t="shared" si="63"/>
        <v>INF</v>
      </c>
      <c r="AV189" s="35" t="str">
        <f t="shared" si="63"/>
        <v>INF</v>
      </c>
      <c r="AW189" s="35" t="str">
        <f t="shared" si="63"/>
        <v>INF</v>
      </c>
      <c r="AX189" s="35" t="str">
        <f t="shared" si="63"/>
        <v>INF</v>
      </c>
      <c r="AY189" s="35" t="str">
        <f t="shared" si="63"/>
        <v>INF</v>
      </c>
      <c r="AZ189" s="35" t="str">
        <f t="shared" si="63"/>
        <v>INF</v>
      </c>
      <c r="BA189" s="35" t="str">
        <f t="shared" si="63"/>
        <v>INF</v>
      </c>
      <c r="BB189" s="35" t="str">
        <f t="shared" si="63"/>
        <v>INF</v>
      </c>
      <c r="BC189" s="35" t="str">
        <f t="shared" si="63"/>
        <v>INF</v>
      </c>
      <c r="BD189" s="35" t="str">
        <f t="shared" si="63"/>
        <v>INF</v>
      </c>
      <c r="BE189" s="35" t="str">
        <f t="shared" si="63"/>
        <v>INF</v>
      </c>
      <c r="BF189" s="35" t="str">
        <f t="shared" si="63"/>
        <v>INF</v>
      </c>
    </row>
    <row r="190" spans="1:58" s="29" customFormat="1" x14ac:dyDescent="0.25">
      <c r="A190" s="29">
        <v>90</v>
      </c>
      <c r="AH190" s="58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</row>
    <row r="191" spans="1:58" s="29" customFormat="1" x14ac:dyDescent="0.25">
      <c r="A191" s="29">
        <v>120</v>
      </c>
      <c r="AH191" s="58" t="s">
        <v>57</v>
      </c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</row>
    <row r="192" spans="1:58" s="29" customFormat="1" x14ac:dyDescent="0.25">
      <c r="AH192" s="58" t="s">
        <v>61</v>
      </c>
      <c r="AI192" s="35" t="str">
        <f t="array" ref="AI192">IFERROR(MATCH(MIN(IF(B185:B192&gt;0.1,B185:B192)),B185:B192,0),"-INF")</f>
        <v>-INF</v>
      </c>
      <c r="AJ192" s="35" t="str">
        <f t="array" ref="AJ192">IFERROR(MATCH(MIN(IF(C185:C192&gt;0.1,C185:C192)),C185:C192,0),"-INF")</f>
        <v>-INF</v>
      </c>
      <c r="AK192" s="35" t="str">
        <f t="array" ref="AK192">IFERROR(MATCH(MIN(IF(D185:D192&gt;0.1,D185:D192)),D185:D192,0),"-INF")</f>
        <v>-INF</v>
      </c>
      <c r="AL192" s="35" t="str">
        <f t="array" ref="AL192">IFERROR(MATCH(MIN(IF(E185:E192&gt;0.1,E185:E192)),E185:E192,0),"-INF")</f>
        <v>-INF</v>
      </c>
      <c r="AM192" s="35" t="str">
        <f t="array" ref="AM192">IFERROR(MATCH(MIN(IF(F185:F192&gt;0.1,F185:F192)),F185:F192,0),"-INF")</f>
        <v>-INF</v>
      </c>
      <c r="AN192" s="35" t="str">
        <f t="array" ref="AN192">IFERROR(MATCH(MIN(IF(G185:G192&gt;0.1,G185:G192)),G185:G192,0),"-INF")</f>
        <v>-INF</v>
      </c>
      <c r="AO192" s="35" t="str">
        <f t="array" ref="AO192">IFERROR(MATCH(MIN(IF(H185:H192&gt;0.1,H185:H192)),H185:H192,0),"-INF")</f>
        <v>-INF</v>
      </c>
      <c r="AP192" s="35" t="str">
        <f t="array" ref="AP192">IFERROR(MATCH(MIN(IF(I185:I192&gt;0.1,I185:I192)),I185:I192,0),"-INF")</f>
        <v>-INF</v>
      </c>
      <c r="AQ192" s="35" t="str">
        <f t="array" ref="AQ192">IFERROR(MATCH(MIN(IF(J185:J192&gt;0.1,J185:J192)),J185:J192,0),"-INF")</f>
        <v>-INF</v>
      </c>
      <c r="AR192" s="35" t="str">
        <f t="array" ref="AR192">IFERROR(MATCH(MIN(IF(K185:K192&gt;0.1,K185:K192)),K185:K192,0),"-INF")</f>
        <v>-INF</v>
      </c>
      <c r="AS192" s="35" t="str">
        <f t="array" ref="AS192">IFERROR(MATCH(MIN(IF(L185:L192&gt;0.1,L185:L192)),L185:L192,0),"-INF")</f>
        <v>-INF</v>
      </c>
      <c r="AT192" s="35" t="str">
        <f t="array" ref="AT192">IFERROR(MATCH(MIN(IF(M185:M192&gt;0.1,M185:M192)),M185:M192,0),"-INF")</f>
        <v>-INF</v>
      </c>
      <c r="AU192" s="35" t="str">
        <f t="array" ref="AU192">IFERROR(MATCH(MIN(IF(N185:N192&gt;0.1,N185:N192)),N185:N192,0),"-INF")</f>
        <v>-INF</v>
      </c>
      <c r="AV192" s="35" t="str">
        <f t="array" ref="AV192">IFERROR(MATCH(MIN(IF(O185:O192&gt;0.1,O185:O192)),O185:O192,0),"-INF")</f>
        <v>-INF</v>
      </c>
      <c r="AW192" s="35" t="str">
        <f t="array" ref="AW192">IFERROR(MATCH(MIN(IF(P185:P192&gt;0.1,P185:P192)),P185:P192,0),"-INF")</f>
        <v>-INF</v>
      </c>
      <c r="AX192" s="35" t="str">
        <f t="array" ref="AX192">IFERROR(MATCH(MIN(IF(Q185:Q192&gt;0.1,Q185:Q192)),Q185:Q192,0),"-INF")</f>
        <v>-INF</v>
      </c>
      <c r="AY192" s="35" t="str">
        <f t="array" ref="AY192">IFERROR(MATCH(MIN(IF(R185:R192&gt;0.1,R185:R192)),R185:R192,0),"-INF")</f>
        <v>-INF</v>
      </c>
      <c r="AZ192" s="35" t="str">
        <f t="array" ref="AZ192">IFERROR(MATCH(MIN(IF(S185:S192&gt;0.1,S185:S192)),S185:S192,0),"-INF")</f>
        <v>-INF</v>
      </c>
      <c r="BA192" s="35" t="str">
        <f t="array" ref="BA192">IFERROR(MATCH(MIN(IF(T185:T192&gt;0.1,T185:T192)),T185:T192,0),"-INF")</f>
        <v>-INF</v>
      </c>
      <c r="BB192" s="35" t="str">
        <f t="array" ref="BB192">IFERROR(MATCH(MIN(IF(U185:U192&gt;0.1,U185:U192)),U185:U192,0),"-INF")</f>
        <v>-INF</v>
      </c>
      <c r="BC192" s="35" t="str">
        <f t="array" ref="BC192">IFERROR(MATCH(MIN(IF(V185:V192&gt;0.1,V185:V192)),V185:V192,0),"-INF")</f>
        <v>-INF</v>
      </c>
      <c r="BD192" s="35" t="str">
        <f t="array" ref="BD192">IFERROR(MATCH(MIN(IF(W185:W192&gt;0.1,W185:W192)),W185:W192,0),"-INF")</f>
        <v>-INF</v>
      </c>
      <c r="BE192" s="35" t="str">
        <f t="array" ref="BE192">IFERROR(MATCH(MIN(IF(X185:X192&gt;0.1,X185:X192)),X185:X192,0),"-INF")</f>
        <v>-INF</v>
      </c>
      <c r="BF192" s="35" t="str">
        <f t="array" ref="BF192">IFERROR(MATCH(MIN(IF(Y185:Y192&gt;0.1,Y185:Y192)),Y185:Y192,0),"-INF")</f>
        <v>-INF</v>
      </c>
    </row>
    <row r="193" spans="1:58" s="29" customFormat="1" x14ac:dyDescent="0.25">
      <c r="A193" s="33" t="s">
        <v>32</v>
      </c>
      <c r="AH193" s="58" t="s">
        <v>62</v>
      </c>
      <c r="AI193" s="35" t="str">
        <f t="array" ref="AI193">IFERROR(MATCH(MAX(IF(B185:B192&lt;0.1,B185:B192)),B185:B192,0),"INF")</f>
        <v>INF</v>
      </c>
      <c r="AJ193" s="35" t="str">
        <f t="array" ref="AJ193">IFERROR(MATCH(MAX(IF(C185:C192&lt;0.1,C185:C192)),C185:C192,0),"INF")</f>
        <v>INF</v>
      </c>
      <c r="AK193" s="35" t="str">
        <f t="array" ref="AK193">IFERROR(MATCH(MAX(IF(D185:D192&lt;0.1,D185:D192)),D185:D192,0),"INF")</f>
        <v>INF</v>
      </c>
      <c r="AL193" s="35" t="str">
        <f t="array" ref="AL193">IFERROR(MATCH(MAX(IF(E185:E192&lt;0.1,E185:E192)),E185:E192,0),"INF")</f>
        <v>INF</v>
      </c>
      <c r="AM193" s="35" t="str">
        <f t="array" ref="AM193">IFERROR(MATCH(MAX(IF(F185:F192&lt;0.1,F185:F192)),F185:F192,0),"INF")</f>
        <v>INF</v>
      </c>
      <c r="AN193" s="35" t="str">
        <f t="array" ref="AN193">IFERROR(MATCH(MAX(IF(G185:G192&lt;0.1,G185:G192)),G185:G192,0),"INF")</f>
        <v>INF</v>
      </c>
      <c r="AO193" s="35" t="str">
        <f t="array" ref="AO193">IFERROR(MATCH(MAX(IF(H185:H192&lt;0.1,H185:H192)),H185:H192,0),"INF")</f>
        <v>INF</v>
      </c>
      <c r="AP193" s="35" t="str">
        <f t="array" ref="AP193">IFERROR(MATCH(MAX(IF(I185:I192&lt;0.1,I185:I192)),I185:I192,0),"INF")</f>
        <v>INF</v>
      </c>
      <c r="AQ193" s="35" t="str">
        <f t="array" ref="AQ193">IFERROR(MATCH(MAX(IF(J185:J192&lt;0.1,J185:J192)),J185:J192,0),"INF")</f>
        <v>INF</v>
      </c>
      <c r="AR193" s="35" t="str">
        <f t="array" ref="AR193">IFERROR(MATCH(MAX(IF(K185:K192&lt;0.1,K185:K192)),K185:K192,0),"INF")</f>
        <v>INF</v>
      </c>
      <c r="AS193" s="35" t="str">
        <f t="array" ref="AS193">IFERROR(MATCH(MAX(IF(L185:L192&lt;0.1,L185:L192)),L185:L192,0),"INF")</f>
        <v>INF</v>
      </c>
      <c r="AT193" s="35" t="str">
        <f t="array" ref="AT193">IFERROR(MATCH(MAX(IF(M185:M192&lt;0.1,M185:M192)),M185:M192,0),"INF")</f>
        <v>INF</v>
      </c>
      <c r="AU193" s="35" t="str">
        <f t="array" ref="AU193">IFERROR(MATCH(MAX(IF(N185:N192&lt;0.1,N185:N192)),N185:N192,0),"INF")</f>
        <v>INF</v>
      </c>
      <c r="AV193" s="35" t="str">
        <f t="array" ref="AV193">IFERROR(MATCH(MAX(IF(O185:O192&lt;0.1,O185:O192)),O185:O192,0),"INF")</f>
        <v>INF</v>
      </c>
      <c r="AW193" s="35" t="str">
        <f t="array" ref="AW193">IFERROR(MATCH(MAX(IF(P185:P192&lt;0.1,P185:P192)),P185:P192,0),"INF")</f>
        <v>INF</v>
      </c>
      <c r="AX193" s="35" t="str">
        <f t="array" ref="AX193">IFERROR(MATCH(MAX(IF(Q185:Q192&lt;0.1,Q185:Q192)),Q185:Q192,0),"INF")</f>
        <v>INF</v>
      </c>
      <c r="AY193" s="35" t="str">
        <f t="array" ref="AY193">IFERROR(MATCH(MAX(IF(R185:R192&lt;0.1,R185:R192)),R185:R192,0),"INF")</f>
        <v>INF</v>
      </c>
      <c r="AZ193" s="35" t="str">
        <f t="array" ref="AZ193">IFERROR(MATCH(MAX(IF(S185:S192&lt;0.1,S185:S192)),S185:S192,0),"INF")</f>
        <v>INF</v>
      </c>
      <c r="BA193" s="35" t="str">
        <f t="array" ref="BA193">IFERROR(MATCH(MAX(IF(T185:T192&lt;0.1,T185:T192)),T185:T192,0),"INF")</f>
        <v>INF</v>
      </c>
      <c r="BB193" s="35" t="str">
        <f t="array" ref="BB193">IFERROR(MATCH(MAX(IF(U185:U192&lt;0.1,U185:U192)),U185:U192,0),"INF")</f>
        <v>INF</v>
      </c>
      <c r="BC193" s="35" t="str">
        <f t="array" ref="BC193">IFERROR(MATCH(MAX(IF(V185:V192&lt;0.1,V185:V192)),V185:V192,0),"INF")</f>
        <v>INF</v>
      </c>
      <c r="BD193" s="35" t="str">
        <f t="array" ref="BD193">IFERROR(MATCH(MAX(IF(W185:W192&lt;0.1,W185:W192)),W185:W192,0),"INF")</f>
        <v>INF</v>
      </c>
      <c r="BE193" s="35" t="str">
        <f t="array" ref="BE193">IFERROR(MATCH(MAX(IF(X185:X192&lt;0.1,X185:X192)),X185:X192,0),"INF")</f>
        <v>INF</v>
      </c>
      <c r="BF193" s="35" t="str">
        <f t="array" ref="BF193">IFERROR(MATCH(MAX(IF(Y185:Y192&lt;0.1,Y185:Y192)),Y185:Y192,0),"INF")</f>
        <v>INF</v>
      </c>
    </row>
    <row r="194" spans="1:58" s="29" customFormat="1" x14ac:dyDescent="0.25">
      <c r="A194" s="29" t="s">
        <v>34</v>
      </c>
      <c r="B194" s="29" t="s">
        <v>4</v>
      </c>
      <c r="C194" s="29" t="s">
        <v>5</v>
      </c>
      <c r="D194" s="29" t="s">
        <v>6</v>
      </c>
      <c r="E194" s="29" t="s">
        <v>7</v>
      </c>
      <c r="F194" s="29" t="s">
        <v>8</v>
      </c>
      <c r="G194" s="29" t="s">
        <v>9</v>
      </c>
      <c r="H194" s="29" t="s">
        <v>10</v>
      </c>
      <c r="I194" s="29" t="s">
        <v>11</v>
      </c>
      <c r="J194" s="29" t="s">
        <v>12</v>
      </c>
      <c r="K194" s="29" t="s">
        <v>13</v>
      </c>
      <c r="L194" s="29" t="s">
        <v>14</v>
      </c>
      <c r="M194" s="29" t="s">
        <v>15</v>
      </c>
      <c r="N194" s="29" t="s">
        <v>16</v>
      </c>
      <c r="O194" s="29" t="s">
        <v>17</v>
      </c>
      <c r="P194" s="29" t="s">
        <v>18</v>
      </c>
      <c r="Q194" s="29" t="s">
        <v>19</v>
      </c>
      <c r="R194" s="29" t="s">
        <v>20</v>
      </c>
      <c r="S194" s="29" t="s">
        <v>21</v>
      </c>
      <c r="T194" s="29" t="s">
        <v>22</v>
      </c>
      <c r="U194" s="29" t="s">
        <v>23</v>
      </c>
      <c r="V194" s="29" t="s">
        <v>24</v>
      </c>
      <c r="W194" s="29" t="s">
        <v>25</v>
      </c>
      <c r="X194" s="29" t="s">
        <v>26</v>
      </c>
      <c r="Y194" s="29" t="s">
        <v>27</v>
      </c>
      <c r="AH194" s="58" t="s">
        <v>58</v>
      </c>
      <c r="AI194" s="35">
        <f t="shared" ref="AI194:BF194" si="64">IFERROR(INDEX(B185:B192,AI193)-INDEX(B185:B192,AI192),0)</f>
        <v>0</v>
      </c>
      <c r="AJ194" s="35">
        <f t="shared" si="64"/>
        <v>0</v>
      </c>
      <c r="AK194" s="35">
        <f t="shared" si="64"/>
        <v>0</v>
      </c>
      <c r="AL194" s="35">
        <f t="shared" si="64"/>
        <v>0</v>
      </c>
      <c r="AM194" s="35">
        <f t="shared" si="64"/>
        <v>0</v>
      </c>
      <c r="AN194" s="35">
        <f t="shared" si="64"/>
        <v>0</v>
      </c>
      <c r="AO194" s="35">
        <f t="shared" si="64"/>
        <v>0</v>
      </c>
      <c r="AP194" s="35">
        <f t="shared" si="64"/>
        <v>0</v>
      </c>
      <c r="AQ194" s="35">
        <f t="shared" si="64"/>
        <v>0</v>
      </c>
      <c r="AR194" s="35">
        <f t="shared" si="64"/>
        <v>0</v>
      </c>
      <c r="AS194" s="35">
        <f t="shared" si="64"/>
        <v>0</v>
      </c>
      <c r="AT194" s="35">
        <f t="shared" si="64"/>
        <v>0</v>
      </c>
      <c r="AU194" s="35">
        <f t="shared" si="64"/>
        <v>0</v>
      </c>
      <c r="AV194" s="35">
        <f t="shared" si="64"/>
        <v>0</v>
      </c>
      <c r="AW194" s="35">
        <f t="shared" si="64"/>
        <v>0</v>
      </c>
      <c r="AX194" s="35">
        <f t="shared" si="64"/>
        <v>0</v>
      </c>
      <c r="AY194" s="35">
        <f t="shared" si="64"/>
        <v>0</v>
      </c>
      <c r="AZ194" s="35">
        <f t="shared" si="64"/>
        <v>0</v>
      </c>
      <c r="BA194" s="35">
        <f t="shared" si="64"/>
        <v>0</v>
      </c>
      <c r="BB194" s="35">
        <f t="shared" si="64"/>
        <v>0</v>
      </c>
      <c r="BC194" s="35">
        <f t="shared" si="64"/>
        <v>0</v>
      </c>
      <c r="BD194" s="35">
        <f t="shared" si="64"/>
        <v>0</v>
      </c>
      <c r="BE194" s="35">
        <f t="shared" si="64"/>
        <v>0</v>
      </c>
      <c r="BF194" s="35">
        <f t="shared" si="64"/>
        <v>0</v>
      </c>
    </row>
    <row r="195" spans="1:58" s="29" customFormat="1" x14ac:dyDescent="0.25">
      <c r="A195" s="29">
        <v>3</v>
      </c>
      <c r="AH195" s="58" t="s">
        <v>59</v>
      </c>
      <c r="AI195" s="35">
        <f>IFERROR(INDEX($A185:$A192,AI193)-INDEX($A185:$A192,AI192),0)</f>
        <v>0</v>
      </c>
      <c r="AJ195" s="35">
        <f t="shared" ref="AJ195:BF195" si="65">IFERROR(INDEX($A185:$A192,AJ193)-INDEX($A185:$A192,AJ192),0)</f>
        <v>0</v>
      </c>
      <c r="AK195" s="35">
        <f t="shared" si="65"/>
        <v>0</v>
      </c>
      <c r="AL195" s="35">
        <f t="shared" si="65"/>
        <v>0</v>
      </c>
      <c r="AM195" s="35">
        <f t="shared" si="65"/>
        <v>0</v>
      </c>
      <c r="AN195" s="35">
        <f t="shared" si="65"/>
        <v>0</v>
      </c>
      <c r="AO195" s="35">
        <f t="shared" si="65"/>
        <v>0</v>
      </c>
      <c r="AP195" s="35">
        <f t="shared" si="65"/>
        <v>0</v>
      </c>
      <c r="AQ195" s="35">
        <f t="shared" si="65"/>
        <v>0</v>
      </c>
      <c r="AR195" s="35">
        <f t="shared" si="65"/>
        <v>0</v>
      </c>
      <c r="AS195" s="35">
        <f t="shared" si="65"/>
        <v>0</v>
      </c>
      <c r="AT195" s="35">
        <f t="shared" si="65"/>
        <v>0</v>
      </c>
      <c r="AU195" s="35">
        <f t="shared" si="65"/>
        <v>0</v>
      </c>
      <c r="AV195" s="35">
        <f t="shared" si="65"/>
        <v>0</v>
      </c>
      <c r="AW195" s="35">
        <f t="shared" si="65"/>
        <v>0</v>
      </c>
      <c r="AX195" s="35">
        <f t="shared" si="65"/>
        <v>0</v>
      </c>
      <c r="AY195" s="35">
        <f t="shared" si="65"/>
        <v>0</v>
      </c>
      <c r="AZ195" s="35">
        <f t="shared" si="65"/>
        <v>0</v>
      </c>
      <c r="BA195" s="35">
        <f t="shared" si="65"/>
        <v>0</v>
      </c>
      <c r="BB195" s="35">
        <f t="shared" si="65"/>
        <v>0</v>
      </c>
      <c r="BC195" s="35">
        <f t="shared" si="65"/>
        <v>0</v>
      </c>
      <c r="BD195" s="35">
        <f t="shared" si="65"/>
        <v>0</v>
      </c>
      <c r="BE195" s="35">
        <f t="shared" si="65"/>
        <v>0</v>
      </c>
      <c r="BF195" s="35">
        <f t="shared" si="65"/>
        <v>0</v>
      </c>
    </row>
    <row r="196" spans="1:58" s="29" customFormat="1" x14ac:dyDescent="0.25">
      <c r="A196" s="29">
        <v>10</v>
      </c>
      <c r="AH196" s="58" t="s">
        <v>63</v>
      </c>
      <c r="AI196" s="35" t="str">
        <f t="shared" ref="AI196:BF196" si="66">IF(AI193="INF","INF",IFERROR(INDEX($A185:$A192,AI192)+AI195/AI194*(0.1-INDEX(B185:B192,AI192)),0))</f>
        <v>INF</v>
      </c>
      <c r="AJ196" s="35" t="str">
        <f t="shared" si="66"/>
        <v>INF</v>
      </c>
      <c r="AK196" s="35" t="str">
        <f t="shared" si="66"/>
        <v>INF</v>
      </c>
      <c r="AL196" s="35" t="str">
        <f t="shared" si="66"/>
        <v>INF</v>
      </c>
      <c r="AM196" s="35" t="str">
        <f t="shared" si="66"/>
        <v>INF</v>
      </c>
      <c r="AN196" s="35" t="str">
        <f t="shared" si="66"/>
        <v>INF</v>
      </c>
      <c r="AO196" s="35" t="str">
        <f t="shared" si="66"/>
        <v>INF</v>
      </c>
      <c r="AP196" s="35" t="str">
        <f t="shared" si="66"/>
        <v>INF</v>
      </c>
      <c r="AQ196" s="35" t="str">
        <f t="shared" si="66"/>
        <v>INF</v>
      </c>
      <c r="AR196" s="35" t="str">
        <f t="shared" si="66"/>
        <v>INF</v>
      </c>
      <c r="AS196" s="35" t="str">
        <f t="shared" si="66"/>
        <v>INF</v>
      </c>
      <c r="AT196" s="35" t="str">
        <f t="shared" si="66"/>
        <v>INF</v>
      </c>
      <c r="AU196" s="35" t="str">
        <f t="shared" si="66"/>
        <v>INF</v>
      </c>
      <c r="AV196" s="35" t="str">
        <f t="shared" si="66"/>
        <v>INF</v>
      </c>
      <c r="AW196" s="35" t="str">
        <f t="shared" si="66"/>
        <v>INF</v>
      </c>
      <c r="AX196" s="35" t="str">
        <f t="shared" si="66"/>
        <v>INF</v>
      </c>
      <c r="AY196" s="35" t="str">
        <f t="shared" si="66"/>
        <v>INF</v>
      </c>
      <c r="AZ196" s="35" t="str">
        <f t="shared" si="66"/>
        <v>INF</v>
      </c>
      <c r="BA196" s="35" t="str">
        <f t="shared" si="66"/>
        <v>INF</v>
      </c>
      <c r="BB196" s="35" t="str">
        <f t="shared" si="66"/>
        <v>INF</v>
      </c>
      <c r="BC196" s="35" t="str">
        <f t="shared" si="66"/>
        <v>INF</v>
      </c>
      <c r="BD196" s="35" t="str">
        <f t="shared" si="66"/>
        <v>INF</v>
      </c>
      <c r="BE196" s="35" t="str">
        <f t="shared" si="66"/>
        <v>INF</v>
      </c>
      <c r="BF196" s="35" t="str">
        <f t="shared" si="66"/>
        <v>INF</v>
      </c>
    </row>
    <row r="197" spans="1:58" s="29" customFormat="1" x14ac:dyDescent="0.25">
      <c r="A197" s="29">
        <v>30</v>
      </c>
      <c r="AH197" s="58"/>
      <c r="AI197" s="35"/>
      <c r="AJ197" s="35"/>
      <c r="AK197" s="35"/>
      <c r="AL197" s="35"/>
      <c r="AM197" s="35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</row>
    <row r="198" spans="1:58" s="29" customFormat="1" x14ac:dyDescent="0.25">
      <c r="A198" s="29">
        <v>45</v>
      </c>
      <c r="AH198" s="58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</row>
    <row r="199" spans="1:58" s="29" customFormat="1" x14ac:dyDescent="0.25">
      <c r="A199" s="29">
        <v>60</v>
      </c>
      <c r="AH199" s="58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</row>
    <row r="200" spans="1:58" s="29" customFormat="1" x14ac:dyDescent="0.25">
      <c r="A200" s="29">
        <v>90</v>
      </c>
      <c r="AH200" s="58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</row>
    <row r="201" spans="1:58" s="29" customFormat="1" x14ac:dyDescent="0.25">
      <c r="A201" s="29">
        <v>120</v>
      </c>
      <c r="AH201" s="58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</row>
    <row r="203" spans="1:58" s="37" customFormat="1" x14ac:dyDescent="0.25">
      <c r="A203" s="37" t="s">
        <v>31</v>
      </c>
      <c r="E203" s="37" t="s">
        <v>41</v>
      </c>
      <c r="AH203" s="56" t="s">
        <v>56</v>
      </c>
      <c r="AI203" s="87" t="s">
        <v>4</v>
      </c>
      <c r="AJ203" s="87" t="s">
        <v>5</v>
      </c>
      <c r="AK203" s="87" t="s">
        <v>6</v>
      </c>
      <c r="AL203" s="87" t="s">
        <v>7</v>
      </c>
      <c r="AM203" s="87" t="s">
        <v>8</v>
      </c>
      <c r="AN203" s="87" t="s">
        <v>9</v>
      </c>
      <c r="AO203" s="87" t="s">
        <v>10</v>
      </c>
      <c r="AP203" s="87" t="s">
        <v>11</v>
      </c>
      <c r="AQ203" s="87" t="s">
        <v>12</v>
      </c>
      <c r="AR203" s="87" t="s">
        <v>13</v>
      </c>
      <c r="AS203" s="87" t="s">
        <v>14</v>
      </c>
      <c r="AT203" s="87" t="s">
        <v>15</v>
      </c>
      <c r="AU203" s="87" t="s">
        <v>16</v>
      </c>
      <c r="AV203" s="87" t="s">
        <v>17</v>
      </c>
      <c r="AW203" s="87" t="s">
        <v>18</v>
      </c>
      <c r="AX203" s="87" t="s">
        <v>19</v>
      </c>
      <c r="AY203" s="87" t="s">
        <v>20</v>
      </c>
      <c r="AZ203" s="87" t="s">
        <v>21</v>
      </c>
      <c r="BA203" s="87" t="s">
        <v>22</v>
      </c>
      <c r="BB203" s="87" t="s">
        <v>23</v>
      </c>
      <c r="BC203" s="87" t="s">
        <v>24</v>
      </c>
      <c r="BD203" s="87" t="s">
        <v>25</v>
      </c>
      <c r="BE203" s="87" t="s">
        <v>26</v>
      </c>
      <c r="BF203" s="87" t="s">
        <v>27</v>
      </c>
    </row>
    <row r="204" spans="1:58" s="26" customFormat="1" x14ac:dyDescent="0.25">
      <c r="AH204" s="59" t="s">
        <v>61</v>
      </c>
      <c r="AI204" s="26" t="str">
        <f t="array" ref="AI204">IFERROR(MATCH(MIN(IF(B207:B209&gt;0.33,B207:B209)),B207:B209,0),"-INF")</f>
        <v>-INF</v>
      </c>
      <c r="AJ204" s="26" t="str">
        <f t="array" ref="AJ204">IFERROR(MATCH(MIN(IF(C207:C209&gt;0.33,C207:C209)),C207:C209,0),"-INF")</f>
        <v>-INF</v>
      </c>
      <c r="AK204" s="26" t="str">
        <f t="array" ref="AK204">IFERROR(MATCH(MIN(IF(D207:D209&gt;0.33,D207:D209)),D207:D209,0),"-INF")</f>
        <v>-INF</v>
      </c>
      <c r="AL204" s="26" t="str">
        <f t="array" ref="AL204">IFERROR(MATCH(MIN(IF(E207:E209&gt;0.33,E207:E209)),E207:E209,0),"-INF")</f>
        <v>-INF</v>
      </c>
      <c r="AM204" s="26" t="str">
        <f t="array" ref="AM204">IFERROR(MATCH(MIN(IF(F207:F209&gt;0.33,F207:F209)),F207:F209,0),"-INF")</f>
        <v>-INF</v>
      </c>
      <c r="AN204" s="26" t="str">
        <f t="array" ref="AN204">IFERROR(MATCH(MIN(IF(G207:G209&gt;0.33,G207:G209)),G207:G209,0),"-INF")</f>
        <v>-INF</v>
      </c>
      <c r="AO204" s="26" t="str">
        <f t="array" ref="AO204">IFERROR(MATCH(MIN(IF(H207:H209&gt;0.33,H207:H209)),H207:H209,0),"-INF")</f>
        <v>-INF</v>
      </c>
      <c r="AP204" s="26" t="str">
        <f t="array" ref="AP204">IFERROR(MATCH(MIN(IF(I207:I209&gt;0.33,I207:I209)),I207:I209,0),"-INF")</f>
        <v>-INF</v>
      </c>
      <c r="AQ204" s="26" t="str">
        <f t="array" ref="AQ204">IFERROR(MATCH(MIN(IF(J207:J209&gt;0.33,J207:J209)),J207:J209,0),"-INF")</f>
        <v>-INF</v>
      </c>
      <c r="AR204" s="26" t="str">
        <f t="array" ref="AR204">IFERROR(MATCH(MIN(IF(K207:K209&gt;0.33,K207:K209)),K207:K209,0),"-INF")</f>
        <v>-INF</v>
      </c>
      <c r="AS204" s="26" t="str">
        <f t="array" ref="AS204">IFERROR(MATCH(MIN(IF(L207:L209&gt;0.33,L207:L209)),L207:L209,0),"-INF")</f>
        <v>-INF</v>
      </c>
      <c r="AT204" s="26" t="str">
        <f t="array" ref="AT204">IFERROR(MATCH(MIN(IF(M207:M209&gt;0.33,M207:M209)),M207:M209,0),"-INF")</f>
        <v>-INF</v>
      </c>
      <c r="AU204" s="26" t="str">
        <f t="array" ref="AU204">IFERROR(MATCH(MIN(IF(N207:N209&gt;0.33,N207:N209)),N207:N209,0),"-INF")</f>
        <v>-INF</v>
      </c>
      <c r="AV204" s="26" t="str">
        <f t="array" ref="AV204">IFERROR(MATCH(MIN(IF(O207:O209&gt;0.33,O207:O209)),O207:O209,0),"-INF")</f>
        <v>-INF</v>
      </c>
      <c r="AW204" s="26" t="str">
        <f t="array" ref="AW204">IFERROR(MATCH(MIN(IF(P207:P209&gt;0.33,P207:P209)),P207:P209,0),"-INF")</f>
        <v>-INF</v>
      </c>
      <c r="AX204" s="26" t="str">
        <f t="array" ref="AX204">IFERROR(MATCH(MIN(IF(Q207:Q209&gt;0.33,Q207:Q209)),Q207:Q209,0),"-INF")</f>
        <v>-INF</v>
      </c>
      <c r="AY204" s="26" t="str">
        <f t="array" ref="AY204">IFERROR(MATCH(MIN(IF(R207:R209&gt;0.33,R207:R209)),R207:R209,0),"-INF")</f>
        <v>-INF</v>
      </c>
      <c r="AZ204" s="26" t="str">
        <f t="array" ref="AZ204">IFERROR(MATCH(MIN(IF(S207:S209&gt;0.33,S207:S209)),S207:S209,0),"-INF")</f>
        <v>-INF</v>
      </c>
      <c r="BA204" s="26" t="str">
        <f t="array" ref="BA204">IFERROR(MATCH(MIN(IF(T207:T209&gt;0.33,T207:T209)),T207:T209,0),"-INF")</f>
        <v>-INF</v>
      </c>
      <c r="BB204" s="26" t="str">
        <f t="array" ref="BB204">IFERROR(MATCH(MIN(IF(U207:U209&gt;0.33,U207:U209)),U207:U209,0),"-INF")</f>
        <v>-INF</v>
      </c>
      <c r="BC204" s="26" t="str">
        <f t="array" ref="BC204">IFERROR(MATCH(MIN(IF(V207:V209&gt;0.33,V207:V209)),V207:V209,0),"-INF")</f>
        <v>-INF</v>
      </c>
      <c r="BD204" s="26" t="str">
        <f t="array" ref="BD204">IFERROR(MATCH(MIN(IF(W207:W209&gt;0.33,W207:W209)),W207:W209,0),"-INF")</f>
        <v>-INF</v>
      </c>
      <c r="BE204" s="26" t="str">
        <f t="array" ref="BE204">IFERROR(MATCH(MIN(IF(X207:X209&gt;0.33,X207:X209)),X207:X209,0),"-INF")</f>
        <v>-INF</v>
      </c>
      <c r="BF204" s="26" t="str">
        <f t="array" ref="BF204">IFERROR(MATCH(MIN(IF(Y207:Y209&gt;0.33,Y207:Y209)),Y207:Y209,0),"-INF")</f>
        <v>-INF</v>
      </c>
    </row>
    <row r="205" spans="1:58" s="24" customFormat="1" ht="18.75" x14ac:dyDescent="0.3">
      <c r="A205" s="23" t="s">
        <v>30</v>
      </c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AH205" s="111" t="s">
        <v>62</v>
      </c>
      <c r="AI205" s="83" t="str">
        <f t="array" ref="AI205">IFERROR(MATCH(MAX(IF(B207:B209&lt;0.33,B207:B209)),B207:B209,0),"INF")</f>
        <v>INF</v>
      </c>
      <c r="AJ205" s="83" t="str">
        <f t="array" ref="AJ205">IFERROR(MATCH(MAX(IF(C207:C209&lt;0.33,C207:C209)),C207:C209,0),"INF")</f>
        <v>INF</v>
      </c>
      <c r="AK205" s="83" t="str">
        <f t="array" ref="AK205">IFERROR(MATCH(MAX(IF(D207:D209&lt;0.33,D207:D209)),D207:D209,0),"INF")</f>
        <v>INF</v>
      </c>
      <c r="AL205" s="83" t="str">
        <f t="array" ref="AL205">IFERROR(MATCH(MAX(IF(E207:E209&lt;0.33,E207:E209)),E207:E209,0),"INF")</f>
        <v>INF</v>
      </c>
      <c r="AM205" s="83" t="str">
        <f t="array" ref="AM205">IFERROR(MATCH(MAX(IF(F207:F209&lt;0.33,F207:F209)),F207:F209,0),"INF")</f>
        <v>INF</v>
      </c>
      <c r="AN205" s="83" t="str">
        <f t="array" ref="AN205">IFERROR(MATCH(MAX(IF(G207:G209&lt;0.33,G207:G209)),G207:G209,0),"INF")</f>
        <v>INF</v>
      </c>
      <c r="AO205" s="83" t="str">
        <f t="array" ref="AO205">IFERROR(MATCH(MAX(IF(H207:H209&lt;0.33,H207:H209)),H207:H209,0),"INF")</f>
        <v>INF</v>
      </c>
      <c r="AP205" s="83" t="str">
        <f t="array" ref="AP205">IFERROR(MATCH(MAX(IF(I207:I209&lt;0.33,I207:I209)),I207:I209,0),"INF")</f>
        <v>INF</v>
      </c>
      <c r="AQ205" s="83" t="str">
        <f t="array" ref="AQ205">IFERROR(MATCH(MAX(IF(J207:J209&lt;0.33,J207:J209)),J207:J209,0),"INF")</f>
        <v>INF</v>
      </c>
      <c r="AR205" s="83" t="str">
        <f t="array" ref="AR205">IFERROR(MATCH(MAX(IF(K207:K209&lt;0.33,K207:K209)),K207:K209,0),"INF")</f>
        <v>INF</v>
      </c>
      <c r="AS205" s="83" t="str">
        <f t="array" ref="AS205">IFERROR(MATCH(MAX(IF(L207:L209&lt;0.33,L207:L209)),L207:L209,0),"INF")</f>
        <v>INF</v>
      </c>
      <c r="AT205" s="83" t="str">
        <f t="array" ref="AT205">IFERROR(MATCH(MAX(IF(M207:M209&lt;0.33,M207:M209)),M207:M209,0),"INF")</f>
        <v>INF</v>
      </c>
      <c r="AU205" s="83" t="str">
        <f t="array" ref="AU205">IFERROR(MATCH(MAX(IF(N207:N209&lt;0.33,N207:N209)),N207:N209,0),"INF")</f>
        <v>INF</v>
      </c>
      <c r="AV205" s="83" t="str">
        <f t="array" ref="AV205">IFERROR(MATCH(MAX(IF(O207:O209&lt;0.33,O207:O209)),O207:O209,0),"INF")</f>
        <v>INF</v>
      </c>
      <c r="AW205" s="83" t="str">
        <f t="array" ref="AW205">IFERROR(MATCH(MAX(IF(P207:P209&lt;0.33,P207:P209)),P207:P209,0),"INF")</f>
        <v>INF</v>
      </c>
      <c r="AX205" s="83" t="str">
        <f t="array" ref="AX205">IFERROR(MATCH(MAX(IF(Q207:Q209&lt;0.33,Q207:Q209)),Q207:Q209,0),"INF")</f>
        <v>INF</v>
      </c>
      <c r="AY205" s="83" t="str">
        <f t="array" ref="AY205">IFERROR(MATCH(MAX(IF(R207:R209&lt;0.33,R207:R209)),R207:R209,0),"INF")</f>
        <v>INF</v>
      </c>
      <c r="AZ205" s="83" t="str">
        <f t="array" ref="AZ205">IFERROR(MATCH(MAX(IF(S207:S209&lt;0.33,S207:S209)),S207:S209,0),"INF")</f>
        <v>INF</v>
      </c>
      <c r="BA205" s="83" t="str">
        <f t="array" ref="BA205">IFERROR(MATCH(MAX(IF(T207:T209&lt;0.33,T207:T209)),T207:T209,0),"INF")</f>
        <v>INF</v>
      </c>
      <c r="BB205" s="83" t="str">
        <f t="array" ref="BB205">IFERROR(MATCH(MAX(IF(U207:U209&lt;0.33,U207:U209)),U207:U209,0),"INF")</f>
        <v>INF</v>
      </c>
      <c r="BC205" s="83" t="str">
        <f t="array" ref="BC205">IFERROR(MATCH(MAX(IF(V207:V209&lt;0.33,V207:V209)),V207:V209,0),"INF")</f>
        <v>INF</v>
      </c>
      <c r="BD205" s="83" t="str">
        <f t="array" ref="BD205">IFERROR(MATCH(MAX(IF(W207:W209&lt;0.33,W207:W209)),W207:W209,0),"INF")</f>
        <v>INF</v>
      </c>
      <c r="BE205" s="83" t="str">
        <f t="array" ref="BE205">IFERROR(MATCH(MAX(IF(X207:X209&lt;0.33,X207:X209)),X207:X209,0),"INF")</f>
        <v>INF</v>
      </c>
      <c r="BF205" s="83" t="str">
        <f t="array" ref="BF205">IFERROR(MATCH(MAX(IF(Y207:Y209&lt;0.33,Y207:Y209)),Y207:Y209,0),"INF")</f>
        <v>INF</v>
      </c>
    </row>
    <row r="206" spans="1:58" s="24" customFormat="1" x14ac:dyDescent="0.25">
      <c r="A206" s="25" t="s">
        <v>34</v>
      </c>
      <c r="B206" s="26" t="s">
        <v>4</v>
      </c>
      <c r="C206" s="26" t="s">
        <v>5</v>
      </c>
      <c r="D206" s="25" t="s">
        <v>6</v>
      </c>
      <c r="E206" s="25" t="s">
        <v>7</v>
      </c>
      <c r="F206" s="25" t="s">
        <v>8</v>
      </c>
      <c r="G206" s="25" t="s">
        <v>9</v>
      </c>
      <c r="H206" s="25" t="s">
        <v>10</v>
      </c>
      <c r="I206" s="25" t="s">
        <v>11</v>
      </c>
      <c r="J206" s="25" t="s">
        <v>12</v>
      </c>
      <c r="K206" s="25" t="s">
        <v>13</v>
      </c>
      <c r="L206" s="25" t="s">
        <v>14</v>
      </c>
      <c r="M206" s="25" t="s">
        <v>15</v>
      </c>
      <c r="N206" s="25" t="s">
        <v>16</v>
      </c>
      <c r="O206" s="25" t="s">
        <v>17</v>
      </c>
      <c r="P206" s="25" t="s">
        <v>18</v>
      </c>
      <c r="Q206" s="25" t="s">
        <v>19</v>
      </c>
      <c r="R206" s="25" t="s">
        <v>20</v>
      </c>
      <c r="S206" s="25" t="s">
        <v>21</v>
      </c>
      <c r="T206" s="25" t="s">
        <v>22</v>
      </c>
      <c r="U206" s="25" t="s">
        <v>23</v>
      </c>
      <c r="V206" s="25" t="s">
        <v>24</v>
      </c>
      <c r="W206" s="25" t="s">
        <v>25</v>
      </c>
      <c r="X206" s="25" t="s">
        <v>26</v>
      </c>
      <c r="Y206" s="25" t="s">
        <v>27</v>
      </c>
      <c r="AH206" s="111" t="s">
        <v>58</v>
      </c>
      <c r="AI206" s="83">
        <f t="shared" ref="AI206:BF206" si="67">IFERROR(INDEX(B207:B209,AI205)-INDEX(B207:B209,AI204),0)</f>
        <v>0</v>
      </c>
      <c r="AJ206" s="83">
        <f t="shared" si="67"/>
        <v>0</v>
      </c>
      <c r="AK206" s="83">
        <f t="shared" si="67"/>
        <v>0</v>
      </c>
      <c r="AL206" s="83">
        <f t="shared" si="67"/>
        <v>0</v>
      </c>
      <c r="AM206" s="83">
        <f t="shared" si="67"/>
        <v>0</v>
      </c>
      <c r="AN206" s="83">
        <f t="shared" si="67"/>
        <v>0</v>
      </c>
      <c r="AO206" s="83">
        <f t="shared" si="67"/>
        <v>0</v>
      </c>
      <c r="AP206" s="83">
        <f t="shared" si="67"/>
        <v>0</v>
      </c>
      <c r="AQ206" s="83">
        <f t="shared" si="67"/>
        <v>0</v>
      </c>
      <c r="AR206" s="83">
        <f t="shared" si="67"/>
        <v>0</v>
      </c>
      <c r="AS206" s="83">
        <f t="shared" si="67"/>
        <v>0</v>
      </c>
      <c r="AT206" s="83">
        <f t="shared" si="67"/>
        <v>0</v>
      </c>
      <c r="AU206" s="83">
        <f t="shared" si="67"/>
        <v>0</v>
      </c>
      <c r="AV206" s="83">
        <f t="shared" si="67"/>
        <v>0</v>
      </c>
      <c r="AW206" s="83">
        <f t="shared" si="67"/>
        <v>0</v>
      </c>
      <c r="AX206" s="83">
        <f t="shared" si="67"/>
        <v>0</v>
      </c>
      <c r="AY206" s="83">
        <f t="shared" si="67"/>
        <v>0</v>
      </c>
      <c r="AZ206" s="83">
        <f t="shared" si="67"/>
        <v>0</v>
      </c>
      <c r="BA206" s="83">
        <f t="shared" si="67"/>
        <v>0</v>
      </c>
      <c r="BB206" s="83">
        <f t="shared" si="67"/>
        <v>0</v>
      </c>
      <c r="BC206" s="83">
        <f t="shared" si="67"/>
        <v>0</v>
      </c>
      <c r="BD206" s="83">
        <f t="shared" si="67"/>
        <v>0</v>
      </c>
      <c r="BE206" s="83">
        <f t="shared" si="67"/>
        <v>0</v>
      </c>
      <c r="BF206" s="83">
        <f t="shared" si="67"/>
        <v>0</v>
      </c>
    </row>
    <row r="207" spans="1:58" s="24" customFormat="1" x14ac:dyDescent="0.25">
      <c r="A207" s="25">
        <v>300</v>
      </c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AH207" s="111" t="s">
        <v>59</v>
      </c>
      <c r="AI207" s="83">
        <f>IFERROR(INDEX($A207:$A209,AI205)-INDEX($A207:$A209,AI204),0)</f>
        <v>0</v>
      </c>
      <c r="AJ207" s="83">
        <f t="shared" ref="AJ207:BF207" si="68">IFERROR(INDEX($A207:$A209,AJ205)-INDEX($A207:$A209,AJ204),0)</f>
        <v>0</v>
      </c>
      <c r="AK207" s="83">
        <f t="shared" si="68"/>
        <v>0</v>
      </c>
      <c r="AL207" s="83">
        <f t="shared" si="68"/>
        <v>0</v>
      </c>
      <c r="AM207" s="83">
        <f t="shared" si="68"/>
        <v>0</v>
      </c>
      <c r="AN207" s="83">
        <f t="shared" si="68"/>
        <v>0</v>
      </c>
      <c r="AO207" s="83">
        <f t="shared" si="68"/>
        <v>0</v>
      </c>
      <c r="AP207" s="83">
        <f t="shared" si="68"/>
        <v>0</v>
      </c>
      <c r="AQ207" s="83">
        <f t="shared" si="68"/>
        <v>0</v>
      </c>
      <c r="AR207" s="83">
        <f t="shared" si="68"/>
        <v>0</v>
      </c>
      <c r="AS207" s="83">
        <f t="shared" si="68"/>
        <v>0</v>
      </c>
      <c r="AT207" s="83">
        <f t="shared" si="68"/>
        <v>0</v>
      </c>
      <c r="AU207" s="83">
        <f t="shared" si="68"/>
        <v>0</v>
      </c>
      <c r="AV207" s="83">
        <f t="shared" si="68"/>
        <v>0</v>
      </c>
      <c r="AW207" s="83">
        <f t="shared" si="68"/>
        <v>0</v>
      </c>
      <c r="AX207" s="83">
        <f t="shared" si="68"/>
        <v>0</v>
      </c>
      <c r="AY207" s="83">
        <f t="shared" si="68"/>
        <v>0</v>
      </c>
      <c r="AZ207" s="83">
        <f t="shared" si="68"/>
        <v>0</v>
      </c>
      <c r="BA207" s="83">
        <f t="shared" si="68"/>
        <v>0</v>
      </c>
      <c r="BB207" s="83">
        <f t="shared" si="68"/>
        <v>0</v>
      </c>
      <c r="BC207" s="83">
        <f t="shared" si="68"/>
        <v>0</v>
      </c>
      <c r="BD207" s="83">
        <f t="shared" si="68"/>
        <v>0</v>
      </c>
      <c r="BE207" s="83">
        <f t="shared" si="68"/>
        <v>0</v>
      </c>
      <c r="BF207" s="83">
        <f t="shared" si="68"/>
        <v>0</v>
      </c>
    </row>
    <row r="208" spans="1:58" s="24" customFormat="1" x14ac:dyDescent="0.25">
      <c r="A208" s="25">
        <v>600</v>
      </c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AH208" s="111" t="s">
        <v>60</v>
      </c>
      <c r="AI208" s="83" t="str">
        <f t="shared" ref="AI208:BF208" si="69">IF(AI205="INF","INF",IFERROR(INDEX($A207:$A209,AI204)+AI207/AI206*(0.33-INDEX(B207:B209,AI204)),0))</f>
        <v>INF</v>
      </c>
      <c r="AJ208" s="83" t="str">
        <f t="shared" si="69"/>
        <v>INF</v>
      </c>
      <c r="AK208" s="83" t="str">
        <f t="shared" si="69"/>
        <v>INF</v>
      </c>
      <c r="AL208" s="83" t="str">
        <f t="shared" si="69"/>
        <v>INF</v>
      </c>
      <c r="AM208" s="83" t="str">
        <f t="shared" si="69"/>
        <v>INF</v>
      </c>
      <c r="AN208" s="83" t="str">
        <f t="shared" si="69"/>
        <v>INF</v>
      </c>
      <c r="AO208" s="83" t="str">
        <f t="shared" si="69"/>
        <v>INF</v>
      </c>
      <c r="AP208" s="83" t="str">
        <f t="shared" si="69"/>
        <v>INF</v>
      </c>
      <c r="AQ208" s="83" t="str">
        <f t="shared" si="69"/>
        <v>INF</v>
      </c>
      <c r="AR208" s="83" t="str">
        <f t="shared" si="69"/>
        <v>INF</v>
      </c>
      <c r="AS208" s="83" t="str">
        <f t="shared" si="69"/>
        <v>INF</v>
      </c>
      <c r="AT208" s="83" t="str">
        <f t="shared" si="69"/>
        <v>INF</v>
      </c>
      <c r="AU208" s="83" t="str">
        <f t="shared" si="69"/>
        <v>INF</v>
      </c>
      <c r="AV208" s="83" t="str">
        <f t="shared" si="69"/>
        <v>INF</v>
      </c>
      <c r="AW208" s="83" t="str">
        <f t="shared" si="69"/>
        <v>INF</v>
      </c>
      <c r="AX208" s="83" t="str">
        <f t="shared" si="69"/>
        <v>INF</v>
      </c>
      <c r="AY208" s="83" t="str">
        <f t="shared" si="69"/>
        <v>INF</v>
      </c>
      <c r="AZ208" s="83" t="str">
        <f t="shared" si="69"/>
        <v>INF</v>
      </c>
      <c r="BA208" s="83" t="str">
        <f t="shared" si="69"/>
        <v>INF</v>
      </c>
      <c r="BB208" s="83" t="str">
        <f t="shared" si="69"/>
        <v>INF</v>
      </c>
      <c r="BC208" s="83" t="str">
        <f t="shared" si="69"/>
        <v>INF</v>
      </c>
      <c r="BD208" s="83" t="str">
        <f t="shared" si="69"/>
        <v>INF</v>
      </c>
      <c r="BE208" s="83" t="str">
        <f t="shared" si="69"/>
        <v>INF</v>
      </c>
      <c r="BF208" s="83" t="str">
        <f t="shared" si="69"/>
        <v>INF</v>
      </c>
    </row>
    <row r="209" spans="1:58" s="24" customFormat="1" x14ac:dyDescent="0.25">
      <c r="A209" s="25">
        <v>1800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AH209" s="111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  <c r="BD209" s="83"/>
      <c r="BE209" s="83"/>
      <c r="BF209" s="83"/>
    </row>
    <row r="210" spans="1:58" s="24" customFormat="1" x14ac:dyDescent="0.25">
      <c r="A210" s="25"/>
      <c r="AH210" s="111" t="s">
        <v>57</v>
      </c>
      <c r="AI210" s="83"/>
      <c r="AJ210" s="83"/>
      <c r="AK210" s="83"/>
      <c r="AL210" s="83"/>
      <c r="AM210" s="83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  <c r="AZ210" s="83"/>
      <c r="BA210" s="83"/>
      <c r="BB210" s="83"/>
      <c r="BC210" s="83"/>
      <c r="BD210" s="83"/>
      <c r="BE210" s="83"/>
      <c r="BF210" s="83"/>
    </row>
    <row r="211" spans="1:58" s="24" customFormat="1" x14ac:dyDescent="0.25">
      <c r="A211" s="25" t="s">
        <v>32</v>
      </c>
      <c r="AH211" s="111" t="s">
        <v>61</v>
      </c>
      <c r="AI211" s="83" t="str">
        <f t="array" ref="AI211">IFERROR(MATCH(MIN(IF(B207:B209&gt;0.1,B207:B209)),B207:B209,0),"-INF")</f>
        <v>-INF</v>
      </c>
      <c r="AJ211" s="83" t="str">
        <f t="array" ref="AJ211">IFERROR(MATCH(MIN(IF(C207:C209&gt;0.1,C207:C209)),C207:C209,0),"-INF")</f>
        <v>-INF</v>
      </c>
      <c r="AK211" s="83" t="str">
        <f t="array" ref="AK211">IFERROR(MATCH(MIN(IF(D207:D209&gt;0.1,D207:D209)),D207:D209,0),"-INF")</f>
        <v>-INF</v>
      </c>
      <c r="AL211" s="83" t="str">
        <f t="array" ref="AL211">IFERROR(MATCH(MIN(IF(E207:E209&gt;0.1,E207:E209)),E207:E209,0),"-INF")</f>
        <v>-INF</v>
      </c>
      <c r="AM211" s="83" t="str">
        <f t="array" ref="AM211">IFERROR(MATCH(MIN(IF(F207:F209&gt;0.1,F207:F209)),F207:F209,0),"-INF")</f>
        <v>-INF</v>
      </c>
      <c r="AN211" s="83" t="str">
        <f t="array" ref="AN211">IFERROR(MATCH(MIN(IF(G207:G209&gt;0.1,G207:G209)),G207:G209,0),"-INF")</f>
        <v>-INF</v>
      </c>
      <c r="AO211" s="83" t="str">
        <f t="array" ref="AO211">IFERROR(MATCH(MIN(IF(H207:H209&gt;0.1,H207:H209)),H207:H209,0),"-INF")</f>
        <v>-INF</v>
      </c>
      <c r="AP211" s="83" t="str">
        <f t="array" ref="AP211">IFERROR(MATCH(MIN(IF(I207:I209&gt;0.1,I207:I209)),I207:I209,0),"-INF")</f>
        <v>-INF</v>
      </c>
      <c r="AQ211" s="83" t="str">
        <f t="array" ref="AQ211">IFERROR(MATCH(MIN(IF(J207:J209&gt;0.1,J207:J209)),J207:J209,0),"-INF")</f>
        <v>-INF</v>
      </c>
      <c r="AR211" s="83" t="str">
        <f t="array" ref="AR211">IFERROR(MATCH(MIN(IF(K207:K209&gt;0.1,K207:K209)),K207:K209,0),"-INF")</f>
        <v>-INF</v>
      </c>
      <c r="AS211" s="83" t="str">
        <f t="array" ref="AS211">IFERROR(MATCH(MIN(IF(L207:L209&gt;0.1,L207:L209)),L207:L209,0),"-INF")</f>
        <v>-INF</v>
      </c>
      <c r="AT211" s="83" t="str">
        <f t="array" ref="AT211">IFERROR(MATCH(MIN(IF(M207:M209&gt;0.1,M207:M209)),M207:M209,0),"-INF")</f>
        <v>-INF</v>
      </c>
      <c r="AU211" s="83" t="str">
        <f t="array" ref="AU211">IFERROR(MATCH(MIN(IF(N207:N209&gt;0.1,N207:N209)),N207:N209,0),"-INF")</f>
        <v>-INF</v>
      </c>
      <c r="AV211" s="83" t="str">
        <f t="array" ref="AV211">IFERROR(MATCH(MIN(IF(O207:O209&gt;0.1,O207:O209)),O207:O209,0),"-INF")</f>
        <v>-INF</v>
      </c>
      <c r="AW211" s="83" t="str">
        <f t="array" ref="AW211">IFERROR(MATCH(MIN(IF(P207:P209&gt;0.1,P207:P209)),P207:P209,0),"-INF")</f>
        <v>-INF</v>
      </c>
      <c r="AX211" s="83" t="str">
        <f t="array" ref="AX211">IFERROR(MATCH(MIN(IF(Q207:Q209&gt;0.1,Q207:Q209)),Q207:Q209,0),"-INF")</f>
        <v>-INF</v>
      </c>
      <c r="AY211" s="83" t="str">
        <f t="array" ref="AY211">IFERROR(MATCH(MIN(IF(R207:R209&gt;0.1,R207:R209)),R207:R209,0),"-INF")</f>
        <v>-INF</v>
      </c>
      <c r="AZ211" s="83" t="str">
        <f t="array" ref="AZ211">IFERROR(MATCH(MIN(IF(S207:S209&gt;0.1,S207:S209)),S207:S209,0),"-INF")</f>
        <v>-INF</v>
      </c>
      <c r="BA211" s="83" t="str">
        <f t="array" ref="BA211">IFERROR(MATCH(MIN(IF(T207:T209&gt;0.1,T207:T209)),T207:T209,0),"-INF")</f>
        <v>-INF</v>
      </c>
      <c r="BB211" s="83" t="str">
        <f t="array" ref="BB211">IFERROR(MATCH(MIN(IF(U207:U209&gt;0.1,U207:U209)),U207:U209,0),"-INF")</f>
        <v>-INF</v>
      </c>
      <c r="BC211" s="83" t="str">
        <f t="array" ref="BC211">IFERROR(MATCH(MIN(IF(V207:V209&gt;0.1,V207:V209)),V207:V209,0),"-INF")</f>
        <v>-INF</v>
      </c>
      <c r="BD211" s="83" t="str">
        <f t="array" ref="BD211">IFERROR(MATCH(MIN(IF(W207:W209&gt;0.1,W207:W209)),W207:W209,0),"-INF")</f>
        <v>-INF</v>
      </c>
      <c r="BE211" s="83" t="str">
        <f t="array" ref="BE211">IFERROR(MATCH(MIN(IF(X207:X209&gt;0.1,X207:X209)),X207:X209,0),"-INF")</f>
        <v>-INF</v>
      </c>
      <c r="BF211" s="83" t="str">
        <f t="array" ref="BF211">IFERROR(MATCH(MIN(IF(Y207:Y209&gt;0.1,Y207:Y209)),Y207:Y209,0),"-INF")</f>
        <v>-INF</v>
      </c>
    </row>
    <row r="212" spans="1:58" s="24" customFormat="1" x14ac:dyDescent="0.25">
      <c r="A212" s="25" t="s">
        <v>34</v>
      </c>
      <c r="B212" s="24" t="s">
        <v>4</v>
      </c>
      <c r="C212" s="24" t="s">
        <v>5</v>
      </c>
      <c r="D212" s="24" t="s">
        <v>6</v>
      </c>
      <c r="E212" s="24" t="s">
        <v>7</v>
      </c>
      <c r="F212" s="24" t="s">
        <v>8</v>
      </c>
      <c r="G212" s="24" t="s">
        <v>9</v>
      </c>
      <c r="H212" s="24" t="s">
        <v>10</v>
      </c>
      <c r="I212" s="24" t="s">
        <v>11</v>
      </c>
      <c r="J212" s="24" t="s">
        <v>12</v>
      </c>
      <c r="K212" s="24" t="s">
        <v>13</v>
      </c>
      <c r="L212" s="24" t="s">
        <v>14</v>
      </c>
      <c r="M212" s="24" t="s">
        <v>15</v>
      </c>
      <c r="N212" s="24" t="s">
        <v>16</v>
      </c>
      <c r="O212" s="24" t="s">
        <v>17</v>
      </c>
      <c r="P212" s="24" t="s">
        <v>18</v>
      </c>
      <c r="Q212" s="24" t="s">
        <v>19</v>
      </c>
      <c r="R212" s="24" t="s">
        <v>20</v>
      </c>
      <c r="S212" s="24" t="s">
        <v>21</v>
      </c>
      <c r="T212" s="24" t="s">
        <v>22</v>
      </c>
      <c r="U212" s="24" t="s">
        <v>23</v>
      </c>
      <c r="V212" s="24" t="s">
        <v>24</v>
      </c>
      <c r="W212" s="24" t="s">
        <v>25</v>
      </c>
      <c r="X212" s="24" t="s">
        <v>26</v>
      </c>
      <c r="Y212" s="24" t="s">
        <v>27</v>
      </c>
      <c r="AH212" s="111" t="s">
        <v>62</v>
      </c>
      <c r="AI212" s="83" t="str">
        <f t="array" ref="AI212">IFERROR(MATCH(MAX(IF(B207:B209&lt;0.1,B207:B209)),B207:B209,0),"INF")</f>
        <v>INF</v>
      </c>
      <c r="AJ212" s="83" t="str">
        <f t="array" ref="AJ212">IFERROR(MATCH(MAX(IF(C207:C209&lt;0.1,C207:C209)),C207:C209,0),"INF")</f>
        <v>INF</v>
      </c>
      <c r="AK212" s="83" t="str">
        <f t="array" ref="AK212">IFERROR(MATCH(MAX(IF(D207:D209&lt;0.1,D207:D209)),D207:D209,0),"INF")</f>
        <v>INF</v>
      </c>
      <c r="AL212" s="83" t="str">
        <f t="array" ref="AL212">IFERROR(MATCH(MAX(IF(E207:E209&lt;0.1,E207:E209)),E207:E209,0),"INF")</f>
        <v>INF</v>
      </c>
      <c r="AM212" s="83" t="str">
        <f t="array" ref="AM212">IFERROR(MATCH(MAX(IF(F207:F209&lt;0.1,F207:F209)),F207:F209,0),"INF")</f>
        <v>INF</v>
      </c>
      <c r="AN212" s="83" t="str">
        <f t="array" ref="AN212">IFERROR(MATCH(MAX(IF(G207:G209&lt;0.1,G207:G209)),G207:G209,0),"INF")</f>
        <v>INF</v>
      </c>
      <c r="AO212" s="83" t="str">
        <f t="array" ref="AO212">IFERROR(MATCH(MAX(IF(H207:H209&lt;0.1,H207:H209)),H207:H209,0),"INF")</f>
        <v>INF</v>
      </c>
      <c r="AP212" s="83" t="str">
        <f t="array" ref="AP212">IFERROR(MATCH(MAX(IF(I207:I209&lt;0.1,I207:I209)),I207:I209,0),"INF")</f>
        <v>INF</v>
      </c>
      <c r="AQ212" s="83" t="str">
        <f t="array" ref="AQ212">IFERROR(MATCH(MAX(IF(J207:J209&lt;0.1,J207:J209)),J207:J209,0),"INF")</f>
        <v>INF</v>
      </c>
      <c r="AR212" s="83" t="str">
        <f t="array" ref="AR212">IFERROR(MATCH(MAX(IF(K207:K209&lt;0.1,K207:K209)),K207:K209,0),"INF")</f>
        <v>INF</v>
      </c>
      <c r="AS212" s="83" t="str">
        <f t="array" ref="AS212">IFERROR(MATCH(MAX(IF(L207:L209&lt;0.1,L207:L209)),L207:L209,0),"INF")</f>
        <v>INF</v>
      </c>
      <c r="AT212" s="83" t="str">
        <f t="array" ref="AT212">IFERROR(MATCH(MAX(IF(M207:M209&lt;0.1,M207:M209)),M207:M209,0),"INF")</f>
        <v>INF</v>
      </c>
      <c r="AU212" s="83" t="str">
        <f t="array" ref="AU212">IFERROR(MATCH(MAX(IF(N207:N209&lt;0.1,N207:N209)),N207:N209,0),"INF")</f>
        <v>INF</v>
      </c>
      <c r="AV212" s="83" t="str">
        <f t="array" ref="AV212">IFERROR(MATCH(MAX(IF(O207:O209&lt;0.1,O207:O209)),O207:O209,0),"INF")</f>
        <v>INF</v>
      </c>
      <c r="AW212" s="83" t="str">
        <f t="array" ref="AW212">IFERROR(MATCH(MAX(IF(P207:P209&lt;0.1,P207:P209)),P207:P209,0),"INF")</f>
        <v>INF</v>
      </c>
      <c r="AX212" s="83" t="str">
        <f t="array" ref="AX212">IFERROR(MATCH(MAX(IF(Q207:Q209&lt;0.1,Q207:Q209)),Q207:Q209,0),"INF")</f>
        <v>INF</v>
      </c>
      <c r="AY212" s="83" t="str">
        <f t="array" ref="AY212">IFERROR(MATCH(MAX(IF(R207:R209&lt;0.1,R207:R209)),R207:R209,0),"INF")</f>
        <v>INF</v>
      </c>
      <c r="AZ212" s="83" t="str">
        <f t="array" ref="AZ212">IFERROR(MATCH(MAX(IF(S207:S209&lt;0.1,S207:S209)),S207:S209,0),"INF")</f>
        <v>INF</v>
      </c>
      <c r="BA212" s="83" t="str">
        <f t="array" ref="BA212">IFERROR(MATCH(MAX(IF(T207:T209&lt;0.1,T207:T209)),T207:T209,0),"INF")</f>
        <v>INF</v>
      </c>
      <c r="BB212" s="83" t="str">
        <f t="array" ref="BB212">IFERROR(MATCH(MAX(IF(U207:U209&lt;0.1,U207:U209)),U207:U209,0),"INF")</f>
        <v>INF</v>
      </c>
      <c r="BC212" s="83" t="str">
        <f t="array" ref="BC212">IFERROR(MATCH(MAX(IF(V207:V209&lt;0.1,V207:V209)),V207:V209,0),"INF")</f>
        <v>INF</v>
      </c>
      <c r="BD212" s="83" t="str">
        <f t="array" ref="BD212">IFERROR(MATCH(MAX(IF(W207:W209&lt;0.1,W207:W209)),W207:W209,0),"INF")</f>
        <v>INF</v>
      </c>
      <c r="BE212" s="83" t="str">
        <f t="array" ref="BE212">IFERROR(MATCH(MAX(IF(X207:X209&lt;0.1,X207:X209)),X207:X209,0),"INF")</f>
        <v>INF</v>
      </c>
      <c r="BF212" s="83" t="str">
        <f t="array" ref="BF212">IFERROR(MATCH(MAX(IF(Y207:Y209&lt;0.1,Y207:Y209)),Y207:Y209,0),"INF")</f>
        <v>INF</v>
      </c>
    </row>
    <row r="213" spans="1:58" s="24" customFormat="1" x14ac:dyDescent="0.25">
      <c r="A213" s="25">
        <v>300</v>
      </c>
      <c r="AH213" s="111" t="s">
        <v>58</v>
      </c>
      <c r="AI213" s="83">
        <f t="shared" ref="AI213:BF213" si="70">IFERROR(INDEX(B207:B209,AI212)-INDEX(B207:B209,AI211),0)</f>
        <v>0</v>
      </c>
      <c r="AJ213" s="83">
        <f t="shared" si="70"/>
        <v>0</v>
      </c>
      <c r="AK213" s="83">
        <f t="shared" si="70"/>
        <v>0</v>
      </c>
      <c r="AL213" s="83">
        <f t="shared" si="70"/>
        <v>0</v>
      </c>
      <c r="AM213" s="83">
        <f t="shared" si="70"/>
        <v>0</v>
      </c>
      <c r="AN213" s="83">
        <f t="shared" si="70"/>
        <v>0</v>
      </c>
      <c r="AO213" s="83">
        <f t="shared" si="70"/>
        <v>0</v>
      </c>
      <c r="AP213" s="83">
        <f t="shared" si="70"/>
        <v>0</v>
      </c>
      <c r="AQ213" s="83">
        <f t="shared" si="70"/>
        <v>0</v>
      </c>
      <c r="AR213" s="83">
        <f t="shared" si="70"/>
        <v>0</v>
      </c>
      <c r="AS213" s="83">
        <f t="shared" si="70"/>
        <v>0</v>
      </c>
      <c r="AT213" s="83">
        <f t="shared" si="70"/>
        <v>0</v>
      </c>
      <c r="AU213" s="83">
        <f t="shared" si="70"/>
        <v>0</v>
      </c>
      <c r="AV213" s="83">
        <f t="shared" si="70"/>
        <v>0</v>
      </c>
      <c r="AW213" s="83">
        <f t="shared" si="70"/>
        <v>0</v>
      </c>
      <c r="AX213" s="83">
        <f t="shared" si="70"/>
        <v>0</v>
      </c>
      <c r="AY213" s="83">
        <f t="shared" si="70"/>
        <v>0</v>
      </c>
      <c r="AZ213" s="83">
        <f t="shared" si="70"/>
        <v>0</v>
      </c>
      <c r="BA213" s="83">
        <f t="shared" si="70"/>
        <v>0</v>
      </c>
      <c r="BB213" s="83">
        <f t="shared" si="70"/>
        <v>0</v>
      </c>
      <c r="BC213" s="83">
        <f t="shared" si="70"/>
        <v>0</v>
      </c>
      <c r="BD213" s="83">
        <f t="shared" si="70"/>
        <v>0</v>
      </c>
      <c r="BE213" s="83">
        <f t="shared" si="70"/>
        <v>0</v>
      </c>
      <c r="BF213" s="83">
        <f t="shared" si="70"/>
        <v>0</v>
      </c>
    </row>
    <row r="214" spans="1:58" s="24" customFormat="1" x14ac:dyDescent="0.25">
      <c r="A214" s="25">
        <v>600</v>
      </c>
      <c r="AH214" s="111" t="s">
        <v>59</v>
      </c>
      <c r="AI214" s="83">
        <f>IFERROR(INDEX($A207:$A209,AI212)-INDEX($A207:$A209,AI211),0)</f>
        <v>0</v>
      </c>
      <c r="AJ214" s="83">
        <f t="shared" ref="AJ214:BF214" si="71">IFERROR(INDEX($A207:$A209,AJ212)-INDEX($A207:$A209,AJ211),0)</f>
        <v>0</v>
      </c>
      <c r="AK214" s="83">
        <f t="shared" si="71"/>
        <v>0</v>
      </c>
      <c r="AL214" s="83">
        <f t="shared" si="71"/>
        <v>0</v>
      </c>
      <c r="AM214" s="83">
        <f t="shared" si="71"/>
        <v>0</v>
      </c>
      <c r="AN214" s="83">
        <f t="shared" si="71"/>
        <v>0</v>
      </c>
      <c r="AO214" s="83">
        <f t="shared" si="71"/>
        <v>0</v>
      </c>
      <c r="AP214" s="83">
        <f t="shared" si="71"/>
        <v>0</v>
      </c>
      <c r="AQ214" s="83">
        <f t="shared" si="71"/>
        <v>0</v>
      </c>
      <c r="AR214" s="83">
        <f t="shared" si="71"/>
        <v>0</v>
      </c>
      <c r="AS214" s="83">
        <f t="shared" si="71"/>
        <v>0</v>
      </c>
      <c r="AT214" s="83">
        <f t="shared" si="71"/>
        <v>0</v>
      </c>
      <c r="AU214" s="83">
        <f t="shared" si="71"/>
        <v>0</v>
      </c>
      <c r="AV214" s="83">
        <f t="shared" si="71"/>
        <v>0</v>
      </c>
      <c r="AW214" s="83">
        <f t="shared" si="71"/>
        <v>0</v>
      </c>
      <c r="AX214" s="83">
        <f t="shared" si="71"/>
        <v>0</v>
      </c>
      <c r="AY214" s="83">
        <f t="shared" si="71"/>
        <v>0</v>
      </c>
      <c r="AZ214" s="83">
        <f t="shared" si="71"/>
        <v>0</v>
      </c>
      <c r="BA214" s="83">
        <f t="shared" si="71"/>
        <v>0</v>
      </c>
      <c r="BB214" s="83">
        <f t="shared" si="71"/>
        <v>0</v>
      </c>
      <c r="BC214" s="83">
        <f t="shared" si="71"/>
        <v>0</v>
      </c>
      <c r="BD214" s="83">
        <f t="shared" si="71"/>
        <v>0</v>
      </c>
      <c r="BE214" s="83">
        <f t="shared" si="71"/>
        <v>0</v>
      </c>
      <c r="BF214" s="83">
        <f t="shared" si="71"/>
        <v>0</v>
      </c>
    </row>
    <row r="215" spans="1:58" s="24" customFormat="1" x14ac:dyDescent="0.25">
      <c r="A215" s="25">
        <v>1800</v>
      </c>
      <c r="AH215" s="111" t="s">
        <v>63</v>
      </c>
      <c r="AI215" s="83" t="str">
        <f t="shared" ref="AI215:BF215" si="72">IF(AI212="INF","INF",IFERROR(INDEX($A207:$A209,AI211)+AI214/AI213*(0.1-INDEX(B207:B209,AI211)),0))</f>
        <v>INF</v>
      </c>
      <c r="AJ215" s="83" t="str">
        <f t="shared" si="72"/>
        <v>INF</v>
      </c>
      <c r="AK215" s="83" t="str">
        <f t="shared" si="72"/>
        <v>INF</v>
      </c>
      <c r="AL215" s="83" t="str">
        <f t="shared" si="72"/>
        <v>INF</v>
      </c>
      <c r="AM215" s="83" t="str">
        <f t="shared" si="72"/>
        <v>INF</v>
      </c>
      <c r="AN215" s="83" t="str">
        <f t="shared" si="72"/>
        <v>INF</v>
      </c>
      <c r="AO215" s="83" t="str">
        <f t="shared" si="72"/>
        <v>INF</v>
      </c>
      <c r="AP215" s="83" t="str">
        <f t="shared" si="72"/>
        <v>INF</v>
      </c>
      <c r="AQ215" s="83" t="str">
        <f t="shared" si="72"/>
        <v>INF</v>
      </c>
      <c r="AR215" s="83" t="str">
        <f t="shared" si="72"/>
        <v>INF</v>
      </c>
      <c r="AS215" s="83" t="str">
        <f t="shared" si="72"/>
        <v>INF</v>
      </c>
      <c r="AT215" s="83" t="str">
        <f t="shared" si="72"/>
        <v>INF</v>
      </c>
      <c r="AU215" s="83" t="str">
        <f t="shared" si="72"/>
        <v>INF</v>
      </c>
      <c r="AV215" s="83" t="str">
        <f t="shared" si="72"/>
        <v>INF</v>
      </c>
      <c r="AW215" s="83" t="str">
        <f t="shared" si="72"/>
        <v>INF</v>
      </c>
      <c r="AX215" s="83" t="str">
        <f t="shared" si="72"/>
        <v>INF</v>
      </c>
      <c r="AY215" s="83" t="str">
        <f t="shared" si="72"/>
        <v>INF</v>
      </c>
      <c r="AZ215" s="83" t="str">
        <f t="shared" si="72"/>
        <v>INF</v>
      </c>
      <c r="BA215" s="83" t="str">
        <f t="shared" si="72"/>
        <v>INF</v>
      </c>
      <c r="BB215" s="83" t="str">
        <f t="shared" si="72"/>
        <v>INF</v>
      </c>
      <c r="BC215" s="83" t="str">
        <f t="shared" si="72"/>
        <v>INF</v>
      </c>
      <c r="BD215" s="83" t="str">
        <f t="shared" si="72"/>
        <v>INF</v>
      </c>
      <c r="BE215" s="83" t="str">
        <f t="shared" si="72"/>
        <v>INF</v>
      </c>
      <c r="BF215" s="83" t="str">
        <f t="shared" si="72"/>
        <v>INF</v>
      </c>
    </row>
    <row r="216" spans="1:58" s="15" customFormat="1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AH216" s="110"/>
      <c r="AI216" s="82"/>
      <c r="AJ216" s="82"/>
      <c r="AK216" s="82"/>
      <c r="AL216" s="82"/>
      <c r="AM216" s="82"/>
      <c r="AN216" s="82"/>
      <c r="AO216" s="82"/>
      <c r="AP216" s="82"/>
      <c r="AQ216" s="82"/>
      <c r="AR216" s="82"/>
      <c r="AS216" s="82"/>
      <c r="AT216" s="82"/>
      <c r="AU216" s="82"/>
      <c r="AV216" s="82"/>
      <c r="AW216" s="82"/>
      <c r="AX216" s="82"/>
      <c r="AY216" s="82"/>
      <c r="AZ216" s="82"/>
      <c r="BA216" s="82"/>
      <c r="BB216" s="82"/>
      <c r="BC216" s="82"/>
      <c r="BD216" s="82"/>
      <c r="BE216" s="82"/>
      <c r="BF216" s="82"/>
    </row>
    <row r="217" spans="1:58" s="40" customFormat="1" ht="18.75" x14ac:dyDescent="0.3">
      <c r="A217" s="39" t="s">
        <v>2</v>
      </c>
      <c r="B217" s="39" t="s">
        <v>43</v>
      </c>
      <c r="C217" s="39"/>
      <c r="D217" s="39"/>
      <c r="E217" s="39"/>
      <c r="F217" s="39"/>
      <c r="G217" s="39" t="s">
        <v>42</v>
      </c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AH217" s="114"/>
      <c r="AI217" s="88"/>
      <c r="AJ217" s="88"/>
      <c r="AK217" s="88"/>
      <c r="AL217" s="88"/>
      <c r="AM217" s="88"/>
      <c r="AN217" s="88"/>
      <c r="AO217" s="88"/>
      <c r="AP217" s="88"/>
      <c r="AQ217" s="88"/>
      <c r="AR217" s="88"/>
      <c r="AS217" s="88"/>
      <c r="AT217" s="88"/>
      <c r="AU217" s="88"/>
      <c r="AV217" s="88"/>
      <c r="AW217" s="88"/>
      <c r="AX217" s="88"/>
      <c r="AY217" s="88"/>
      <c r="AZ217" s="88"/>
      <c r="BA217" s="88"/>
      <c r="BB217" s="88"/>
      <c r="BC217" s="88"/>
      <c r="BD217" s="88"/>
      <c r="BE217" s="88"/>
      <c r="BF217" s="88"/>
    </row>
    <row r="218" spans="1:58" s="40" customFormat="1" x14ac:dyDescent="0.25">
      <c r="A218" s="40" t="s">
        <v>3</v>
      </c>
      <c r="AH218" s="114"/>
      <c r="AI218" s="88"/>
      <c r="AJ218" s="88"/>
      <c r="AK218" s="88"/>
      <c r="AL218" s="88"/>
      <c r="AM218" s="88"/>
      <c r="AN218" s="88"/>
      <c r="AO218" s="88"/>
      <c r="AP218" s="88"/>
      <c r="AQ218" s="88"/>
      <c r="AR218" s="88"/>
      <c r="AS218" s="88"/>
      <c r="AT218" s="88"/>
      <c r="AU218" s="88"/>
      <c r="AV218" s="88"/>
      <c r="AW218" s="88"/>
      <c r="AX218" s="88"/>
      <c r="AY218" s="88"/>
      <c r="AZ218" s="88"/>
      <c r="BA218" s="88"/>
      <c r="BB218" s="88"/>
      <c r="BC218" s="88"/>
      <c r="BD218" s="88"/>
      <c r="BE218" s="88"/>
      <c r="BF218" s="88"/>
    </row>
    <row r="219" spans="1:58" s="40" customFormat="1" x14ac:dyDescent="0.25">
      <c r="A219" s="41" t="s">
        <v>34</v>
      </c>
      <c r="B219" s="42" t="s">
        <v>4</v>
      </c>
      <c r="C219" s="42" t="s">
        <v>5</v>
      </c>
      <c r="D219" s="41" t="s">
        <v>6</v>
      </c>
      <c r="E219" s="41" t="s">
        <v>7</v>
      </c>
      <c r="F219" s="41" t="s">
        <v>8</v>
      </c>
      <c r="G219" s="41" t="s">
        <v>9</v>
      </c>
      <c r="H219" s="41" t="s">
        <v>10</v>
      </c>
      <c r="I219" s="41" t="s">
        <v>11</v>
      </c>
      <c r="J219" s="41" t="s">
        <v>12</v>
      </c>
      <c r="K219" s="41" t="s">
        <v>13</v>
      </c>
      <c r="L219" s="41" t="s">
        <v>14</v>
      </c>
      <c r="M219" s="41" t="s">
        <v>15</v>
      </c>
      <c r="N219" s="41" t="s">
        <v>16</v>
      </c>
      <c r="O219" s="41" t="s">
        <v>17</v>
      </c>
      <c r="P219" s="41" t="s">
        <v>18</v>
      </c>
      <c r="Q219" s="41" t="s">
        <v>19</v>
      </c>
      <c r="R219" s="41" t="s">
        <v>20</v>
      </c>
      <c r="S219" s="41" t="s">
        <v>21</v>
      </c>
      <c r="T219" s="41" t="s">
        <v>22</v>
      </c>
      <c r="U219" s="41" t="s">
        <v>23</v>
      </c>
      <c r="V219" s="41" t="s">
        <v>24</v>
      </c>
      <c r="W219" s="41" t="s">
        <v>25</v>
      </c>
      <c r="X219" s="41" t="s">
        <v>26</v>
      </c>
      <c r="Y219" s="41" t="s">
        <v>27</v>
      </c>
      <c r="AH219" s="114"/>
      <c r="AI219" s="88"/>
      <c r="AJ219" s="88"/>
      <c r="AK219" s="88"/>
      <c r="AL219" s="88"/>
      <c r="AM219" s="88"/>
      <c r="AN219" s="88"/>
      <c r="AO219" s="88"/>
      <c r="AP219" s="88"/>
      <c r="AQ219" s="88"/>
      <c r="AR219" s="88"/>
      <c r="AS219" s="88"/>
      <c r="AT219" s="88"/>
      <c r="AU219" s="88"/>
      <c r="AV219" s="88"/>
      <c r="AW219" s="88"/>
      <c r="AX219" s="88"/>
      <c r="AY219" s="88"/>
      <c r="AZ219" s="88"/>
      <c r="BA219" s="88"/>
      <c r="BB219" s="88"/>
      <c r="BC219" s="88"/>
      <c r="BD219" s="88"/>
      <c r="BE219" s="88"/>
      <c r="BF219" s="88"/>
    </row>
    <row r="220" spans="1:58" s="40" customFormat="1" x14ac:dyDescent="0.25">
      <c r="A220" s="40">
        <v>3</v>
      </c>
      <c r="B220" s="42">
        <v>4.7874239820781459E-4</v>
      </c>
      <c r="C220" s="42">
        <v>1.641100394893263E-3</v>
      </c>
      <c r="D220" s="42">
        <v>4.5501321825884659E-6</v>
      </c>
      <c r="E220" s="42">
        <v>2.2095377002660473E-6</v>
      </c>
      <c r="F220" s="42">
        <v>0</v>
      </c>
      <c r="G220" s="42">
        <v>0</v>
      </c>
      <c r="H220" s="42">
        <v>5.089696477844261E-3</v>
      </c>
      <c r="I220" s="42">
        <v>1.0744929528867208E-4</v>
      </c>
      <c r="J220" s="42">
        <v>1.5005707597345863E-3</v>
      </c>
      <c r="K220" s="42">
        <v>1.3976127917400959E-5</v>
      </c>
      <c r="L220" s="42">
        <v>8.6342216021479141E-5</v>
      </c>
      <c r="M220" s="42">
        <v>0</v>
      </c>
      <c r="N220" s="42">
        <v>7.5623038842368004E-3</v>
      </c>
      <c r="O220" s="42">
        <v>4.135615911736371E-5</v>
      </c>
      <c r="P220" s="42">
        <v>3.7595553903168337E-6</v>
      </c>
      <c r="Q220" s="42">
        <v>2.1924332274878193E-6</v>
      </c>
      <c r="R220" s="42">
        <v>2.0149413565110095E-5</v>
      </c>
      <c r="S220" s="42">
        <v>4.4505462843352647E-6</v>
      </c>
      <c r="T220" s="42">
        <v>1.8018194459575758E-7</v>
      </c>
      <c r="U220" s="42">
        <v>2.4044574009335608E-6</v>
      </c>
      <c r="V220" s="42">
        <v>0</v>
      </c>
      <c r="W220" s="42">
        <v>2.769481266982487E-5</v>
      </c>
      <c r="X220" s="42">
        <v>5.0274651188972514E-6</v>
      </c>
      <c r="Y220" s="42">
        <v>3.9198074640195166E-6</v>
      </c>
      <c r="Z220" s="40">
        <v>0</v>
      </c>
      <c r="AA220" s="40">
        <v>0</v>
      </c>
      <c r="AB220" s="40">
        <v>0</v>
      </c>
      <c r="AC220" s="40">
        <v>0</v>
      </c>
      <c r="AD220" s="40">
        <v>0</v>
      </c>
      <c r="AE220" s="40">
        <v>0</v>
      </c>
      <c r="AF220" s="40">
        <v>0</v>
      </c>
      <c r="AH220" s="114"/>
      <c r="AI220" s="88"/>
      <c r="AJ220" s="88"/>
      <c r="AK220" s="88"/>
      <c r="AL220" s="88"/>
      <c r="AM220" s="88"/>
      <c r="AN220" s="88"/>
      <c r="AO220" s="88"/>
      <c r="AP220" s="88"/>
      <c r="AQ220" s="88"/>
      <c r="AR220" s="88"/>
      <c r="AS220" s="88"/>
      <c r="AT220" s="88"/>
      <c r="AU220" s="88"/>
      <c r="AV220" s="88"/>
      <c r="AW220" s="88"/>
      <c r="AX220" s="88"/>
      <c r="AY220" s="88"/>
      <c r="AZ220" s="88"/>
      <c r="BA220" s="88"/>
      <c r="BB220" s="88"/>
      <c r="BC220" s="88"/>
      <c r="BD220" s="88"/>
      <c r="BE220" s="88"/>
      <c r="BF220" s="88"/>
    </row>
    <row r="221" spans="1:58" s="40" customFormat="1" x14ac:dyDescent="0.25">
      <c r="A221" s="40">
        <v>10</v>
      </c>
      <c r="B221" s="44">
        <v>3.9931866735356451E-4</v>
      </c>
      <c r="C221" s="44">
        <v>5.7828325055836298E-4</v>
      </c>
      <c r="D221" s="44">
        <v>1.1102754562134522E-5</v>
      </c>
      <c r="E221" s="44">
        <v>1.4558258641412043E-6</v>
      </c>
      <c r="F221" s="44">
        <v>0</v>
      </c>
      <c r="G221" s="44">
        <v>4.3715860974651402E-6</v>
      </c>
      <c r="H221" s="44">
        <v>1.776500408807159E-3</v>
      </c>
      <c r="I221" s="44">
        <v>7.7690102002787506E-5</v>
      </c>
      <c r="J221" s="44">
        <v>1.4863796356959682E-3</v>
      </c>
      <c r="K221" s="44">
        <v>7.9791988243197039E-6</v>
      </c>
      <c r="L221" s="44">
        <v>5.8202196066759443E-5</v>
      </c>
      <c r="M221" s="44">
        <v>0</v>
      </c>
      <c r="N221" s="44">
        <v>2.8041706410898586E-3</v>
      </c>
      <c r="O221" s="44">
        <v>3.3207052289296959E-5</v>
      </c>
      <c r="P221" s="44">
        <v>4.0264617803633477E-6</v>
      </c>
      <c r="Q221" s="44">
        <v>1.9468605351232632E-6</v>
      </c>
      <c r="R221" s="44">
        <v>1.454404737394102E-5</v>
      </c>
      <c r="S221" s="44">
        <v>5.0702909182260797E-6</v>
      </c>
      <c r="T221" s="44">
        <v>4.3316784573645123E-7</v>
      </c>
      <c r="U221" s="44">
        <v>2.9670176211148945E-6</v>
      </c>
      <c r="V221" s="44">
        <v>0</v>
      </c>
      <c r="W221" s="44">
        <v>2.3549069517813572E-5</v>
      </c>
      <c r="X221" s="44">
        <v>8.3543527081532452E-6</v>
      </c>
      <c r="Y221" s="44">
        <v>4.1650369984020083E-6</v>
      </c>
      <c r="Z221" s="40">
        <v>0</v>
      </c>
      <c r="AA221" s="40">
        <v>0</v>
      </c>
      <c r="AB221" s="40">
        <v>0</v>
      </c>
      <c r="AC221" s="40">
        <v>0</v>
      </c>
      <c r="AD221" s="40">
        <v>0</v>
      </c>
      <c r="AE221" s="40">
        <v>0</v>
      </c>
      <c r="AF221" s="40">
        <v>0</v>
      </c>
      <c r="AH221" s="114"/>
      <c r="AI221" s="88"/>
      <c r="AJ221" s="88"/>
      <c r="AK221" s="88"/>
      <c r="AL221" s="88"/>
      <c r="AM221" s="88"/>
      <c r="AN221" s="88"/>
      <c r="AO221" s="88"/>
      <c r="AP221" s="88"/>
      <c r="AQ221" s="88"/>
      <c r="AR221" s="88"/>
      <c r="AS221" s="88"/>
      <c r="AT221" s="88"/>
      <c r="AU221" s="88"/>
      <c r="AV221" s="88"/>
      <c r="AW221" s="88"/>
      <c r="AX221" s="88"/>
      <c r="AY221" s="88"/>
      <c r="AZ221" s="88"/>
      <c r="BA221" s="88"/>
      <c r="BB221" s="88"/>
      <c r="BC221" s="88"/>
      <c r="BD221" s="88"/>
      <c r="BE221" s="88"/>
      <c r="BF221" s="88"/>
    </row>
    <row r="222" spans="1:58" s="40" customFormat="1" x14ac:dyDescent="0.25">
      <c r="A222" s="40">
        <v>30</v>
      </c>
      <c r="B222" s="44">
        <v>4.2173747964985596E-4</v>
      </c>
      <c r="C222" s="44">
        <v>6.5049350224007996E-4</v>
      </c>
      <c r="D222" s="44">
        <v>0</v>
      </c>
      <c r="E222" s="44">
        <v>1.2697540766863156E-6</v>
      </c>
      <c r="F222" s="44">
        <v>0</v>
      </c>
      <c r="G222" s="44">
        <v>0</v>
      </c>
      <c r="H222" s="44">
        <v>2.1720814146922542E-3</v>
      </c>
      <c r="I222" s="44">
        <v>8.0963643997813861E-5</v>
      </c>
      <c r="J222" s="44">
        <v>1.3583326927975878E-3</v>
      </c>
      <c r="K222" s="44">
        <v>5.2592619530132376E-6</v>
      </c>
      <c r="L222" s="44">
        <v>5.1615024849596948E-5</v>
      </c>
      <c r="M222" s="44">
        <v>0</v>
      </c>
      <c r="N222" s="44">
        <v>2.9117484739926789E-3</v>
      </c>
      <c r="O222" s="44">
        <v>2.8057819295237904E-5</v>
      </c>
      <c r="P222" s="44">
        <v>4.5556751503456023E-6</v>
      </c>
      <c r="Q222" s="44">
        <v>2.2031611094848105E-6</v>
      </c>
      <c r="R222" s="44">
        <v>1.483044243339978E-5</v>
      </c>
      <c r="S222" s="44">
        <v>4.8167913009069228E-6</v>
      </c>
      <c r="T222" s="44">
        <v>8.4560227725047654E-7</v>
      </c>
      <c r="U222" s="44">
        <v>3.1665084488506356E-6</v>
      </c>
      <c r="V222" s="44">
        <v>2.0439516179469342E-8</v>
      </c>
      <c r="W222" s="44">
        <v>2.5005694716923181E-5</v>
      </c>
      <c r="X222" s="44">
        <v>7.7002929951898361E-6</v>
      </c>
      <c r="Y222" s="44">
        <v>5.5838154865087689E-6</v>
      </c>
      <c r="Z222" s="40">
        <v>0</v>
      </c>
      <c r="AA222" s="40">
        <v>0</v>
      </c>
      <c r="AB222" s="40">
        <v>0</v>
      </c>
      <c r="AC222" s="40">
        <v>0</v>
      </c>
      <c r="AD222" s="40">
        <v>0</v>
      </c>
      <c r="AE222" s="40">
        <v>0</v>
      </c>
      <c r="AF222" s="40">
        <v>0</v>
      </c>
      <c r="AH222" s="114"/>
      <c r="AI222" s="88"/>
      <c r="AJ222" s="88"/>
      <c r="AK222" s="88"/>
      <c r="AL222" s="88"/>
      <c r="AM222" s="88"/>
      <c r="AN222" s="88"/>
      <c r="AO222" s="88"/>
      <c r="AP222" s="88"/>
      <c r="AQ222" s="88"/>
      <c r="AR222" s="88"/>
      <c r="AS222" s="88"/>
      <c r="AT222" s="88"/>
      <c r="AU222" s="88"/>
      <c r="AV222" s="88"/>
      <c r="AW222" s="88"/>
      <c r="AX222" s="88"/>
      <c r="AY222" s="88"/>
      <c r="AZ222" s="88"/>
      <c r="BA222" s="88"/>
      <c r="BB222" s="88"/>
      <c r="BC222" s="88"/>
      <c r="BD222" s="88"/>
      <c r="BE222" s="88"/>
      <c r="BF222" s="88"/>
    </row>
    <row r="223" spans="1:58" s="40" customFormat="1" x14ac:dyDescent="0.25">
      <c r="A223" s="40">
        <v>60</v>
      </c>
      <c r="B223" s="44">
        <v>3.6620859967915803E-4</v>
      </c>
      <c r="C223" s="44">
        <v>6.1679759537103588E-4</v>
      </c>
      <c r="D223" s="44">
        <v>0</v>
      </c>
      <c r="E223" s="44">
        <v>1.1647821881552006E-6</v>
      </c>
      <c r="F223" s="44">
        <v>0</v>
      </c>
      <c r="G223" s="44">
        <v>1.2510255837454534E-4</v>
      </c>
      <c r="H223" s="44">
        <v>1.9716402116415756E-3</v>
      </c>
      <c r="I223" s="44">
        <v>5.3575002821050306E-5</v>
      </c>
      <c r="J223" s="44">
        <v>1.3287790230493836E-3</v>
      </c>
      <c r="K223" s="44">
        <v>2.9167113759216E-6</v>
      </c>
      <c r="L223" s="44">
        <v>3.5687632535289899E-5</v>
      </c>
      <c r="M223" s="44">
        <v>0</v>
      </c>
      <c r="N223" s="44">
        <v>2.9145388832935056E-3</v>
      </c>
      <c r="O223" s="44">
        <v>2.3749735144499396E-5</v>
      </c>
      <c r="P223" s="44">
        <v>4.4902456994473999E-6</v>
      </c>
      <c r="Q223" s="44">
        <v>1.8975098283831032E-6</v>
      </c>
      <c r="R223" s="44">
        <v>1.3822130515523567E-5</v>
      </c>
      <c r="S223" s="44">
        <v>4.734153529195667E-6</v>
      </c>
      <c r="T223" s="44">
        <v>7.023289798795332E-7</v>
      </c>
      <c r="U223" s="44">
        <v>3.0906084293658654E-6</v>
      </c>
      <c r="V223" s="44">
        <v>3.8226233182301368E-8</v>
      </c>
      <c r="W223" s="44">
        <v>2.4990836984853495E-5</v>
      </c>
      <c r="X223" s="44">
        <v>9.4525597698629478E-6</v>
      </c>
      <c r="Y223" s="44">
        <v>5.4402919447688499E-6</v>
      </c>
      <c r="Z223" s="40">
        <v>0</v>
      </c>
      <c r="AA223" s="40">
        <v>0</v>
      </c>
      <c r="AB223" s="40">
        <v>0</v>
      </c>
      <c r="AC223" s="40">
        <v>0</v>
      </c>
      <c r="AD223" s="40">
        <v>0</v>
      </c>
      <c r="AE223" s="40">
        <v>0</v>
      </c>
      <c r="AF223" s="40">
        <v>0</v>
      </c>
      <c r="AH223" s="114"/>
      <c r="AI223" s="88"/>
      <c r="AJ223" s="88"/>
      <c r="AK223" s="88"/>
      <c r="AL223" s="88"/>
      <c r="AM223" s="88"/>
      <c r="AN223" s="88"/>
      <c r="AO223" s="88"/>
      <c r="AP223" s="88"/>
      <c r="AQ223" s="88"/>
      <c r="AR223" s="88"/>
      <c r="AS223" s="88"/>
      <c r="AT223" s="88"/>
      <c r="AU223" s="88"/>
      <c r="AV223" s="88"/>
      <c r="AW223" s="88"/>
      <c r="AX223" s="88"/>
      <c r="AY223" s="88"/>
      <c r="AZ223" s="88"/>
      <c r="BA223" s="88"/>
      <c r="BB223" s="88"/>
      <c r="BC223" s="88"/>
      <c r="BD223" s="88"/>
      <c r="BE223" s="88"/>
      <c r="BF223" s="88"/>
    </row>
    <row r="224" spans="1:58" s="40" customFormat="1" x14ac:dyDescent="0.25">
      <c r="A224" s="40">
        <v>120</v>
      </c>
      <c r="B224" s="42">
        <v>3.8887691562600099E-4</v>
      </c>
      <c r="C224" s="42">
        <v>6.442769260536906E-4</v>
      </c>
      <c r="D224" s="42">
        <v>0</v>
      </c>
      <c r="E224" s="42">
        <v>1.2834091745833324E-6</v>
      </c>
      <c r="F224" s="42">
        <v>0</v>
      </c>
      <c r="G224" s="42">
        <v>7.383877593563113E-5</v>
      </c>
      <c r="H224" s="42">
        <v>2.0757832703097168E-3</v>
      </c>
      <c r="I224" s="42">
        <v>3.6470445509420568E-5</v>
      </c>
      <c r="J224" s="42">
        <v>1.3365664728180317E-3</v>
      </c>
      <c r="K224" s="42">
        <v>2.2157534386775411E-6</v>
      </c>
      <c r="L224" s="42">
        <v>2.7116705942088483E-5</v>
      </c>
      <c r="M224" s="42">
        <v>8.5950433755538441E-7</v>
      </c>
      <c r="N224" s="42">
        <v>2.9050102296282782E-3</v>
      </c>
      <c r="O224" s="42">
        <v>2.6039350334020795E-5</v>
      </c>
      <c r="P224" s="42">
        <v>4.74920685246294E-6</v>
      </c>
      <c r="Q224" s="42">
        <v>1.715511500188441E-6</v>
      </c>
      <c r="R224" s="42">
        <v>1.3767858096743711E-5</v>
      </c>
      <c r="S224" s="42">
        <v>4.7115816674949082E-6</v>
      </c>
      <c r="T224" s="42">
        <v>9.5645939763491966E-7</v>
      </c>
      <c r="U224" s="42">
        <v>3.2201419793211807E-6</v>
      </c>
      <c r="V224" s="42">
        <v>1.0586163048621811E-7</v>
      </c>
      <c r="W224" s="42">
        <v>2.4313634088739851E-5</v>
      </c>
      <c r="X224" s="42">
        <v>9.0655404631978709E-6</v>
      </c>
      <c r="Y224" s="42">
        <v>5.1592589133757805E-6</v>
      </c>
      <c r="Z224" s="40">
        <v>0</v>
      </c>
      <c r="AA224" s="40">
        <v>0</v>
      </c>
      <c r="AB224" s="40">
        <v>0</v>
      </c>
      <c r="AC224" s="40">
        <v>0</v>
      </c>
      <c r="AD224" s="40">
        <v>0</v>
      </c>
      <c r="AE224" s="40">
        <v>0</v>
      </c>
      <c r="AF224" s="40">
        <v>0</v>
      </c>
      <c r="AH224" s="114"/>
      <c r="AI224" s="88"/>
      <c r="AJ224" s="88"/>
      <c r="AK224" s="88"/>
      <c r="AL224" s="88"/>
      <c r="AM224" s="88"/>
      <c r="AN224" s="88"/>
      <c r="AO224" s="88"/>
      <c r="AP224" s="88"/>
      <c r="AQ224" s="88"/>
      <c r="AR224" s="88"/>
      <c r="AS224" s="88"/>
      <c r="AT224" s="88"/>
      <c r="AU224" s="88"/>
      <c r="AV224" s="88"/>
      <c r="AW224" s="88"/>
      <c r="AX224" s="88"/>
      <c r="AY224" s="88"/>
      <c r="AZ224" s="88"/>
      <c r="BA224" s="88"/>
      <c r="BB224" s="88"/>
      <c r="BC224" s="88"/>
      <c r="BD224" s="88"/>
      <c r="BE224" s="88"/>
      <c r="BF224" s="88"/>
    </row>
    <row r="225" spans="1:58" s="40" customFormat="1" x14ac:dyDescent="0.25">
      <c r="A225" s="40">
        <v>300</v>
      </c>
      <c r="B225" s="44">
        <v>3.8226946409972439E-4</v>
      </c>
      <c r="C225" s="44">
        <v>5.7781202148996002E-4</v>
      </c>
      <c r="D225" s="44">
        <v>0</v>
      </c>
      <c r="E225" s="44">
        <v>1.1554312155098891E-6</v>
      </c>
      <c r="F225" s="44">
        <v>0</v>
      </c>
      <c r="G225" s="44">
        <v>2.5018724839592473E-4</v>
      </c>
      <c r="H225" s="44">
        <v>1.823698395525141E-3</v>
      </c>
      <c r="I225" s="44">
        <v>3.3690163838073233E-5</v>
      </c>
      <c r="J225" s="44">
        <v>1.3511651686744814E-3</v>
      </c>
      <c r="K225" s="44">
        <v>1.9408275249375833E-6</v>
      </c>
      <c r="L225" s="44">
        <v>1.8619752043921724E-5</v>
      </c>
      <c r="M225" s="44">
        <v>6.4436077082144569E-7</v>
      </c>
      <c r="N225" s="44">
        <v>2.5970105903901212E-3</v>
      </c>
      <c r="O225" s="44">
        <v>2.4791180872891968E-5</v>
      </c>
      <c r="P225" s="44">
        <v>4.6823397992336491E-6</v>
      </c>
      <c r="Q225" s="44">
        <v>1.8795226563303018E-6</v>
      </c>
      <c r="R225" s="44">
        <v>1.3830931688251951E-5</v>
      </c>
      <c r="S225" s="44">
        <v>4.8685143464733476E-6</v>
      </c>
      <c r="T225" s="44">
        <v>8.3112879829395636E-7</v>
      </c>
      <c r="U225" s="44">
        <v>3.3448671817802463E-6</v>
      </c>
      <c r="V225" s="44">
        <v>3.2307166797514007E-7</v>
      </c>
      <c r="W225" s="44">
        <v>2.3535730352325558E-5</v>
      </c>
      <c r="X225" s="44">
        <v>9.9815842050806939E-6</v>
      </c>
      <c r="Y225" s="44">
        <v>5.4295563934580917E-6</v>
      </c>
      <c r="Z225" s="40">
        <v>0</v>
      </c>
      <c r="AA225" s="40">
        <v>0</v>
      </c>
      <c r="AB225" s="40">
        <v>0</v>
      </c>
      <c r="AC225" s="40">
        <v>0</v>
      </c>
      <c r="AD225" s="40">
        <v>0</v>
      </c>
      <c r="AE225" s="40">
        <v>0</v>
      </c>
      <c r="AF225" s="40">
        <v>0</v>
      </c>
      <c r="AH225" s="114"/>
      <c r="AI225" s="88"/>
      <c r="AJ225" s="88"/>
      <c r="AK225" s="88"/>
      <c r="AL225" s="88"/>
      <c r="AM225" s="88"/>
      <c r="AN225" s="88"/>
      <c r="AO225" s="88"/>
      <c r="AP225" s="88"/>
      <c r="AQ225" s="88"/>
      <c r="AR225" s="88"/>
      <c r="AS225" s="88"/>
      <c r="AT225" s="88"/>
      <c r="AU225" s="88"/>
      <c r="AV225" s="88"/>
      <c r="AW225" s="88"/>
      <c r="AX225" s="88"/>
      <c r="AY225" s="88"/>
      <c r="AZ225" s="88"/>
      <c r="BA225" s="88"/>
      <c r="BB225" s="88"/>
      <c r="BC225" s="88"/>
      <c r="BD225" s="88"/>
      <c r="BE225" s="88"/>
      <c r="BF225" s="88"/>
    </row>
    <row r="226" spans="1:58" s="40" customFormat="1" x14ac:dyDescent="0.25">
      <c r="A226" s="40">
        <v>600</v>
      </c>
      <c r="B226" s="44">
        <v>3.7496821159615975E-4</v>
      </c>
      <c r="C226" s="44">
        <v>5.6446064981105146E-4</v>
      </c>
      <c r="D226" s="44">
        <v>0</v>
      </c>
      <c r="E226" s="44">
        <v>1.15239030862892E-6</v>
      </c>
      <c r="F226" s="44">
        <v>0</v>
      </c>
      <c r="G226" s="44">
        <v>2.0131798508641935E-4</v>
      </c>
      <c r="H226" s="44">
        <v>1.8123379165773852E-3</v>
      </c>
      <c r="I226" s="44">
        <v>3.8515498997593882E-5</v>
      </c>
      <c r="J226" s="44">
        <v>1.3597126615121045E-3</v>
      </c>
      <c r="K226" s="44">
        <v>2.2285677072554757E-6</v>
      </c>
      <c r="L226" s="44">
        <v>1.6569148290191897E-5</v>
      </c>
      <c r="M226" s="44">
        <v>9.1587953499206275E-7</v>
      </c>
      <c r="N226" s="44">
        <v>2.5862372725409333E-3</v>
      </c>
      <c r="O226" s="44">
        <v>2.69807819478004E-5</v>
      </c>
      <c r="P226" s="44">
        <v>4.673122917132566E-6</v>
      </c>
      <c r="Q226" s="44">
        <v>1.9912447719717166E-6</v>
      </c>
      <c r="R226" s="44">
        <v>1.4113148108016674E-5</v>
      </c>
      <c r="S226" s="44">
        <v>4.7460960050205346E-6</v>
      </c>
      <c r="T226" s="44">
        <v>8.8594151601370139E-7</v>
      </c>
      <c r="U226" s="44">
        <v>3.2790410656308812E-6</v>
      </c>
      <c r="V226" s="44">
        <v>3.9092890553356984E-7</v>
      </c>
      <c r="W226" s="44">
        <v>2.398903037760976E-5</v>
      </c>
      <c r="X226" s="44">
        <v>9.7154336789331709E-6</v>
      </c>
      <c r="Y226" s="44">
        <v>5.4855684523672082E-6</v>
      </c>
      <c r="Z226" s="40">
        <v>0</v>
      </c>
      <c r="AA226" s="40">
        <v>0</v>
      </c>
      <c r="AB226" s="40">
        <v>0</v>
      </c>
      <c r="AC226" s="40">
        <v>0</v>
      </c>
      <c r="AD226" s="40">
        <v>0</v>
      </c>
      <c r="AE226" s="40">
        <v>0</v>
      </c>
      <c r="AF226" s="40">
        <v>0</v>
      </c>
      <c r="AH226" s="114"/>
      <c r="AI226" s="88"/>
      <c r="AJ226" s="88"/>
      <c r="AK226" s="88"/>
      <c r="AL226" s="88"/>
      <c r="AM226" s="88"/>
      <c r="AN226" s="88"/>
      <c r="AO226" s="88"/>
      <c r="AP226" s="88"/>
      <c r="AQ226" s="88"/>
      <c r="AR226" s="88"/>
      <c r="AS226" s="88"/>
      <c r="AT226" s="88"/>
      <c r="AU226" s="88"/>
      <c r="AV226" s="88"/>
      <c r="AW226" s="88"/>
      <c r="AX226" s="88"/>
      <c r="AY226" s="88"/>
      <c r="AZ226" s="88"/>
      <c r="BA226" s="88"/>
      <c r="BB226" s="88"/>
      <c r="BC226" s="88"/>
      <c r="BD226" s="88"/>
      <c r="BE226" s="88"/>
      <c r="BF226" s="88"/>
    </row>
    <row r="227" spans="1:58" s="40" customFormat="1" x14ac:dyDescent="0.25">
      <c r="A227" s="40">
        <v>1800</v>
      </c>
      <c r="B227" s="44">
        <v>3.7985836261676285E-4</v>
      </c>
      <c r="C227" s="44">
        <v>5.64641657350229E-4</v>
      </c>
      <c r="D227" s="44">
        <v>0</v>
      </c>
      <c r="E227" s="44">
        <v>1.214821482780824E-6</v>
      </c>
      <c r="F227" s="44">
        <v>0</v>
      </c>
      <c r="G227" s="44">
        <v>3.690564777249581E-4</v>
      </c>
      <c r="H227" s="44">
        <v>1.796063515607421E-3</v>
      </c>
      <c r="I227" s="44">
        <v>3.2784594968006635E-5</v>
      </c>
      <c r="J227" s="44">
        <v>1.3419516588806396E-3</v>
      </c>
      <c r="K227" s="44">
        <v>1.7982482030315037E-6</v>
      </c>
      <c r="L227" s="44">
        <v>1.2925332416166464E-5</v>
      </c>
      <c r="M227" s="44">
        <v>1.3606711262052567E-6</v>
      </c>
      <c r="N227" s="44">
        <v>2.5429582308150291E-3</v>
      </c>
      <c r="O227" s="44">
        <v>2.5732454533105541E-5</v>
      </c>
      <c r="P227" s="44">
        <v>4.6397875202080597E-6</v>
      </c>
      <c r="Q227" s="44">
        <v>1.9202786359942343E-6</v>
      </c>
      <c r="R227" s="44">
        <v>1.3578169073230381E-5</v>
      </c>
      <c r="S227" s="44">
        <v>4.7881644263199291E-6</v>
      </c>
      <c r="T227" s="44">
        <v>9.2355703960573893E-7</v>
      </c>
      <c r="U227" s="44">
        <v>3.3997631898646616E-6</v>
      </c>
      <c r="V227" s="44">
        <v>4.6356019847740347E-7</v>
      </c>
      <c r="W227" s="44">
        <v>2.4416461579916207E-5</v>
      </c>
      <c r="X227" s="44">
        <v>1.0377658936235341E-5</v>
      </c>
      <c r="Y227" s="44">
        <v>5.4225917765595231E-6</v>
      </c>
      <c r="Z227" s="40">
        <v>0</v>
      </c>
      <c r="AA227" s="40">
        <v>0</v>
      </c>
      <c r="AB227" s="40">
        <v>0</v>
      </c>
      <c r="AC227" s="40">
        <v>0</v>
      </c>
      <c r="AD227" s="40">
        <v>0</v>
      </c>
      <c r="AE227" s="40">
        <v>0</v>
      </c>
      <c r="AF227" s="40">
        <v>0</v>
      </c>
      <c r="AH227" s="114"/>
      <c r="AI227" s="88"/>
      <c r="AJ227" s="88"/>
      <c r="AK227" s="88"/>
      <c r="AL227" s="88"/>
      <c r="AM227" s="88"/>
      <c r="AN227" s="88"/>
      <c r="AO227" s="88"/>
      <c r="AP227" s="88"/>
      <c r="AQ227" s="88"/>
      <c r="AR227" s="88"/>
      <c r="AS227" s="88"/>
      <c r="AT227" s="88"/>
      <c r="AU227" s="88"/>
      <c r="AV227" s="88"/>
      <c r="AW227" s="88"/>
      <c r="AX227" s="88"/>
      <c r="AY227" s="88"/>
      <c r="AZ227" s="88"/>
      <c r="BA227" s="88"/>
      <c r="BB227" s="88"/>
      <c r="BC227" s="88"/>
      <c r="BD227" s="88"/>
      <c r="BE227" s="88"/>
      <c r="BF227" s="88"/>
    </row>
    <row r="228" spans="1:58" s="40" customFormat="1" x14ac:dyDescent="0.25">
      <c r="AH228" s="114"/>
      <c r="AI228" s="88"/>
      <c r="AJ228" s="88"/>
      <c r="AK228" s="88"/>
      <c r="AL228" s="88"/>
      <c r="AM228" s="88"/>
      <c r="AN228" s="88"/>
      <c r="AO228" s="88"/>
      <c r="AP228" s="88"/>
      <c r="AQ228" s="88"/>
      <c r="AR228" s="88"/>
      <c r="AS228" s="88"/>
      <c r="AT228" s="88"/>
      <c r="AU228" s="88"/>
      <c r="AV228" s="88"/>
      <c r="AW228" s="88"/>
      <c r="AX228" s="88"/>
      <c r="AY228" s="88"/>
      <c r="AZ228" s="88"/>
      <c r="BA228" s="88"/>
      <c r="BB228" s="88"/>
      <c r="BC228" s="88"/>
      <c r="BD228" s="88"/>
      <c r="BE228" s="88"/>
      <c r="BF228" s="88"/>
    </row>
    <row r="229" spans="1:58" s="40" customFormat="1" x14ac:dyDescent="0.25">
      <c r="A229" s="40" t="s">
        <v>28</v>
      </c>
      <c r="AH229" s="114"/>
      <c r="AI229" s="88"/>
      <c r="AJ229" s="88"/>
      <c r="AK229" s="88"/>
      <c r="AL229" s="88"/>
      <c r="AM229" s="88"/>
      <c r="AN229" s="88"/>
      <c r="AO229" s="88"/>
      <c r="AP229" s="88"/>
      <c r="AQ229" s="88"/>
      <c r="AR229" s="88"/>
      <c r="AS229" s="88"/>
      <c r="AT229" s="88"/>
      <c r="AU229" s="88"/>
      <c r="AV229" s="88"/>
      <c r="AW229" s="88"/>
      <c r="AX229" s="88"/>
      <c r="AY229" s="88"/>
      <c r="AZ229" s="88"/>
      <c r="BA229" s="88"/>
      <c r="BB229" s="88"/>
      <c r="BC229" s="88"/>
      <c r="BD229" s="88"/>
      <c r="BE229" s="88"/>
      <c r="BF229" s="88"/>
    </row>
    <row r="230" spans="1:58" s="40" customFormat="1" x14ac:dyDescent="0.25">
      <c r="A230" s="41" t="s">
        <v>34</v>
      </c>
      <c r="B230" s="42"/>
      <c r="C230" s="42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AH230" s="114"/>
      <c r="AI230" s="88" t="s">
        <v>4</v>
      </c>
      <c r="AJ230" s="88" t="s">
        <v>5</v>
      </c>
      <c r="AK230" s="88" t="s">
        <v>6</v>
      </c>
      <c r="AL230" s="88" t="s">
        <v>7</v>
      </c>
      <c r="AM230" s="88" t="s">
        <v>8</v>
      </c>
      <c r="AN230" s="88" t="s">
        <v>9</v>
      </c>
      <c r="AO230" s="88" t="s">
        <v>10</v>
      </c>
      <c r="AP230" s="88" t="s">
        <v>11</v>
      </c>
      <c r="AQ230" s="88" t="s">
        <v>12</v>
      </c>
      <c r="AR230" s="88" t="s">
        <v>13</v>
      </c>
      <c r="AS230" s="88" t="s">
        <v>14</v>
      </c>
      <c r="AT230" s="88" t="s">
        <v>15</v>
      </c>
      <c r="AU230" s="88" t="s">
        <v>16</v>
      </c>
      <c r="AV230" s="88" t="s">
        <v>17</v>
      </c>
      <c r="AW230" s="88" t="s">
        <v>18</v>
      </c>
      <c r="AX230" s="88" t="s">
        <v>19</v>
      </c>
      <c r="AY230" s="88" t="s">
        <v>20</v>
      </c>
      <c r="AZ230" s="88" t="s">
        <v>21</v>
      </c>
      <c r="BA230" s="88" t="s">
        <v>22</v>
      </c>
      <c r="BB230" s="88" t="s">
        <v>23</v>
      </c>
      <c r="BC230" s="88" t="s">
        <v>24</v>
      </c>
      <c r="BD230" s="88" t="s">
        <v>25</v>
      </c>
      <c r="BE230" s="88" t="s">
        <v>26</v>
      </c>
      <c r="BF230" s="88" t="s">
        <v>27</v>
      </c>
    </row>
    <row r="231" spans="1:58" s="40" customFormat="1" x14ac:dyDescent="0.25">
      <c r="A231" s="40">
        <v>3</v>
      </c>
      <c r="B231" s="45">
        <v>0.12774969379307938</v>
      </c>
      <c r="C231" s="45">
        <v>0.51640977400408927</v>
      </c>
      <c r="D231" s="45">
        <v>4.056967926540486E-6</v>
      </c>
      <c r="E231" s="45">
        <v>5.5448403006278317E-6</v>
      </c>
      <c r="F231" s="45">
        <v>0</v>
      </c>
      <c r="G231" s="45">
        <v>0</v>
      </c>
      <c r="H231" s="45">
        <v>0.11698134213994998</v>
      </c>
      <c r="I231" s="45">
        <v>1.9006934363538852E-4</v>
      </c>
      <c r="J231" s="45">
        <v>4.3923886946904958E-3</v>
      </c>
      <c r="K231" s="45">
        <v>5.8846986104303538E-5</v>
      </c>
      <c r="L231" s="45">
        <v>2.7769407373306955E-4</v>
      </c>
      <c r="M231" s="45">
        <v>0</v>
      </c>
      <c r="N231" s="45">
        <v>0.23331446893528449</v>
      </c>
      <c r="O231" s="45">
        <v>1.2921880618717326E-4</v>
      </c>
      <c r="P231" s="45">
        <v>6.0611059220931749E-6</v>
      </c>
      <c r="Q231" s="45">
        <v>8.4231809900406804E-6</v>
      </c>
      <c r="R231" s="45">
        <v>2.8148320964927577E-4</v>
      </c>
      <c r="S231" s="45">
        <v>2.0351427769332687E-5</v>
      </c>
      <c r="T231" s="45">
        <v>1.5491620758941586E-7</v>
      </c>
      <c r="U231" s="45">
        <v>3.4086150778531077E-6</v>
      </c>
      <c r="V231" s="45">
        <v>0</v>
      </c>
      <c r="W231" s="45">
        <v>1.5397643595235064E-4</v>
      </c>
      <c r="X231" s="45">
        <v>5.3682637008711395E-6</v>
      </c>
      <c r="Y231" s="45">
        <v>7.6742597498871484E-6</v>
      </c>
      <c r="Z231" s="40">
        <v>0</v>
      </c>
      <c r="AA231" s="40">
        <v>0</v>
      </c>
      <c r="AB231" s="40">
        <v>0</v>
      </c>
      <c r="AC231" s="40">
        <v>0</v>
      </c>
      <c r="AD231" s="40">
        <v>0</v>
      </c>
      <c r="AE231" s="40">
        <v>0</v>
      </c>
      <c r="AF231" s="40">
        <v>0</v>
      </c>
      <c r="AH231" s="114" t="s">
        <v>64</v>
      </c>
      <c r="AI231" s="88">
        <f t="shared" ref="AI231:BF231" si="73">IF(B238-$AL$3*B227&lt;0,0,B238-$AL$3*B227)</f>
        <v>0.12742354553585689</v>
      </c>
      <c r="AJ231" s="88">
        <f t="shared" si="73"/>
        <v>0.52255933412971944</v>
      </c>
      <c r="AK231" s="88">
        <f t="shared" si="73"/>
        <v>0</v>
      </c>
      <c r="AL231" s="88">
        <f t="shared" si="73"/>
        <v>2.0385072287838461E-5</v>
      </c>
      <c r="AM231" s="88">
        <f t="shared" si="73"/>
        <v>0</v>
      </c>
      <c r="AN231" s="88">
        <f t="shared" si="73"/>
        <v>3.0805865316643473E-4</v>
      </c>
      <c r="AO231" s="88">
        <f t="shared" si="73"/>
        <v>0.13669680713361637</v>
      </c>
      <c r="AP231" s="88">
        <f t="shared" si="73"/>
        <v>1.2497925333642584E-3</v>
      </c>
      <c r="AQ231" s="88">
        <f t="shared" si="73"/>
        <v>5.4676583989712712E-3</v>
      </c>
      <c r="AR231" s="88">
        <f t="shared" si="73"/>
        <v>7.0178272574421155E-5</v>
      </c>
      <c r="AS231" s="88">
        <f t="shared" si="73"/>
        <v>1.7923283578707215E-4</v>
      </c>
      <c r="AT231" s="88">
        <f t="shared" si="73"/>
        <v>0</v>
      </c>
      <c r="AU231" s="88">
        <f t="shared" si="73"/>
        <v>0.19122852444004271</v>
      </c>
      <c r="AV231" s="88">
        <f t="shared" si="73"/>
        <v>2.2130722868570347E-5</v>
      </c>
      <c r="AW231" s="88">
        <f t="shared" si="73"/>
        <v>0</v>
      </c>
      <c r="AX231" s="88">
        <f t="shared" si="73"/>
        <v>1.6318741435908277E-5</v>
      </c>
      <c r="AY231" s="88">
        <f t="shared" si="73"/>
        <v>2.7230170715959338E-4</v>
      </c>
      <c r="AZ231" s="88">
        <f t="shared" si="73"/>
        <v>2.7877627457017548E-5</v>
      </c>
      <c r="BA231" s="88">
        <f t="shared" si="73"/>
        <v>6.8570444276817786E-7</v>
      </c>
      <c r="BB231" s="88">
        <f t="shared" si="73"/>
        <v>5.5061477586378373E-6</v>
      </c>
      <c r="BC231" s="88">
        <f t="shared" si="73"/>
        <v>0</v>
      </c>
      <c r="BD231" s="88">
        <f t="shared" si="73"/>
        <v>1.3459518759392628E-4</v>
      </c>
      <c r="BE231" s="88">
        <f t="shared" si="73"/>
        <v>0</v>
      </c>
      <c r="BF231" s="88">
        <f t="shared" si="73"/>
        <v>4.0024023118908773E-5</v>
      </c>
    </row>
    <row r="232" spans="1:58" s="40" customFormat="1" x14ac:dyDescent="0.25">
      <c r="A232" s="40">
        <v>10</v>
      </c>
      <c r="B232" s="44">
        <v>0.12834350221830271</v>
      </c>
      <c r="C232" s="44">
        <v>0.52048994780391455</v>
      </c>
      <c r="D232" s="44">
        <v>1.3237448332699638E-5</v>
      </c>
      <c r="E232" s="44">
        <v>1.139040209632567E-5</v>
      </c>
      <c r="F232" s="44">
        <v>0</v>
      </c>
      <c r="G232" s="44">
        <v>3.5093911634639988E-6</v>
      </c>
      <c r="H232" s="44">
        <v>0.12972896133038336</v>
      </c>
      <c r="I232" s="44">
        <v>3.6104789788833121E-4</v>
      </c>
      <c r="J232" s="44">
        <v>5.9578883453325279E-3</v>
      </c>
      <c r="K232" s="44">
        <v>4.0441388449253328E-5</v>
      </c>
      <c r="L232" s="44">
        <v>1.537777435541592E-4</v>
      </c>
      <c r="M232" s="44">
        <v>0</v>
      </c>
      <c r="N232" s="44">
        <v>0.21426881862527816</v>
      </c>
      <c r="O232" s="44">
        <v>8.4613514068543875E-5</v>
      </c>
      <c r="P232" s="44">
        <v>5.6123820471769143E-6</v>
      </c>
      <c r="Q232" s="44">
        <v>1.28308346783716E-5</v>
      </c>
      <c r="R232" s="44">
        <v>2.9065010716093127E-4</v>
      </c>
      <c r="S232" s="44">
        <v>2.8635015116644216E-5</v>
      </c>
      <c r="T232" s="44">
        <v>3.7078858688380329E-7</v>
      </c>
      <c r="U232" s="44">
        <v>5.4469070026911121E-6</v>
      </c>
      <c r="V232" s="44">
        <v>0</v>
      </c>
      <c r="W232" s="44">
        <v>1.6879098695015557E-4</v>
      </c>
      <c r="X232" s="44">
        <v>9.2160793582411169E-6</v>
      </c>
      <c r="Y232" s="44">
        <v>2.131079033459867E-5</v>
      </c>
      <c r="Z232" s="40">
        <v>0</v>
      </c>
      <c r="AA232" s="40">
        <v>0</v>
      </c>
      <c r="AB232" s="40">
        <v>0</v>
      </c>
      <c r="AC232" s="40">
        <v>0</v>
      </c>
      <c r="AD232" s="40">
        <v>0</v>
      </c>
      <c r="AE232" s="40">
        <v>0</v>
      </c>
      <c r="AF232" s="40">
        <v>0</v>
      </c>
      <c r="AH232" s="114" t="s">
        <v>65</v>
      </c>
      <c r="AI232" s="88">
        <f t="shared" ref="AI232:BF232" si="74">B238+$AL$3*B227</f>
        <v>0.12894297898632395</v>
      </c>
      <c r="AJ232" s="88">
        <f t="shared" si="74"/>
        <v>0.52481790075912027</v>
      </c>
      <c r="AK232" s="88">
        <f t="shared" si="74"/>
        <v>0</v>
      </c>
      <c r="AL232" s="88">
        <f t="shared" si="74"/>
        <v>2.5244358218961758E-5</v>
      </c>
      <c r="AM232" s="88">
        <f t="shared" si="74"/>
        <v>0</v>
      </c>
      <c r="AN232" s="88">
        <f t="shared" si="74"/>
        <v>1.7842845640662671E-3</v>
      </c>
      <c r="AO232" s="88">
        <f t="shared" si="74"/>
        <v>0.14388106119604605</v>
      </c>
      <c r="AP232" s="88">
        <f t="shared" si="74"/>
        <v>1.3809309132362848E-3</v>
      </c>
      <c r="AQ232" s="88">
        <f t="shared" si="74"/>
        <v>1.0835465034493829E-2</v>
      </c>
      <c r="AR232" s="88">
        <f t="shared" si="74"/>
        <v>7.7371265386547172E-5</v>
      </c>
      <c r="AS232" s="88">
        <f t="shared" si="74"/>
        <v>2.3093416545173803E-4</v>
      </c>
      <c r="AT232" s="88">
        <f t="shared" si="74"/>
        <v>3.5971386369084147E-6</v>
      </c>
      <c r="AU232" s="88">
        <f t="shared" si="74"/>
        <v>0.20140035736330283</v>
      </c>
      <c r="AV232" s="88">
        <f t="shared" si="74"/>
        <v>1.2506054100099251E-4</v>
      </c>
      <c r="AW232" s="88">
        <f t="shared" si="74"/>
        <v>1.8279856798600024E-5</v>
      </c>
      <c r="AX232" s="88">
        <f t="shared" si="74"/>
        <v>2.3999855979885217E-5</v>
      </c>
      <c r="AY232" s="88">
        <f t="shared" si="74"/>
        <v>3.2661438345251494E-4</v>
      </c>
      <c r="AZ232" s="88">
        <f t="shared" si="74"/>
        <v>4.7030285162297267E-5</v>
      </c>
      <c r="BA232" s="88">
        <f t="shared" si="74"/>
        <v>4.379932601191134E-6</v>
      </c>
      <c r="BB232" s="88">
        <f t="shared" si="74"/>
        <v>1.9105200518096486E-5</v>
      </c>
      <c r="BC232" s="88">
        <f t="shared" si="74"/>
        <v>1.6651137048051384E-6</v>
      </c>
      <c r="BD232" s="88">
        <f t="shared" si="74"/>
        <v>2.3226103391359111E-4</v>
      </c>
      <c r="BE232" s="88">
        <f t="shared" si="74"/>
        <v>4.0315698560780533E-5</v>
      </c>
      <c r="BF232" s="88">
        <f t="shared" si="74"/>
        <v>6.1714390225146859E-5</v>
      </c>
    </row>
    <row r="233" spans="1:58" s="40" customFormat="1" x14ac:dyDescent="0.25">
      <c r="A233" s="40">
        <v>30</v>
      </c>
      <c r="B233" s="44">
        <v>0.12850241990880842</v>
      </c>
      <c r="C233" s="44">
        <v>0.52198987945612851</v>
      </c>
      <c r="D233" s="44">
        <v>0</v>
      </c>
      <c r="E233" s="44">
        <v>1.503060057486946E-5</v>
      </c>
      <c r="F233" s="44">
        <v>0</v>
      </c>
      <c r="G233" s="44">
        <v>0</v>
      </c>
      <c r="H233" s="44">
        <v>0.13440938420806309</v>
      </c>
      <c r="I233" s="44">
        <v>7.1926910326670262E-4</v>
      </c>
      <c r="J233" s="44">
        <v>6.4487431248083137E-3</v>
      </c>
      <c r="K233" s="44">
        <v>5.8003045995244587E-5</v>
      </c>
      <c r="L233" s="44">
        <v>1.33138773952078E-4</v>
      </c>
      <c r="M233" s="44">
        <v>0</v>
      </c>
      <c r="N233" s="44">
        <v>0.20707814035829744</v>
      </c>
      <c r="O233" s="44">
        <v>7.1969751824223959E-5</v>
      </c>
      <c r="P233" s="44">
        <v>7.714825783805139E-6</v>
      </c>
      <c r="Q233" s="44">
        <v>1.6258987876637287E-5</v>
      </c>
      <c r="R233" s="44">
        <v>2.921156844661447E-4</v>
      </c>
      <c r="S233" s="44">
        <v>3.0528211207088544E-5</v>
      </c>
      <c r="T233" s="44">
        <v>9.8903451259225117E-7</v>
      </c>
      <c r="U233" s="44">
        <v>8.3981661785038002E-6</v>
      </c>
      <c r="V233" s="44">
        <v>1.6408291147989024E-8</v>
      </c>
      <c r="W233" s="44">
        <v>1.7563102801299772E-4</v>
      </c>
      <c r="X233" s="44">
        <v>1.0174603983415225E-5</v>
      </c>
      <c r="Y233" s="44">
        <v>3.2194717968782006E-5</v>
      </c>
      <c r="Z233" s="40">
        <v>0</v>
      </c>
      <c r="AA233" s="40">
        <v>0</v>
      </c>
      <c r="AB233" s="40">
        <v>0</v>
      </c>
      <c r="AC233" s="40">
        <v>0</v>
      </c>
      <c r="AD233" s="40">
        <v>0</v>
      </c>
      <c r="AE233" s="40">
        <v>0</v>
      </c>
      <c r="AF233" s="40">
        <v>0</v>
      </c>
      <c r="AH233" s="114" t="s">
        <v>66</v>
      </c>
      <c r="AI233" s="88">
        <f t="array" ref="AI233">IFERROR(MATCH(1,1/((B231:B238&gt;AI232)+(B231:B238&lt;AI231)),1),0)</f>
        <v>0</v>
      </c>
      <c r="AJ233" s="88">
        <f t="array" ref="AJ233">IFERROR(MATCH(1,1/((C231:C238&gt;AJ232)+(C231:C238&lt;AJ231)),1),0)</f>
        <v>3</v>
      </c>
      <c r="AK233" s="88">
        <f t="array" ref="AK233">IFERROR(MATCH(1,1/((D231:D238&gt;AK232)+(D231:D238&lt;AK231)),1),0)</f>
        <v>2</v>
      </c>
      <c r="AL233" s="88">
        <f t="array" ref="AL233">IFERROR(MATCH(1,1/((E231:E238&gt;AL232)+(E231:E238&lt;AL231)),1),0)</f>
        <v>5</v>
      </c>
      <c r="AM233" s="88">
        <f t="array" ref="AM233">IFERROR(MATCH(1,1/((F231:F238&gt;AM232)+(F231:F238&lt;AM231)),1),0)</f>
        <v>0</v>
      </c>
      <c r="AN233" s="88">
        <f t="array" ref="AN233">IFERROR(MATCH(1,1/((G231:G238&gt;AN232)+(G231:G238&lt;AN231)),1),0)</f>
        <v>5</v>
      </c>
      <c r="AO233" s="88">
        <f t="array" ref="AO233">IFERROR(MATCH(1,1/((H231:H238&gt;AO232)+(H231:H238&lt;AO231)),1),0)</f>
        <v>3</v>
      </c>
      <c r="AP233" s="88">
        <f t="array" ref="AP233">IFERROR(MATCH(1,1/((I231:I238&gt;AP232)+(I231:I238&lt;AP231)),1),0)</f>
        <v>6</v>
      </c>
      <c r="AQ233" s="88">
        <f t="array" ref="AQ233">IFERROR(MATCH(1,1/((J231:J238&gt;AQ232)+(J231:J238&lt;AQ231)),1),0)</f>
        <v>1</v>
      </c>
      <c r="AR233" s="88">
        <f t="array" ref="AR233">IFERROR(MATCH(1,1/((K231:K238&gt;AR232)+(K231:K238&lt;AR231)),1),0)</f>
        <v>6</v>
      </c>
      <c r="AS233" s="88">
        <f t="array" ref="AS233">IFERROR(MATCH(1,1/((L231:L238&gt;AS232)+(L231:L238&lt;AS231)),1),0)</f>
        <v>6</v>
      </c>
      <c r="AT233" s="88">
        <f t="array" ref="AT233">IFERROR(MATCH(1,1/((M231:M238&gt;AT232)+(M231:M238&lt;AT231)),1),0)</f>
        <v>0</v>
      </c>
      <c r="AU233" s="88">
        <f t="array" ref="AU233">IFERROR(MATCH(1,1/((N231:N238&gt;AU232)+(N231:N238&lt;AU231)),1),0)</f>
        <v>4</v>
      </c>
      <c r="AV233" s="88">
        <f t="array" ref="AV233">IFERROR(MATCH(1,1/((O231:O238&gt;AV232)+(O231:O238&lt;AV231)),1),0)</f>
        <v>1</v>
      </c>
      <c r="AW233" s="88">
        <f t="array" ref="AW233">IFERROR(MATCH(1,1/((P231:P238&gt;AW232)+(P231:P238&lt;AW231)),1),0)</f>
        <v>0</v>
      </c>
      <c r="AX233" s="88">
        <f t="array" ref="AX233">IFERROR(MATCH(1,1/((Q231:Q238&gt;AX232)+(Q231:Q238&lt;AX231)),1),0)</f>
        <v>3</v>
      </c>
      <c r="AY233" s="88">
        <f t="array" ref="AY233">IFERROR(MATCH(1,1/((R231:R238&gt;AY232)+(R231:R238&lt;AY231)),1),0)</f>
        <v>0</v>
      </c>
      <c r="AZ233" s="88">
        <f t="array" ref="AZ233">IFERROR(MATCH(1,1/((S231:S238&gt;AZ232)+(S231:S238&lt;AZ231)),1),0)</f>
        <v>1</v>
      </c>
      <c r="BA233" s="88">
        <f t="array" ref="BA233">IFERROR(MATCH(1,1/((T231:T238&gt;BA232)+(T231:T238&lt;BA231)),1),0)</f>
        <v>2</v>
      </c>
      <c r="BB233" s="88">
        <f t="array" ref="BB233">IFERROR(MATCH(1,1/((U231:U238&gt;BB232)+(U231:U238&lt;BB231)),1),0)</f>
        <v>2</v>
      </c>
      <c r="BC233" s="88">
        <f t="array" ref="BC233">IFERROR(MATCH(1,1/((V231:V238&gt;BC232)+(V231:V238&lt;BC231)),1),0)</f>
        <v>0</v>
      </c>
      <c r="BD233" s="88">
        <f t="array" ref="BD233">IFERROR(MATCH(1,1/((W231:W238&gt;BD232)+(W231:W238&lt;BD231)),1),0)</f>
        <v>0</v>
      </c>
      <c r="BE233" s="88">
        <f t="array" ref="BE233">IFERROR(MATCH(1,1/((X231:X238&gt;BE232)+(X231:X238&lt;BE231)),1),0)</f>
        <v>0</v>
      </c>
      <c r="BF233" s="88">
        <f t="array" ref="BF233">IFERROR(MATCH(1,1/((Y231:Y238&gt;BF232)+(Y231:Y238&lt;BF231)),1),0)</f>
        <v>4</v>
      </c>
    </row>
    <row r="234" spans="1:58" s="40" customFormat="1" x14ac:dyDescent="0.25">
      <c r="A234" s="40">
        <v>60</v>
      </c>
      <c r="B234" s="44">
        <v>0.12843686384508138</v>
      </c>
      <c r="C234" s="44">
        <v>0.52288140318396714</v>
      </c>
      <c r="D234" s="44">
        <v>0</v>
      </c>
      <c r="E234" s="44">
        <v>1.8098017438614645E-5</v>
      </c>
      <c r="F234" s="44">
        <v>0</v>
      </c>
      <c r="G234" s="44">
        <v>1.512576094211908E-4</v>
      </c>
      <c r="H234" s="44">
        <v>0.1371967533015942</v>
      </c>
      <c r="I234" s="44">
        <v>9.9169336583862446E-4</v>
      </c>
      <c r="J234" s="44">
        <v>7.2249419837831326E-3</v>
      </c>
      <c r="K234" s="44">
        <v>5.2701798617052808E-5</v>
      </c>
      <c r="L234" s="44">
        <v>1.1723538399576398E-4</v>
      </c>
      <c r="M234" s="44">
        <v>0</v>
      </c>
      <c r="N234" s="44">
        <v>0.20226250221262376</v>
      </c>
      <c r="O234" s="44">
        <v>7.4139318456624856E-5</v>
      </c>
      <c r="P234" s="44">
        <v>7.607372160325314E-6</v>
      </c>
      <c r="Q234" s="44">
        <v>1.7118451332281188E-5</v>
      </c>
      <c r="R234" s="44">
        <v>2.9525986354593899E-4</v>
      </c>
      <c r="S234" s="44">
        <v>3.3953518907530428E-5</v>
      </c>
      <c r="T234" s="44">
        <v>9.9873512512067965E-7</v>
      </c>
      <c r="U234" s="44">
        <v>8.7675499211647636E-6</v>
      </c>
      <c r="V234" s="44">
        <v>2.657571014915771E-8</v>
      </c>
      <c r="W234" s="44">
        <v>1.7699439199842749E-4</v>
      </c>
      <c r="X234" s="44">
        <v>1.2945822696249381E-5</v>
      </c>
      <c r="Y234" s="44">
        <v>3.873769778552943E-5</v>
      </c>
      <c r="Z234" s="40">
        <v>0</v>
      </c>
      <c r="AA234" s="40">
        <v>0</v>
      </c>
      <c r="AB234" s="40">
        <v>0</v>
      </c>
      <c r="AC234" s="40">
        <v>0</v>
      </c>
      <c r="AD234" s="40">
        <v>0</v>
      </c>
      <c r="AE234" s="40">
        <v>0</v>
      </c>
      <c r="AF234" s="40">
        <v>0</v>
      </c>
      <c r="AH234" s="114" t="s">
        <v>67</v>
      </c>
      <c r="AI234" s="88">
        <f t="array" ref="AI234">IFERROR(MATCH(1,1/((B231:B238&gt;AI232)+(B231:B238&lt;AI231)),1)+1,0)</f>
        <v>0</v>
      </c>
      <c r="AJ234" s="88">
        <f t="array" ref="AJ234">IFERROR(MATCH(1,1/((C231:C238&gt;AJ232)+(C231:C238&lt;AJ231)),1)+1,0)</f>
        <v>4</v>
      </c>
      <c r="AK234" s="88">
        <f>IFERROR(MATCH(1,1/((D231:D238&gt;AK232)+(D231:D238&lt;AK231)),1)+1,0)</f>
        <v>0</v>
      </c>
      <c r="AL234" s="88">
        <f t="array" ref="AL234">IFERROR(MATCH(1,1/((E231:E238&gt;AL232)+(E231:E238&lt;AL231)),1)+1,0)</f>
        <v>6</v>
      </c>
      <c r="AM234" s="88">
        <f t="array" ref="AM234">IFERROR(MATCH(1,1/((F231:F238&gt;AM232)+(F231:F238&lt;AM231)),1)+1,0)</f>
        <v>0</v>
      </c>
      <c r="AN234" s="88">
        <f t="array" ref="AN234">IFERROR(MATCH(1,1/((G231:G238&gt;AN232)+(G231:G238&lt;AN231)),1)+1,0)</f>
        <v>6</v>
      </c>
      <c r="AO234" s="88">
        <f t="array" ref="AO234">IFERROR(MATCH(1,1/((H231:H238&gt;AO232)+(H231:H238&lt;AO231)),1)+1,0)</f>
        <v>4</v>
      </c>
      <c r="AP234" s="88">
        <f t="array" ref="AP234">IFERROR(MATCH(1,1/((I231:I238&gt;AP232)+(I231:I238&lt;AP231)),1)+1,0)</f>
        <v>7</v>
      </c>
      <c r="AQ234" s="88">
        <f t="array" ref="AQ234">IFERROR(MATCH(1,1/((J231:J238&gt;AQ232)+(J231:J238&lt;AQ231)),1)+1,0)</f>
        <v>2</v>
      </c>
      <c r="AR234" s="88">
        <f t="array" ref="AR234">IFERROR(MATCH(1,1/((K231:K238&gt;AR232)+(K231:K238&lt;AR231)),1)+1,0)</f>
        <v>7</v>
      </c>
      <c r="AS234" s="88">
        <f t="array" ref="AS234">IFERROR(MATCH(1,1/((L231:L238&gt;AS232)+(L231:L238&lt;AS231)),1)+1,0)</f>
        <v>7</v>
      </c>
      <c r="AT234" s="88">
        <f t="array" ref="AT234">IFERROR(MATCH(1,1/((M231:M238&gt;AT232)+(M231:M238&lt;AT231)),1)+1,0)</f>
        <v>0</v>
      </c>
      <c r="AU234" s="88">
        <f t="array" ref="AU234">IFERROR(MATCH(1,1/((N231:N238&gt;AU232)+(N231:N238&lt;AU231)),1)+1,0)</f>
        <v>5</v>
      </c>
      <c r="AV234" s="88">
        <f t="array" ref="AV234">IFERROR(MATCH(1,1/((O231:O238&gt;AV232)+(O231:O238&lt;AV231)),1)+1,0)</f>
        <v>2</v>
      </c>
      <c r="AW234" s="88">
        <f t="array" ref="AW234">IFERROR(MATCH(1,1/((P231:P238&gt;AW232)+(P231:P238&lt;AW231)),1)+1,0)</f>
        <v>0</v>
      </c>
      <c r="AX234" s="88">
        <f t="array" ref="AX234">IFERROR(MATCH(1,1/((Q231:Q238&gt;AX232)+(Q231:Q238&lt;AX231)),1)+1,0)</f>
        <v>4</v>
      </c>
      <c r="AY234" s="88">
        <f t="array" ref="AY234">IFERROR(MATCH(1,1/((R231:R238&gt;AY232)+(R231:R238&lt;AY231)),1)+1,0)</f>
        <v>0</v>
      </c>
      <c r="AZ234" s="88">
        <f t="array" ref="AZ234">IFERROR(MATCH(1,1/((S231:S238&gt;AZ232)+(S231:S238&lt;AZ231)),1)+1,0)</f>
        <v>2</v>
      </c>
      <c r="BA234" s="88">
        <f t="array" ref="BA234">IFERROR(MATCH(1,1/((T231:T238&gt;BA232)+(T231:T238&lt;BA231)),1)+1,0)</f>
        <v>3</v>
      </c>
      <c r="BB234" s="88">
        <f t="array" ref="BB234">IFERROR(MATCH(1,1/((U231:U238&gt;BB232)+(U231:U238&lt;BB231)),1)+1,0)</f>
        <v>3</v>
      </c>
      <c r="BC234" s="88">
        <f t="array" ref="BC234">IFERROR(MATCH(1,1/((V231:V238&gt;BC232)+(V231:V238&lt;BC231)),1)+1,0)</f>
        <v>0</v>
      </c>
      <c r="BD234" s="88">
        <f t="array" ref="BD234">IFERROR(MATCH(1,1/((W231:W238&gt;BD232)+(W231:W238&lt;BD231)),1)+1,0)</f>
        <v>0</v>
      </c>
      <c r="BE234" s="88">
        <f t="array" ref="BE234">IFERROR(MATCH(1,1/((X231:X238&gt;BE232)+(X231:X238&lt;BE231)),1)+1,0)</f>
        <v>0</v>
      </c>
      <c r="BF234" s="88">
        <f t="array" ref="BF234">IFERROR(MATCH(1,1/((Y231:Y238&gt;BF232)+(Y231:Y238&lt;BF231)),1)+1,0)</f>
        <v>5</v>
      </c>
    </row>
    <row r="235" spans="1:58" s="40" customFormat="1" x14ac:dyDescent="0.25">
      <c r="A235" s="40">
        <v>120</v>
      </c>
      <c r="B235" s="44">
        <v>0.12842195998307701</v>
      </c>
      <c r="C235" s="44">
        <v>0.52332697108311121</v>
      </c>
      <c r="D235" s="44">
        <v>0</v>
      </c>
      <c r="E235" s="44">
        <v>1.9695086753520898E-5</v>
      </c>
      <c r="F235" s="44">
        <v>0</v>
      </c>
      <c r="G235" s="44">
        <v>7.9631441058422177E-5</v>
      </c>
      <c r="H235" s="44">
        <v>0.13843281412956773</v>
      </c>
      <c r="I235" s="44">
        <v>1.0802595390865392E-3</v>
      </c>
      <c r="J235" s="44">
        <v>7.5932180147313087E-3</v>
      </c>
      <c r="K235" s="44">
        <v>6.2338991570959834E-5</v>
      </c>
      <c r="L235" s="44">
        <v>1.288494843943727E-4</v>
      </c>
      <c r="M235" s="44">
        <v>5.5322022845490863E-7</v>
      </c>
      <c r="N235" s="44">
        <v>0.20017317953437497</v>
      </c>
      <c r="O235" s="44">
        <v>7.2742905618374484E-5</v>
      </c>
      <c r="P235" s="44">
        <v>7.9590005893248209E-6</v>
      </c>
      <c r="Q235" s="44">
        <v>1.8297668650544436E-5</v>
      </c>
      <c r="R235" s="44">
        <v>2.9782447077464244E-4</v>
      </c>
      <c r="S235" s="44">
        <v>3.4307392951950163E-5</v>
      </c>
      <c r="T235" s="44">
        <v>1.6093363550413204E-6</v>
      </c>
      <c r="U235" s="44">
        <v>1.0172904425050204E-5</v>
      </c>
      <c r="V235" s="44">
        <v>1.1727506146405574E-7</v>
      </c>
      <c r="W235" s="44">
        <v>1.7999907146680472E-4</v>
      </c>
      <c r="X235" s="44">
        <v>1.5352743674742828E-5</v>
      </c>
      <c r="Y235" s="44">
        <v>4.2146722477299394E-5</v>
      </c>
      <c r="Z235" s="40">
        <v>0</v>
      </c>
      <c r="AA235" s="40">
        <v>0</v>
      </c>
      <c r="AB235" s="40">
        <v>0</v>
      </c>
      <c r="AC235" s="40">
        <v>0</v>
      </c>
      <c r="AD235" s="40">
        <v>0</v>
      </c>
      <c r="AE235" s="40">
        <v>0</v>
      </c>
      <c r="AF235" s="40">
        <v>0</v>
      </c>
      <c r="AH235" s="114" t="s">
        <v>68</v>
      </c>
      <c r="AI235" s="88" t="str">
        <f t="shared" ref="AI235:BF235" si="75">IFERROR((INDEX($A231:$A238,AI234)-INDEX($A231:$A238,AI233))/(INDEX(B231:B238,AI234)-INDEX(B231:B238,AI233)),"INF")</f>
        <v>INF</v>
      </c>
      <c r="AJ235" s="88">
        <f t="shared" si="75"/>
        <v>33650.254124733976</v>
      </c>
      <c r="AK235" s="88">
        <f t="shared" si="75"/>
        <v>-8309758.5905792657</v>
      </c>
      <c r="AL235" s="88">
        <f t="shared" si="75"/>
        <v>126142504.49053322</v>
      </c>
      <c r="AM235" s="88" t="str">
        <f t="shared" si="75"/>
        <v>INF</v>
      </c>
      <c r="AN235" s="88">
        <f t="shared" si="75"/>
        <v>682500.18540883821</v>
      </c>
      <c r="AO235" s="88">
        <f t="shared" si="75"/>
        <v>10762.837282519777</v>
      </c>
      <c r="AP235" s="88">
        <f t="shared" si="75"/>
        <v>9834571.7713198774</v>
      </c>
      <c r="AQ235" s="88">
        <f t="shared" si="75"/>
        <v>4471.4158812678161</v>
      </c>
      <c r="AR235" s="88">
        <f t="shared" si="75"/>
        <v>56003114.245056108</v>
      </c>
      <c r="AS235" s="88">
        <f t="shared" si="75"/>
        <v>17586064.188375417</v>
      </c>
      <c r="AT235" s="88" t="str">
        <f t="shared" si="75"/>
        <v>INF</v>
      </c>
      <c r="AU235" s="88">
        <f t="shared" si="75"/>
        <v>-28717.440644587328</v>
      </c>
      <c r="AV235" s="88">
        <f t="shared" si="75"/>
        <v>-156932.05150149553</v>
      </c>
      <c r="AW235" s="88" t="str">
        <f t="shared" si="75"/>
        <v>INF</v>
      </c>
      <c r="AX235" s="88">
        <f t="shared" si="75"/>
        <v>34905498.079059467</v>
      </c>
      <c r="AY235" s="88" t="str">
        <f t="shared" si="75"/>
        <v>INF</v>
      </c>
      <c r="AZ235" s="88">
        <f t="shared" si="75"/>
        <v>845044.5086779797</v>
      </c>
      <c r="BA235" s="88">
        <f t="shared" si="75"/>
        <v>32349586.415926646</v>
      </c>
      <c r="BB235" s="88">
        <f t="shared" si="75"/>
        <v>6776768.4261388537</v>
      </c>
      <c r="BC235" s="88" t="str">
        <f t="shared" si="75"/>
        <v>INF</v>
      </c>
      <c r="BD235" s="88" t="str">
        <f t="shared" si="75"/>
        <v>INF</v>
      </c>
      <c r="BE235" s="88" t="str">
        <f t="shared" si="75"/>
        <v>INF</v>
      </c>
      <c r="BF235" s="88">
        <f t="shared" si="75"/>
        <v>17600341.864595886</v>
      </c>
    </row>
    <row r="236" spans="1:58" s="40" customFormat="1" x14ac:dyDescent="0.25">
      <c r="A236" s="40">
        <v>300</v>
      </c>
      <c r="B236" s="44">
        <v>0.12830475945553607</v>
      </c>
      <c r="C236" s="44">
        <v>0.52347620952241347</v>
      </c>
      <c r="D236" s="44">
        <v>0</v>
      </c>
      <c r="E236" s="44">
        <v>2.1122044310190535E-5</v>
      </c>
      <c r="F236" s="44">
        <v>0</v>
      </c>
      <c r="G236" s="44">
        <v>3.4336763314776877E-4</v>
      </c>
      <c r="H236" s="44">
        <v>0.13904423191022369</v>
      </c>
      <c r="I236" s="44">
        <v>1.2227553211880866E-3</v>
      </c>
      <c r="J236" s="44">
        <v>7.8881237454179517E-3</v>
      </c>
      <c r="K236" s="44">
        <v>6.5775522509481306E-5</v>
      </c>
      <c r="L236" s="44">
        <v>1.6637456936204848E-4</v>
      </c>
      <c r="M236" s="44">
        <v>4.1474300624835532E-7</v>
      </c>
      <c r="N236" s="44">
        <v>0.19877303640604696</v>
      </c>
      <c r="O236" s="44">
        <v>7.2617956686596546E-5</v>
      </c>
      <c r="P236" s="44">
        <v>8.5365060971054174E-6</v>
      </c>
      <c r="Q236" s="44">
        <v>1.908603720533163E-5</v>
      </c>
      <c r="R236" s="44">
        <v>2.9987443510339602E-4</v>
      </c>
      <c r="S236" s="44">
        <v>3.6263351052045995E-5</v>
      </c>
      <c r="T236" s="44">
        <v>1.7435771901966061E-6</v>
      </c>
      <c r="U236" s="44">
        <v>1.1084677091755582E-5</v>
      </c>
      <c r="V236" s="44">
        <v>3.9812585319652368E-7</v>
      </c>
      <c r="W236" s="44">
        <v>1.8187053242146539E-4</v>
      </c>
      <c r="X236" s="44">
        <v>1.6530050927652289E-5</v>
      </c>
      <c r="Y236" s="44">
        <v>4.5823877209369791E-5</v>
      </c>
      <c r="Z236" s="40">
        <v>0</v>
      </c>
      <c r="AA236" s="40">
        <v>0</v>
      </c>
      <c r="AB236" s="40">
        <v>0</v>
      </c>
      <c r="AC236" s="40">
        <v>0</v>
      </c>
      <c r="AD236" s="40">
        <v>0</v>
      </c>
      <c r="AE236" s="40">
        <v>0</v>
      </c>
      <c r="AF236" s="40">
        <v>0</v>
      </c>
      <c r="AH236" s="115" t="s">
        <v>69</v>
      </c>
      <c r="AI236" s="90">
        <f t="shared" ref="AI236:BF236" si="76">IFERROR(INDEX($A231:$A238,AI233)+((IF(AND(INDEX(B231:B238,AI233)&lt;=AI231,AI231&lt;=INDEX(B231:B238,AI234)),AI231,AI232)-INDEX(B231:B238,AI233))*AI235),0)</f>
        <v>0</v>
      </c>
      <c r="AJ236" s="90">
        <f t="shared" si="76"/>
        <v>49.162294478852232</v>
      </c>
      <c r="AK236" s="90">
        <f t="shared" si="76"/>
        <v>120</v>
      </c>
      <c r="AL236" s="90">
        <f t="shared" si="76"/>
        <v>207.03650336105608</v>
      </c>
      <c r="AM236" s="90">
        <f t="shared" si="76"/>
        <v>0</v>
      </c>
      <c r="AN236" s="90">
        <f t="shared" si="76"/>
        <v>275.90161461614258</v>
      </c>
      <c r="AO236" s="90">
        <f t="shared" si="76"/>
        <v>54.619160744035341</v>
      </c>
      <c r="AP236" s="90">
        <f t="shared" si="76"/>
        <v>565.89940364296478</v>
      </c>
      <c r="AQ236" s="90">
        <f t="shared" si="76"/>
        <v>7.807978032367207</v>
      </c>
      <c r="AR236" s="90">
        <f t="shared" si="76"/>
        <v>546.56771487925448</v>
      </c>
      <c r="AS236" s="90">
        <f t="shared" si="76"/>
        <v>526.12629870169883</v>
      </c>
      <c r="AT236" s="90">
        <f t="shared" si="76"/>
        <v>0</v>
      </c>
      <c r="AU236" s="90">
        <f t="shared" si="76"/>
        <v>84.758593537410448</v>
      </c>
      <c r="AV236" s="90">
        <f t="shared" si="76"/>
        <v>3.6525650863545933</v>
      </c>
      <c r="AW236" s="90">
        <f t="shared" si="76"/>
        <v>0</v>
      </c>
      <c r="AX236" s="90">
        <f t="shared" si="76"/>
        <v>32.085727748350507</v>
      </c>
      <c r="AY236" s="90">
        <f t="shared" si="76"/>
        <v>0</v>
      </c>
      <c r="AZ236" s="90">
        <f t="shared" si="76"/>
        <v>9.3599737172920179</v>
      </c>
      <c r="BA236" s="90">
        <f t="shared" si="76"/>
        <v>20.187397693677077</v>
      </c>
      <c r="BB236" s="90">
        <f t="shared" si="76"/>
        <v>10.401460884440365</v>
      </c>
      <c r="BC236" s="90">
        <f t="shared" si="76"/>
        <v>0</v>
      </c>
      <c r="BD236" s="90">
        <f t="shared" si="76"/>
        <v>0</v>
      </c>
      <c r="BE236" s="90">
        <f t="shared" si="76"/>
        <v>0</v>
      </c>
      <c r="BF236" s="90">
        <f t="shared" si="76"/>
        <v>82.639765616566734</v>
      </c>
    </row>
    <row r="237" spans="1:58" s="40" customFormat="1" x14ac:dyDescent="0.25">
      <c r="A237" s="40">
        <v>600</v>
      </c>
      <c r="B237" s="44">
        <v>0.12831566689165538</v>
      </c>
      <c r="C237" s="44">
        <v>0.5237839335166361</v>
      </c>
      <c r="D237" s="44">
        <v>0</v>
      </c>
      <c r="E237" s="44">
        <v>2.1902901929417255E-5</v>
      </c>
      <c r="F237" s="44">
        <v>0</v>
      </c>
      <c r="G237" s="44">
        <v>4.0962922957417342E-4</v>
      </c>
      <c r="H237" s="44">
        <v>0.1400309704115773</v>
      </c>
      <c r="I237" s="44">
        <v>1.2532599539240921E-3</v>
      </c>
      <c r="J237" s="44">
        <v>8.0458335086361632E-3</v>
      </c>
      <c r="K237" s="44">
        <v>7.1132367464339931E-5</v>
      </c>
      <c r="L237" s="44">
        <v>1.8343353132116059E-4</v>
      </c>
      <c r="M237" s="44">
        <v>5.8950614144263683E-7</v>
      </c>
      <c r="N237" s="44">
        <v>0.19718236983538293</v>
      </c>
      <c r="O237" s="44">
        <v>7.404688818695957E-5</v>
      </c>
      <c r="P237" s="44">
        <v>8.6924026462628441E-6</v>
      </c>
      <c r="Q237" s="44">
        <v>1.9705597839920982E-5</v>
      </c>
      <c r="R237" s="44">
        <v>2.9970742250263755E-4</v>
      </c>
      <c r="S237" s="44">
        <v>3.657829220707924E-5</v>
      </c>
      <c r="T237" s="44">
        <v>2.1866315260165415E-6</v>
      </c>
      <c r="U237" s="44">
        <v>1.1462146393092999E-5</v>
      </c>
      <c r="V237" s="44">
        <v>6.4964357668103512E-7</v>
      </c>
      <c r="W237" s="44">
        <v>1.8180221359395346E-4</v>
      </c>
      <c r="X237" s="44">
        <v>1.8091964690207369E-5</v>
      </c>
      <c r="Y237" s="44">
        <v>4.8355142594481823E-5</v>
      </c>
      <c r="Z237" s="40">
        <v>0</v>
      </c>
      <c r="AA237" s="40">
        <v>0</v>
      </c>
      <c r="AB237" s="40">
        <v>0</v>
      </c>
      <c r="AC237" s="40">
        <v>0</v>
      </c>
      <c r="AD237" s="40">
        <v>0</v>
      </c>
      <c r="AE237" s="40">
        <v>0</v>
      </c>
      <c r="AF237" s="40">
        <v>0</v>
      </c>
      <c r="AH237" s="114"/>
      <c r="AI237" s="88"/>
      <c r="AJ237" s="88"/>
      <c r="AK237" s="88"/>
      <c r="AL237" s="88"/>
      <c r="AM237" s="88"/>
      <c r="AN237" s="88"/>
      <c r="AO237" s="88"/>
      <c r="AP237" s="88"/>
      <c r="AQ237" s="88"/>
      <c r="AR237" s="88"/>
      <c r="AS237" s="88"/>
      <c r="AT237" s="88"/>
      <c r="AU237" s="88"/>
      <c r="AV237" s="88"/>
      <c r="AW237" s="88"/>
      <c r="AX237" s="88"/>
      <c r="AY237" s="88"/>
      <c r="AZ237" s="88"/>
      <c r="BA237" s="88"/>
      <c r="BB237" s="88"/>
      <c r="BC237" s="88"/>
      <c r="BD237" s="88"/>
      <c r="BE237" s="88"/>
      <c r="BF237" s="88"/>
    </row>
    <row r="238" spans="1:58" s="40" customFormat="1" x14ac:dyDescent="0.25">
      <c r="A238" s="40">
        <v>1800</v>
      </c>
      <c r="B238" s="44">
        <v>0.12818326226109042</v>
      </c>
      <c r="C238" s="44">
        <v>0.52368861744441986</v>
      </c>
      <c r="D238" s="44">
        <v>0</v>
      </c>
      <c r="E238" s="44">
        <v>2.2814715253400109E-5</v>
      </c>
      <c r="F238" s="44">
        <v>0</v>
      </c>
      <c r="G238" s="44">
        <v>1.0461716086163509E-3</v>
      </c>
      <c r="H238" s="44">
        <v>0.14028893416483121</v>
      </c>
      <c r="I238" s="44">
        <v>1.3153617233002716E-3</v>
      </c>
      <c r="J238" s="44">
        <v>8.1515617167325499E-3</v>
      </c>
      <c r="K238" s="44">
        <v>7.3774768980484163E-5</v>
      </c>
      <c r="L238" s="44">
        <v>2.0508350061940509E-4</v>
      </c>
      <c r="M238" s="44">
        <v>8.7579638449790159E-7</v>
      </c>
      <c r="N238" s="44">
        <v>0.19631444090167277</v>
      </c>
      <c r="O238" s="44">
        <v>7.3595631934781429E-5</v>
      </c>
      <c r="P238" s="44">
        <v>9.0002817581839029E-6</v>
      </c>
      <c r="Q238" s="44">
        <v>2.0159298707896747E-5</v>
      </c>
      <c r="R238" s="44">
        <v>2.9945804530605416E-4</v>
      </c>
      <c r="S238" s="44">
        <v>3.7453956309657408E-5</v>
      </c>
      <c r="T238" s="44">
        <v>2.5328185219796557E-6</v>
      </c>
      <c r="U238" s="44">
        <v>1.2305674138367161E-5</v>
      </c>
      <c r="V238" s="44">
        <v>7.3799330785033133E-7</v>
      </c>
      <c r="W238" s="44">
        <v>1.834281107537587E-4</v>
      </c>
      <c r="X238" s="44">
        <v>1.9560380688309854E-5</v>
      </c>
      <c r="Y238" s="44">
        <v>5.0869206672027816E-5</v>
      </c>
      <c r="Z238" s="40">
        <v>0</v>
      </c>
      <c r="AA238" s="40">
        <v>0</v>
      </c>
      <c r="AB238" s="40">
        <v>0</v>
      </c>
      <c r="AC238" s="40">
        <v>0</v>
      </c>
      <c r="AD238" s="40">
        <v>0</v>
      </c>
      <c r="AE238" s="40">
        <v>0</v>
      </c>
      <c r="AF238" s="40">
        <v>0</v>
      </c>
      <c r="AH238" s="114"/>
      <c r="AI238" s="88"/>
      <c r="AJ238" s="88"/>
      <c r="AK238" s="88"/>
      <c r="AL238" s="88"/>
      <c r="AM238" s="88"/>
      <c r="AN238" s="88"/>
      <c r="AO238" s="88"/>
      <c r="AP238" s="88"/>
      <c r="AQ238" s="88"/>
      <c r="AR238" s="88"/>
      <c r="AS238" s="88"/>
      <c r="AT238" s="88"/>
      <c r="AU238" s="88"/>
      <c r="AV238" s="88"/>
      <c r="AW238" s="88"/>
      <c r="AX238" s="88"/>
      <c r="AY238" s="88"/>
      <c r="AZ238" s="88"/>
      <c r="BA238" s="88"/>
      <c r="BB238" s="88"/>
      <c r="BC238" s="88"/>
      <c r="BD238" s="88"/>
      <c r="BE238" s="88"/>
      <c r="BF238" s="88"/>
    </row>
    <row r="239" spans="1:58" s="40" customFormat="1" x14ac:dyDescent="0.25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AH239" s="114"/>
      <c r="AI239" s="88"/>
      <c r="AJ239" s="88"/>
      <c r="AK239" s="88"/>
      <c r="AL239" s="88"/>
      <c r="AM239" s="88"/>
      <c r="AN239" s="88"/>
      <c r="AO239" s="88"/>
      <c r="AP239" s="88"/>
      <c r="AQ239" s="88"/>
      <c r="AR239" s="88"/>
      <c r="AS239" s="88"/>
      <c r="AT239" s="88"/>
      <c r="AU239" s="88"/>
      <c r="AV239" s="88"/>
      <c r="AW239" s="88"/>
      <c r="AX239" s="88"/>
      <c r="AY239" s="88"/>
      <c r="AZ239" s="88"/>
      <c r="BA239" s="88"/>
      <c r="BB239" s="88"/>
      <c r="BC239" s="88"/>
      <c r="BD239" s="88"/>
      <c r="BE239" s="88"/>
      <c r="BF239" s="88"/>
    </row>
    <row r="240" spans="1:58" s="40" customFormat="1" x14ac:dyDescent="0.25">
      <c r="A240" s="41" t="s">
        <v>29</v>
      </c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AH240" s="114"/>
      <c r="AI240" s="88"/>
      <c r="AJ240" s="88"/>
      <c r="AK240" s="88"/>
      <c r="AL240" s="88"/>
      <c r="AM240" s="88"/>
      <c r="AN240" s="88"/>
      <c r="AO240" s="88"/>
      <c r="AP240" s="88"/>
      <c r="AQ240" s="88"/>
      <c r="AR240" s="88"/>
      <c r="AS240" s="88"/>
      <c r="AT240" s="88"/>
      <c r="AU240" s="88"/>
      <c r="AV240" s="88"/>
      <c r="AW240" s="88"/>
      <c r="AX240" s="88"/>
      <c r="AY240" s="88"/>
      <c r="AZ240" s="88"/>
      <c r="BA240" s="88"/>
      <c r="BB240" s="88"/>
      <c r="BC240" s="88"/>
      <c r="BD240" s="88"/>
      <c r="BE240" s="88"/>
      <c r="BF240" s="88"/>
    </row>
    <row r="241" spans="1:58" s="40" customFormat="1" x14ac:dyDescent="0.25">
      <c r="A241" s="41" t="s">
        <v>34</v>
      </c>
      <c r="B241" s="42" t="s">
        <v>4</v>
      </c>
      <c r="C241" s="42" t="s">
        <v>5</v>
      </c>
      <c r="D241" s="41" t="s">
        <v>6</v>
      </c>
      <c r="E241" s="41" t="s">
        <v>7</v>
      </c>
      <c r="F241" s="41" t="s">
        <v>8</v>
      </c>
      <c r="G241" s="41" t="s">
        <v>9</v>
      </c>
      <c r="H241" s="41" t="s">
        <v>10</v>
      </c>
      <c r="I241" s="41" t="s">
        <v>11</v>
      </c>
      <c r="J241" s="41" t="s">
        <v>12</v>
      </c>
      <c r="K241" s="41" t="s">
        <v>13</v>
      </c>
      <c r="L241" s="41" t="s">
        <v>14</v>
      </c>
      <c r="M241" s="41" t="s">
        <v>15</v>
      </c>
      <c r="N241" s="41" t="s">
        <v>16</v>
      </c>
      <c r="O241" s="41" t="s">
        <v>17</v>
      </c>
      <c r="P241" s="41" t="s">
        <v>18</v>
      </c>
      <c r="Q241" s="41" t="s">
        <v>19</v>
      </c>
      <c r="R241" s="41" t="s">
        <v>20</v>
      </c>
      <c r="S241" s="41" t="s">
        <v>21</v>
      </c>
      <c r="T241" s="41" t="s">
        <v>22</v>
      </c>
      <c r="U241" s="41" t="s">
        <v>23</v>
      </c>
      <c r="V241" s="41" t="s">
        <v>24</v>
      </c>
      <c r="W241" s="41" t="s">
        <v>25</v>
      </c>
      <c r="X241" s="41" t="s">
        <v>26</v>
      </c>
      <c r="Y241" s="41" t="s">
        <v>27</v>
      </c>
      <c r="AH241" s="114"/>
      <c r="AI241" s="88" t="s">
        <v>4</v>
      </c>
      <c r="AJ241" s="88" t="s">
        <v>5</v>
      </c>
      <c r="AK241" s="88" t="s">
        <v>6</v>
      </c>
      <c r="AL241" s="88" t="s">
        <v>7</v>
      </c>
      <c r="AM241" s="88" t="s">
        <v>8</v>
      </c>
      <c r="AN241" s="88" t="s">
        <v>9</v>
      </c>
      <c r="AO241" s="88" t="s">
        <v>10</v>
      </c>
      <c r="AP241" s="88" t="s">
        <v>11</v>
      </c>
      <c r="AQ241" s="88" t="s">
        <v>12</v>
      </c>
      <c r="AR241" s="88" t="s">
        <v>13</v>
      </c>
      <c r="AS241" s="88" t="s">
        <v>14</v>
      </c>
      <c r="AT241" s="88" t="s">
        <v>15</v>
      </c>
      <c r="AU241" s="88" t="s">
        <v>16</v>
      </c>
      <c r="AV241" s="88" t="s">
        <v>17</v>
      </c>
      <c r="AW241" s="88" t="s">
        <v>18</v>
      </c>
      <c r="AX241" s="88" t="s">
        <v>19</v>
      </c>
      <c r="AY241" s="88" t="s">
        <v>20</v>
      </c>
      <c r="AZ241" s="88" t="s">
        <v>21</v>
      </c>
      <c r="BA241" s="88" t="s">
        <v>22</v>
      </c>
      <c r="BB241" s="88" t="s">
        <v>23</v>
      </c>
      <c r="BC241" s="88" t="s">
        <v>24</v>
      </c>
      <c r="BD241" s="88" t="s">
        <v>25</v>
      </c>
      <c r="BE241" s="88" t="s">
        <v>26</v>
      </c>
      <c r="BF241" s="88" t="s">
        <v>27</v>
      </c>
    </row>
    <row r="242" spans="1:58" s="40" customFormat="1" x14ac:dyDescent="0.25">
      <c r="A242" s="40">
        <v>3</v>
      </c>
      <c r="B242" s="43">
        <f>IFERROR(B220/B231,0)</f>
        <v>3.7475032933014327E-3</v>
      </c>
      <c r="C242" s="43">
        <f t="shared" ref="C242:Y242" si="77">IFERROR(C220/C231,0)</f>
        <v>3.1779034354223273E-3</v>
      </c>
      <c r="D242" s="43">
        <f t="shared" si="77"/>
        <v>1.1215598114103205</v>
      </c>
      <c r="E242" s="43">
        <f t="shared" si="77"/>
        <v>0.39848536305290261</v>
      </c>
      <c r="F242" s="43">
        <f t="shared" si="77"/>
        <v>0</v>
      </c>
      <c r="G242" s="43">
        <f t="shared" si="77"/>
        <v>0</v>
      </c>
      <c r="H242" s="43">
        <f t="shared" si="77"/>
        <v>4.3508617568733574E-2</v>
      </c>
      <c r="I242" s="43">
        <f t="shared" si="77"/>
        <v>0.56531628527529865</v>
      </c>
      <c r="J242" s="43">
        <f t="shared" si="77"/>
        <v>0.3416297746027056</v>
      </c>
      <c r="K242" s="43">
        <f t="shared" si="77"/>
        <v>0.23749946841166894</v>
      </c>
      <c r="L242" s="43">
        <f t="shared" si="77"/>
        <v>0.31092567032768109</v>
      </c>
      <c r="M242" s="43">
        <f t="shared" si="77"/>
        <v>0</v>
      </c>
      <c r="N242" s="43">
        <f t="shared" si="77"/>
        <v>3.2412494256129444E-2</v>
      </c>
      <c r="O242" s="43">
        <f t="shared" si="77"/>
        <v>0.32004752510605439</v>
      </c>
      <c r="P242" s="43">
        <f t="shared" si="77"/>
        <v>0.6202754808512716</v>
      </c>
      <c r="Q242" s="43">
        <f t="shared" si="77"/>
        <v>0.26028566049810486</v>
      </c>
      <c r="R242" s="43">
        <f t="shared" si="77"/>
        <v>7.1583003441718571E-2</v>
      </c>
      <c r="S242" s="43">
        <f t="shared" si="77"/>
        <v>0.21868472004906395</v>
      </c>
      <c r="T242" s="43">
        <f t="shared" si="77"/>
        <v>1.1630929222932249</v>
      </c>
      <c r="U242" s="43">
        <f t="shared" si="77"/>
        <v>0.705405962836963</v>
      </c>
      <c r="V242" s="43">
        <f t="shared" si="77"/>
        <v>0</v>
      </c>
      <c r="W242" s="43">
        <f t="shared" si="77"/>
        <v>0.17986396748652678</v>
      </c>
      <c r="X242" s="43">
        <f t="shared" si="77"/>
        <v>0.93651605044689135</v>
      </c>
      <c r="Y242" s="43">
        <f t="shared" si="77"/>
        <v>0.51077336339536306</v>
      </c>
      <c r="AH242" s="114" t="s">
        <v>52</v>
      </c>
      <c r="AI242" s="88">
        <f t="shared" ref="AI242:BF242" si="78">IFERROR(SLOPE(LN(B242:B249),LN($A242:$A249)),"")</f>
        <v>-3.0920405550664914E-2</v>
      </c>
      <c r="AJ242" s="88">
        <f t="shared" si="78"/>
        <v>-0.11750573668365338</v>
      </c>
      <c r="AK242" s="88" t="str">
        <f t="shared" si="78"/>
        <v/>
      </c>
      <c r="AL242" s="88">
        <f t="shared" si="78"/>
        <v>-0.2813233250810237</v>
      </c>
      <c r="AM242" s="88" t="str">
        <f t="shared" si="78"/>
        <v/>
      </c>
      <c r="AN242" s="88" t="str">
        <f t="shared" si="78"/>
        <v/>
      </c>
      <c r="AO242" s="88">
        <f t="shared" si="78"/>
        <v>-0.13680883644819369</v>
      </c>
      <c r="AP242" s="88">
        <f t="shared" si="78"/>
        <v>-0.50252371860700717</v>
      </c>
      <c r="AQ242" s="88">
        <f t="shared" si="78"/>
        <v>-0.10841692722428213</v>
      </c>
      <c r="AR242" s="88">
        <f t="shared" si="78"/>
        <v>-0.39743741605731003</v>
      </c>
      <c r="AS242" s="88">
        <f t="shared" si="78"/>
        <v>-0.29803248390623194</v>
      </c>
      <c r="AT242" s="88" t="str">
        <f t="shared" si="78"/>
        <v/>
      </c>
      <c r="AU242" s="88">
        <f t="shared" si="78"/>
        <v>-9.7346693107761714E-2</v>
      </c>
      <c r="AV242" s="88">
        <f t="shared" si="78"/>
        <v>8.5676773699151808E-4</v>
      </c>
      <c r="AW242" s="88">
        <f t="shared" si="78"/>
        <v>-3.9927791251192189E-2</v>
      </c>
      <c r="AX242" s="88">
        <f t="shared" si="78"/>
        <v>-0.14332434144851891</v>
      </c>
      <c r="AY242" s="88">
        <f t="shared" si="78"/>
        <v>-5.4684050522585528E-2</v>
      </c>
      <c r="AZ242" s="88">
        <f t="shared" si="78"/>
        <v>-8.1237400569944287E-2</v>
      </c>
      <c r="BA242" s="88">
        <f t="shared" si="78"/>
        <v>-0.20816890328734258</v>
      </c>
      <c r="BB242" s="88">
        <f t="shared" si="78"/>
        <v>-0.14746540211792541</v>
      </c>
      <c r="BC242" s="88" t="str">
        <f t="shared" si="78"/>
        <v/>
      </c>
      <c r="BD242" s="88">
        <f t="shared" si="78"/>
        <v>-3.8689879881851394E-2</v>
      </c>
      <c r="BE242" s="88">
        <f t="shared" si="78"/>
        <v>-0.10179752619005239</v>
      </c>
      <c r="BF242" s="88">
        <f t="shared" si="78"/>
        <v>-0.21162697726759158</v>
      </c>
    </row>
    <row r="243" spans="1:58" s="40" customFormat="1" x14ac:dyDescent="0.25">
      <c r="A243" s="40">
        <v>10</v>
      </c>
      <c r="B243" s="43">
        <f t="shared" ref="B243:Y249" si="79">IFERROR(B221/B232,0)</f>
        <v>3.1113274957570761E-3</v>
      </c>
      <c r="C243" s="43">
        <f t="shared" si="79"/>
        <v>1.1110363475765358E-3</v>
      </c>
      <c r="D243" s="43">
        <f t="shared" si="79"/>
        <v>0.83873827365264075</v>
      </c>
      <c r="E243" s="43">
        <f t="shared" si="79"/>
        <v>0.1278116305139769</v>
      </c>
      <c r="F243" s="43">
        <f t="shared" si="79"/>
        <v>0</v>
      </c>
      <c r="G243" s="43">
        <f t="shared" si="79"/>
        <v>1.2456821978060999</v>
      </c>
      <c r="H243" s="43">
        <f t="shared" si="79"/>
        <v>1.3693938428157993E-2</v>
      </c>
      <c r="I243" s="43">
        <f t="shared" si="79"/>
        <v>0.21517948853095481</v>
      </c>
      <c r="J243" s="43">
        <f t="shared" si="79"/>
        <v>0.24948094854117459</v>
      </c>
      <c r="K243" s="43">
        <f t="shared" si="79"/>
        <v>0.19730279128106998</v>
      </c>
      <c r="L243" s="43">
        <f t="shared" si="79"/>
        <v>0.37848257310565314</v>
      </c>
      <c r="M243" s="43">
        <f t="shared" si="79"/>
        <v>0</v>
      </c>
      <c r="N243" s="43">
        <f t="shared" si="79"/>
        <v>1.3087161534193661E-2</v>
      </c>
      <c r="O243" s="43">
        <f t="shared" si="79"/>
        <v>0.39245565740711968</v>
      </c>
      <c r="P243" s="43">
        <f t="shared" si="79"/>
        <v>0.7174247487996116</v>
      </c>
      <c r="Q243" s="43">
        <f t="shared" si="79"/>
        <v>0.15173296078742285</v>
      </c>
      <c r="R243" s="43">
        <f t="shared" si="79"/>
        <v>5.0039711032647462E-2</v>
      </c>
      <c r="S243" s="43">
        <f t="shared" si="79"/>
        <v>0.17706611634645</v>
      </c>
      <c r="T243" s="43">
        <f t="shared" si="79"/>
        <v>1.1682340316267505</v>
      </c>
      <c r="U243" s="43">
        <f t="shared" si="79"/>
        <v>0.54471604153494868</v>
      </c>
      <c r="V243" s="43">
        <f t="shared" si="79"/>
        <v>0</v>
      </c>
      <c r="W243" s="43">
        <f t="shared" si="79"/>
        <v>0.13951615511773549</v>
      </c>
      <c r="X243" s="43">
        <f t="shared" si="79"/>
        <v>0.90649747939536718</v>
      </c>
      <c r="Y243" s="43">
        <f t="shared" si="79"/>
        <v>0.19544263413074611</v>
      </c>
      <c r="AH243" s="114" t="s">
        <v>53</v>
      </c>
      <c r="AI243" s="88">
        <f t="shared" ref="AI243:BF243" si="80">IFERROR(EXP(INTERCEPT(LN(B242:B249),LN($A242:$A249))),"")</f>
        <v>3.5526593166212979E-3</v>
      </c>
      <c r="AJ243" s="88">
        <f t="shared" si="80"/>
        <v>2.1839846692405895E-3</v>
      </c>
      <c r="AK243" s="88" t="str">
        <f t="shared" si="80"/>
        <v/>
      </c>
      <c r="AL243" s="88">
        <f t="shared" si="80"/>
        <v>0.29446082847786964</v>
      </c>
      <c r="AM243" s="88" t="str">
        <f t="shared" si="80"/>
        <v/>
      </c>
      <c r="AN243" s="88" t="str">
        <f t="shared" si="80"/>
        <v/>
      </c>
      <c r="AO243" s="88">
        <f t="shared" si="80"/>
        <v>2.9429743024601149E-2</v>
      </c>
      <c r="AP243" s="88">
        <f t="shared" si="80"/>
        <v>0.63489221962122344</v>
      </c>
      <c r="AQ243" s="88">
        <f t="shared" si="80"/>
        <v>0.32579837560105945</v>
      </c>
      <c r="AR243" s="88">
        <f t="shared" si="80"/>
        <v>0.35120710251662285</v>
      </c>
      <c r="AS243" s="88">
        <f t="shared" si="80"/>
        <v>0.71542156633720011</v>
      </c>
      <c r="AT243" s="88" t="str">
        <f t="shared" si="80"/>
        <v/>
      </c>
      <c r="AU243" s="88">
        <f t="shared" si="80"/>
        <v>2.326640989625264E-2</v>
      </c>
      <c r="AV243" s="88">
        <f t="shared" si="80"/>
        <v>0.35223511992682088</v>
      </c>
      <c r="AW243" s="88">
        <f t="shared" si="80"/>
        <v>0.69985330105800903</v>
      </c>
      <c r="AX243" s="88">
        <f t="shared" si="80"/>
        <v>0.23160535580617223</v>
      </c>
      <c r="AY243" s="88">
        <f t="shared" si="80"/>
        <v>6.3573696674750338E-2</v>
      </c>
      <c r="AZ243" s="88">
        <f t="shared" si="80"/>
        <v>0.21506693074873276</v>
      </c>
      <c r="BA243" s="88">
        <f t="shared" si="80"/>
        <v>1.6422499763729372</v>
      </c>
      <c r="BB243" s="88">
        <f t="shared" si="80"/>
        <v>0.71729116543494353</v>
      </c>
      <c r="BC243" s="88" t="str">
        <f t="shared" si="80"/>
        <v/>
      </c>
      <c r="BD243" s="88">
        <f t="shared" si="80"/>
        <v>0.16705202433245714</v>
      </c>
      <c r="BE243" s="88">
        <f t="shared" si="80"/>
        <v>1.0708646895911809</v>
      </c>
      <c r="BF243" s="88">
        <f t="shared" si="80"/>
        <v>0.40649986834194274</v>
      </c>
    </row>
    <row r="244" spans="1:58" s="40" customFormat="1" x14ac:dyDescent="0.25">
      <c r="A244" s="40">
        <v>30</v>
      </c>
      <c r="B244" s="43">
        <f t="shared" si="79"/>
        <v>3.2819419272348445E-3</v>
      </c>
      <c r="C244" s="43">
        <f t="shared" si="79"/>
        <v>1.2461802955219014E-3</v>
      </c>
      <c r="D244" s="43">
        <f t="shared" si="79"/>
        <v>0</v>
      </c>
      <c r="E244" s="43">
        <f t="shared" si="79"/>
        <v>8.4477933557045734E-2</v>
      </c>
      <c r="F244" s="43">
        <f t="shared" si="79"/>
        <v>0</v>
      </c>
      <c r="G244" s="43">
        <f t="shared" si="79"/>
        <v>0</v>
      </c>
      <c r="H244" s="43">
        <f t="shared" si="79"/>
        <v>1.6160191697105874E-2</v>
      </c>
      <c r="I244" s="43">
        <f t="shared" si="79"/>
        <v>0.11256377290516371</v>
      </c>
      <c r="J244" s="43">
        <f t="shared" si="79"/>
        <v>0.21063526124526222</v>
      </c>
      <c r="K244" s="43">
        <f t="shared" si="79"/>
        <v>9.0672168379647186E-2</v>
      </c>
      <c r="L244" s="43">
        <f t="shared" si="79"/>
        <v>0.38767838487212802</v>
      </c>
      <c r="M244" s="43">
        <f t="shared" si="79"/>
        <v>0</v>
      </c>
      <c r="N244" s="43">
        <f t="shared" si="79"/>
        <v>1.4061109825279574E-2</v>
      </c>
      <c r="O244" s="43">
        <f t="shared" si="79"/>
        <v>0.38985571832684929</v>
      </c>
      <c r="P244" s="43">
        <f t="shared" si="79"/>
        <v>0.5905091414907665</v>
      </c>
      <c r="Q244" s="43">
        <f t="shared" si="79"/>
        <v>0.13550419781360168</v>
      </c>
      <c r="R244" s="43">
        <f t="shared" si="79"/>
        <v>5.0769072740832519E-2</v>
      </c>
      <c r="S244" s="43">
        <f t="shared" si="79"/>
        <v>0.15778164230560882</v>
      </c>
      <c r="T244" s="43">
        <f t="shared" si="79"/>
        <v>0.85497752250744019</v>
      </c>
      <c r="U244" s="43">
        <f t="shared" si="79"/>
        <v>0.37704760557795658</v>
      </c>
      <c r="V244" s="43">
        <f t="shared" si="79"/>
        <v>1.2456821978060999</v>
      </c>
      <c r="W244" s="43">
        <f t="shared" si="79"/>
        <v>0.14237629307204541</v>
      </c>
      <c r="X244" s="43">
        <f t="shared" si="79"/>
        <v>0.7568150080083158</v>
      </c>
      <c r="Y244" s="43">
        <f t="shared" si="79"/>
        <v>0.17343886944197437</v>
      </c>
      <c r="AH244" s="114" t="s">
        <v>48</v>
      </c>
      <c r="AI244" s="88">
        <f t="shared" ref="AI244:BF244" si="81">IFERROR(RSQ(LN(B242:B249),LN($A242:$A249)),"")</f>
        <v>0.5643638397880687</v>
      </c>
      <c r="AJ244" s="88">
        <f t="shared" si="81"/>
        <v>0.46983856246964462</v>
      </c>
      <c r="AK244" s="88" t="str">
        <f t="shared" si="81"/>
        <v/>
      </c>
      <c r="AL244" s="88">
        <f t="shared" si="81"/>
        <v>0.75269060632417961</v>
      </c>
      <c r="AM244" s="88" t="str">
        <f t="shared" si="81"/>
        <v/>
      </c>
      <c r="AN244" s="88" t="str">
        <f t="shared" si="81"/>
        <v/>
      </c>
      <c r="AO244" s="88">
        <f t="shared" si="81"/>
        <v>0.50681477359166804</v>
      </c>
      <c r="AP244" s="88">
        <f t="shared" si="81"/>
        <v>0.88646949209352044</v>
      </c>
      <c r="AQ244" s="88">
        <f t="shared" si="81"/>
        <v>0.82891425677798092</v>
      </c>
      <c r="AR244" s="88">
        <f t="shared" si="81"/>
        <v>0.91405877780814604</v>
      </c>
      <c r="AS244" s="88">
        <f t="shared" si="81"/>
        <v>0.80530582301637488</v>
      </c>
      <c r="AT244" s="88" t="str">
        <f t="shared" si="81"/>
        <v/>
      </c>
      <c r="AU244" s="88">
        <f t="shared" si="81"/>
        <v>0.44523899981852605</v>
      </c>
      <c r="AV244" s="88">
        <f t="shared" si="81"/>
        <v>5.4929312694509361E-4</v>
      </c>
      <c r="AW244" s="88">
        <f t="shared" si="81"/>
        <v>0.69637437235367905</v>
      </c>
      <c r="AX244" s="88">
        <f t="shared" si="81"/>
        <v>0.76574279825870495</v>
      </c>
      <c r="AY244" s="88">
        <f t="shared" si="81"/>
        <v>0.59766755347105316</v>
      </c>
      <c r="AZ244" s="88">
        <f t="shared" si="81"/>
        <v>0.85974225824925965</v>
      </c>
      <c r="BA244" s="88">
        <f t="shared" si="81"/>
        <v>0.96744574600094513</v>
      </c>
      <c r="BB244" s="88">
        <f t="shared" si="81"/>
        <v>0.88116687534524629</v>
      </c>
      <c r="BC244" s="88" t="str">
        <f t="shared" si="81"/>
        <v/>
      </c>
      <c r="BD244" s="88">
        <f t="shared" si="81"/>
        <v>0.62342133530384081</v>
      </c>
      <c r="BE244" s="88">
        <f t="shared" si="81"/>
        <v>0.93438267037755152</v>
      </c>
      <c r="BF244" s="88">
        <f t="shared" si="81"/>
        <v>0.76756323237272639</v>
      </c>
    </row>
    <row r="245" spans="1:58" s="40" customFormat="1" x14ac:dyDescent="0.25">
      <c r="A245" s="40">
        <v>60</v>
      </c>
      <c r="B245" s="43">
        <f t="shared" si="79"/>
        <v>2.8512732926963503E-3</v>
      </c>
      <c r="C245" s="43">
        <f t="shared" si="79"/>
        <v>1.1796127986483885E-3</v>
      </c>
      <c r="D245" s="43">
        <f t="shared" si="79"/>
        <v>0</v>
      </c>
      <c r="E245" s="43">
        <f t="shared" si="79"/>
        <v>6.4359656636752666E-2</v>
      </c>
      <c r="F245" s="43">
        <f t="shared" si="79"/>
        <v>0</v>
      </c>
      <c r="G245" s="43">
        <f t="shared" si="79"/>
        <v>0.82708274217256528</v>
      </c>
      <c r="H245" s="43">
        <f t="shared" si="79"/>
        <v>1.4370895551058681E-2</v>
      </c>
      <c r="I245" s="43">
        <f t="shared" si="79"/>
        <v>5.402375841825327E-2</v>
      </c>
      <c r="J245" s="43">
        <f t="shared" si="79"/>
        <v>0.18391552846125508</v>
      </c>
      <c r="K245" s="43">
        <f t="shared" si="79"/>
        <v>5.5343678061451115E-2</v>
      </c>
      <c r="L245" s="43">
        <f t="shared" si="79"/>
        <v>0.30441007926906594</v>
      </c>
      <c r="M245" s="43">
        <f t="shared" si="79"/>
        <v>0</v>
      </c>
      <c r="N245" s="43">
        <f t="shared" si="79"/>
        <v>1.4409684698895222E-2</v>
      </c>
      <c r="O245" s="43">
        <f t="shared" si="79"/>
        <v>0.3203392698894873</v>
      </c>
      <c r="P245" s="43">
        <f t="shared" si="79"/>
        <v>0.59024924833641679</v>
      </c>
      <c r="Q245" s="43">
        <f t="shared" si="79"/>
        <v>0.11084588153163519</v>
      </c>
      <c r="R245" s="43">
        <f t="shared" si="79"/>
        <v>4.6813442062615479E-2</v>
      </c>
      <c r="S245" s="43">
        <f t="shared" si="79"/>
        <v>0.13943042375338882</v>
      </c>
      <c r="T245" s="43">
        <f t="shared" si="79"/>
        <v>0.70321846324837034</v>
      </c>
      <c r="U245" s="43">
        <f t="shared" si="79"/>
        <v>0.35250537004701538</v>
      </c>
      <c r="V245" s="43">
        <f t="shared" si="79"/>
        <v>1.4383899044561528</v>
      </c>
      <c r="W245" s="43">
        <f t="shared" si="79"/>
        <v>0.14119564299571438</v>
      </c>
      <c r="X245" s="43">
        <f t="shared" si="79"/>
        <v>0.73016292526557702</v>
      </c>
      <c r="Y245" s="43">
        <f t="shared" si="79"/>
        <v>0.14043921698416176</v>
      </c>
      <c r="AH245" s="114" t="s">
        <v>50</v>
      </c>
      <c r="AI245" s="88">
        <f>IFERROR(AI242-1,"")</f>
        <v>-1.0309204055506649</v>
      </c>
      <c r="AJ245" s="88">
        <f t="shared" ref="AJ245:BF245" si="82">IFERROR(AJ242-1,"")</f>
        <v>-1.1175057366836534</v>
      </c>
      <c r="AK245" s="88" t="str">
        <f t="shared" si="82"/>
        <v/>
      </c>
      <c r="AL245" s="88">
        <f t="shared" si="82"/>
        <v>-1.2813233250810236</v>
      </c>
      <c r="AM245" s="88" t="str">
        <f t="shared" si="82"/>
        <v/>
      </c>
      <c r="AN245" s="88" t="str">
        <f t="shared" si="82"/>
        <v/>
      </c>
      <c r="AO245" s="88">
        <f t="shared" si="82"/>
        <v>-1.1368088364481936</v>
      </c>
      <c r="AP245" s="88">
        <f t="shared" si="82"/>
        <v>-1.5025237186070073</v>
      </c>
      <c r="AQ245" s="88">
        <f t="shared" si="82"/>
        <v>-1.1084169272242821</v>
      </c>
      <c r="AR245" s="88">
        <f t="shared" si="82"/>
        <v>-1.39743741605731</v>
      </c>
      <c r="AS245" s="88">
        <f t="shared" si="82"/>
        <v>-1.298032483906232</v>
      </c>
      <c r="AT245" s="88" t="str">
        <f t="shared" si="82"/>
        <v/>
      </c>
      <c r="AU245" s="88">
        <f t="shared" si="82"/>
        <v>-1.0973466931077618</v>
      </c>
      <c r="AV245" s="88">
        <f t="shared" si="82"/>
        <v>-0.9991432322630085</v>
      </c>
      <c r="AW245" s="88">
        <f t="shared" si="82"/>
        <v>-1.0399277912511922</v>
      </c>
      <c r="AX245" s="88">
        <f t="shared" si="82"/>
        <v>-1.143324341448519</v>
      </c>
      <c r="AY245" s="88">
        <f t="shared" si="82"/>
        <v>-1.0546840505225856</v>
      </c>
      <c r="AZ245" s="88">
        <f t="shared" si="82"/>
        <v>-1.0812374005699443</v>
      </c>
      <c r="BA245" s="88">
        <f t="shared" si="82"/>
        <v>-1.2081689032873426</v>
      </c>
      <c r="BB245" s="88">
        <f t="shared" si="82"/>
        <v>-1.1474654021179254</v>
      </c>
      <c r="BC245" s="88" t="str">
        <f t="shared" si="82"/>
        <v/>
      </c>
      <c r="BD245" s="88">
        <f t="shared" si="82"/>
        <v>-1.0386898798818514</v>
      </c>
      <c r="BE245" s="88">
        <f t="shared" si="82"/>
        <v>-1.1017975261900523</v>
      </c>
      <c r="BF245" s="88">
        <f t="shared" si="82"/>
        <v>-1.2116269772675916</v>
      </c>
    </row>
    <row r="246" spans="1:58" s="40" customFormat="1" x14ac:dyDescent="0.25">
      <c r="A246" s="40">
        <v>120</v>
      </c>
      <c r="B246" s="43">
        <f t="shared" si="79"/>
        <v>3.0281185217640801E-3</v>
      </c>
      <c r="C246" s="43">
        <f t="shared" si="79"/>
        <v>1.2311173733703302E-3</v>
      </c>
      <c r="D246" s="43">
        <f t="shared" si="79"/>
        <v>0</v>
      </c>
      <c r="E246" s="43">
        <f t="shared" si="79"/>
        <v>6.5163925939747222E-2</v>
      </c>
      <c r="F246" s="43">
        <f t="shared" si="79"/>
        <v>0</v>
      </c>
      <c r="G246" s="43">
        <f t="shared" si="79"/>
        <v>0.92725655788972583</v>
      </c>
      <c r="H246" s="43">
        <f t="shared" si="79"/>
        <v>1.4994878803567948E-2</v>
      </c>
      <c r="I246" s="43">
        <f t="shared" si="79"/>
        <v>3.3760817831110991E-2</v>
      </c>
      <c r="J246" s="43">
        <f t="shared" si="79"/>
        <v>0.17602108489773516</v>
      </c>
      <c r="K246" s="43">
        <f t="shared" si="79"/>
        <v>3.554362017799681E-2</v>
      </c>
      <c r="L246" s="43">
        <f t="shared" si="79"/>
        <v>0.21045257627179734</v>
      </c>
      <c r="M246" s="43">
        <f t="shared" si="79"/>
        <v>1.5536386656646632</v>
      </c>
      <c r="N246" s="43">
        <f t="shared" si="79"/>
        <v>1.4512484821321489E-2</v>
      </c>
      <c r="O246" s="43">
        <f t="shared" si="79"/>
        <v>0.35796412189841631</v>
      </c>
      <c r="P246" s="43">
        <f t="shared" si="79"/>
        <v>0.59670894594893165</v>
      </c>
      <c r="Q246" s="43">
        <f t="shared" si="79"/>
        <v>9.3755741944610907E-2</v>
      </c>
      <c r="R246" s="43">
        <f t="shared" si="79"/>
        <v>4.6228095565597635E-2</v>
      </c>
      <c r="S246" s="43">
        <f t="shared" si="79"/>
        <v>0.13733429625777158</v>
      </c>
      <c r="T246" s="43">
        <f t="shared" si="79"/>
        <v>0.59431913946314974</v>
      </c>
      <c r="U246" s="43">
        <f t="shared" si="79"/>
        <v>0.31654106288384687</v>
      </c>
      <c r="V246" s="43">
        <f t="shared" si="79"/>
        <v>0.90267810704720208</v>
      </c>
      <c r="W246" s="43">
        <f t="shared" si="79"/>
        <v>0.13507644173166611</v>
      </c>
      <c r="X246" s="43">
        <f t="shared" si="79"/>
        <v>0.5904834116465979</v>
      </c>
      <c r="Y246" s="43">
        <f t="shared" si="79"/>
        <v>0.12241186526792455</v>
      </c>
      <c r="AH246" s="114" t="s">
        <v>54</v>
      </c>
      <c r="AI246" s="88">
        <f>IFERROR(AI243*AI242,"")</f>
        <v>-1.098496668532786E-4</v>
      </c>
      <c r="AJ246" s="88">
        <f t="shared" ref="AJ246:BF246" si="83">IFERROR(AJ243*AJ242,"")</f>
        <v>-2.5663072746492054E-4</v>
      </c>
      <c r="AK246" s="88" t="str">
        <f t="shared" si="83"/>
        <v/>
      </c>
      <c r="AL246" s="88">
        <f t="shared" si="83"/>
        <v>-8.2838699373507282E-2</v>
      </c>
      <c r="AM246" s="88" t="str">
        <f t="shared" si="83"/>
        <v/>
      </c>
      <c r="AN246" s="88" t="str">
        <f t="shared" si="83"/>
        <v/>
      </c>
      <c r="AO246" s="88">
        <f t="shared" si="83"/>
        <v>-4.0262489001650281E-3</v>
      </c>
      <c r="AP246" s="88">
        <f t="shared" si="83"/>
        <v>-0.31904839911871391</v>
      </c>
      <c r="AQ246" s="88">
        <f t="shared" si="83"/>
        <v>-3.5322058777329399E-2</v>
      </c>
      <c r="AR246" s="88">
        <f t="shared" si="83"/>
        <v>-0.13958284332518137</v>
      </c>
      <c r="AS246" s="88">
        <f t="shared" si="83"/>
        <v>-0.21321886645556284</v>
      </c>
      <c r="AT246" s="88" t="str">
        <f t="shared" si="83"/>
        <v/>
      </c>
      <c r="AU246" s="88">
        <f t="shared" si="83"/>
        <v>-2.2649080638898959E-3</v>
      </c>
      <c r="AV246" s="88">
        <f t="shared" si="83"/>
        <v>3.0178368658863829E-4</v>
      </c>
      <c r="AW246" s="88">
        <f t="shared" si="83"/>
        <v>-2.7943596511101947E-2</v>
      </c>
      <c r="AX246" s="88">
        <f t="shared" si="83"/>
        <v>-3.3194685096869542E-2</v>
      </c>
      <c r="AY246" s="88">
        <f t="shared" si="83"/>
        <v>-3.4764672408695752E-3</v>
      </c>
      <c r="AZ246" s="88">
        <f t="shared" si="83"/>
        <v>-1.7471478402583271E-2</v>
      </c>
      <c r="BA246" s="88">
        <f t="shared" si="83"/>
        <v>-0.34186537650521859</v>
      </c>
      <c r="BB246" s="88">
        <f t="shared" si="83"/>
        <v>-0.10577563014649931</v>
      </c>
      <c r="BC246" s="88" t="str">
        <f t="shared" si="83"/>
        <v/>
      </c>
      <c r="BD246" s="88">
        <f t="shared" si="83"/>
        <v>-6.463222755442883E-3</v>
      </c>
      <c r="BE246" s="88">
        <f t="shared" si="83"/>
        <v>-0.10901137628466055</v>
      </c>
      <c r="BF246" s="88">
        <f t="shared" si="83"/>
        <v>-8.6026338396879287E-2</v>
      </c>
    </row>
    <row r="247" spans="1:58" s="40" customFormat="1" x14ac:dyDescent="0.25">
      <c r="A247" s="40">
        <v>300</v>
      </c>
      <c r="B247" s="43">
        <f t="shared" si="79"/>
        <v>2.9793864679836732E-3</v>
      </c>
      <c r="C247" s="43">
        <f t="shared" si="79"/>
        <v>1.1037980541983353E-3</v>
      </c>
      <c r="D247" s="43">
        <f t="shared" si="79"/>
        <v>0</v>
      </c>
      <c r="E247" s="43">
        <f t="shared" si="79"/>
        <v>5.4702622461237811E-2</v>
      </c>
      <c r="F247" s="43">
        <f t="shared" si="79"/>
        <v>0</v>
      </c>
      <c r="G247" s="43">
        <f t="shared" si="79"/>
        <v>0.72862793182447771</v>
      </c>
      <c r="H247" s="43">
        <f t="shared" si="79"/>
        <v>1.3115958644747258E-2</v>
      </c>
      <c r="I247" s="43">
        <f t="shared" si="79"/>
        <v>2.7552661807546487E-2</v>
      </c>
      <c r="J247" s="43">
        <f t="shared" si="79"/>
        <v>0.17129107152500558</v>
      </c>
      <c r="K247" s="43">
        <f t="shared" si="79"/>
        <v>2.9506835535328815E-2</v>
      </c>
      <c r="L247" s="43">
        <f t="shared" si="79"/>
        <v>0.11191465207283689</v>
      </c>
      <c r="M247" s="43">
        <f t="shared" si="79"/>
        <v>1.5536386656646628</v>
      </c>
      <c r="N247" s="43">
        <f t="shared" si="79"/>
        <v>1.3065205610106162E-2</v>
      </c>
      <c r="O247" s="43">
        <f t="shared" si="79"/>
        <v>0.34139188162351308</v>
      </c>
      <c r="P247" s="43">
        <f t="shared" si="79"/>
        <v>0.54850775551151421</v>
      </c>
      <c r="Q247" s="43">
        <f t="shared" si="79"/>
        <v>9.8476317326116419E-2</v>
      </c>
      <c r="R247" s="43">
        <f t="shared" si="79"/>
        <v>4.6122410146377024E-2</v>
      </c>
      <c r="S247" s="43">
        <f t="shared" si="79"/>
        <v>0.13425439749034621</v>
      </c>
      <c r="T247" s="43">
        <f t="shared" si="79"/>
        <v>0.47668024276013737</v>
      </c>
      <c r="U247" s="43">
        <f t="shared" si="79"/>
        <v>0.30175594237815445</v>
      </c>
      <c r="V247" s="43">
        <f t="shared" si="79"/>
        <v>0.81148125744967581</v>
      </c>
      <c r="W247" s="43">
        <f t="shared" si="79"/>
        <v>0.12940925634826886</v>
      </c>
      <c r="X247" s="43">
        <f t="shared" si="79"/>
        <v>0.6038447339797971</v>
      </c>
      <c r="Y247" s="43">
        <f t="shared" si="79"/>
        <v>0.11848749438312235</v>
      </c>
      <c r="AH247" s="115" t="s">
        <v>51</v>
      </c>
      <c r="AI247" s="89">
        <f>IFERROR((SIGN(AI242)*ABS($AI$3)/AI246)^(1/AI245),"")</f>
        <v>1.095405877962877</v>
      </c>
      <c r="AJ247" s="89">
        <f t="shared" ref="AJ247:BF247" si="84">IFERROR((SIGN(AJ242)*ABS($AI$3)/AJ246)^(1/AJ245),"")</f>
        <v>2.3241804665320518</v>
      </c>
      <c r="AK247" s="89" t="str">
        <f t="shared" si="84"/>
        <v/>
      </c>
      <c r="AL247" s="89">
        <f t="shared" si="84"/>
        <v>189.45895588323094</v>
      </c>
      <c r="AM247" s="89" t="str">
        <f t="shared" si="84"/>
        <v/>
      </c>
      <c r="AN247" s="89" t="str">
        <f t="shared" si="84"/>
        <v/>
      </c>
      <c r="AO247" s="89">
        <f t="shared" si="84"/>
        <v>25.808303145299927</v>
      </c>
      <c r="AP247" s="89">
        <f t="shared" si="84"/>
        <v>214.77358718913902</v>
      </c>
      <c r="AQ247" s="89">
        <f t="shared" si="84"/>
        <v>198.98278108541257</v>
      </c>
      <c r="AR247" s="89">
        <f t="shared" si="84"/>
        <v>178.00320504671006</v>
      </c>
      <c r="AS247" s="89">
        <f t="shared" si="84"/>
        <v>366.87357257757674</v>
      </c>
      <c r="AT247" s="89" t="str">
        <f t="shared" si="84"/>
        <v/>
      </c>
      <c r="AU247" s="89">
        <f t="shared" si="84"/>
        <v>17.172863680889918</v>
      </c>
      <c r="AV247" s="89">
        <f t="shared" si="84"/>
        <v>3.0206965520039457</v>
      </c>
      <c r="AW247" s="89">
        <f t="shared" si="84"/>
        <v>225.09085384340986</v>
      </c>
      <c r="AX247" s="89">
        <f t="shared" si="84"/>
        <v>160.33693187646838</v>
      </c>
      <c r="AY247" s="89">
        <f t="shared" si="84"/>
        <v>28.92224854140721</v>
      </c>
      <c r="AZ247" s="89">
        <f t="shared" si="84"/>
        <v>118.53730833530076</v>
      </c>
      <c r="BA247" s="89">
        <f t="shared" si="84"/>
        <v>841.33272716942645</v>
      </c>
      <c r="BB247" s="89">
        <f t="shared" si="84"/>
        <v>432.22475761515517</v>
      </c>
      <c r="BC247" s="89" t="str">
        <f t="shared" si="84"/>
        <v/>
      </c>
      <c r="BD247" s="89">
        <f t="shared" si="84"/>
        <v>55.336564348843659</v>
      </c>
      <c r="BE247" s="89">
        <f t="shared" si="84"/>
        <v>571.25897882241452</v>
      </c>
      <c r="BF247" s="89">
        <f t="shared" si="84"/>
        <v>264.2764812294995</v>
      </c>
    </row>
    <row r="248" spans="1:58" s="40" customFormat="1" x14ac:dyDescent="0.25">
      <c r="A248" s="40">
        <v>600</v>
      </c>
      <c r="B248" s="43">
        <f t="shared" si="79"/>
        <v>2.9222324964633343E-3</v>
      </c>
      <c r="C248" s="43">
        <f t="shared" si="79"/>
        <v>1.0776593432740781E-3</v>
      </c>
      <c r="D248" s="43">
        <f t="shared" si="79"/>
        <v>0</v>
      </c>
      <c r="E248" s="43">
        <f t="shared" si="79"/>
        <v>5.2613590306094221E-2</v>
      </c>
      <c r="F248" s="43">
        <f t="shared" si="79"/>
        <v>0</v>
      </c>
      <c r="G248" s="43">
        <f t="shared" si="79"/>
        <v>0.49146391554064084</v>
      </c>
      <c r="H248" s="43">
        <f t="shared" si="79"/>
        <v>1.2942407749161375E-2</v>
      </c>
      <c r="I248" s="43">
        <f t="shared" si="79"/>
        <v>3.0732250621267918E-2</v>
      </c>
      <c r="J248" s="43">
        <f t="shared" si="79"/>
        <v>0.16899587346079539</v>
      </c>
      <c r="K248" s="43">
        <f t="shared" si="79"/>
        <v>3.1329868338386191E-2</v>
      </c>
      <c r="L248" s="43">
        <f t="shared" si="79"/>
        <v>9.0327805231978905E-2</v>
      </c>
      <c r="M248" s="43">
        <f t="shared" si="79"/>
        <v>1.5536386656646637</v>
      </c>
      <c r="N248" s="43">
        <f t="shared" si="79"/>
        <v>1.3115966070902004E-2</v>
      </c>
      <c r="O248" s="43">
        <f t="shared" si="79"/>
        <v>0.36437428511076847</v>
      </c>
      <c r="P248" s="43">
        <f t="shared" si="79"/>
        <v>0.53761003801885532</v>
      </c>
      <c r="Q248" s="43">
        <f t="shared" si="79"/>
        <v>0.1010497011127322</v>
      </c>
      <c r="R248" s="43">
        <f t="shared" si="79"/>
        <v>4.7089751699067352E-2</v>
      </c>
      <c r="S248" s="43">
        <f t="shared" si="79"/>
        <v>0.12975171115566711</v>
      </c>
      <c r="T248" s="43">
        <f t="shared" si="79"/>
        <v>0.40516269223816148</v>
      </c>
      <c r="U248" s="43">
        <f t="shared" si="79"/>
        <v>0.28607565748826991</v>
      </c>
      <c r="V248" s="43">
        <f t="shared" si="79"/>
        <v>0.60175905614396596</v>
      </c>
      <c r="W248" s="43">
        <f t="shared" si="79"/>
        <v>0.1319512557266663</v>
      </c>
      <c r="X248" s="43">
        <f t="shared" si="79"/>
        <v>0.53700268850247312</v>
      </c>
      <c r="Y248" s="43">
        <f t="shared" si="79"/>
        <v>0.11344333111310499</v>
      </c>
      <c r="AH248" s="115" t="s">
        <v>55</v>
      </c>
      <c r="AI248" s="90">
        <f>IFERROR(AI243*AI247^AI242,"")</f>
        <v>3.5426633592110877E-3</v>
      </c>
      <c r="AJ248" s="90">
        <f t="shared" ref="AJ248:BF248" si="85">IFERROR(AJ243*AJ247^AJ242,"")</f>
        <v>1.9779293608355184E-3</v>
      </c>
      <c r="AK248" s="90" t="str">
        <f t="shared" si="85"/>
        <v/>
      </c>
      <c r="AL248" s="90">
        <f t="shared" si="85"/>
        <v>6.7345626541512327E-2</v>
      </c>
      <c r="AM248" s="90" t="str">
        <f t="shared" si="85"/>
        <v/>
      </c>
      <c r="AN248" s="90" t="str">
        <f t="shared" si="85"/>
        <v/>
      </c>
      <c r="AO248" s="90">
        <f t="shared" si="85"/>
        <v>1.8864500141460475E-2</v>
      </c>
      <c r="AP248" s="90">
        <f t="shared" si="85"/>
        <v>4.2738995043754432E-2</v>
      </c>
      <c r="AQ248" s="90">
        <f t="shared" si="85"/>
        <v>0.18353479127274724</v>
      </c>
      <c r="AR248" s="90">
        <f t="shared" si="85"/>
        <v>4.4787732069252954E-2</v>
      </c>
      <c r="AS248" s="90">
        <f t="shared" si="85"/>
        <v>0.12309851858061351</v>
      </c>
      <c r="AT248" s="90" t="str">
        <f t="shared" si="85"/>
        <v/>
      </c>
      <c r="AU248" s="90">
        <f t="shared" si="85"/>
        <v>1.7640931738564306E-2</v>
      </c>
      <c r="AV248" s="90">
        <f t="shared" si="85"/>
        <v>0.35256889604771041</v>
      </c>
      <c r="AW248" s="90">
        <f t="shared" si="85"/>
        <v>0.56374481730613868</v>
      </c>
      <c r="AX248" s="90">
        <f t="shared" si="85"/>
        <v>0.11186999378891994</v>
      </c>
      <c r="AY248" s="90">
        <f t="shared" si="85"/>
        <v>5.2889733414063375E-2</v>
      </c>
      <c r="AZ248" s="90">
        <f t="shared" si="85"/>
        <v>0.14591469877626359</v>
      </c>
      <c r="BA248" s="90">
        <f t="shared" si="85"/>
        <v>0.40415869704040641</v>
      </c>
      <c r="BB248" s="90">
        <f t="shared" si="85"/>
        <v>0.29310248465569749</v>
      </c>
      <c r="BC248" s="90" t="str">
        <f t="shared" si="85"/>
        <v/>
      </c>
      <c r="BD248" s="90">
        <f t="shared" si="85"/>
        <v>0.14302593990425097</v>
      </c>
      <c r="BE248" s="90">
        <f t="shared" si="85"/>
        <v>0.56117176929810064</v>
      </c>
      <c r="BF248" s="90">
        <f t="shared" si="85"/>
        <v>0.12487844633122334</v>
      </c>
    </row>
    <row r="249" spans="1:58" s="40" customFormat="1" x14ac:dyDescent="0.25">
      <c r="A249" s="40">
        <v>1800</v>
      </c>
      <c r="B249" s="43">
        <f t="shared" si="79"/>
        <v>2.9634006493222754E-3</v>
      </c>
      <c r="C249" s="43">
        <f t="shared" si="79"/>
        <v>1.078201126665037E-3</v>
      </c>
      <c r="D249" s="43">
        <f t="shared" si="79"/>
        <v>0</v>
      </c>
      <c r="E249" s="43">
        <f t="shared" si="79"/>
        <v>5.3247277876929774E-2</v>
      </c>
      <c r="F249" s="43">
        <f t="shared" si="79"/>
        <v>0</v>
      </c>
      <c r="G249" s="43">
        <f t="shared" si="79"/>
        <v>0.35276858470004363</v>
      </c>
      <c r="H249" s="43">
        <f t="shared" si="79"/>
        <v>1.2802602901645489E-2</v>
      </c>
      <c r="I249" s="43">
        <f t="shared" si="79"/>
        <v>2.4924394854481065E-2</v>
      </c>
      <c r="J249" s="43">
        <f t="shared" si="79"/>
        <v>0.16462509952246843</v>
      </c>
      <c r="K249" s="43">
        <f t="shared" si="79"/>
        <v>2.4374840177502952E-2</v>
      </c>
      <c r="L249" s="43">
        <f t="shared" si="79"/>
        <v>6.3024730790768757E-2</v>
      </c>
      <c r="M249" s="43">
        <f t="shared" si="79"/>
        <v>1.5536386656646637</v>
      </c>
      <c r="N249" s="43">
        <f t="shared" si="79"/>
        <v>1.2953495520427407E-2</v>
      </c>
      <c r="O249" s="43">
        <f t="shared" si="79"/>
        <v>0.34964649200796299</v>
      </c>
      <c r="P249" s="43">
        <f t="shared" si="79"/>
        <v>0.51551580771225614</v>
      </c>
      <c r="Q249" s="43">
        <f t="shared" si="79"/>
        <v>9.5255230046372E-2</v>
      </c>
      <c r="R249" s="43">
        <f t="shared" si="79"/>
        <v>4.5342475468819442E-2</v>
      </c>
      <c r="S249" s="43">
        <f t="shared" si="79"/>
        <v>0.12784135237230768</v>
      </c>
      <c r="T249" s="43">
        <f t="shared" si="79"/>
        <v>0.36463608884377752</v>
      </c>
      <c r="U249" s="43">
        <f t="shared" si="79"/>
        <v>0.27627606189121601</v>
      </c>
      <c r="V249" s="43">
        <f t="shared" si="79"/>
        <v>0.62813604614883001</v>
      </c>
      <c r="W249" s="43">
        <f t="shared" si="79"/>
        <v>0.13311188497543788</v>
      </c>
      <c r="X249" s="43">
        <f t="shared" si="79"/>
        <v>0.53054483456129709</v>
      </c>
      <c r="Y249" s="43">
        <f t="shared" si="79"/>
        <v>0.10659870934337416</v>
      </c>
      <c r="AH249" s="114"/>
      <c r="AI249" s="88"/>
      <c r="AJ249" s="88"/>
      <c r="AK249" s="88"/>
      <c r="AL249" s="88"/>
      <c r="AM249" s="88"/>
      <c r="AN249" s="88"/>
      <c r="AO249" s="88"/>
      <c r="AP249" s="88"/>
      <c r="AQ249" s="88"/>
      <c r="AR249" s="88"/>
      <c r="AS249" s="88"/>
      <c r="AT249" s="88"/>
      <c r="AU249" s="88"/>
      <c r="AV249" s="88"/>
      <c r="AW249" s="88"/>
      <c r="AX249" s="88"/>
      <c r="AY249" s="88"/>
      <c r="AZ249" s="88"/>
      <c r="BA249" s="88"/>
      <c r="BB249" s="88"/>
      <c r="BC249" s="88"/>
      <c r="BD249" s="88"/>
      <c r="BE249" s="88"/>
      <c r="BF249" s="88"/>
    </row>
    <row r="251" spans="1:58" s="40" customFormat="1" ht="18.75" x14ac:dyDescent="0.3">
      <c r="A251" s="39" t="s">
        <v>31</v>
      </c>
      <c r="E251" s="39" t="s">
        <v>43</v>
      </c>
      <c r="AH251" s="114"/>
      <c r="AI251" s="88"/>
      <c r="AJ251" s="88"/>
      <c r="AK251" s="88"/>
      <c r="AL251" s="88"/>
      <c r="AM251" s="88"/>
      <c r="AN251" s="88"/>
      <c r="AO251" s="88"/>
      <c r="AP251" s="88"/>
      <c r="AQ251" s="88"/>
      <c r="AR251" s="88"/>
      <c r="AS251" s="88"/>
      <c r="AT251" s="88"/>
      <c r="AU251" s="88"/>
      <c r="AV251" s="88"/>
      <c r="AW251" s="88"/>
      <c r="AX251" s="88"/>
      <c r="AY251" s="88"/>
      <c r="AZ251" s="88"/>
      <c r="BA251" s="88"/>
      <c r="BB251" s="88"/>
      <c r="BC251" s="88"/>
      <c r="BD251" s="88"/>
      <c r="BE251" s="88"/>
      <c r="BF251" s="88"/>
    </row>
    <row r="252" spans="1:58" s="40" customFormat="1" x14ac:dyDescent="0.25">
      <c r="AH252" s="114"/>
      <c r="AI252" s="88"/>
      <c r="AJ252" s="88"/>
      <c r="AK252" s="88"/>
      <c r="AL252" s="88"/>
      <c r="AM252" s="88"/>
      <c r="AN252" s="88"/>
      <c r="AO252" s="88"/>
      <c r="AP252" s="88"/>
      <c r="AQ252" s="88"/>
      <c r="AR252" s="88"/>
      <c r="AS252" s="88"/>
      <c r="AT252" s="88"/>
      <c r="AU252" s="88"/>
      <c r="AV252" s="88"/>
      <c r="AW252" s="88"/>
      <c r="AX252" s="88"/>
      <c r="AY252" s="88"/>
      <c r="AZ252" s="88"/>
      <c r="BA252" s="88"/>
      <c r="BB252" s="88"/>
      <c r="BC252" s="88"/>
      <c r="BD252" s="88"/>
      <c r="BE252" s="88"/>
      <c r="BF252" s="88"/>
    </row>
    <row r="253" spans="1:58" s="40" customFormat="1" x14ac:dyDescent="0.25">
      <c r="A253" s="44" t="s">
        <v>30</v>
      </c>
      <c r="AH253" s="114"/>
      <c r="AI253" s="88"/>
      <c r="AJ253" s="88"/>
      <c r="AK253" s="88"/>
      <c r="AL253" s="88"/>
      <c r="AM253" s="88"/>
      <c r="AN253" s="88"/>
      <c r="AO253" s="88"/>
      <c r="AP253" s="88"/>
      <c r="AQ253" s="88"/>
      <c r="AR253" s="88"/>
      <c r="AS253" s="88"/>
      <c r="AT253" s="88"/>
      <c r="AU253" s="88"/>
      <c r="AV253" s="88"/>
      <c r="AW253" s="88"/>
      <c r="AX253" s="88"/>
      <c r="AY253" s="88"/>
      <c r="AZ253" s="88"/>
      <c r="BA253" s="88"/>
      <c r="BB253" s="88"/>
      <c r="BC253" s="88"/>
      <c r="BD253" s="88"/>
      <c r="BE253" s="88"/>
      <c r="BF253" s="88"/>
    </row>
    <row r="254" spans="1:58" s="40" customFormat="1" x14ac:dyDescent="0.25">
      <c r="A254" s="41" t="s">
        <v>34</v>
      </c>
      <c r="B254" s="42" t="s">
        <v>4</v>
      </c>
      <c r="C254" s="42" t="s">
        <v>5</v>
      </c>
      <c r="D254" s="41" t="s">
        <v>6</v>
      </c>
      <c r="E254" s="41" t="s">
        <v>7</v>
      </c>
      <c r="F254" s="41" t="s">
        <v>8</v>
      </c>
      <c r="G254" s="41" t="s">
        <v>9</v>
      </c>
      <c r="H254" s="41" t="s">
        <v>10</v>
      </c>
      <c r="I254" s="41" t="s">
        <v>11</v>
      </c>
      <c r="J254" s="41" t="s">
        <v>12</v>
      </c>
      <c r="K254" s="41" t="s">
        <v>13</v>
      </c>
      <c r="L254" s="41" t="s">
        <v>14</v>
      </c>
      <c r="M254" s="41" t="s">
        <v>15</v>
      </c>
      <c r="N254" s="41" t="s">
        <v>16</v>
      </c>
      <c r="O254" s="41" t="s">
        <v>17</v>
      </c>
      <c r="P254" s="41" t="s">
        <v>18</v>
      </c>
      <c r="Q254" s="41" t="s">
        <v>19</v>
      </c>
      <c r="R254" s="41" t="s">
        <v>20</v>
      </c>
      <c r="S254" s="41" t="s">
        <v>21</v>
      </c>
      <c r="T254" s="41" t="s">
        <v>22</v>
      </c>
      <c r="U254" s="41" t="s">
        <v>23</v>
      </c>
      <c r="V254" s="41" t="s">
        <v>24</v>
      </c>
      <c r="W254" s="41" t="s">
        <v>25</v>
      </c>
      <c r="X254" s="41" t="s">
        <v>26</v>
      </c>
      <c r="Y254" s="41" t="s">
        <v>27</v>
      </c>
      <c r="AH254" s="114" t="s">
        <v>56</v>
      </c>
      <c r="AI254" s="88" t="s">
        <v>4</v>
      </c>
      <c r="AJ254" s="88" t="s">
        <v>5</v>
      </c>
      <c r="AK254" s="88" t="s">
        <v>6</v>
      </c>
      <c r="AL254" s="88" t="s">
        <v>7</v>
      </c>
      <c r="AM254" s="88" t="s">
        <v>8</v>
      </c>
      <c r="AN254" s="88" t="s">
        <v>9</v>
      </c>
      <c r="AO254" s="88" t="s">
        <v>10</v>
      </c>
      <c r="AP254" s="88" t="s">
        <v>11</v>
      </c>
      <c r="AQ254" s="88" t="s">
        <v>12</v>
      </c>
      <c r="AR254" s="88" t="s">
        <v>13</v>
      </c>
      <c r="AS254" s="88" t="s">
        <v>14</v>
      </c>
      <c r="AT254" s="88" t="s">
        <v>15</v>
      </c>
      <c r="AU254" s="88" t="s">
        <v>16</v>
      </c>
      <c r="AV254" s="88" t="s">
        <v>17</v>
      </c>
      <c r="AW254" s="88" t="s">
        <v>18</v>
      </c>
      <c r="AX254" s="88" t="s">
        <v>19</v>
      </c>
      <c r="AY254" s="88" t="s">
        <v>20</v>
      </c>
      <c r="AZ254" s="88" t="s">
        <v>21</v>
      </c>
      <c r="BA254" s="88" t="s">
        <v>22</v>
      </c>
      <c r="BB254" s="88" t="s">
        <v>23</v>
      </c>
      <c r="BC254" s="88" t="s">
        <v>24</v>
      </c>
      <c r="BD254" s="88" t="s">
        <v>25</v>
      </c>
      <c r="BE254" s="88" t="s">
        <v>26</v>
      </c>
      <c r="BF254" s="88" t="s">
        <v>27</v>
      </c>
    </row>
    <row r="255" spans="1:58" s="40" customFormat="1" x14ac:dyDescent="0.25">
      <c r="A255" s="44">
        <v>3</v>
      </c>
      <c r="B255" s="44"/>
      <c r="C255" s="44"/>
      <c r="D255" s="43">
        <v>14.037356902356899</v>
      </c>
      <c r="E255" s="43">
        <v>0.21370596279910795</v>
      </c>
      <c r="F255" s="43">
        <v>4.1681203681014996</v>
      </c>
      <c r="G255" s="43">
        <v>17.963333333333331</v>
      </c>
      <c r="H255" s="43">
        <v>8.228253375667767E-2</v>
      </c>
      <c r="I255" s="43">
        <v>0.60423444523046432</v>
      </c>
      <c r="J255" s="43">
        <v>0.28365297268100115</v>
      </c>
      <c r="K255" s="43">
        <v>0.17748991667066011</v>
      </c>
      <c r="L255" s="43">
        <v>2.8672816436865984</v>
      </c>
      <c r="M255" s="43">
        <v>18.981171892025205</v>
      </c>
      <c r="N255" s="43">
        <v>2.5265119789626153E-3</v>
      </c>
      <c r="O255" s="43">
        <v>2.6401944444444445</v>
      </c>
      <c r="P255" s="43">
        <v>6.3018081773413543</v>
      </c>
      <c r="Q255" s="43">
        <v>-0.32927752160024537</v>
      </c>
      <c r="R255" s="43">
        <v>5.7127875978061217E-2</v>
      </c>
      <c r="S255" s="43">
        <v>6.7909552766165365E-2</v>
      </c>
      <c r="T255" s="43">
        <v>13.756416979870052</v>
      </c>
      <c r="U255" s="43">
        <v>-4.1222173808772473E-3</v>
      </c>
      <c r="V255" s="43">
        <v>14.994412803430832</v>
      </c>
      <c r="W255" s="43">
        <v>7.5266961710448457E-2</v>
      </c>
      <c r="X255" s="43">
        <v>1.6447091755720051</v>
      </c>
      <c r="Y255" s="43">
        <v>1.525507176424199</v>
      </c>
      <c r="AH255" s="114" t="s">
        <v>61</v>
      </c>
      <c r="AI255" s="88" t="str">
        <f t="array" ref="AI255">IFERROR(MATCH(MIN(IF(B255:B262&gt;0.33,B255:B262)),B255:B262,0),"-INF")</f>
        <v>-INF</v>
      </c>
      <c r="AJ255" s="88" t="str">
        <f t="array" ref="AJ255">IFERROR(MATCH(MIN(IF(C255:C262&gt;0.33,C255:C262)),C255:C262,0),"-INF")</f>
        <v>-INF</v>
      </c>
      <c r="AK255" s="88">
        <f t="array" ref="AK255">IFERROR(MATCH(MIN(IF(D255:D262&gt;0.33,D255:D262)),D255:D262,0),"-INF")</f>
        <v>1</v>
      </c>
      <c r="AL255" s="88" t="str">
        <f t="array" ref="AL255">IFERROR(MATCH(MIN(IF(E255:E262&gt;0.33,E255:E262)),E255:E262,0),"-INF")</f>
        <v>-INF</v>
      </c>
      <c r="AM255" s="88">
        <f t="array" ref="AM255">IFERROR(MATCH(MIN(IF(F255:F262&gt;0.33,F255:F262)),F255:F262,0),"-INF")</f>
        <v>4</v>
      </c>
      <c r="AN255" s="88">
        <f t="array" ref="AN255">IFERROR(MATCH(MIN(IF(G255:G262&gt;0.33,G255:G262)),G255:G262,0),"-INF")</f>
        <v>8</v>
      </c>
      <c r="AO255" s="88" t="str">
        <f t="array" ref="AO255">IFERROR(MATCH(MIN(IF(H255:H262&gt;0.33,H255:H262)),H255:H262,0),"-INF")</f>
        <v>-INF</v>
      </c>
      <c r="AP255" s="88">
        <f t="array" ref="AP255">IFERROR(MATCH(MIN(IF(I255:I262&gt;0.33,I255:I262)),I255:I262,0),"-INF")</f>
        <v>2</v>
      </c>
      <c r="AQ255" s="88" t="str">
        <f t="array" ref="AQ255">IFERROR(MATCH(MIN(IF(J255:J262&gt;0.33,J255:J262)),J255:J262,0),"-INF")</f>
        <v>-INF</v>
      </c>
      <c r="AR255" s="88" t="str">
        <f t="array" ref="AR255">IFERROR(MATCH(MIN(IF(K255:K262&gt;0.33,K255:K262)),K255:K262,0),"-INF")</f>
        <v>-INF</v>
      </c>
      <c r="AS255" s="88">
        <f t="array" ref="AS255">IFERROR(MATCH(MIN(IF(L255:L262&gt;0.33,L255:L262)),L255:L262,0),"-INF")</f>
        <v>6</v>
      </c>
      <c r="AT255" s="88">
        <f t="array" ref="AT255">IFERROR(MATCH(MIN(IF(M255:M262&gt;0.33,M255:M262)),M255:M262,0),"-INF")</f>
        <v>4</v>
      </c>
      <c r="AU255" s="88" t="str">
        <f t="array" ref="AU255">IFERROR(MATCH(MIN(IF(N255:N262&gt;0.33,N255:N262)),N255:N262,0),"-INF")</f>
        <v>-INF</v>
      </c>
      <c r="AV255" s="88">
        <f t="array" ref="AV255">IFERROR(MATCH(MIN(IF(O255:O262&gt;0.33,O255:O262)),O255:O262,0),"-INF")</f>
        <v>1</v>
      </c>
      <c r="AW255" s="88">
        <f t="array" ref="AW255">IFERROR(MATCH(MIN(IF(P255:P262&gt;0.33,P255:P262)),P255:P262,0),"-INF")</f>
        <v>1</v>
      </c>
      <c r="AX255" s="88" t="str">
        <f t="array" ref="AX255">IFERROR(MATCH(MIN(IF(Q255:Q262&gt;0.33,Q255:Q262)),Q255:Q262,0),"-INF")</f>
        <v>-INF</v>
      </c>
      <c r="AY255" s="88" t="str">
        <f t="array" ref="AY255">IFERROR(MATCH(MIN(IF(R255:R262&gt;0.33,R255:R262)),R255:R262,0),"-INF")</f>
        <v>-INF</v>
      </c>
      <c r="AZ255" s="88" t="str">
        <f t="array" ref="AZ255">IFERROR(MATCH(MIN(IF(S255:S262&gt;0.33,S255:S262)),S255:S262,0),"-INF")</f>
        <v>-INF</v>
      </c>
      <c r="BA255" s="88">
        <f t="array" ref="BA255">IFERROR(MATCH(MIN(IF(T255:T262&gt;0.33,T255:T262)),T255:T262,0),"-INF")</f>
        <v>5</v>
      </c>
      <c r="BB255" s="88">
        <f t="array" ref="BB255">IFERROR(MATCH(MIN(IF(U255:U262&gt;0.33,U255:U262)),U255:U262,0),"-INF")</f>
        <v>4</v>
      </c>
      <c r="BC255" s="88">
        <f t="array" ref="BC255">IFERROR(MATCH(MIN(IF(V255:V262&gt;0.33,V255:V262)),V255:V262,0),"-INF")</f>
        <v>7</v>
      </c>
      <c r="BD255" s="88" t="str">
        <f t="array" ref="BD255">IFERROR(MATCH(MIN(IF(W255:W262&gt;0.33,W255:W262)),W255:W262,0),"-INF")</f>
        <v>-INF</v>
      </c>
      <c r="BE255" s="88">
        <f t="array" ref="BE255">IFERROR(MATCH(MIN(IF(X255:X262&gt;0.33,X255:X262)),X255:X262,0),"-INF")</f>
        <v>6</v>
      </c>
      <c r="BF255" s="88">
        <f t="array" ref="BF255">IFERROR(MATCH(MIN(IF(Y255:Y262&gt;0.33,Y255:Y262)),Y255:Y262,0),"-INF")</f>
        <v>4</v>
      </c>
    </row>
    <row r="256" spans="1:58" s="40" customFormat="1" x14ac:dyDescent="0.25">
      <c r="A256" s="44">
        <v>10</v>
      </c>
      <c r="B256" s="44"/>
      <c r="C256" s="44"/>
      <c r="D256" s="43">
        <v>25.581167919799501</v>
      </c>
      <c r="E256" s="43">
        <v>0.11204799578137557</v>
      </c>
      <c r="F256" s="43">
        <v>1.1291598539135244</v>
      </c>
      <c r="G256" s="43">
        <v>32.806666666666672</v>
      </c>
      <c r="H256" s="43">
        <v>4.6761175914089168E-2</v>
      </c>
      <c r="I256" s="43">
        <v>0.4495225823488172</v>
      </c>
      <c r="J256" s="43">
        <v>0.24826882398157293</v>
      </c>
      <c r="K256" s="43">
        <v>0.16172660570325817</v>
      </c>
      <c r="L256" s="43">
        <v>6.5357904955009509</v>
      </c>
      <c r="M256" s="43">
        <v>37.14665014697237</v>
      </c>
      <c r="N256" s="43">
        <v>1.3833870480567051E-3</v>
      </c>
      <c r="O256" s="43">
        <v>3.9457731481481479</v>
      </c>
      <c r="P256" s="43">
        <v>14.725389610955329</v>
      </c>
      <c r="Q256" s="43">
        <v>0.2702180881835462</v>
      </c>
      <c r="R256" s="43">
        <v>3.1056126938606023E-2</v>
      </c>
      <c r="S256" s="43">
        <v>3.674481491839196E-2</v>
      </c>
      <c r="T256" s="43">
        <v>21.838029512929971</v>
      </c>
      <c r="U256" s="43">
        <v>-8.6561553353085435E-2</v>
      </c>
      <c r="V256" s="43">
        <v>-9.844212475667879</v>
      </c>
      <c r="W256" s="43">
        <v>4.2156633727870714E-2</v>
      </c>
      <c r="X256" s="43">
        <v>-0.62992627236585352</v>
      </c>
      <c r="Y256" s="43">
        <v>0.94494130435826795</v>
      </c>
      <c r="AH256" s="114" t="s">
        <v>62</v>
      </c>
      <c r="AI256" s="88" t="str">
        <f t="array" ref="AI256">IFERROR(MATCH(MAX(IF(B255:B262&lt;0.33,B255:B262)),B255:B262,0),"INF")</f>
        <v>INF</v>
      </c>
      <c r="AJ256" s="88" t="str">
        <f t="array" ref="AJ256">IFERROR(MATCH(MAX(IF(C255:C262&lt;0.33,C255:C262)),C255:C262,0),"INF")</f>
        <v>INF</v>
      </c>
      <c r="AK256" s="88" t="str">
        <f t="array" ref="AK256">IFERROR(MATCH(MAX(IF(D255:D262&lt;0.33,D255:D262)),D255:D262,0),"INF")</f>
        <v>INF</v>
      </c>
      <c r="AL256" s="88">
        <f t="array" ref="AL256">IFERROR(MATCH(MAX(IF(E255:E262&lt;0.33,E255:E262)),E255:E262,0),"INF")</f>
        <v>1</v>
      </c>
      <c r="AM256" s="88">
        <f t="array" ref="AM256">IFERROR(MATCH(MAX(IF(F255:F262&lt;0.33,F255:F262)),F255:F262,0),"INF")</f>
        <v>8</v>
      </c>
      <c r="AN256" s="88" t="str">
        <f t="array" ref="AN256">IFERROR(MATCH(MAX(IF(G255:G262&lt;0.33,G255:G262)),G255:G262,0),"INF")</f>
        <v>INF</v>
      </c>
      <c r="AO256" s="88">
        <f t="array" ref="AO256">IFERROR(MATCH(MAX(IF(H255:H262&lt;0.33,H255:H262)),H255:H262,0),"INF")</f>
        <v>1</v>
      </c>
      <c r="AP256" s="88">
        <f t="array" ref="AP256">IFERROR(MATCH(MAX(IF(I255:I262&lt;0.33,I255:I262)),I255:I262,0),"INF")</f>
        <v>3</v>
      </c>
      <c r="AQ256" s="88">
        <f t="array" ref="AQ256">IFERROR(MATCH(MAX(IF(J255:J262&lt;0.33,J255:J262)),J255:J262,0),"INF")</f>
        <v>1</v>
      </c>
      <c r="AR256" s="88">
        <f t="array" ref="AR256">IFERROR(MATCH(MAX(IF(K255:K262&lt;0.33,K255:K262)),K255:K262,0),"INF")</f>
        <v>1</v>
      </c>
      <c r="AS256" s="88">
        <f t="array" ref="AS256">IFERROR(MATCH(MAX(IF(L255:L262&lt;0.33,L255:L262)),L255:L262,0),"INF")</f>
        <v>7</v>
      </c>
      <c r="AT256" s="88">
        <f t="array" ref="AT256">IFERROR(MATCH(MAX(IF(M255:M262&lt;0.33,M255:M262)),M255:M262,0),"INF")</f>
        <v>6</v>
      </c>
      <c r="AU256" s="88">
        <f t="array" ref="AU256">IFERROR(MATCH(MAX(IF(N255:N262&lt;0.33,N255:N262)),N255:N262,0),"INF")</f>
        <v>1</v>
      </c>
      <c r="AV256" s="88" t="str">
        <f t="array" ref="AV256">IFERROR(MATCH(MAX(IF(O255:O262&lt;0.33,O255:O262)),O255:O262,0),"INF")</f>
        <v>INF</v>
      </c>
      <c r="AW256" s="88" t="str">
        <f t="array" ref="AW256">IFERROR(MATCH(MAX(IF(P255:P262&lt;0.33,P255:P262)),P255:P262,0),"INF")</f>
        <v>INF</v>
      </c>
      <c r="AX256" s="88">
        <f t="array" ref="AX256">IFERROR(MATCH(MAX(IF(Q255:Q262&lt;0.33,Q255:Q262)),Q255:Q262,0),"INF")</f>
        <v>2</v>
      </c>
      <c r="AY256" s="88">
        <f t="array" ref="AY256">IFERROR(MATCH(MAX(IF(R255:R262&lt;0.33,R255:R262)),R255:R262,0),"INF")</f>
        <v>1</v>
      </c>
      <c r="AZ256" s="88">
        <f t="array" ref="AZ256">IFERROR(MATCH(MAX(IF(S255:S262&lt;0.33,S255:S262)),S255:S262,0),"INF")</f>
        <v>1</v>
      </c>
      <c r="BA256" s="88">
        <f t="array" ref="BA256">IFERROR(MATCH(MAX(IF(T255:T262&lt;0.33,T255:T262)),T255:T262,0),"INF")</f>
        <v>6</v>
      </c>
      <c r="BB256" s="88">
        <f t="array" ref="BB256">IFERROR(MATCH(MAX(IF(U255:U262&lt;0.33,U255:U262)),U255:U262,0),"INF")</f>
        <v>3</v>
      </c>
      <c r="BC256" s="88">
        <f t="array" ref="BC256">IFERROR(MATCH(MAX(IF(V255:V262&lt;0.33,V255:V262)),V255:V262,0),"INF")</f>
        <v>2</v>
      </c>
      <c r="BD256" s="88">
        <f t="array" ref="BD256">IFERROR(MATCH(MAX(IF(W255:W262&lt;0.33,W255:W262)),W255:W262,0),"INF")</f>
        <v>1</v>
      </c>
      <c r="BE256" s="88">
        <f t="array" ref="BE256">IFERROR(MATCH(MAX(IF(X255:X262&lt;0.33,X255:X262)),X255:X262,0),"INF")</f>
        <v>7</v>
      </c>
      <c r="BF256" s="88">
        <f t="array" ref="BF256">IFERROR(MATCH(MAX(IF(Y255:Y262&lt;0.33,Y255:Y262)),Y255:Y262,0),"INF")</f>
        <v>5</v>
      </c>
    </row>
    <row r="257" spans="1:58" s="40" customFormat="1" x14ac:dyDescent="0.25">
      <c r="A257" s="44">
        <v>30</v>
      </c>
      <c r="B257" s="44"/>
      <c r="C257" s="44"/>
      <c r="D257" s="43">
        <v>45.676666666666662</v>
      </c>
      <c r="E257" s="43">
        <v>6.895486404991566E-2</v>
      </c>
      <c r="F257" s="43">
        <v>1.1480200686616333</v>
      </c>
      <c r="G257" s="43">
        <v>53.053333333333335</v>
      </c>
      <c r="H257" s="43">
        <v>2.8363848202159238E-2</v>
      </c>
      <c r="I257" s="43">
        <v>0.27701596121359262</v>
      </c>
      <c r="J257" s="43">
        <v>0.16257409890498853</v>
      </c>
      <c r="K257" s="43">
        <v>9.6204613212588816E-2</v>
      </c>
      <c r="L257" s="43">
        <v>15.008572622244136</v>
      </c>
      <c r="M257" s="43">
        <v>31.934979540268632</v>
      </c>
      <c r="N257" s="43">
        <v>8.4624682116885919E-4</v>
      </c>
      <c r="O257" s="43">
        <v>5.1889275472462897</v>
      </c>
      <c r="P257" s="43">
        <v>19.172331932163239</v>
      </c>
      <c r="Q257" s="43">
        <v>0.12186213288940521</v>
      </c>
      <c r="R257" s="43">
        <v>1.8918265418528823E-2</v>
      </c>
      <c r="S257" s="43">
        <v>2.2092461563676988E-2</v>
      </c>
      <c r="T257" s="43">
        <v>33.398029769156587</v>
      </c>
      <c r="U257" s="43">
        <v>0.24985089198029972</v>
      </c>
      <c r="V257" s="43">
        <v>24.811896235614004</v>
      </c>
      <c r="W257" s="43">
        <v>2.5170426317675916E-2</v>
      </c>
      <c r="X257" s="43">
        <v>1.3150199727020706</v>
      </c>
      <c r="Y257" s="43">
        <v>0.57840242022742527</v>
      </c>
      <c r="AH257" s="114" t="s">
        <v>58</v>
      </c>
      <c r="AI257" s="88">
        <f t="shared" ref="AI257:BF257" si="86">IFERROR(INDEX(B255:B262,AI256)-INDEX(B255:B262,AI255),0)</f>
        <v>0</v>
      </c>
      <c r="AJ257" s="88">
        <f t="shared" si="86"/>
        <v>0</v>
      </c>
      <c r="AK257" s="88">
        <f t="shared" si="86"/>
        <v>0</v>
      </c>
      <c r="AL257" s="88">
        <f t="shared" si="86"/>
        <v>0</v>
      </c>
      <c r="AM257" s="88">
        <f t="shared" si="86"/>
        <v>-9.391615126914632E-2</v>
      </c>
      <c r="AN257" s="88">
        <f t="shared" si="86"/>
        <v>0</v>
      </c>
      <c r="AO257" s="88">
        <f t="shared" si="86"/>
        <v>0</v>
      </c>
      <c r="AP257" s="88">
        <f t="shared" si="86"/>
        <v>-0.17250662113522458</v>
      </c>
      <c r="AQ257" s="88">
        <f t="shared" si="86"/>
        <v>0</v>
      </c>
      <c r="AR257" s="88">
        <f t="shared" si="86"/>
        <v>0</v>
      </c>
      <c r="AS257" s="88">
        <f t="shared" si="86"/>
        <v>-0.23894679461698209</v>
      </c>
      <c r="AT257" s="88">
        <f t="shared" si="86"/>
        <v>-0.25627045364558465</v>
      </c>
      <c r="AU257" s="88">
        <f t="shared" si="86"/>
        <v>0</v>
      </c>
      <c r="AV257" s="88">
        <f t="shared" si="86"/>
        <v>0</v>
      </c>
      <c r="AW257" s="88">
        <f t="shared" si="86"/>
        <v>0</v>
      </c>
      <c r="AX257" s="88">
        <f t="shared" si="86"/>
        <v>0</v>
      </c>
      <c r="AY257" s="88">
        <f t="shared" si="86"/>
        <v>0</v>
      </c>
      <c r="AZ257" s="88">
        <f t="shared" si="86"/>
        <v>0</v>
      </c>
      <c r="BA257" s="88">
        <f t="shared" si="86"/>
        <v>-10.641353116970164</v>
      </c>
      <c r="BB257" s="88">
        <f t="shared" si="86"/>
        <v>-3.0045264710231994</v>
      </c>
      <c r="BC257" s="88">
        <f t="shared" si="86"/>
        <v>-10.351557529520164</v>
      </c>
      <c r="BD257" s="88">
        <f t="shared" si="86"/>
        <v>0</v>
      </c>
      <c r="BE257" s="88">
        <f t="shared" si="86"/>
        <v>-0.17914938605671749</v>
      </c>
      <c r="BF257" s="88">
        <f t="shared" si="86"/>
        <v>-9.3256508286107265E-2</v>
      </c>
    </row>
    <row r="258" spans="1:58" s="40" customFormat="1" x14ac:dyDescent="0.25">
      <c r="A258" s="44">
        <v>60</v>
      </c>
      <c r="B258" s="44"/>
      <c r="C258" s="44"/>
      <c r="D258" s="43">
        <v>63.480555555555547</v>
      </c>
      <c r="E258" s="43">
        <v>4.1946727209686556E-2</v>
      </c>
      <c r="F258" s="43">
        <v>0.40595894540666494</v>
      </c>
      <c r="G258" s="43">
        <v>73.710279295689134</v>
      </c>
      <c r="H258" s="43">
        <v>1.8914582476362927E-2</v>
      </c>
      <c r="I258" s="43">
        <v>0.15624508786055616</v>
      </c>
      <c r="J258" s="43">
        <v>0.10004897093562747</v>
      </c>
      <c r="K258" s="43">
        <v>6.7587711821619392E-2</v>
      </c>
      <c r="L258" s="43">
        <v>21.597747762817775</v>
      </c>
      <c r="M258" s="43">
        <v>0.37767661189221752</v>
      </c>
      <c r="N258" s="43">
        <v>5.646360139296081E-4</v>
      </c>
      <c r="O258" s="43">
        <v>5.7240300856647384</v>
      </c>
      <c r="P258" s="43">
        <v>26.146245046050158</v>
      </c>
      <c r="Q258" s="43">
        <v>7.8281224577150907E-2</v>
      </c>
      <c r="R258" s="43">
        <v>1.2425168040949433E-2</v>
      </c>
      <c r="S258" s="43">
        <v>1.4654066296645452E-2</v>
      </c>
      <c r="T258" s="43">
        <v>16.584420363376292</v>
      </c>
      <c r="U258" s="43">
        <v>3.2543773630034991</v>
      </c>
      <c r="V258" s="43">
        <v>15.572076131054292</v>
      </c>
      <c r="W258" s="43">
        <v>1.6686957032626019E-2</v>
      </c>
      <c r="X258" s="43">
        <v>-1.3316527531329712</v>
      </c>
      <c r="Y258" s="43">
        <v>0.35875517111299365</v>
      </c>
      <c r="AH258" s="114" t="s">
        <v>59</v>
      </c>
      <c r="AI258" s="88">
        <f t="shared" ref="AI258:AK258" si="87">IFERROR(INDEX($A255:$A262,AI256)-INDEX($A255:$A262,AI255),0)</f>
        <v>0</v>
      </c>
      <c r="AJ258" s="88">
        <f t="shared" si="87"/>
        <v>0</v>
      </c>
      <c r="AK258" s="88">
        <f t="shared" si="87"/>
        <v>0</v>
      </c>
      <c r="AL258" s="88">
        <f>IFERROR(INDEX($A255:$A262,AL256)-INDEX($A255:$A262,AL255),0)</f>
        <v>0</v>
      </c>
      <c r="AM258" s="88">
        <f t="shared" ref="AM258:BF258" si="88">IFERROR(INDEX($A255:$A262,AM256)-INDEX($A255:$A262,AM255),0)</f>
        <v>1740</v>
      </c>
      <c r="AN258" s="88">
        <f t="shared" si="88"/>
        <v>0</v>
      </c>
      <c r="AO258" s="88">
        <f t="shared" si="88"/>
        <v>0</v>
      </c>
      <c r="AP258" s="88">
        <f t="shared" si="88"/>
        <v>20</v>
      </c>
      <c r="AQ258" s="88">
        <f t="shared" si="88"/>
        <v>0</v>
      </c>
      <c r="AR258" s="88">
        <f t="shared" si="88"/>
        <v>0</v>
      </c>
      <c r="AS258" s="88">
        <f t="shared" si="88"/>
        <v>300</v>
      </c>
      <c r="AT258" s="88">
        <f t="shared" si="88"/>
        <v>240</v>
      </c>
      <c r="AU258" s="88">
        <f t="shared" si="88"/>
        <v>0</v>
      </c>
      <c r="AV258" s="88">
        <f t="shared" si="88"/>
        <v>0</v>
      </c>
      <c r="AW258" s="88">
        <f t="shared" si="88"/>
        <v>0</v>
      </c>
      <c r="AX258" s="88">
        <f t="shared" si="88"/>
        <v>0</v>
      </c>
      <c r="AY258" s="88">
        <f t="shared" si="88"/>
        <v>0</v>
      </c>
      <c r="AZ258" s="88">
        <f t="shared" si="88"/>
        <v>0</v>
      </c>
      <c r="BA258" s="88">
        <f t="shared" si="88"/>
        <v>180</v>
      </c>
      <c r="BB258" s="88">
        <f t="shared" si="88"/>
        <v>-30</v>
      </c>
      <c r="BC258" s="88">
        <f t="shared" si="88"/>
        <v>-590</v>
      </c>
      <c r="BD258" s="88">
        <f t="shared" si="88"/>
        <v>0</v>
      </c>
      <c r="BE258" s="88">
        <f t="shared" si="88"/>
        <v>300</v>
      </c>
      <c r="BF258" s="88">
        <f t="shared" si="88"/>
        <v>60</v>
      </c>
    </row>
    <row r="259" spans="1:58" s="40" customFormat="1" x14ac:dyDescent="0.25">
      <c r="A259" s="44">
        <v>120</v>
      </c>
      <c r="B259" s="44"/>
      <c r="C259" s="44"/>
      <c r="D259" s="43">
        <v>106.09083333333332</v>
      </c>
      <c r="E259" s="43">
        <v>2.9258731649120531E-2</v>
      </c>
      <c r="F259" s="43">
        <v>4.4039366232008899</v>
      </c>
      <c r="G259" s="43">
        <v>94.996088873061098</v>
      </c>
      <c r="H259" s="43">
        <v>1.3316200075874281E-2</v>
      </c>
      <c r="I259" s="43">
        <v>0.10787678083254365</v>
      </c>
      <c r="J259" s="43">
        <v>6.7611092046347909E-2</v>
      </c>
      <c r="K259" s="43">
        <v>4.5753228176136002E-2</v>
      </c>
      <c r="L259" s="43">
        <v>14.446773104383302</v>
      </c>
      <c r="M259" s="43">
        <v>5.6418718327883637</v>
      </c>
      <c r="N259" s="43">
        <v>3.992297268439621E-4</v>
      </c>
      <c r="O259" s="43">
        <v>11.194387407279542</v>
      </c>
      <c r="P259" s="43">
        <v>38.506322805491706</v>
      </c>
      <c r="Q259" s="43">
        <v>5.1573743539552193E-2</v>
      </c>
      <c r="R259" s="43">
        <v>8.6297048216364778E-3</v>
      </c>
      <c r="S259" s="43">
        <v>1.0213077089750836E-2</v>
      </c>
      <c r="T259" s="43">
        <v>10.759348981510414</v>
      </c>
      <c r="U259" s="43">
        <v>0.22271201839031637</v>
      </c>
      <c r="V259" s="43">
        <v>19.9011060684713</v>
      </c>
      <c r="W259" s="43">
        <v>1.1579553390110447E-2</v>
      </c>
      <c r="X259" s="43">
        <v>0.35886377609958775</v>
      </c>
      <c r="Y259" s="43">
        <v>0.26549866282688639</v>
      </c>
      <c r="AH259" s="114" t="s">
        <v>60</v>
      </c>
      <c r="AI259" s="88" t="str">
        <f t="shared" ref="AI259:BF259" si="89">IF(AI256="INF","INF",IFERROR(INDEX($A255:$A262,AI255)+AI258/AI257*(0.33-INDEX(B255:B262,AI255)),0))</f>
        <v>INF</v>
      </c>
      <c r="AJ259" s="88" t="str">
        <f t="shared" si="89"/>
        <v>INF</v>
      </c>
      <c r="AK259" s="88" t="str">
        <f t="shared" si="89"/>
        <v>INF</v>
      </c>
      <c r="AL259" s="88">
        <f t="shared" si="89"/>
        <v>0</v>
      </c>
      <c r="AM259" s="88">
        <f t="shared" si="89"/>
        <v>1467.3038899222597</v>
      </c>
      <c r="AN259" s="88" t="str">
        <f t="shared" si="89"/>
        <v>INF</v>
      </c>
      <c r="AO259" s="88">
        <f t="shared" si="89"/>
        <v>0</v>
      </c>
      <c r="AP259" s="88">
        <f t="shared" si="89"/>
        <v>23.857158822341752</v>
      </c>
      <c r="AQ259" s="88">
        <f t="shared" si="89"/>
        <v>0</v>
      </c>
      <c r="AR259" s="88">
        <f t="shared" si="89"/>
        <v>0</v>
      </c>
      <c r="AS259" s="88">
        <f t="shared" si="89"/>
        <v>542.25471593409156</v>
      </c>
      <c r="AT259" s="88">
        <f t="shared" si="89"/>
        <v>104.64965309639918</v>
      </c>
      <c r="AU259" s="88">
        <f t="shared" si="89"/>
        <v>0</v>
      </c>
      <c r="AV259" s="88" t="str">
        <f t="shared" si="89"/>
        <v>INF</v>
      </c>
      <c r="AW259" s="88" t="str">
        <f t="shared" si="89"/>
        <v>INF</v>
      </c>
      <c r="AX259" s="88">
        <f t="shared" si="89"/>
        <v>0</v>
      </c>
      <c r="AY259" s="88">
        <f t="shared" si="89"/>
        <v>0</v>
      </c>
      <c r="AZ259" s="88">
        <f t="shared" si="89"/>
        <v>0</v>
      </c>
      <c r="BA259" s="88">
        <f t="shared" si="89"/>
        <v>296.41391992509875</v>
      </c>
      <c r="BB259" s="88">
        <f t="shared" si="89"/>
        <v>30.800283593365098</v>
      </c>
      <c r="BC259" s="88">
        <f t="shared" si="89"/>
        <v>589.89199630350709</v>
      </c>
      <c r="BD259" s="88">
        <f t="shared" si="89"/>
        <v>0</v>
      </c>
      <c r="BE259" s="88">
        <f t="shared" si="89"/>
        <v>327.41955968340966</v>
      </c>
      <c r="BF259" s="88">
        <f t="shared" si="89"/>
        <v>78.500695538443651</v>
      </c>
    </row>
    <row r="260" spans="1:58" s="40" customFormat="1" x14ac:dyDescent="0.25">
      <c r="A260" s="44">
        <v>300</v>
      </c>
      <c r="B260" s="44"/>
      <c r="C260" s="44"/>
      <c r="D260" s="43">
        <v>177.14000000000001</v>
      </c>
      <c r="E260" s="43">
        <v>1.8158373553080125E-2</v>
      </c>
      <c r="F260" s="43">
        <v>1.2022645216841483</v>
      </c>
      <c r="G260" s="43">
        <v>130.36975368333714</v>
      </c>
      <c r="H260" s="43">
        <v>8.4217972117623316E-3</v>
      </c>
      <c r="I260" s="43">
        <v>6.5823328112399965E-2</v>
      </c>
      <c r="J260" s="43">
        <v>4.1523804897847884E-2</v>
      </c>
      <c r="K260" s="43">
        <v>2.9018841896769006E-2</v>
      </c>
      <c r="L260" s="43">
        <v>0.52295329284432912</v>
      </c>
      <c r="M260" s="43">
        <v>0.12140615824663288</v>
      </c>
      <c r="N260" s="43">
        <v>2.5266575654682053E-4</v>
      </c>
      <c r="O260" s="43">
        <v>18.559575814093435</v>
      </c>
      <c r="P260" s="43">
        <v>47.776317311858605</v>
      </c>
      <c r="Q260" s="43">
        <v>3.261476469096284E-2</v>
      </c>
      <c r="R260" s="43">
        <v>5.4658805006821635E-3</v>
      </c>
      <c r="S260" s="43">
        <v>6.4180380149702777E-3</v>
      </c>
      <c r="T260" s="43">
        <v>0.11799586454024887</v>
      </c>
      <c r="U260" s="43">
        <v>0.12883385915296189</v>
      </c>
      <c r="V260" s="43">
        <v>18.74819754638559</v>
      </c>
      <c r="W260" s="43">
        <v>7.3219107677075313E-3</v>
      </c>
      <c r="X260" s="43">
        <v>0.34637399094409455</v>
      </c>
      <c r="Y260" s="43">
        <v>0.16757263316543408</v>
      </c>
      <c r="AH260" s="114"/>
      <c r="AI260" s="88"/>
      <c r="AJ260" s="88"/>
      <c r="AK260" s="88"/>
      <c r="AL260" s="88"/>
      <c r="AM260" s="88"/>
      <c r="AN260" s="88"/>
      <c r="AO260" s="88"/>
      <c r="AP260" s="88"/>
      <c r="AQ260" s="88"/>
      <c r="AR260" s="88"/>
      <c r="AS260" s="88"/>
      <c r="AT260" s="88"/>
      <c r="AU260" s="88"/>
      <c r="AV260" s="88"/>
      <c r="AW260" s="88"/>
      <c r="AX260" s="88"/>
      <c r="AY260" s="88"/>
      <c r="AZ260" s="88"/>
      <c r="BA260" s="88"/>
      <c r="BB260" s="88"/>
      <c r="BC260" s="88"/>
      <c r="BD260" s="88"/>
      <c r="BE260" s="88"/>
      <c r="BF260" s="88"/>
    </row>
    <row r="261" spans="1:58" s="40" customFormat="1" x14ac:dyDescent="0.25">
      <c r="A261" s="44">
        <v>600</v>
      </c>
      <c r="B261" s="44"/>
      <c r="C261" s="44"/>
      <c r="D261" s="43">
        <v>243.87333333333339</v>
      </c>
      <c r="E261" s="43">
        <v>1.2508217747188688E-2</v>
      </c>
      <c r="F261" s="43">
        <v>0.76592559734672716</v>
      </c>
      <c r="G261" s="43">
        <v>126.09164131153474</v>
      </c>
      <c r="H261" s="43">
        <v>5.9462814884207642E-3</v>
      </c>
      <c r="I261" s="43">
        <v>4.6127433715677658E-2</v>
      </c>
      <c r="J261" s="43">
        <v>2.9090858082923478E-2</v>
      </c>
      <c r="K261" s="43">
        <v>2.0164298024545137E-2</v>
      </c>
      <c r="L261" s="43">
        <v>0.28400649822734703</v>
      </c>
      <c r="M261" s="43">
        <v>8.1665079414798641E-2</v>
      </c>
      <c r="N261" s="43">
        <v>1.7858942643799307E-4</v>
      </c>
      <c r="O261" s="43">
        <v>30.713320907948553</v>
      </c>
      <c r="P261" s="43">
        <v>68.238929749004882</v>
      </c>
      <c r="Q261" s="43">
        <v>2.2468988269976221E-2</v>
      </c>
      <c r="R261" s="43">
        <v>3.859121653707043E-3</v>
      </c>
      <c r="S261" s="43">
        <v>4.5180567184411576E-3</v>
      </c>
      <c r="T261" s="43">
        <v>7.4228073773762032E-2</v>
      </c>
      <c r="U261" s="43">
        <v>8.9392225098340272E-2</v>
      </c>
      <c r="V261" s="43">
        <v>0.50734505385228534</v>
      </c>
      <c r="W261" s="43">
        <v>5.1517266724175155E-3</v>
      </c>
      <c r="X261" s="43">
        <v>0.16722460488737706</v>
      </c>
      <c r="Y261" s="43">
        <v>0.1137012777519455</v>
      </c>
      <c r="AH261" s="114" t="s">
        <v>57</v>
      </c>
      <c r="AI261" s="88"/>
      <c r="AJ261" s="88"/>
      <c r="AK261" s="88"/>
      <c r="AL261" s="88"/>
      <c r="AM261" s="88"/>
      <c r="AN261" s="88"/>
      <c r="AO261" s="88"/>
      <c r="AP261" s="88"/>
      <c r="AQ261" s="88"/>
      <c r="AR261" s="88"/>
      <c r="AS261" s="88"/>
      <c r="AT261" s="88"/>
      <c r="AU261" s="88"/>
      <c r="AV261" s="88"/>
      <c r="AW261" s="88"/>
      <c r="AX261" s="88"/>
      <c r="AY261" s="88"/>
      <c r="AZ261" s="88"/>
      <c r="BA261" s="88"/>
      <c r="BB261" s="88"/>
      <c r="BC261" s="88"/>
      <c r="BD261" s="88"/>
      <c r="BE261" s="88"/>
      <c r="BF261" s="88"/>
    </row>
    <row r="262" spans="1:58" s="40" customFormat="1" x14ac:dyDescent="0.25">
      <c r="A262" s="44">
        <v>1800</v>
      </c>
      <c r="B262" s="44"/>
      <c r="C262" s="44"/>
      <c r="D262" s="43">
        <v>453.77000000000004</v>
      </c>
      <c r="E262" s="43">
        <v>7.0756552052408722E-3</v>
      </c>
      <c r="F262" s="43">
        <v>0.31204279413751862</v>
      </c>
      <c r="G262" s="43">
        <v>0.36084840341772734</v>
      </c>
      <c r="H262" s="43">
        <v>3.4303142301934726E-3</v>
      </c>
      <c r="I262" s="43">
        <v>2.5795931881218679E-2</v>
      </c>
      <c r="J262" s="43">
        <v>1.6468554812936739E-2</v>
      </c>
      <c r="K262" s="43">
        <v>1.1599323980422516E-2</v>
      </c>
      <c r="L262" s="43">
        <v>0.14653621720467599</v>
      </c>
      <c r="M262" s="43">
        <v>4.329625921561648E-2</v>
      </c>
      <c r="N262" s="43">
        <v>1.0316204308544836E-4</v>
      </c>
      <c r="O262" s="43">
        <v>51.887643756478674</v>
      </c>
      <c r="P262" s="43">
        <v>72.946435572764173</v>
      </c>
      <c r="Q262" s="43">
        <v>1.2618200298603898E-2</v>
      </c>
      <c r="R262" s="43">
        <v>2.2218895862569461E-3</v>
      </c>
      <c r="S262" s="43">
        <v>2.6023039416860068E-3</v>
      </c>
      <c r="T262" s="43">
        <v>3.9438947213010153E-2</v>
      </c>
      <c r="U262" s="43">
        <v>4.3216319527300838E-2</v>
      </c>
      <c r="V262" s="43">
        <v>42.864869982055183</v>
      </c>
      <c r="W262" s="43">
        <v>2.9548155154899961E-3</v>
      </c>
      <c r="X262" s="43">
        <v>8.6107299768887119E-2</v>
      </c>
      <c r="Y262" s="43">
        <v>6.4807077703385813E-2</v>
      </c>
      <c r="AH262" s="114" t="s">
        <v>61</v>
      </c>
      <c r="AI262" s="88" t="str">
        <f t="array" ref="AI262">IFERROR(MATCH(MIN(IF(B255:B262&gt;0.1,B255:B262)),B255:B262,0),"-INF")</f>
        <v>-INF</v>
      </c>
      <c r="AJ262" s="88" t="str">
        <f t="array" ref="AJ262">IFERROR(MATCH(MIN(IF(C255:C262&gt;0.1,C255:C262)),C255:C262,0),"-INF")</f>
        <v>-INF</v>
      </c>
      <c r="AK262" s="88">
        <f t="array" ref="AK262">IFERROR(MATCH(MIN(IF(D255:D262&gt;0.1,D255:D262)),D255:D262,0),"-INF")</f>
        <v>1</v>
      </c>
      <c r="AL262" s="88">
        <f t="array" ref="AL262">IFERROR(MATCH(MIN(IF(E255:E262&gt;0.1,E255:E262)),E255:E262,0),"-INF")</f>
        <v>2</v>
      </c>
      <c r="AM262" s="88">
        <f t="array" ref="AM262">IFERROR(MATCH(MIN(IF(F255:F262&gt;0.1,F255:F262)),F255:F262,0),"-INF")</f>
        <v>8</v>
      </c>
      <c r="AN262" s="88">
        <f t="array" ref="AN262">IFERROR(MATCH(MIN(IF(G255:G262&gt;0.1,G255:G262)),G255:G262,0),"-INF")</f>
        <v>8</v>
      </c>
      <c r="AO262" s="88" t="str">
        <f t="array" ref="AO262">IFERROR(MATCH(MIN(IF(H255:H262&gt;0.1,H255:H262)),H255:H262,0),"-INF")</f>
        <v>-INF</v>
      </c>
      <c r="AP262" s="88">
        <f t="array" ref="AP262">IFERROR(MATCH(MIN(IF(I255:I262&gt;0.1,I255:I262)),I255:I262,0),"-INF")</f>
        <v>5</v>
      </c>
      <c r="AQ262" s="88">
        <f t="array" ref="AQ262">IFERROR(MATCH(MIN(IF(J255:J262&gt;0.1,J255:J262)),J255:J262,0),"-INF")</f>
        <v>4</v>
      </c>
      <c r="AR262" s="88">
        <f t="array" ref="AR262">IFERROR(MATCH(MIN(IF(K255:K262&gt;0.1,K255:K262)),K255:K262,0),"-INF")</f>
        <v>2</v>
      </c>
      <c r="AS262" s="88">
        <f t="array" ref="AS262">IFERROR(MATCH(MIN(IF(L255:L262&gt;0.1,L255:L262)),L255:L262,0),"-INF")</f>
        <v>8</v>
      </c>
      <c r="AT262" s="88">
        <f t="array" ref="AT262">IFERROR(MATCH(MIN(IF(M255:M262&gt;0.1,M255:M262)),M255:M262,0),"-INF")</f>
        <v>6</v>
      </c>
      <c r="AU262" s="88" t="str">
        <f t="array" ref="AU262">IFERROR(MATCH(MIN(IF(N255:N262&gt;0.1,N255:N262)),N255:N262,0),"-INF")</f>
        <v>-INF</v>
      </c>
      <c r="AV262" s="88">
        <f t="array" ref="AV262">IFERROR(MATCH(MIN(IF(O255:O262&gt;0.1,O255:O262)),O255:O262,0),"-INF")</f>
        <v>1</v>
      </c>
      <c r="AW262" s="88">
        <f t="array" ref="AW262">IFERROR(MATCH(MIN(IF(P255:P262&gt;0.1,P255:P262)),P255:P262,0),"-INF")</f>
        <v>1</v>
      </c>
      <c r="AX262" s="88">
        <f t="array" ref="AX262">IFERROR(MATCH(MIN(IF(Q255:Q262&gt;0.1,Q255:Q262)),Q255:Q262,0),"-INF")</f>
        <v>3</v>
      </c>
      <c r="AY262" s="88" t="str">
        <f t="array" ref="AY262">IFERROR(MATCH(MIN(IF(R255:R262&gt;0.1,R255:R262)),R255:R262,0),"-INF")</f>
        <v>-INF</v>
      </c>
      <c r="AZ262" s="88" t="str">
        <f t="array" ref="AZ262">IFERROR(MATCH(MIN(IF(S255:S262&gt;0.1,S255:S262)),S255:S262,0),"-INF")</f>
        <v>-INF</v>
      </c>
      <c r="BA262" s="88">
        <f t="array" ref="BA262">IFERROR(MATCH(MIN(IF(T255:T262&gt;0.1,T255:T262)),T255:T262,0),"-INF")</f>
        <v>6</v>
      </c>
      <c r="BB262" s="88">
        <f t="array" ref="BB262">IFERROR(MATCH(MIN(IF(U255:U262&gt;0.1,U255:U262)),U255:U262,0),"-INF")</f>
        <v>6</v>
      </c>
      <c r="BC262" s="88">
        <f t="array" ref="BC262">IFERROR(MATCH(MIN(IF(V255:V262&gt;0.1,V255:V262)),V255:V262,0),"-INF")</f>
        <v>7</v>
      </c>
      <c r="BD262" s="88" t="str">
        <f t="array" ref="BD262">IFERROR(MATCH(MIN(IF(W255:W262&gt;0.1,W255:W262)),W255:W262,0),"-INF")</f>
        <v>-INF</v>
      </c>
      <c r="BE262" s="88">
        <f t="array" ref="BE262">IFERROR(MATCH(MIN(IF(X255:X262&gt;0.1,X255:X262)),X255:X262,0),"-INF")</f>
        <v>7</v>
      </c>
      <c r="BF262" s="88">
        <f t="array" ref="BF262">IFERROR(MATCH(MIN(IF(Y255:Y262&gt;0.1,Y255:Y262)),Y255:Y262,0),"-INF")</f>
        <v>7</v>
      </c>
    </row>
    <row r="263" spans="1:58" s="40" customFormat="1" x14ac:dyDescent="0.25">
      <c r="AH263" s="114" t="s">
        <v>62</v>
      </c>
      <c r="AI263" s="88" t="str">
        <f t="array" ref="AI263">IFERROR(MATCH(MAX(IF(B255:B262&lt;0.1,B255:B262)),B255:B262,0),"INF")</f>
        <v>INF</v>
      </c>
      <c r="AJ263" s="88" t="str">
        <f t="array" ref="AJ263">IFERROR(MATCH(MAX(IF(C255:C262&lt;0.1,C255:C262)),C255:C262,0),"INF")</f>
        <v>INF</v>
      </c>
      <c r="AK263" s="88" t="str">
        <f t="array" ref="AK263">IFERROR(MATCH(MAX(IF(D255:D262&lt;0.1,D255:D262)),D255:D262,0),"INF")</f>
        <v>INF</v>
      </c>
      <c r="AL263" s="88">
        <f t="array" ref="AL263">IFERROR(MATCH(MAX(IF(E255:E262&lt;0.1,E255:E262)),E255:E262,0),"INF")</f>
        <v>3</v>
      </c>
      <c r="AM263" s="88" t="str">
        <f t="array" ref="AM263">IFERROR(MATCH(MAX(IF(F255:F262&lt;0.1,F255:F262)),F255:F262,0),"INF")</f>
        <v>INF</v>
      </c>
      <c r="AN263" s="88" t="str">
        <f t="array" ref="AN263">IFERROR(MATCH(MAX(IF(G255:G262&lt;0.1,G255:G262)),G255:G262,0),"INF")</f>
        <v>INF</v>
      </c>
      <c r="AO263" s="88">
        <f t="array" ref="AO263">IFERROR(MATCH(MAX(IF(H255:H262&lt;0.1,H255:H262)),H255:H262,0),"INF")</f>
        <v>1</v>
      </c>
      <c r="AP263" s="88">
        <f t="array" ref="AP263">IFERROR(MATCH(MAX(IF(I255:I262&lt;0.1,I255:I262)),I255:I262,0),"INF")</f>
        <v>6</v>
      </c>
      <c r="AQ263" s="88">
        <f t="array" ref="AQ263">IFERROR(MATCH(MAX(IF(J255:J262&lt;0.1,J255:J262)),J255:J262,0),"INF")</f>
        <v>5</v>
      </c>
      <c r="AR263" s="88">
        <f t="array" ref="AR263">IFERROR(MATCH(MAX(IF(K255:K262&lt;0.1,K255:K262)),K255:K262,0),"INF")</f>
        <v>3</v>
      </c>
      <c r="AS263" s="88" t="str">
        <f t="array" ref="AS263">IFERROR(MATCH(MAX(IF(L255:L262&lt;0.1,L255:L262)),L255:L262,0),"INF")</f>
        <v>INF</v>
      </c>
      <c r="AT263" s="88">
        <f t="array" ref="AT263">IFERROR(MATCH(MAX(IF(M255:M262&lt;0.1,M255:M262)),M255:M262,0),"INF")</f>
        <v>7</v>
      </c>
      <c r="AU263" s="88">
        <f t="array" ref="AU263">IFERROR(MATCH(MAX(IF(N255:N262&lt;0.1,N255:N262)),N255:N262,0),"INF")</f>
        <v>1</v>
      </c>
      <c r="AV263" s="88" t="str">
        <f t="array" ref="AV263">IFERROR(MATCH(MAX(IF(O255:O262&lt;0.1,O255:O262)),O255:O262,0),"INF")</f>
        <v>INF</v>
      </c>
      <c r="AW263" s="88" t="str">
        <f t="array" ref="AW263">IFERROR(MATCH(MAX(IF(P255:P262&lt;0.1,P255:P262)),P255:P262,0),"INF")</f>
        <v>INF</v>
      </c>
      <c r="AX263" s="88">
        <f t="array" ref="AX263">IFERROR(MATCH(MAX(IF(Q255:Q262&lt;0.1,Q255:Q262)),Q255:Q262,0),"INF")</f>
        <v>4</v>
      </c>
      <c r="AY263" s="88">
        <f t="array" ref="AY263">IFERROR(MATCH(MAX(IF(R255:R262&lt;0.1,R255:R262)),R255:R262,0),"INF")</f>
        <v>1</v>
      </c>
      <c r="AZ263" s="88">
        <f t="array" ref="AZ263">IFERROR(MATCH(MAX(IF(S255:S262&lt;0.1,S255:S262)),S255:S262,0),"INF")</f>
        <v>1</v>
      </c>
      <c r="BA263" s="88">
        <f t="array" ref="BA263">IFERROR(MATCH(MAX(IF(T255:T262&lt;0.1,T255:T262)),T255:T262,0),"INF")</f>
        <v>7</v>
      </c>
      <c r="BB263" s="88">
        <f t="array" ref="BB263">IFERROR(MATCH(MAX(IF(U255:U262&lt;0.1,U255:U262)),U255:U262,0),"INF")</f>
        <v>7</v>
      </c>
      <c r="BC263" s="88">
        <f t="array" ref="BC263">IFERROR(MATCH(MAX(IF(V255:V262&lt;0.1,V255:V262)),V255:V262,0),"INF")</f>
        <v>2</v>
      </c>
      <c r="BD263" s="88">
        <f t="array" ref="BD263">IFERROR(MATCH(MAX(IF(W255:W262&lt;0.1,W255:W262)),W255:W262,0),"INF")</f>
        <v>1</v>
      </c>
      <c r="BE263" s="88">
        <f t="array" ref="BE263">IFERROR(MATCH(MAX(IF(X255:X262&lt;0.1,X255:X262)),X255:X262,0),"INF")</f>
        <v>8</v>
      </c>
      <c r="BF263" s="88">
        <f t="array" ref="BF263">IFERROR(MATCH(MAX(IF(Y255:Y262&lt;0.1,Y255:Y262)),Y255:Y262,0),"INF")</f>
        <v>8</v>
      </c>
    </row>
    <row r="264" spans="1:58" s="40" customFormat="1" x14ac:dyDescent="0.25">
      <c r="A264" s="40" t="s">
        <v>32</v>
      </c>
      <c r="AH264" s="114" t="s">
        <v>58</v>
      </c>
      <c r="AI264" s="88">
        <f t="shared" ref="AI264:BF264" si="90">IFERROR(INDEX(B255:B262,AI263)-INDEX(B255:B262,AI262),0)</f>
        <v>0</v>
      </c>
      <c r="AJ264" s="88">
        <f t="shared" si="90"/>
        <v>0</v>
      </c>
      <c r="AK264" s="88">
        <f t="shared" si="90"/>
        <v>0</v>
      </c>
      <c r="AL264" s="88">
        <f t="shared" si="90"/>
        <v>-4.3093131731459913E-2</v>
      </c>
      <c r="AM264" s="88">
        <f t="shared" si="90"/>
        <v>0</v>
      </c>
      <c r="AN264" s="88">
        <f t="shared" si="90"/>
        <v>0</v>
      </c>
      <c r="AO264" s="88">
        <f t="shared" si="90"/>
        <v>0</v>
      </c>
      <c r="AP264" s="88">
        <f t="shared" si="90"/>
        <v>-4.2053452720143686E-2</v>
      </c>
      <c r="AQ264" s="88">
        <f t="shared" si="90"/>
        <v>-3.2437878889279556E-2</v>
      </c>
      <c r="AR264" s="88">
        <f t="shared" si="90"/>
        <v>-6.5521992490669353E-2</v>
      </c>
      <c r="AS264" s="88">
        <f t="shared" si="90"/>
        <v>0</v>
      </c>
      <c r="AT264" s="88">
        <f t="shared" si="90"/>
        <v>-3.974107883183424E-2</v>
      </c>
      <c r="AU264" s="88">
        <f t="shared" si="90"/>
        <v>0</v>
      </c>
      <c r="AV264" s="88">
        <f t="shared" si="90"/>
        <v>0</v>
      </c>
      <c r="AW264" s="88">
        <f t="shared" si="90"/>
        <v>0</v>
      </c>
      <c r="AX264" s="88">
        <f t="shared" si="90"/>
        <v>-4.3580908312254307E-2</v>
      </c>
      <c r="AY264" s="88">
        <f t="shared" si="90"/>
        <v>0</v>
      </c>
      <c r="AZ264" s="88">
        <f t="shared" si="90"/>
        <v>0</v>
      </c>
      <c r="BA264" s="88">
        <f t="shared" si="90"/>
        <v>-4.3767790766486833E-2</v>
      </c>
      <c r="BB264" s="88">
        <f t="shared" si="90"/>
        <v>-3.9441634054621616E-2</v>
      </c>
      <c r="BC264" s="88">
        <f t="shared" si="90"/>
        <v>-10.351557529520164</v>
      </c>
      <c r="BD264" s="88">
        <f t="shared" si="90"/>
        <v>0</v>
      </c>
      <c r="BE264" s="88">
        <f t="shared" si="90"/>
        <v>-8.1117305118489941E-2</v>
      </c>
      <c r="BF264" s="88">
        <f t="shared" si="90"/>
        <v>-4.8894200048559683E-2</v>
      </c>
    </row>
    <row r="265" spans="1:58" s="40" customFormat="1" x14ac:dyDescent="0.25">
      <c r="A265" s="41" t="s">
        <v>34</v>
      </c>
      <c r="B265" s="42" t="s">
        <v>4</v>
      </c>
      <c r="C265" s="42" t="s">
        <v>5</v>
      </c>
      <c r="D265" s="41" t="s">
        <v>6</v>
      </c>
      <c r="E265" s="41" t="s">
        <v>7</v>
      </c>
      <c r="F265" s="41" t="s">
        <v>8</v>
      </c>
      <c r="G265" s="41" t="s">
        <v>9</v>
      </c>
      <c r="H265" s="41" t="s">
        <v>10</v>
      </c>
      <c r="I265" s="41" t="s">
        <v>11</v>
      </c>
      <c r="J265" s="41" t="s">
        <v>12</v>
      </c>
      <c r="K265" s="41" t="s">
        <v>13</v>
      </c>
      <c r="L265" s="41" t="s">
        <v>14</v>
      </c>
      <c r="M265" s="41" t="s">
        <v>15</v>
      </c>
      <c r="N265" s="41" t="s">
        <v>16</v>
      </c>
      <c r="O265" s="41" t="s">
        <v>17</v>
      </c>
      <c r="P265" s="41" t="s">
        <v>18</v>
      </c>
      <c r="Q265" s="41" t="s">
        <v>19</v>
      </c>
      <c r="R265" s="41" t="s">
        <v>20</v>
      </c>
      <c r="S265" s="41" t="s">
        <v>21</v>
      </c>
      <c r="T265" s="41" t="s">
        <v>22</v>
      </c>
      <c r="U265" s="41" t="s">
        <v>23</v>
      </c>
      <c r="V265" s="41" t="s">
        <v>24</v>
      </c>
      <c r="W265" s="41" t="s">
        <v>25</v>
      </c>
      <c r="X265" s="41" t="s">
        <v>26</v>
      </c>
      <c r="Y265" s="41" t="s">
        <v>27</v>
      </c>
      <c r="AH265" s="114" t="s">
        <v>59</v>
      </c>
      <c r="AI265" s="88">
        <f>IFERROR(INDEX($A255:$A262,AI263)-INDEX($A255:$A262,AI262),0)</f>
        <v>0</v>
      </c>
      <c r="AJ265" s="88">
        <f t="shared" ref="AJ265:BF265" si="91">IFERROR(INDEX($A255:$A262,AJ263)-INDEX($A255:$A262,AJ262),0)</f>
        <v>0</v>
      </c>
      <c r="AK265" s="88">
        <f t="shared" si="91"/>
        <v>0</v>
      </c>
      <c r="AL265" s="88">
        <f t="shared" si="91"/>
        <v>20</v>
      </c>
      <c r="AM265" s="88">
        <f t="shared" si="91"/>
        <v>0</v>
      </c>
      <c r="AN265" s="88">
        <f t="shared" si="91"/>
        <v>0</v>
      </c>
      <c r="AO265" s="88">
        <f t="shared" si="91"/>
        <v>0</v>
      </c>
      <c r="AP265" s="88">
        <f t="shared" si="91"/>
        <v>180</v>
      </c>
      <c r="AQ265" s="88">
        <f t="shared" si="91"/>
        <v>60</v>
      </c>
      <c r="AR265" s="88">
        <f t="shared" si="91"/>
        <v>20</v>
      </c>
      <c r="AS265" s="88">
        <f t="shared" si="91"/>
        <v>0</v>
      </c>
      <c r="AT265" s="88">
        <f t="shared" si="91"/>
        <v>300</v>
      </c>
      <c r="AU265" s="88">
        <f t="shared" si="91"/>
        <v>0</v>
      </c>
      <c r="AV265" s="88">
        <f t="shared" si="91"/>
        <v>0</v>
      </c>
      <c r="AW265" s="88">
        <f t="shared" si="91"/>
        <v>0</v>
      </c>
      <c r="AX265" s="88">
        <f t="shared" si="91"/>
        <v>30</v>
      </c>
      <c r="AY265" s="88">
        <f t="shared" si="91"/>
        <v>0</v>
      </c>
      <c r="AZ265" s="88">
        <f t="shared" si="91"/>
        <v>0</v>
      </c>
      <c r="BA265" s="88">
        <f t="shared" si="91"/>
        <v>300</v>
      </c>
      <c r="BB265" s="88">
        <f t="shared" si="91"/>
        <v>300</v>
      </c>
      <c r="BC265" s="88">
        <f t="shared" si="91"/>
        <v>-590</v>
      </c>
      <c r="BD265" s="88">
        <f t="shared" si="91"/>
        <v>0</v>
      </c>
      <c r="BE265" s="88">
        <f t="shared" si="91"/>
        <v>1200</v>
      </c>
      <c r="BF265" s="88">
        <f t="shared" si="91"/>
        <v>1200</v>
      </c>
    </row>
    <row r="266" spans="1:58" s="40" customFormat="1" x14ac:dyDescent="0.25">
      <c r="A266" s="44">
        <v>3</v>
      </c>
      <c r="B266" s="44"/>
      <c r="C266" s="44"/>
      <c r="D266" s="43">
        <v>1.0131228075014664</v>
      </c>
      <c r="E266" s="43">
        <v>1.1137546120209127</v>
      </c>
      <c r="F266" s="43">
        <v>1.0472837428071826</v>
      </c>
      <c r="G266" s="43">
        <v>1.0062956130474925</v>
      </c>
      <c r="H266" s="43">
        <v>3.0830656937389063</v>
      </c>
      <c r="I266" s="43">
        <v>1.2950081202035837</v>
      </c>
      <c r="J266" s="43">
        <v>1.8283466315854762</v>
      </c>
      <c r="K266" s="43">
        <v>2.8290931052612507</v>
      </c>
      <c r="L266" s="43">
        <v>1.243492591032157</v>
      </c>
      <c r="M266" s="43">
        <v>1.0272373625709672</v>
      </c>
      <c r="N266" s="43">
        <v>177.57805101151357</v>
      </c>
      <c r="O266" s="43">
        <v>1.0836333160082967</v>
      </c>
      <c r="P266" s="43">
        <v>1.1711696079362934</v>
      </c>
      <c r="Q266" s="43">
        <v>1.2959604640851519</v>
      </c>
      <c r="R266" s="43">
        <v>2.9787470198670474</v>
      </c>
      <c r="S266" s="43">
        <v>1.8209704016905881</v>
      </c>
      <c r="T266" s="43">
        <v>1.0331312873987626</v>
      </c>
      <c r="U266" s="43">
        <v>1.0685091752369393</v>
      </c>
      <c r="V266" s="43">
        <v>1.0103910702798446</v>
      </c>
      <c r="W266" s="43">
        <v>1.3845602563977637</v>
      </c>
      <c r="X266" s="43">
        <v>1.2079545743300091</v>
      </c>
      <c r="Y266" s="43">
        <v>1.1204687897835899</v>
      </c>
      <c r="AH266" s="114" t="s">
        <v>63</v>
      </c>
      <c r="AI266" s="88" t="str">
        <f t="shared" ref="AI266:BF266" si="92">IF(AI263="INF","INF",IFERROR(INDEX($A255:$A262,AI262)+AI265/AI264*(0.1-INDEX(B255:B262,AI262)),0))</f>
        <v>INF</v>
      </c>
      <c r="AJ266" s="88" t="str">
        <f t="shared" si="92"/>
        <v>INF</v>
      </c>
      <c r="AK266" s="88" t="str">
        <f t="shared" si="92"/>
        <v>INF</v>
      </c>
      <c r="AL266" s="88">
        <f t="shared" si="92"/>
        <v>15.591608359519618</v>
      </c>
      <c r="AM266" s="88" t="str">
        <f t="shared" si="92"/>
        <v>INF</v>
      </c>
      <c r="AN266" s="88" t="str">
        <f t="shared" si="92"/>
        <v>INF</v>
      </c>
      <c r="AO266" s="88">
        <f t="shared" si="92"/>
        <v>0</v>
      </c>
      <c r="AP266" s="88">
        <f t="shared" si="92"/>
        <v>153.71472395603601</v>
      </c>
      <c r="AQ266" s="88">
        <f t="shared" si="92"/>
        <v>60.090581019421052</v>
      </c>
      <c r="AR266" s="88">
        <f t="shared" si="92"/>
        <v>28.841492255305983</v>
      </c>
      <c r="AS266" s="88" t="str">
        <f t="shared" si="92"/>
        <v>INF</v>
      </c>
      <c r="AT266" s="88">
        <f t="shared" si="92"/>
        <v>461.59217773538899</v>
      </c>
      <c r="AU266" s="88">
        <f t="shared" si="92"/>
        <v>0</v>
      </c>
      <c r="AV266" s="88" t="str">
        <f t="shared" si="92"/>
        <v>INF</v>
      </c>
      <c r="AW266" s="88" t="str">
        <f t="shared" si="92"/>
        <v>INF</v>
      </c>
      <c r="AX266" s="88">
        <f t="shared" si="92"/>
        <v>45.049341835258105</v>
      </c>
      <c r="AY266" s="88">
        <f t="shared" si="92"/>
        <v>0</v>
      </c>
      <c r="AZ266" s="88">
        <f t="shared" si="92"/>
        <v>0</v>
      </c>
      <c r="BA266" s="88">
        <f t="shared" si="92"/>
        <v>423.35005417290813</v>
      </c>
      <c r="BB266" s="88">
        <f t="shared" si="92"/>
        <v>519.31539991241743</v>
      </c>
      <c r="BC266" s="88">
        <f t="shared" si="92"/>
        <v>576.78285793345833</v>
      </c>
      <c r="BD266" s="88">
        <f t="shared" si="92"/>
        <v>0</v>
      </c>
      <c r="BE266" s="88">
        <f t="shared" si="92"/>
        <v>1594.4798554022054</v>
      </c>
      <c r="BF266" s="88">
        <f t="shared" si="92"/>
        <v>936.2675590561978</v>
      </c>
    </row>
    <row r="267" spans="1:58" s="40" customFormat="1" x14ac:dyDescent="0.25">
      <c r="A267" s="44">
        <v>10</v>
      </c>
      <c r="B267" s="44"/>
      <c r="C267" s="44"/>
      <c r="D267" s="43">
        <v>1.0040857276912143</v>
      </c>
      <c r="E267" s="43">
        <v>1.1165361310393047</v>
      </c>
      <c r="F267" s="43">
        <v>1.0269170290091274</v>
      </c>
      <c r="G267" s="43">
        <v>1.001894053198209</v>
      </c>
      <c r="H267" s="43">
        <v>2.9231981056305663</v>
      </c>
      <c r="I267" s="43">
        <v>1.1830450845292519</v>
      </c>
      <c r="J267" s="43">
        <v>1.3826162435099787</v>
      </c>
      <c r="K267" s="43">
        <v>1.5059785215391299</v>
      </c>
      <c r="L267" s="43">
        <v>1.0679726296763201</v>
      </c>
      <c r="M267" s="43">
        <v>1.0168993401472186</v>
      </c>
      <c r="N267" s="43">
        <v>184.46079365306204</v>
      </c>
      <c r="O267" s="43">
        <v>1.0592098725330099</v>
      </c>
      <c r="P267" s="43">
        <v>1.1344908147312032</v>
      </c>
      <c r="Q267" s="43">
        <v>1.2888324990285474</v>
      </c>
      <c r="R267" s="43">
        <v>2.9417268760283815</v>
      </c>
      <c r="S267" s="43">
        <v>1.8486432896878984</v>
      </c>
      <c r="T267" s="43">
        <v>1.0337342908537646</v>
      </c>
      <c r="U267" s="43">
        <v>1.0649721500342353</v>
      </c>
      <c r="V267" s="43">
        <v>1.005234857720495</v>
      </c>
      <c r="W267" s="43">
        <v>1.3714122326116365</v>
      </c>
      <c r="X267" s="43">
        <v>1.0773242815484161</v>
      </c>
      <c r="Y267" s="43">
        <v>1.0843880478406938</v>
      </c>
      <c r="AH267" s="114"/>
      <c r="AI267" s="88"/>
      <c r="AJ267" s="88"/>
      <c r="AK267" s="88"/>
      <c r="AL267" s="88"/>
      <c r="AM267" s="88"/>
      <c r="AN267" s="88"/>
      <c r="AO267" s="88"/>
      <c r="AP267" s="88"/>
      <c r="AQ267" s="88"/>
      <c r="AR267" s="88"/>
      <c r="AS267" s="88"/>
      <c r="AT267" s="88"/>
      <c r="AU267" s="88"/>
      <c r="AV267" s="88"/>
      <c r="AW267" s="88"/>
      <c r="AX267" s="88"/>
      <c r="AY267" s="88"/>
      <c r="AZ267" s="88"/>
      <c r="BA267" s="88"/>
      <c r="BB267" s="88"/>
      <c r="BC267" s="88"/>
      <c r="BD267" s="88"/>
      <c r="BE267" s="88"/>
      <c r="BF267" s="88"/>
    </row>
    <row r="268" spans="1:58" s="40" customFormat="1" x14ac:dyDescent="0.25">
      <c r="A268" s="44">
        <v>30</v>
      </c>
      <c r="B268" s="44"/>
      <c r="C268" s="44"/>
      <c r="D268" s="43">
        <v>1.0007301168448435</v>
      </c>
      <c r="E268" s="43">
        <v>1.1167487211823812</v>
      </c>
      <c r="F268" s="43">
        <v>1.0266257445469589</v>
      </c>
      <c r="G268" s="43">
        <v>1.0007219429449994</v>
      </c>
      <c r="H268" s="43">
        <v>2.9355441906034159</v>
      </c>
      <c r="I268" s="43">
        <v>1.1701797462935941</v>
      </c>
      <c r="J268" s="43">
        <v>1.3522628365301295</v>
      </c>
      <c r="K268" s="43">
        <v>1.4867153676432376</v>
      </c>
      <c r="L268" s="43">
        <v>1.031490604342991</v>
      </c>
      <c r="M268" s="43">
        <v>1.032060197729308</v>
      </c>
      <c r="N268" s="43">
        <v>186.89222081403543</v>
      </c>
      <c r="O268" s="43">
        <v>1.0193551923479933</v>
      </c>
      <c r="P268" s="43">
        <v>1.1654196119422449</v>
      </c>
      <c r="Q268" s="43">
        <v>1.3104317847834013</v>
      </c>
      <c r="R268" s="43">
        <v>2.9579951508040621</v>
      </c>
      <c r="S268" s="43">
        <v>1.8637037170163164</v>
      </c>
      <c r="T268" s="43">
        <v>1.0392011177136964</v>
      </c>
      <c r="U268" s="43">
        <v>1.0753564920313308</v>
      </c>
      <c r="V268" s="43">
        <v>1.0046277289391397</v>
      </c>
      <c r="W268" s="43">
        <v>1.3819271368991759</v>
      </c>
      <c r="X268" s="43">
        <v>1.0928958436205356</v>
      </c>
      <c r="Y268" s="43">
        <v>1.0761176788612323</v>
      </c>
      <c r="AH268" s="114"/>
      <c r="AI268" s="88"/>
      <c r="AJ268" s="88"/>
      <c r="AK268" s="88"/>
      <c r="AL268" s="88"/>
      <c r="AM268" s="88"/>
      <c r="AN268" s="88"/>
      <c r="AO268" s="88"/>
      <c r="AP268" s="88"/>
      <c r="AQ268" s="88"/>
      <c r="AR268" s="88"/>
      <c r="AS268" s="88"/>
      <c r="AT268" s="88"/>
      <c r="AU268" s="88"/>
      <c r="AV268" s="88"/>
      <c r="AW268" s="88"/>
      <c r="AX268" s="88"/>
      <c r="AY268" s="88"/>
      <c r="AZ268" s="88"/>
      <c r="BA268" s="88"/>
      <c r="BB268" s="88"/>
      <c r="BC268" s="88"/>
      <c r="BD268" s="88"/>
      <c r="BE268" s="88"/>
      <c r="BF268" s="88"/>
    </row>
    <row r="269" spans="1:58" s="40" customFormat="1" x14ac:dyDescent="0.25">
      <c r="A269" s="44">
        <v>60</v>
      </c>
      <c r="B269" s="44"/>
      <c r="C269" s="44"/>
      <c r="D269" s="43">
        <v>1.0002356618240298</v>
      </c>
      <c r="E269" s="43">
        <v>1.1269680124625627</v>
      </c>
      <c r="F269" s="43">
        <v>1.0292457004627513</v>
      </c>
      <c r="G269" s="43">
        <v>1.001354948977262</v>
      </c>
      <c r="H269" s="43">
        <v>2.9328259169085209</v>
      </c>
      <c r="I269" s="43">
        <v>1.189290725345922</v>
      </c>
      <c r="J269" s="43">
        <v>1.3626264714197538</v>
      </c>
      <c r="K269" s="43">
        <v>1.4484957138593384</v>
      </c>
      <c r="L269" s="43">
        <v>1.0317969220339562</v>
      </c>
      <c r="M269" s="43">
        <v>1.0534771510816416</v>
      </c>
      <c r="N269" s="43">
        <v>188.3365765076546</v>
      </c>
      <c r="O269" s="43">
        <v>1.0266048826545477</v>
      </c>
      <c r="P269" s="43">
        <v>1.1539411243580828</v>
      </c>
      <c r="Q269" s="43">
        <v>1.3260005303436651</v>
      </c>
      <c r="R269" s="43">
        <v>3.01025125738387</v>
      </c>
      <c r="S269" s="43">
        <v>1.874016152061533</v>
      </c>
      <c r="T269" s="43">
        <v>1.0451852518226938</v>
      </c>
      <c r="U269" s="43">
        <v>1.0758786140486043</v>
      </c>
      <c r="V269" s="43">
        <v>1.0049008250482336</v>
      </c>
      <c r="W269" s="43">
        <v>1.3835943243004527</v>
      </c>
      <c r="X269" s="43">
        <v>1.0933691799376382</v>
      </c>
      <c r="Y269" s="43">
        <v>1.0753292367628471</v>
      </c>
      <c r="AH269" s="114"/>
      <c r="AI269" s="88"/>
      <c r="AJ269" s="88"/>
      <c r="AK269" s="88"/>
      <c r="AL269" s="88"/>
      <c r="AM269" s="88"/>
      <c r="AN269" s="88"/>
      <c r="AO269" s="88"/>
      <c r="AP269" s="88"/>
      <c r="AQ269" s="88"/>
      <c r="AR269" s="88"/>
      <c r="AS269" s="88"/>
      <c r="AT269" s="88"/>
      <c r="AU269" s="88"/>
      <c r="AV269" s="88"/>
      <c r="AW269" s="88"/>
      <c r="AX269" s="88"/>
      <c r="AY269" s="88"/>
      <c r="AZ269" s="88"/>
      <c r="BA269" s="88"/>
      <c r="BB269" s="88"/>
      <c r="BC269" s="88"/>
      <c r="BD269" s="88"/>
      <c r="BE269" s="88"/>
      <c r="BF269" s="88"/>
    </row>
    <row r="270" spans="1:58" s="40" customFormat="1" x14ac:dyDescent="0.25">
      <c r="A270" s="44">
        <v>120</v>
      </c>
      <c r="B270" s="44"/>
      <c r="C270" s="44"/>
      <c r="D270" s="43">
        <v>1.0001582775065658</v>
      </c>
      <c r="E270" s="43">
        <v>1.1292584839656137</v>
      </c>
      <c r="F270" s="43">
        <v>1.030204094316495</v>
      </c>
      <c r="G270" s="43">
        <v>1.0018546733759728</v>
      </c>
      <c r="H270" s="43">
        <v>2.9528756208031677</v>
      </c>
      <c r="I270" s="43">
        <v>1.19328057122813</v>
      </c>
      <c r="J270" s="43">
        <v>1.3798299518898092</v>
      </c>
      <c r="K270" s="43">
        <v>1.4663309425337929</v>
      </c>
      <c r="L270" s="43">
        <v>1.03410179461743</v>
      </c>
      <c r="M270" s="43">
        <v>1.0600472313952407</v>
      </c>
      <c r="N270" s="43">
        <v>189.44327281702581</v>
      </c>
      <c r="O270" s="43">
        <v>1.0286065395476476</v>
      </c>
      <c r="P270" s="43">
        <v>1.1661733475863976</v>
      </c>
      <c r="Q270" s="43">
        <v>1.3435065289997019</v>
      </c>
      <c r="R270" s="43">
        <v>3.0491981973663838</v>
      </c>
      <c r="S270" s="43">
        <v>1.8872898248964449</v>
      </c>
      <c r="T270" s="43">
        <v>1.04957267442612</v>
      </c>
      <c r="U270" s="43">
        <v>1.0803466372104371</v>
      </c>
      <c r="V270" s="43">
        <v>1.0060713157950432</v>
      </c>
      <c r="W270" s="43">
        <v>1.3898352076213834</v>
      </c>
      <c r="X270" s="43">
        <v>1.0964656033458906</v>
      </c>
      <c r="Y270" s="43">
        <v>1.0733643585550139</v>
      </c>
      <c r="AH270" s="114"/>
      <c r="AI270" s="88"/>
      <c r="AJ270" s="88"/>
      <c r="AK270" s="88"/>
      <c r="AL270" s="88"/>
      <c r="AM270" s="88"/>
      <c r="AN270" s="88"/>
      <c r="AO270" s="88"/>
      <c r="AP270" s="88"/>
      <c r="AQ270" s="88"/>
      <c r="AR270" s="88"/>
      <c r="AS270" s="88"/>
      <c r="AT270" s="88"/>
      <c r="AU270" s="88"/>
      <c r="AV270" s="88"/>
      <c r="AW270" s="88"/>
      <c r="AX270" s="88"/>
      <c r="AY270" s="88"/>
      <c r="AZ270" s="88"/>
      <c r="BA270" s="88"/>
      <c r="BB270" s="88"/>
      <c r="BC270" s="88"/>
      <c r="BD270" s="88"/>
      <c r="BE270" s="88"/>
      <c r="BF270" s="88"/>
    </row>
    <row r="271" spans="1:58" s="40" customFormat="1" x14ac:dyDescent="0.25">
      <c r="A271" s="44">
        <v>300</v>
      </c>
      <c r="B271" s="44"/>
      <c r="C271" s="44"/>
      <c r="D271" s="43">
        <v>1.000055398845076</v>
      </c>
      <c r="E271" s="43">
        <v>1.131430724718647</v>
      </c>
      <c r="F271" s="43">
        <v>1.0329571494189775</v>
      </c>
      <c r="G271" s="43">
        <v>1.0026152179927519</v>
      </c>
      <c r="H271" s="43">
        <v>2.9599364804938153</v>
      </c>
      <c r="I271" s="43">
        <v>1.2008699962125293</v>
      </c>
      <c r="J271" s="43">
        <v>1.3837993184688964</v>
      </c>
      <c r="K271" s="43">
        <v>1.4610465848364984</v>
      </c>
      <c r="L271" s="43">
        <v>1.0345217197731365</v>
      </c>
      <c r="M271" s="43">
        <v>1.0697714576149666</v>
      </c>
      <c r="N271" s="43">
        <v>190.68350969045653</v>
      </c>
      <c r="O271" s="43">
        <v>1.0276263576877958</v>
      </c>
      <c r="P271" s="43">
        <v>1.175272444168671</v>
      </c>
      <c r="Q271" s="43">
        <v>1.3441718435333099</v>
      </c>
      <c r="R271" s="43">
        <v>3.0637274440573585</v>
      </c>
      <c r="S271" s="43">
        <v>1.8994778345679804</v>
      </c>
      <c r="T271" s="43">
        <v>1.0525491505853604</v>
      </c>
      <c r="U271" s="43">
        <v>1.0815845616046111</v>
      </c>
      <c r="V271" s="43">
        <v>1.0061277597267317</v>
      </c>
      <c r="W271" s="43">
        <v>1.3907522836605366</v>
      </c>
      <c r="X271" s="43">
        <v>1.1113704498060488</v>
      </c>
      <c r="Y271" s="43">
        <v>1.0716773081290873</v>
      </c>
      <c r="AH271" s="114"/>
      <c r="AI271" s="88"/>
      <c r="AJ271" s="88"/>
      <c r="AK271" s="88"/>
      <c r="AL271" s="88"/>
      <c r="AM271" s="88"/>
      <c r="AN271" s="88"/>
      <c r="AO271" s="88"/>
      <c r="AP271" s="88"/>
      <c r="AQ271" s="88"/>
      <c r="AR271" s="88"/>
      <c r="AS271" s="88"/>
      <c r="AT271" s="88"/>
      <c r="AU271" s="88"/>
      <c r="AV271" s="88"/>
      <c r="AW271" s="88"/>
      <c r="AX271" s="88"/>
      <c r="AY271" s="88"/>
      <c r="AZ271" s="88"/>
      <c r="BA271" s="88"/>
      <c r="BB271" s="88"/>
      <c r="BC271" s="88"/>
      <c r="BD271" s="88"/>
      <c r="BE271" s="88"/>
      <c r="BF271" s="88"/>
    </row>
    <row r="272" spans="1:58" s="40" customFormat="1" x14ac:dyDescent="0.25">
      <c r="A272" s="44">
        <v>600</v>
      </c>
      <c r="B272" s="44"/>
      <c r="C272" s="44"/>
      <c r="D272" s="43">
        <v>1.0000271371163287</v>
      </c>
      <c r="E272" s="43">
        <v>1.1351008959426236</v>
      </c>
      <c r="F272" s="43">
        <v>1.0331408517436165</v>
      </c>
      <c r="G272" s="43">
        <v>1.005325671038265</v>
      </c>
      <c r="H272" s="43">
        <v>2.9634904217473537</v>
      </c>
      <c r="I272" s="43">
        <v>1.2025578373271686</v>
      </c>
      <c r="J272" s="43">
        <v>1.3908600296760989</v>
      </c>
      <c r="K272" s="43">
        <v>1.4714647498855296</v>
      </c>
      <c r="L272" s="43">
        <v>1.0335825371115661</v>
      </c>
      <c r="M272" s="43">
        <v>1.073060119780082</v>
      </c>
      <c r="N272" s="43">
        <v>191.07013270375916</v>
      </c>
      <c r="O272" s="43">
        <v>1.0236215644187632</v>
      </c>
      <c r="P272" s="43">
        <v>1.1735778364335951</v>
      </c>
      <c r="Q272" s="43">
        <v>1.3512341419648679</v>
      </c>
      <c r="R272" s="43">
        <v>3.0718767942571374</v>
      </c>
      <c r="S272" s="43">
        <v>1.9019906513518114</v>
      </c>
      <c r="T272" s="43">
        <v>1.0554846671622633</v>
      </c>
      <c r="U272" s="43">
        <v>1.083310443440721</v>
      </c>
      <c r="V272" s="43">
        <v>1.0071365869159847</v>
      </c>
      <c r="W272" s="43">
        <v>1.3922917591829316</v>
      </c>
      <c r="X272" s="43">
        <v>1.1192932765995238</v>
      </c>
      <c r="Y272" s="43">
        <v>1.0743919075911079</v>
      </c>
      <c r="AH272" s="114"/>
      <c r="AI272" s="88"/>
      <c r="AJ272" s="88"/>
      <c r="AK272" s="88"/>
      <c r="AL272" s="88"/>
      <c r="AM272" s="88"/>
      <c r="AN272" s="88"/>
      <c r="AO272" s="88"/>
      <c r="AP272" s="88"/>
      <c r="AQ272" s="88"/>
      <c r="AR272" s="88"/>
      <c r="AS272" s="88"/>
      <c r="AT272" s="88"/>
      <c r="AU272" s="88"/>
      <c r="AV272" s="88"/>
      <c r="AW272" s="88"/>
      <c r="AX272" s="88"/>
      <c r="AY272" s="88"/>
      <c r="AZ272" s="88"/>
      <c r="BA272" s="88"/>
      <c r="BB272" s="88"/>
      <c r="BC272" s="88"/>
      <c r="BD272" s="88"/>
      <c r="BE272" s="88"/>
      <c r="BF272" s="88"/>
    </row>
    <row r="273" spans="1:58" s="40" customFormat="1" x14ac:dyDescent="0.25">
      <c r="A273" s="44">
        <v>1800</v>
      </c>
      <c r="B273" s="44"/>
      <c r="C273" s="44"/>
      <c r="D273" s="43">
        <v>1.0000097313207399</v>
      </c>
      <c r="E273" s="43">
        <v>1.1379097365357695</v>
      </c>
      <c r="F273" s="43">
        <v>1.036701843724195</v>
      </c>
      <c r="G273" s="43">
        <v>1.0144503239031952</v>
      </c>
      <c r="H273" s="43">
        <v>2.9724757022118076</v>
      </c>
      <c r="I273" s="43">
        <v>1.2092101320997528</v>
      </c>
      <c r="J273" s="43">
        <v>1.3975670114618504</v>
      </c>
      <c r="K273" s="43">
        <v>1.4744738490630322</v>
      </c>
      <c r="L273" s="43">
        <v>1.0359232394814462</v>
      </c>
      <c r="M273" s="43">
        <v>1.079159045828793</v>
      </c>
      <c r="N273" s="43">
        <v>191.55725071023835</v>
      </c>
      <c r="O273" s="43">
        <v>1.0263934375973247</v>
      </c>
      <c r="P273" s="43">
        <v>1.1764337951308363</v>
      </c>
      <c r="Q273" s="43">
        <v>1.3626807246343289</v>
      </c>
      <c r="R273" s="43">
        <v>3.0877188353397269</v>
      </c>
      <c r="S273" s="43">
        <v>1.907378421073505</v>
      </c>
      <c r="T273" s="43">
        <v>1.0579798776035942</v>
      </c>
      <c r="U273" s="43">
        <v>1.0859330080101721</v>
      </c>
      <c r="V273" s="43">
        <v>1.0072435333727872</v>
      </c>
      <c r="W273" s="43">
        <v>1.3962758997186306</v>
      </c>
      <c r="X273" s="43">
        <v>1.1299023721586239</v>
      </c>
      <c r="Y273" s="43">
        <v>1.0756604163669032</v>
      </c>
      <c r="AH273" s="114"/>
      <c r="AI273" s="88"/>
      <c r="AJ273" s="88"/>
      <c r="AK273" s="88"/>
      <c r="AL273" s="88"/>
      <c r="AM273" s="88"/>
      <c r="AN273" s="88"/>
      <c r="AO273" s="88"/>
      <c r="AP273" s="88"/>
      <c r="AQ273" s="88"/>
      <c r="AR273" s="88"/>
      <c r="AS273" s="88"/>
      <c r="AT273" s="88"/>
      <c r="AU273" s="88"/>
      <c r="AV273" s="88"/>
      <c r="AW273" s="88"/>
      <c r="AX273" s="88"/>
      <c r="AY273" s="88"/>
      <c r="AZ273" s="88"/>
      <c r="BA273" s="88"/>
      <c r="BB273" s="88"/>
      <c r="BC273" s="88"/>
      <c r="BD273" s="88"/>
      <c r="BE273" s="88"/>
      <c r="BF273" s="88"/>
    </row>
    <row r="275" spans="1:58" ht="28.5" x14ac:dyDescent="0.45">
      <c r="A275" s="19" t="s">
        <v>44</v>
      </c>
    </row>
    <row r="277" spans="1:58" s="47" customFormat="1" ht="18.75" x14ac:dyDescent="0.3">
      <c r="A277" s="46" t="s">
        <v>2</v>
      </c>
      <c r="B277" s="46" t="s">
        <v>43</v>
      </c>
      <c r="C277" s="46"/>
      <c r="D277" s="46"/>
      <c r="E277" s="46"/>
      <c r="F277" s="46"/>
      <c r="G277" s="46" t="s">
        <v>42</v>
      </c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AH277" s="116"/>
      <c r="AI277" s="91"/>
      <c r="AJ277" s="91"/>
      <c r="AK277" s="91"/>
      <c r="AL277" s="91"/>
      <c r="AM277" s="91"/>
      <c r="AN277" s="91"/>
      <c r="AO277" s="91"/>
      <c r="AP277" s="91"/>
      <c r="AQ277" s="91"/>
      <c r="AR277" s="91"/>
      <c r="AS277" s="91"/>
      <c r="AT277" s="91"/>
      <c r="AU277" s="91"/>
      <c r="AV277" s="91"/>
      <c r="AW277" s="91"/>
      <c r="AX277" s="91"/>
      <c r="AY277" s="91"/>
      <c r="AZ277" s="91"/>
      <c r="BA277" s="91"/>
      <c r="BB277" s="91"/>
      <c r="BC277" s="91"/>
      <c r="BD277" s="91"/>
      <c r="BE277" s="91"/>
      <c r="BF277" s="91"/>
    </row>
    <row r="278" spans="1:58" s="47" customFormat="1" x14ac:dyDescent="0.25">
      <c r="A278" s="47" t="s">
        <v>3</v>
      </c>
      <c r="AH278" s="116"/>
      <c r="AI278" s="91"/>
      <c r="AJ278" s="91"/>
      <c r="AK278" s="91"/>
      <c r="AL278" s="91"/>
      <c r="AM278" s="91"/>
      <c r="AN278" s="91"/>
      <c r="AO278" s="91"/>
      <c r="AP278" s="91"/>
      <c r="AQ278" s="91"/>
      <c r="AR278" s="91"/>
      <c r="AS278" s="91"/>
      <c r="AT278" s="91"/>
      <c r="AU278" s="91"/>
      <c r="AV278" s="91"/>
      <c r="AW278" s="91"/>
      <c r="AX278" s="91"/>
      <c r="AY278" s="91"/>
      <c r="AZ278" s="91"/>
      <c r="BA278" s="91"/>
      <c r="BB278" s="91"/>
      <c r="BC278" s="91"/>
      <c r="BD278" s="91"/>
      <c r="BE278" s="91"/>
      <c r="BF278" s="91"/>
    </row>
    <row r="279" spans="1:58" s="47" customFormat="1" x14ac:dyDescent="0.25">
      <c r="A279" s="48" t="s">
        <v>34</v>
      </c>
      <c r="B279" s="49" t="s">
        <v>4</v>
      </c>
      <c r="C279" s="49" t="s">
        <v>5</v>
      </c>
      <c r="D279" s="48" t="s">
        <v>6</v>
      </c>
      <c r="E279" s="48" t="s">
        <v>7</v>
      </c>
      <c r="F279" s="48" t="s">
        <v>8</v>
      </c>
      <c r="G279" s="48" t="s">
        <v>9</v>
      </c>
      <c r="H279" s="48" t="s">
        <v>10</v>
      </c>
      <c r="I279" s="48" t="s">
        <v>11</v>
      </c>
      <c r="J279" s="48" t="s">
        <v>12</v>
      </c>
      <c r="K279" s="48" t="s">
        <v>13</v>
      </c>
      <c r="L279" s="48" t="s">
        <v>14</v>
      </c>
      <c r="M279" s="48" t="s">
        <v>15</v>
      </c>
      <c r="N279" s="48" t="s">
        <v>16</v>
      </c>
      <c r="O279" s="48" t="s">
        <v>17</v>
      </c>
      <c r="P279" s="48" t="s">
        <v>18</v>
      </c>
      <c r="Q279" s="48" t="s">
        <v>19</v>
      </c>
      <c r="R279" s="48" t="s">
        <v>20</v>
      </c>
      <c r="S279" s="48" t="s">
        <v>21</v>
      </c>
      <c r="T279" s="48" t="s">
        <v>22</v>
      </c>
      <c r="U279" s="48" t="s">
        <v>23</v>
      </c>
      <c r="V279" s="48" t="s">
        <v>24</v>
      </c>
      <c r="W279" s="48" t="s">
        <v>25</v>
      </c>
      <c r="X279" s="48" t="s">
        <v>26</v>
      </c>
      <c r="Y279" s="48" t="s">
        <v>27</v>
      </c>
      <c r="AH279" s="116"/>
      <c r="AI279" s="91"/>
      <c r="AJ279" s="91"/>
      <c r="AK279" s="91"/>
      <c r="AL279" s="91"/>
      <c r="AM279" s="91"/>
      <c r="AN279" s="91"/>
      <c r="AO279" s="91"/>
      <c r="AP279" s="91"/>
      <c r="AQ279" s="91"/>
      <c r="AR279" s="91"/>
      <c r="AS279" s="91"/>
      <c r="AT279" s="91"/>
      <c r="AU279" s="91"/>
      <c r="AV279" s="91"/>
      <c r="AW279" s="91"/>
      <c r="AX279" s="91"/>
      <c r="AY279" s="91"/>
      <c r="AZ279" s="91"/>
      <c r="BA279" s="91"/>
      <c r="BB279" s="91"/>
      <c r="BC279" s="91"/>
      <c r="BD279" s="91"/>
      <c r="BE279" s="91"/>
      <c r="BF279" s="91"/>
    </row>
    <row r="280" spans="1:58" s="47" customFormat="1" x14ac:dyDescent="0.25">
      <c r="A280" s="47">
        <v>3</v>
      </c>
      <c r="B280" s="47">
        <v>5.1124096078510864E-4</v>
      </c>
      <c r="C280" s="47">
        <v>0</v>
      </c>
      <c r="D280" s="47" t="e">
        <v>#DIV/0!</v>
      </c>
      <c r="E280" s="47">
        <v>0</v>
      </c>
      <c r="F280" s="47">
        <v>0</v>
      </c>
      <c r="G280" s="47">
        <v>2.4371488239293012E-4</v>
      </c>
      <c r="H280" s="47">
        <v>1.3171846458598343E-3</v>
      </c>
      <c r="I280" s="47">
        <v>8.0330281561668225E-4</v>
      </c>
      <c r="J280" s="47">
        <v>1.1832424765494009E-4</v>
      </c>
      <c r="K280" s="47">
        <v>3.7832042354964929E-6</v>
      </c>
      <c r="L280" s="47">
        <v>3.0939438141113081E-5</v>
      </c>
      <c r="M280" s="47">
        <v>2.7601128026573842E-5</v>
      </c>
      <c r="N280" s="47">
        <v>1.7694292261052429E-3</v>
      </c>
      <c r="O280" s="47">
        <v>2.7422025658294893E-6</v>
      </c>
      <c r="P280" s="47">
        <v>1.9749691826837305E-6</v>
      </c>
      <c r="Q280" s="47">
        <v>8.4040461240655006E-5</v>
      </c>
      <c r="R280" s="47">
        <v>2.8007707046817353E-5</v>
      </c>
      <c r="S280" s="47" t="e">
        <v>#DIV/0!</v>
      </c>
      <c r="T280" s="47">
        <v>0</v>
      </c>
      <c r="U280" s="47">
        <v>3.1871940436111466E-5</v>
      </c>
      <c r="V280" s="47">
        <v>0</v>
      </c>
      <c r="W280" s="47">
        <v>3.9457156513782517E-5</v>
      </c>
      <c r="X280" s="47">
        <v>6.5441421822331052E-5</v>
      </c>
      <c r="Y280" s="47">
        <v>2.4573488958797574E-6</v>
      </c>
      <c r="Z280" s="47">
        <v>0</v>
      </c>
      <c r="AA280" s="47">
        <v>0</v>
      </c>
      <c r="AB280" s="47">
        <v>0</v>
      </c>
      <c r="AC280" s="47">
        <v>0</v>
      </c>
      <c r="AD280" s="47">
        <v>0</v>
      </c>
      <c r="AE280" s="47">
        <v>0</v>
      </c>
      <c r="AF280" s="47">
        <v>0</v>
      </c>
      <c r="AH280" s="116"/>
      <c r="AI280" s="91"/>
      <c r="AJ280" s="91"/>
      <c r="AK280" s="91"/>
      <c r="AL280" s="91"/>
      <c r="AM280" s="91"/>
      <c r="AN280" s="91"/>
      <c r="AO280" s="91"/>
      <c r="AP280" s="91"/>
      <c r="AQ280" s="91"/>
      <c r="AR280" s="91"/>
      <c r="AS280" s="91"/>
      <c r="AT280" s="91"/>
      <c r="AU280" s="91"/>
      <c r="AV280" s="91"/>
      <c r="AW280" s="91"/>
      <c r="AX280" s="91"/>
      <c r="AY280" s="91"/>
      <c r="AZ280" s="91"/>
      <c r="BA280" s="91"/>
      <c r="BB280" s="91"/>
      <c r="BC280" s="91"/>
      <c r="BD280" s="91"/>
      <c r="BE280" s="91"/>
      <c r="BF280" s="91"/>
    </row>
    <row r="281" spans="1:58" s="47" customFormat="1" x14ac:dyDescent="0.25">
      <c r="A281" s="47">
        <v>10</v>
      </c>
      <c r="B281" s="47">
        <v>5.1124096078510864E-4</v>
      </c>
      <c r="C281" s="47">
        <v>0</v>
      </c>
      <c r="D281" s="47" t="e">
        <v>#DIV/0!</v>
      </c>
      <c r="E281" s="47">
        <v>0</v>
      </c>
      <c r="F281" s="47">
        <v>0</v>
      </c>
      <c r="G281" s="47">
        <v>2.4371488239293012E-4</v>
      </c>
      <c r="H281" s="47">
        <v>1.3171846458598343E-3</v>
      </c>
      <c r="I281" s="47">
        <v>8.0330281561668225E-4</v>
      </c>
      <c r="J281" s="47">
        <v>1.1832424765494009E-4</v>
      </c>
      <c r="K281" s="47">
        <v>3.7832042354964929E-6</v>
      </c>
      <c r="L281" s="47">
        <v>3.0939438141113081E-5</v>
      </c>
      <c r="M281" s="47">
        <v>2.7601128026573842E-5</v>
      </c>
      <c r="N281" s="47">
        <v>1.7694292261052429E-3</v>
      </c>
      <c r="O281" s="47">
        <v>2.7422025658294893E-6</v>
      </c>
      <c r="P281" s="47">
        <v>1.9749691826837305E-6</v>
      </c>
      <c r="Q281" s="47">
        <v>8.4040461240655006E-5</v>
      </c>
      <c r="R281" s="47">
        <v>2.8007707046817353E-5</v>
      </c>
      <c r="S281" s="47" t="e">
        <v>#DIV/0!</v>
      </c>
      <c r="T281" s="47">
        <v>0</v>
      </c>
      <c r="U281" s="47">
        <v>3.1871940436111466E-5</v>
      </c>
      <c r="V281" s="47">
        <v>0</v>
      </c>
      <c r="W281" s="47">
        <v>3.9457156513782517E-5</v>
      </c>
      <c r="X281" s="47">
        <v>6.5441421822331052E-5</v>
      </c>
      <c r="Y281" s="47">
        <v>2.4573488958797574E-6</v>
      </c>
      <c r="Z281" s="47">
        <v>0</v>
      </c>
      <c r="AA281" s="47">
        <v>0</v>
      </c>
      <c r="AB281" s="47">
        <v>0</v>
      </c>
      <c r="AC281" s="47">
        <v>0</v>
      </c>
      <c r="AD281" s="47">
        <v>0</v>
      </c>
      <c r="AE281" s="47">
        <v>0</v>
      </c>
      <c r="AF281" s="47">
        <v>0</v>
      </c>
      <c r="AH281" s="116"/>
      <c r="AI281" s="91"/>
      <c r="AJ281" s="91"/>
      <c r="AK281" s="91"/>
      <c r="AL281" s="91"/>
      <c r="AM281" s="91"/>
      <c r="AN281" s="91"/>
      <c r="AO281" s="91"/>
      <c r="AP281" s="91"/>
      <c r="AQ281" s="91"/>
      <c r="AR281" s="91"/>
      <c r="AS281" s="91"/>
      <c r="AT281" s="91"/>
      <c r="AU281" s="91"/>
      <c r="AV281" s="91"/>
      <c r="AW281" s="91"/>
      <c r="AX281" s="91"/>
      <c r="AY281" s="91"/>
      <c r="AZ281" s="91"/>
      <c r="BA281" s="91"/>
      <c r="BB281" s="91"/>
      <c r="BC281" s="91"/>
      <c r="BD281" s="91"/>
      <c r="BE281" s="91"/>
      <c r="BF281" s="91"/>
    </row>
    <row r="282" spans="1:58" s="47" customFormat="1" x14ac:dyDescent="0.25">
      <c r="A282" s="47">
        <v>30</v>
      </c>
      <c r="B282" s="47">
        <v>5.1124096078510864E-4</v>
      </c>
      <c r="C282" s="47">
        <v>0</v>
      </c>
      <c r="D282" s="47" t="e">
        <v>#DIV/0!</v>
      </c>
      <c r="E282" s="47">
        <v>0</v>
      </c>
      <c r="F282" s="47">
        <v>0</v>
      </c>
      <c r="G282" s="47">
        <v>2.4371488239293012E-4</v>
      </c>
      <c r="H282" s="47">
        <v>1.3171846458598343E-3</v>
      </c>
      <c r="I282" s="47">
        <v>8.0330281561668225E-4</v>
      </c>
      <c r="J282" s="47">
        <v>1.1832424765494009E-4</v>
      </c>
      <c r="K282" s="47">
        <v>3.7832042354964929E-6</v>
      </c>
      <c r="L282" s="47">
        <v>3.0939438141113081E-5</v>
      </c>
      <c r="M282" s="47">
        <v>2.7601128026573842E-5</v>
      </c>
      <c r="N282" s="47">
        <v>1.7694292261052429E-3</v>
      </c>
      <c r="O282" s="47">
        <v>2.7422025658294893E-6</v>
      </c>
      <c r="P282" s="47">
        <v>1.9749691826837305E-6</v>
      </c>
      <c r="Q282" s="47">
        <v>8.4040461240655006E-5</v>
      </c>
      <c r="R282" s="47">
        <v>2.8007707046817353E-5</v>
      </c>
      <c r="S282" s="47" t="e">
        <v>#DIV/0!</v>
      </c>
      <c r="T282" s="47">
        <v>0</v>
      </c>
      <c r="U282" s="47">
        <v>3.1871940436111466E-5</v>
      </c>
      <c r="V282" s="47">
        <v>0</v>
      </c>
      <c r="W282" s="47">
        <v>3.9457156513782517E-5</v>
      </c>
      <c r="X282" s="47">
        <v>6.5441421822331052E-5</v>
      </c>
      <c r="Y282" s="47">
        <v>2.4573488958797574E-6</v>
      </c>
      <c r="Z282" s="47">
        <v>0</v>
      </c>
      <c r="AA282" s="47">
        <v>0</v>
      </c>
      <c r="AB282" s="47">
        <v>0</v>
      </c>
      <c r="AC282" s="47">
        <v>0</v>
      </c>
      <c r="AD282" s="47">
        <v>0</v>
      </c>
      <c r="AE282" s="47">
        <v>0</v>
      </c>
      <c r="AF282" s="47">
        <v>0</v>
      </c>
      <c r="AH282" s="116"/>
      <c r="AI282" s="91"/>
      <c r="AJ282" s="91"/>
      <c r="AK282" s="91"/>
      <c r="AL282" s="91"/>
      <c r="AM282" s="91"/>
      <c r="AN282" s="91"/>
      <c r="AO282" s="91"/>
      <c r="AP282" s="91"/>
      <c r="AQ282" s="91"/>
      <c r="AR282" s="91"/>
      <c r="AS282" s="91"/>
      <c r="AT282" s="91"/>
      <c r="AU282" s="91"/>
      <c r="AV282" s="91"/>
      <c r="AW282" s="91"/>
      <c r="AX282" s="91"/>
      <c r="AY282" s="91"/>
      <c r="AZ282" s="91"/>
      <c r="BA282" s="91"/>
      <c r="BB282" s="91"/>
      <c r="BC282" s="91"/>
      <c r="BD282" s="91"/>
      <c r="BE282" s="91"/>
      <c r="BF282" s="91"/>
    </row>
    <row r="283" spans="1:58" s="47" customFormat="1" x14ac:dyDescent="0.25">
      <c r="A283" s="47">
        <v>60</v>
      </c>
      <c r="B283" s="47">
        <v>5.1124096078510864E-4</v>
      </c>
      <c r="C283" s="47">
        <v>0</v>
      </c>
      <c r="D283" s="47" t="e">
        <v>#DIV/0!</v>
      </c>
      <c r="E283" s="47">
        <v>0</v>
      </c>
      <c r="F283" s="47">
        <v>0</v>
      </c>
      <c r="G283" s="47">
        <v>2.4371488239293012E-4</v>
      </c>
      <c r="H283" s="47">
        <v>1.3171846458598343E-3</v>
      </c>
      <c r="I283" s="47">
        <v>8.0330281561668225E-4</v>
      </c>
      <c r="J283" s="47">
        <v>1.1832424765494009E-4</v>
      </c>
      <c r="K283" s="47">
        <v>3.7832042354964929E-6</v>
      </c>
      <c r="L283" s="47">
        <v>3.0939438141113081E-5</v>
      </c>
      <c r="M283" s="47">
        <v>2.7601128026573842E-5</v>
      </c>
      <c r="N283" s="47">
        <v>1.7694292261052429E-3</v>
      </c>
      <c r="O283" s="47">
        <v>2.7422025658294893E-6</v>
      </c>
      <c r="P283" s="47">
        <v>1.9749691826837305E-6</v>
      </c>
      <c r="Q283" s="47">
        <v>8.4040461240655006E-5</v>
      </c>
      <c r="R283" s="47">
        <v>2.8007707046817353E-5</v>
      </c>
      <c r="S283" s="47" t="e">
        <v>#DIV/0!</v>
      </c>
      <c r="T283" s="47">
        <v>0</v>
      </c>
      <c r="U283" s="47">
        <v>3.1871940436111466E-5</v>
      </c>
      <c r="V283" s="47">
        <v>0</v>
      </c>
      <c r="W283" s="47">
        <v>3.9457156513782517E-5</v>
      </c>
      <c r="X283" s="47">
        <v>6.5441421822331052E-5</v>
      </c>
      <c r="Y283" s="47">
        <v>2.4573488958797574E-6</v>
      </c>
      <c r="Z283" s="47">
        <v>0</v>
      </c>
      <c r="AA283" s="47">
        <v>0</v>
      </c>
      <c r="AB283" s="47">
        <v>0</v>
      </c>
      <c r="AC283" s="47">
        <v>0</v>
      </c>
      <c r="AD283" s="47">
        <v>0</v>
      </c>
      <c r="AE283" s="47">
        <v>0</v>
      </c>
      <c r="AF283" s="47">
        <v>0</v>
      </c>
      <c r="AH283" s="116"/>
      <c r="AI283" s="91"/>
      <c r="AJ283" s="91"/>
      <c r="AK283" s="91"/>
      <c r="AL283" s="91"/>
      <c r="AM283" s="91"/>
      <c r="AN283" s="91"/>
      <c r="AO283" s="91"/>
      <c r="AP283" s="91"/>
      <c r="AQ283" s="91"/>
      <c r="AR283" s="91"/>
      <c r="AS283" s="91"/>
      <c r="AT283" s="91"/>
      <c r="AU283" s="91"/>
      <c r="AV283" s="91"/>
      <c r="AW283" s="91"/>
      <c r="AX283" s="91"/>
      <c r="AY283" s="91"/>
      <c r="AZ283" s="91"/>
      <c r="BA283" s="91"/>
      <c r="BB283" s="91"/>
      <c r="BC283" s="91"/>
      <c r="BD283" s="91"/>
      <c r="BE283" s="91"/>
      <c r="BF283" s="91"/>
    </row>
    <row r="284" spans="1:58" s="47" customFormat="1" x14ac:dyDescent="0.25">
      <c r="A284" s="47">
        <v>120</v>
      </c>
      <c r="B284" s="47">
        <v>5.1124096078510864E-4</v>
      </c>
      <c r="C284" s="47">
        <v>0</v>
      </c>
      <c r="D284" s="47" t="e">
        <v>#DIV/0!</v>
      </c>
      <c r="E284" s="47">
        <v>0</v>
      </c>
      <c r="F284" s="47">
        <v>0</v>
      </c>
      <c r="G284" s="47">
        <v>2.4371488239293012E-4</v>
      </c>
      <c r="H284" s="47">
        <v>1.3171846458598343E-3</v>
      </c>
      <c r="I284" s="47">
        <v>8.0330281561668225E-4</v>
      </c>
      <c r="J284" s="47">
        <v>1.1832424765494009E-4</v>
      </c>
      <c r="K284" s="47">
        <v>3.7832042354964929E-6</v>
      </c>
      <c r="L284" s="47">
        <v>3.0939438141113081E-5</v>
      </c>
      <c r="M284" s="47">
        <v>2.7601128026573842E-5</v>
      </c>
      <c r="N284" s="47">
        <v>1.7694292261052429E-3</v>
      </c>
      <c r="O284" s="47">
        <v>2.7422025658294893E-6</v>
      </c>
      <c r="P284" s="47">
        <v>1.9749691826837305E-6</v>
      </c>
      <c r="Q284" s="47">
        <v>8.4040461240655006E-5</v>
      </c>
      <c r="R284" s="47">
        <v>2.8007707046817353E-5</v>
      </c>
      <c r="S284" s="47" t="e">
        <v>#DIV/0!</v>
      </c>
      <c r="T284" s="47">
        <v>0</v>
      </c>
      <c r="U284" s="47">
        <v>3.1871940436111466E-5</v>
      </c>
      <c r="V284" s="47">
        <v>0</v>
      </c>
      <c r="W284" s="47">
        <v>3.9457156513782517E-5</v>
      </c>
      <c r="X284" s="47">
        <v>6.5441421822331052E-5</v>
      </c>
      <c r="Y284" s="47">
        <v>2.4573488958797574E-6</v>
      </c>
      <c r="Z284" s="47">
        <v>0</v>
      </c>
      <c r="AA284" s="47">
        <v>0</v>
      </c>
      <c r="AB284" s="47">
        <v>0</v>
      </c>
      <c r="AC284" s="47">
        <v>0</v>
      </c>
      <c r="AD284" s="47">
        <v>0</v>
      </c>
      <c r="AE284" s="47">
        <v>0</v>
      </c>
      <c r="AF284" s="47">
        <v>0</v>
      </c>
      <c r="AH284" s="116"/>
      <c r="AI284" s="91"/>
      <c r="AJ284" s="91"/>
      <c r="AK284" s="91"/>
      <c r="AL284" s="91"/>
      <c r="AM284" s="91"/>
      <c r="AN284" s="91"/>
      <c r="AO284" s="91"/>
      <c r="AP284" s="91"/>
      <c r="AQ284" s="91"/>
      <c r="AR284" s="91"/>
      <c r="AS284" s="91"/>
      <c r="AT284" s="91"/>
      <c r="AU284" s="91"/>
      <c r="AV284" s="91"/>
      <c r="AW284" s="91"/>
      <c r="AX284" s="91"/>
      <c r="AY284" s="91"/>
      <c r="AZ284" s="91"/>
      <c r="BA284" s="91"/>
      <c r="BB284" s="91"/>
      <c r="BC284" s="91"/>
      <c r="BD284" s="91"/>
      <c r="BE284" s="91"/>
      <c r="BF284" s="91"/>
    </row>
    <row r="285" spans="1:58" s="47" customFormat="1" x14ac:dyDescent="0.25">
      <c r="A285" s="47">
        <v>300</v>
      </c>
      <c r="B285" s="47">
        <v>5.1124096078510864E-4</v>
      </c>
      <c r="C285" s="47">
        <v>0</v>
      </c>
      <c r="D285" s="47" t="e">
        <v>#DIV/0!</v>
      </c>
      <c r="E285" s="47">
        <v>0</v>
      </c>
      <c r="F285" s="47">
        <v>0</v>
      </c>
      <c r="G285" s="47">
        <v>2.4371488239293012E-4</v>
      </c>
      <c r="H285" s="47">
        <v>1.3171846458598343E-3</v>
      </c>
      <c r="I285" s="47">
        <v>8.0330281561668225E-4</v>
      </c>
      <c r="J285" s="47">
        <v>1.1832424765494009E-4</v>
      </c>
      <c r="K285" s="47">
        <v>3.7832042354964929E-6</v>
      </c>
      <c r="L285" s="47">
        <v>3.0939438141113081E-5</v>
      </c>
      <c r="M285" s="47">
        <v>2.7601128026573842E-5</v>
      </c>
      <c r="N285" s="47">
        <v>1.7694292261052429E-3</v>
      </c>
      <c r="O285" s="47">
        <v>2.7422025658294893E-6</v>
      </c>
      <c r="P285" s="47">
        <v>1.9749691826837305E-6</v>
      </c>
      <c r="Q285" s="47">
        <v>8.4040461240655006E-5</v>
      </c>
      <c r="R285" s="47">
        <v>2.8007707046817353E-5</v>
      </c>
      <c r="S285" s="47" t="e">
        <v>#DIV/0!</v>
      </c>
      <c r="T285" s="47">
        <v>0</v>
      </c>
      <c r="U285" s="47">
        <v>3.1871940436111466E-5</v>
      </c>
      <c r="V285" s="47">
        <v>0</v>
      </c>
      <c r="W285" s="47">
        <v>3.9457156513782517E-5</v>
      </c>
      <c r="X285" s="47">
        <v>6.5441421822331052E-5</v>
      </c>
      <c r="Y285" s="47">
        <v>2.4573488958797574E-6</v>
      </c>
      <c r="Z285" s="47">
        <v>0</v>
      </c>
      <c r="AA285" s="47">
        <v>0</v>
      </c>
      <c r="AB285" s="47">
        <v>0</v>
      </c>
      <c r="AC285" s="47">
        <v>0</v>
      </c>
      <c r="AD285" s="47">
        <v>0</v>
      </c>
      <c r="AE285" s="47">
        <v>0</v>
      </c>
      <c r="AF285" s="47">
        <v>0</v>
      </c>
      <c r="AH285" s="116"/>
      <c r="AI285" s="91"/>
      <c r="AJ285" s="91"/>
      <c r="AK285" s="91"/>
      <c r="AL285" s="91"/>
      <c r="AM285" s="91"/>
      <c r="AN285" s="91"/>
      <c r="AO285" s="91"/>
      <c r="AP285" s="91"/>
      <c r="AQ285" s="91"/>
      <c r="AR285" s="91"/>
      <c r="AS285" s="91"/>
      <c r="AT285" s="91"/>
      <c r="AU285" s="91"/>
      <c r="AV285" s="91"/>
      <c r="AW285" s="91"/>
      <c r="AX285" s="91"/>
      <c r="AY285" s="91"/>
      <c r="AZ285" s="91"/>
      <c r="BA285" s="91"/>
      <c r="BB285" s="91"/>
      <c r="BC285" s="91"/>
      <c r="BD285" s="91"/>
      <c r="BE285" s="91"/>
      <c r="BF285" s="91"/>
    </row>
    <row r="286" spans="1:58" s="47" customFormat="1" x14ac:dyDescent="0.25">
      <c r="A286" s="47">
        <v>600</v>
      </c>
      <c r="B286" s="47">
        <v>5.1124096078510864E-4</v>
      </c>
      <c r="C286" s="47">
        <v>0</v>
      </c>
      <c r="D286" s="47" t="e">
        <v>#DIV/0!</v>
      </c>
      <c r="E286" s="47">
        <v>0</v>
      </c>
      <c r="F286" s="47">
        <v>0</v>
      </c>
      <c r="G286" s="47">
        <v>2.4371488239293012E-4</v>
      </c>
      <c r="H286" s="47">
        <v>1.3171846458598343E-3</v>
      </c>
      <c r="I286" s="47">
        <v>8.0330281561668225E-4</v>
      </c>
      <c r="J286" s="47">
        <v>1.1832424765494009E-4</v>
      </c>
      <c r="K286" s="47">
        <v>3.7832042354964929E-6</v>
      </c>
      <c r="L286" s="47">
        <v>3.0939438141113081E-5</v>
      </c>
      <c r="M286" s="47">
        <v>2.7601128026573842E-5</v>
      </c>
      <c r="N286" s="47">
        <v>1.7694292261052429E-3</v>
      </c>
      <c r="O286" s="47">
        <v>2.7422025658294893E-6</v>
      </c>
      <c r="P286" s="47">
        <v>1.9749691826837305E-6</v>
      </c>
      <c r="Q286" s="47">
        <v>8.4040461240655006E-5</v>
      </c>
      <c r="R286" s="47">
        <v>2.8007707046817353E-5</v>
      </c>
      <c r="S286" s="47" t="e">
        <v>#DIV/0!</v>
      </c>
      <c r="T286" s="47">
        <v>0</v>
      </c>
      <c r="U286" s="47">
        <v>3.1871940436111466E-5</v>
      </c>
      <c r="V286" s="47">
        <v>0</v>
      </c>
      <c r="W286" s="47">
        <v>3.9457156513782517E-5</v>
      </c>
      <c r="X286" s="47">
        <v>6.5441421822331052E-5</v>
      </c>
      <c r="Y286" s="47">
        <v>2.4573488958797574E-6</v>
      </c>
      <c r="Z286" s="47">
        <v>0</v>
      </c>
      <c r="AA286" s="47">
        <v>0</v>
      </c>
      <c r="AB286" s="47">
        <v>0</v>
      </c>
      <c r="AC286" s="47">
        <v>0</v>
      </c>
      <c r="AD286" s="47">
        <v>0</v>
      </c>
      <c r="AE286" s="47">
        <v>0</v>
      </c>
      <c r="AF286" s="47">
        <v>0</v>
      </c>
      <c r="AH286" s="116"/>
      <c r="AI286" s="91"/>
      <c r="AJ286" s="91"/>
      <c r="AK286" s="91"/>
      <c r="AL286" s="91"/>
      <c r="AM286" s="91"/>
      <c r="AN286" s="91"/>
      <c r="AO286" s="91"/>
      <c r="AP286" s="91"/>
      <c r="AQ286" s="91"/>
      <c r="AR286" s="91"/>
      <c r="AS286" s="91"/>
      <c r="AT286" s="91"/>
      <c r="AU286" s="91"/>
      <c r="AV286" s="91"/>
      <c r="AW286" s="91"/>
      <c r="AX286" s="91"/>
      <c r="AY286" s="91"/>
      <c r="AZ286" s="91"/>
      <c r="BA286" s="91"/>
      <c r="BB286" s="91"/>
      <c r="BC286" s="91"/>
      <c r="BD286" s="91"/>
      <c r="BE286" s="91"/>
      <c r="BF286" s="91"/>
    </row>
    <row r="287" spans="1:58" s="47" customFormat="1" x14ac:dyDescent="0.25">
      <c r="A287" s="47">
        <v>1800</v>
      </c>
      <c r="B287" s="47">
        <v>5.1124096078510864E-4</v>
      </c>
      <c r="C287" s="47">
        <v>0</v>
      </c>
      <c r="D287" s="47" t="e">
        <v>#DIV/0!</v>
      </c>
      <c r="E287" s="47">
        <v>0</v>
      </c>
      <c r="F287" s="47">
        <v>0</v>
      </c>
      <c r="G287" s="47">
        <v>2.4371488239293012E-4</v>
      </c>
      <c r="H287" s="47">
        <v>1.3171846458598343E-3</v>
      </c>
      <c r="I287" s="47">
        <v>8.0330281561668225E-4</v>
      </c>
      <c r="J287" s="47">
        <v>1.1832424765494009E-4</v>
      </c>
      <c r="K287" s="47">
        <v>3.7832042354964929E-6</v>
      </c>
      <c r="L287" s="47">
        <v>3.0939438141113081E-5</v>
      </c>
      <c r="M287" s="47">
        <v>2.7601128026573842E-5</v>
      </c>
      <c r="N287" s="47">
        <v>1.7694292261052429E-3</v>
      </c>
      <c r="O287" s="47">
        <v>2.7422025658294893E-6</v>
      </c>
      <c r="P287" s="47">
        <v>1.9749691826837305E-6</v>
      </c>
      <c r="Q287" s="47">
        <v>8.4040461240655006E-5</v>
      </c>
      <c r="R287" s="47">
        <v>2.8007707046817353E-5</v>
      </c>
      <c r="S287" s="47" t="e">
        <v>#DIV/0!</v>
      </c>
      <c r="T287" s="47">
        <v>0</v>
      </c>
      <c r="U287" s="47">
        <v>3.1871940436111466E-5</v>
      </c>
      <c r="V287" s="47">
        <v>0</v>
      </c>
      <c r="W287" s="47">
        <v>3.9457156513782517E-5</v>
      </c>
      <c r="X287" s="47">
        <v>6.5441421822331052E-5</v>
      </c>
      <c r="Y287" s="47">
        <v>2.4573488958797574E-6</v>
      </c>
      <c r="Z287" s="47">
        <v>0</v>
      </c>
      <c r="AA287" s="47">
        <v>0</v>
      </c>
      <c r="AB287" s="47">
        <v>0</v>
      </c>
      <c r="AC287" s="47">
        <v>0</v>
      </c>
      <c r="AD287" s="47">
        <v>0</v>
      </c>
      <c r="AE287" s="47">
        <v>0</v>
      </c>
      <c r="AF287" s="47">
        <v>0</v>
      </c>
      <c r="AH287" s="116"/>
      <c r="AI287" s="91"/>
      <c r="AJ287" s="91"/>
      <c r="AK287" s="91"/>
      <c r="AL287" s="91"/>
      <c r="AM287" s="91"/>
      <c r="AN287" s="91"/>
      <c r="AO287" s="91"/>
      <c r="AP287" s="91"/>
      <c r="AQ287" s="91"/>
      <c r="AR287" s="91"/>
      <c r="AS287" s="91"/>
      <c r="AT287" s="91"/>
      <c r="AU287" s="91"/>
      <c r="AV287" s="91"/>
      <c r="AW287" s="91"/>
      <c r="AX287" s="91"/>
      <c r="AY287" s="91"/>
      <c r="AZ287" s="91"/>
      <c r="BA287" s="91"/>
      <c r="BB287" s="91"/>
      <c r="BC287" s="91"/>
      <c r="BD287" s="91"/>
      <c r="BE287" s="91"/>
      <c r="BF287" s="91"/>
    </row>
    <row r="288" spans="1:58" s="47" customFormat="1" x14ac:dyDescent="0.25">
      <c r="AH288" s="116"/>
      <c r="AI288" s="91"/>
      <c r="AJ288" s="91"/>
      <c r="AK288" s="91"/>
      <c r="AL288" s="91"/>
      <c r="AM288" s="91"/>
      <c r="AN288" s="91"/>
      <c r="AO288" s="91"/>
      <c r="AP288" s="91"/>
      <c r="AQ288" s="91"/>
      <c r="AR288" s="91"/>
      <c r="AS288" s="91"/>
      <c r="AT288" s="91"/>
      <c r="AU288" s="91"/>
      <c r="AV288" s="91"/>
      <c r="AW288" s="91"/>
      <c r="AX288" s="91"/>
      <c r="AY288" s="91"/>
      <c r="AZ288" s="91"/>
      <c r="BA288" s="91"/>
      <c r="BB288" s="91"/>
      <c r="BC288" s="91"/>
      <c r="BD288" s="91"/>
      <c r="BE288" s="91"/>
      <c r="BF288" s="91"/>
    </row>
    <row r="289" spans="1:58" s="47" customFormat="1" x14ac:dyDescent="0.25">
      <c r="A289" s="47" t="s">
        <v>28</v>
      </c>
      <c r="AH289" s="116"/>
      <c r="AI289" s="91"/>
      <c r="AJ289" s="91"/>
      <c r="AK289" s="91"/>
      <c r="AL289" s="91"/>
      <c r="AM289" s="91"/>
      <c r="AN289" s="91"/>
      <c r="AO289" s="91"/>
      <c r="AP289" s="91"/>
      <c r="AQ289" s="91"/>
      <c r="AR289" s="91"/>
      <c r="AS289" s="91"/>
      <c r="AT289" s="91"/>
      <c r="AU289" s="91"/>
      <c r="AV289" s="91"/>
      <c r="AW289" s="91"/>
      <c r="AX289" s="91"/>
      <c r="AY289" s="91"/>
      <c r="AZ289" s="91"/>
      <c r="BA289" s="91"/>
      <c r="BB289" s="91"/>
      <c r="BC289" s="91"/>
      <c r="BD289" s="91"/>
      <c r="BE289" s="91"/>
      <c r="BF289" s="91"/>
    </row>
    <row r="290" spans="1:58" s="47" customFormat="1" x14ac:dyDescent="0.25">
      <c r="A290" s="48" t="s">
        <v>34</v>
      </c>
      <c r="B290" s="49"/>
      <c r="C290" s="49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AH290" s="116"/>
      <c r="AI290" s="91"/>
      <c r="AJ290" s="91"/>
      <c r="AK290" s="91"/>
      <c r="AL290" s="91"/>
      <c r="AM290" s="91"/>
      <c r="AN290" s="91"/>
      <c r="AO290" s="91"/>
      <c r="AP290" s="91"/>
      <c r="AQ290" s="91"/>
      <c r="AR290" s="91"/>
      <c r="AS290" s="91"/>
      <c r="AT290" s="91"/>
      <c r="AU290" s="91"/>
      <c r="AV290" s="91"/>
      <c r="AW290" s="91"/>
      <c r="AX290" s="91"/>
      <c r="AY290" s="91"/>
      <c r="AZ290" s="91"/>
      <c r="BA290" s="91"/>
      <c r="BB290" s="91"/>
      <c r="BC290" s="91"/>
      <c r="BD290" s="91"/>
      <c r="BE290" s="91"/>
      <c r="BF290" s="91"/>
    </row>
    <row r="291" spans="1:58" s="47" customFormat="1" x14ac:dyDescent="0.25">
      <c r="A291" s="47">
        <v>3</v>
      </c>
      <c r="B291" s="47">
        <v>0.12813333080052283</v>
      </c>
      <c r="C291" s="47">
        <v>0.51794025101603325</v>
      </c>
      <c r="D291" s="47">
        <v>4.8154007319176271E-5</v>
      </c>
      <c r="E291" s="47">
        <v>0</v>
      </c>
      <c r="F291" s="47">
        <v>0</v>
      </c>
      <c r="G291" s="47">
        <v>6.9001433707879475E-4</v>
      </c>
      <c r="H291" s="47">
        <v>0.13059869637387458</v>
      </c>
      <c r="I291" s="47">
        <v>5.7953033771199008E-4</v>
      </c>
      <c r="J291" s="47">
        <v>1.7790006002865403E-3</v>
      </c>
      <c r="K291" s="47">
        <v>1.4010266091069214E-5</v>
      </c>
      <c r="L291" s="47">
        <v>3.4910474022625639E-5</v>
      </c>
      <c r="M291" s="47">
        <v>5.4132729534867754E-5</v>
      </c>
      <c r="N291" s="47">
        <v>0.21947398920202466</v>
      </c>
      <c r="O291" s="47">
        <v>1.2265860829717833E-5</v>
      </c>
      <c r="P291" s="47">
        <v>4.347158517147669E-6</v>
      </c>
      <c r="Q291" s="47">
        <v>5.6026176074339532E-5</v>
      </c>
      <c r="R291" s="47">
        <v>2.115919493431834E-4</v>
      </c>
      <c r="S291" s="47">
        <v>1.0032084858161723E-5</v>
      </c>
      <c r="T291" s="47">
        <v>0</v>
      </c>
      <c r="U291" s="47">
        <v>2.3408198002377356E-5</v>
      </c>
      <c r="V291" s="47">
        <v>0</v>
      </c>
      <c r="W291" s="47">
        <v>1.9986773714635573E-4</v>
      </c>
      <c r="X291" s="47">
        <v>1.334310652708224E-4</v>
      </c>
      <c r="Y291" s="47">
        <v>3.0096254574485169E-6</v>
      </c>
      <c r="Z291" s="47">
        <v>0</v>
      </c>
      <c r="AA291" s="47">
        <v>0</v>
      </c>
      <c r="AB291" s="47">
        <v>0</v>
      </c>
      <c r="AC291" s="47">
        <v>0</v>
      </c>
      <c r="AD291" s="47">
        <v>0</v>
      </c>
      <c r="AE291" s="47">
        <v>0</v>
      </c>
      <c r="AF291" s="47">
        <v>0</v>
      </c>
      <c r="AH291" s="116"/>
      <c r="AI291" s="91"/>
      <c r="AJ291" s="91"/>
      <c r="AK291" s="91"/>
      <c r="AL291" s="91"/>
      <c r="AM291" s="91"/>
      <c r="AN291" s="91"/>
      <c r="AO291" s="91"/>
      <c r="AP291" s="91"/>
      <c r="AQ291" s="91"/>
      <c r="AR291" s="91"/>
      <c r="AS291" s="91"/>
      <c r="AT291" s="91"/>
      <c r="AU291" s="91"/>
      <c r="AV291" s="91"/>
      <c r="AW291" s="91"/>
      <c r="AX291" s="91"/>
      <c r="AY291" s="91"/>
      <c r="AZ291" s="91"/>
      <c r="BA291" s="91"/>
      <c r="BB291" s="91"/>
      <c r="BC291" s="91"/>
      <c r="BD291" s="91"/>
      <c r="BE291" s="91"/>
      <c r="BF291" s="91"/>
    </row>
    <row r="292" spans="1:58" s="47" customFormat="1" x14ac:dyDescent="0.25">
      <c r="A292" s="47">
        <v>10</v>
      </c>
      <c r="B292" s="47">
        <v>0.12813333080052283</v>
      </c>
      <c r="C292" s="47">
        <v>0.51794025101603325</v>
      </c>
      <c r="D292" s="47">
        <v>4.8154007319176271E-5</v>
      </c>
      <c r="E292" s="47">
        <v>0</v>
      </c>
      <c r="F292" s="47">
        <v>0</v>
      </c>
      <c r="G292" s="47">
        <v>6.9001433707879475E-4</v>
      </c>
      <c r="H292" s="47">
        <v>0.13059869637387458</v>
      </c>
      <c r="I292" s="47">
        <v>5.7953033771199008E-4</v>
      </c>
      <c r="J292" s="47">
        <v>1.7790006002865403E-3</v>
      </c>
      <c r="K292" s="47">
        <v>1.4010266091069214E-5</v>
      </c>
      <c r="L292" s="47">
        <v>3.4910474022625639E-5</v>
      </c>
      <c r="M292" s="47">
        <v>5.4132729534867754E-5</v>
      </c>
      <c r="N292" s="47">
        <v>0.21947398920202466</v>
      </c>
      <c r="O292" s="47">
        <v>1.2265860829717833E-5</v>
      </c>
      <c r="P292" s="47">
        <v>4.347158517147669E-6</v>
      </c>
      <c r="Q292" s="47">
        <v>5.6026176074339532E-5</v>
      </c>
      <c r="R292" s="47">
        <v>2.115919493431834E-4</v>
      </c>
      <c r="S292" s="47">
        <v>1.0032084858161723E-5</v>
      </c>
      <c r="T292" s="47">
        <v>0</v>
      </c>
      <c r="U292" s="47">
        <v>2.3408198002377356E-5</v>
      </c>
      <c r="V292" s="47">
        <v>0</v>
      </c>
      <c r="W292" s="47">
        <v>1.9986773714635573E-4</v>
      </c>
      <c r="X292" s="47">
        <v>1.334310652708224E-4</v>
      </c>
      <c r="Y292" s="47">
        <v>3.0096254574485169E-6</v>
      </c>
      <c r="Z292" s="47">
        <v>0</v>
      </c>
      <c r="AA292" s="47">
        <v>0</v>
      </c>
      <c r="AB292" s="47">
        <v>0</v>
      </c>
      <c r="AC292" s="47">
        <v>0</v>
      </c>
      <c r="AD292" s="47">
        <v>0</v>
      </c>
      <c r="AE292" s="47">
        <v>0</v>
      </c>
      <c r="AF292" s="47">
        <v>0</v>
      </c>
      <c r="AH292" s="116"/>
      <c r="AI292" s="91"/>
      <c r="AJ292" s="91"/>
      <c r="AK292" s="91"/>
      <c r="AL292" s="91"/>
      <c r="AM292" s="91"/>
      <c r="AN292" s="91"/>
      <c r="AO292" s="91"/>
      <c r="AP292" s="91"/>
      <c r="AQ292" s="91"/>
      <c r="AR292" s="91"/>
      <c r="AS292" s="91"/>
      <c r="AT292" s="91"/>
      <c r="AU292" s="91"/>
      <c r="AV292" s="91"/>
      <c r="AW292" s="91"/>
      <c r="AX292" s="91"/>
      <c r="AY292" s="91"/>
      <c r="AZ292" s="91"/>
      <c r="BA292" s="91"/>
      <c r="BB292" s="91"/>
      <c r="BC292" s="91"/>
      <c r="BD292" s="91"/>
      <c r="BE292" s="91"/>
      <c r="BF292" s="91"/>
    </row>
    <row r="293" spans="1:58" s="47" customFormat="1" x14ac:dyDescent="0.25">
      <c r="A293" s="47">
        <v>30</v>
      </c>
      <c r="B293" s="47">
        <v>0.12813333080052283</v>
      </c>
      <c r="C293" s="47">
        <v>0.51794025101603325</v>
      </c>
      <c r="D293" s="47">
        <v>4.8154007319176271E-5</v>
      </c>
      <c r="E293" s="47">
        <v>0</v>
      </c>
      <c r="F293" s="47">
        <v>0</v>
      </c>
      <c r="G293" s="47">
        <v>6.9001433707879475E-4</v>
      </c>
      <c r="H293" s="47">
        <v>0.13059869637387458</v>
      </c>
      <c r="I293" s="47">
        <v>5.7953033771199008E-4</v>
      </c>
      <c r="J293" s="47">
        <v>1.7790006002865403E-3</v>
      </c>
      <c r="K293" s="47">
        <v>1.4010266091069214E-5</v>
      </c>
      <c r="L293" s="47">
        <v>3.4910474022625639E-5</v>
      </c>
      <c r="M293" s="47">
        <v>5.4132729534867754E-5</v>
      </c>
      <c r="N293" s="47">
        <v>0.21947398920202466</v>
      </c>
      <c r="O293" s="47">
        <v>1.2265860829717833E-5</v>
      </c>
      <c r="P293" s="47">
        <v>4.347158517147669E-6</v>
      </c>
      <c r="Q293" s="47">
        <v>5.6026176074339532E-5</v>
      </c>
      <c r="R293" s="47">
        <v>2.115919493431834E-4</v>
      </c>
      <c r="S293" s="47">
        <v>1.0032084858161723E-5</v>
      </c>
      <c r="T293" s="47">
        <v>0</v>
      </c>
      <c r="U293" s="47">
        <v>2.3408198002377356E-5</v>
      </c>
      <c r="V293" s="47">
        <v>0</v>
      </c>
      <c r="W293" s="47">
        <v>1.9986773714635573E-4</v>
      </c>
      <c r="X293" s="47">
        <v>1.334310652708224E-4</v>
      </c>
      <c r="Y293" s="47">
        <v>3.0096254574485169E-6</v>
      </c>
      <c r="Z293" s="47">
        <v>0</v>
      </c>
      <c r="AA293" s="47">
        <v>0</v>
      </c>
      <c r="AB293" s="47">
        <v>0</v>
      </c>
      <c r="AC293" s="47">
        <v>0</v>
      </c>
      <c r="AD293" s="47">
        <v>0</v>
      </c>
      <c r="AE293" s="47">
        <v>0</v>
      </c>
      <c r="AF293" s="47">
        <v>0</v>
      </c>
      <c r="AH293" s="116"/>
      <c r="AI293" s="91"/>
      <c r="AJ293" s="91"/>
      <c r="AK293" s="91"/>
      <c r="AL293" s="91"/>
      <c r="AM293" s="91"/>
      <c r="AN293" s="91"/>
      <c r="AO293" s="91"/>
      <c r="AP293" s="91"/>
      <c r="AQ293" s="91"/>
      <c r="AR293" s="91"/>
      <c r="AS293" s="91"/>
      <c r="AT293" s="91"/>
      <c r="AU293" s="91"/>
      <c r="AV293" s="91"/>
      <c r="AW293" s="91"/>
      <c r="AX293" s="91"/>
      <c r="AY293" s="91"/>
      <c r="AZ293" s="91"/>
      <c r="BA293" s="91"/>
      <c r="BB293" s="91"/>
      <c r="BC293" s="91"/>
      <c r="BD293" s="91"/>
      <c r="BE293" s="91"/>
      <c r="BF293" s="91"/>
    </row>
    <row r="294" spans="1:58" s="47" customFormat="1" x14ac:dyDescent="0.25">
      <c r="A294" s="47">
        <v>60</v>
      </c>
      <c r="B294" s="47">
        <v>0.12813333080052283</v>
      </c>
      <c r="C294" s="47">
        <v>0.51794025101603325</v>
      </c>
      <c r="D294" s="47">
        <v>4.8154007319176271E-5</v>
      </c>
      <c r="E294" s="47">
        <v>0</v>
      </c>
      <c r="F294" s="47">
        <v>0</v>
      </c>
      <c r="G294" s="47">
        <v>6.9001433707879475E-4</v>
      </c>
      <c r="H294" s="47">
        <v>0.13059869637387458</v>
      </c>
      <c r="I294" s="47">
        <v>5.7953033771199008E-4</v>
      </c>
      <c r="J294" s="47">
        <v>1.7790006002865403E-3</v>
      </c>
      <c r="K294" s="47">
        <v>1.4010266091069214E-5</v>
      </c>
      <c r="L294" s="47">
        <v>3.4910474022625639E-5</v>
      </c>
      <c r="M294" s="47">
        <v>5.4132729534867754E-5</v>
      </c>
      <c r="N294" s="47">
        <v>0.21947398920202466</v>
      </c>
      <c r="O294" s="47">
        <v>1.2265860829717833E-5</v>
      </c>
      <c r="P294" s="47">
        <v>4.347158517147669E-6</v>
      </c>
      <c r="Q294" s="47">
        <v>5.6026176074339532E-5</v>
      </c>
      <c r="R294" s="47">
        <v>2.115919493431834E-4</v>
      </c>
      <c r="S294" s="47">
        <v>1.0032084858161723E-5</v>
      </c>
      <c r="T294" s="47">
        <v>0</v>
      </c>
      <c r="U294" s="47">
        <v>2.3408198002377356E-5</v>
      </c>
      <c r="V294" s="47">
        <v>0</v>
      </c>
      <c r="W294" s="47">
        <v>1.9986773714635573E-4</v>
      </c>
      <c r="X294" s="47">
        <v>1.334310652708224E-4</v>
      </c>
      <c r="Y294" s="47">
        <v>3.0096254574485169E-6</v>
      </c>
      <c r="Z294" s="47">
        <v>0</v>
      </c>
      <c r="AA294" s="47">
        <v>0</v>
      </c>
      <c r="AB294" s="47">
        <v>0</v>
      </c>
      <c r="AC294" s="47">
        <v>0</v>
      </c>
      <c r="AD294" s="47">
        <v>0</v>
      </c>
      <c r="AE294" s="47">
        <v>0</v>
      </c>
      <c r="AF294" s="47">
        <v>0</v>
      </c>
      <c r="AH294" s="116"/>
      <c r="AI294" s="91"/>
      <c r="AJ294" s="91"/>
      <c r="AK294" s="91"/>
      <c r="AL294" s="91"/>
      <c r="AM294" s="91"/>
      <c r="AN294" s="91"/>
      <c r="AO294" s="91"/>
      <c r="AP294" s="91"/>
      <c r="AQ294" s="91"/>
      <c r="AR294" s="91"/>
      <c r="AS294" s="91"/>
      <c r="AT294" s="91"/>
      <c r="AU294" s="91"/>
      <c r="AV294" s="91"/>
      <c r="AW294" s="91"/>
      <c r="AX294" s="91"/>
      <c r="AY294" s="91"/>
      <c r="AZ294" s="91"/>
      <c r="BA294" s="91"/>
      <c r="BB294" s="91"/>
      <c r="BC294" s="91"/>
      <c r="BD294" s="91"/>
      <c r="BE294" s="91"/>
      <c r="BF294" s="91"/>
    </row>
    <row r="295" spans="1:58" s="47" customFormat="1" x14ac:dyDescent="0.25">
      <c r="A295" s="47">
        <v>120</v>
      </c>
      <c r="B295" s="47">
        <v>0.12813333080052283</v>
      </c>
      <c r="C295" s="47">
        <v>0.51794025101603325</v>
      </c>
      <c r="D295" s="47">
        <v>4.8154007319176271E-5</v>
      </c>
      <c r="E295" s="47">
        <v>0</v>
      </c>
      <c r="F295" s="47">
        <v>0</v>
      </c>
      <c r="G295" s="47">
        <v>6.9001433707879475E-4</v>
      </c>
      <c r="H295" s="47">
        <v>0.13059869637387458</v>
      </c>
      <c r="I295" s="47">
        <v>5.7953033771199008E-4</v>
      </c>
      <c r="J295" s="47">
        <v>1.7790006002865403E-3</v>
      </c>
      <c r="K295" s="47">
        <v>1.4010266091069214E-5</v>
      </c>
      <c r="L295" s="47">
        <v>3.4910474022625639E-5</v>
      </c>
      <c r="M295" s="47">
        <v>5.4132729534867754E-5</v>
      </c>
      <c r="N295" s="47">
        <v>0.21947398920202466</v>
      </c>
      <c r="O295" s="47">
        <v>1.2265860829717833E-5</v>
      </c>
      <c r="P295" s="47">
        <v>4.347158517147669E-6</v>
      </c>
      <c r="Q295" s="47">
        <v>5.6026176074339532E-5</v>
      </c>
      <c r="R295" s="47">
        <v>2.115919493431834E-4</v>
      </c>
      <c r="S295" s="47">
        <v>1.0032084858161723E-5</v>
      </c>
      <c r="T295" s="47">
        <v>0</v>
      </c>
      <c r="U295" s="47">
        <v>2.3408198002377356E-5</v>
      </c>
      <c r="V295" s="47">
        <v>0</v>
      </c>
      <c r="W295" s="47">
        <v>1.9986773714635573E-4</v>
      </c>
      <c r="X295" s="47">
        <v>1.334310652708224E-4</v>
      </c>
      <c r="Y295" s="47">
        <v>3.0096254574485169E-6</v>
      </c>
      <c r="Z295" s="47">
        <v>0</v>
      </c>
      <c r="AA295" s="47">
        <v>0</v>
      </c>
      <c r="AB295" s="47">
        <v>0</v>
      </c>
      <c r="AC295" s="47">
        <v>0</v>
      </c>
      <c r="AD295" s="47">
        <v>0</v>
      </c>
      <c r="AE295" s="47">
        <v>0</v>
      </c>
      <c r="AF295" s="47">
        <v>0</v>
      </c>
      <c r="AH295" s="116"/>
      <c r="AI295" s="91"/>
      <c r="AJ295" s="91"/>
      <c r="AK295" s="91"/>
      <c r="AL295" s="91"/>
      <c r="AM295" s="91"/>
      <c r="AN295" s="91"/>
      <c r="AO295" s="91"/>
      <c r="AP295" s="91"/>
      <c r="AQ295" s="91"/>
      <c r="AR295" s="91"/>
      <c r="AS295" s="91"/>
      <c r="AT295" s="91"/>
      <c r="AU295" s="91"/>
      <c r="AV295" s="91"/>
      <c r="AW295" s="91"/>
      <c r="AX295" s="91"/>
      <c r="AY295" s="91"/>
      <c r="AZ295" s="91"/>
      <c r="BA295" s="91"/>
      <c r="BB295" s="91"/>
      <c r="BC295" s="91"/>
      <c r="BD295" s="91"/>
      <c r="BE295" s="91"/>
      <c r="BF295" s="91"/>
    </row>
    <row r="296" spans="1:58" s="47" customFormat="1" x14ac:dyDescent="0.25">
      <c r="A296" s="47">
        <v>300</v>
      </c>
      <c r="B296" s="47">
        <v>0.12813333080052283</v>
      </c>
      <c r="C296" s="47">
        <v>0.51794025101603325</v>
      </c>
      <c r="D296" s="47">
        <v>4.8154007319176271E-5</v>
      </c>
      <c r="E296" s="47">
        <v>0</v>
      </c>
      <c r="F296" s="47">
        <v>0</v>
      </c>
      <c r="G296" s="47">
        <v>6.9001433707879475E-4</v>
      </c>
      <c r="H296" s="47">
        <v>0.13059869637387458</v>
      </c>
      <c r="I296" s="47">
        <v>5.7953033771199008E-4</v>
      </c>
      <c r="J296" s="47">
        <v>1.7790006002865403E-3</v>
      </c>
      <c r="K296" s="47">
        <v>1.4010266091069214E-5</v>
      </c>
      <c r="L296" s="47">
        <v>3.4910474022625639E-5</v>
      </c>
      <c r="M296" s="47">
        <v>5.4132729534867754E-5</v>
      </c>
      <c r="N296" s="47">
        <v>0.21947398920202466</v>
      </c>
      <c r="O296" s="47">
        <v>1.2265860829717833E-5</v>
      </c>
      <c r="P296" s="47">
        <v>4.347158517147669E-6</v>
      </c>
      <c r="Q296" s="47">
        <v>5.6026176074339532E-5</v>
      </c>
      <c r="R296" s="47">
        <v>2.115919493431834E-4</v>
      </c>
      <c r="S296" s="47">
        <v>1.0032084858161723E-5</v>
      </c>
      <c r="T296" s="47">
        <v>0</v>
      </c>
      <c r="U296" s="47">
        <v>2.3408198002377356E-5</v>
      </c>
      <c r="V296" s="47">
        <v>0</v>
      </c>
      <c r="W296" s="47">
        <v>1.9986773714635573E-4</v>
      </c>
      <c r="X296" s="47">
        <v>1.334310652708224E-4</v>
      </c>
      <c r="Y296" s="47">
        <v>3.0096254574485169E-6</v>
      </c>
      <c r="Z296" s="47">
        <v>0</v>
      </c>
      <c r="AA296" s="47">
        <v>0</v>
      </c>
      <c r="AB296" s="47">
        <v>0</v>
      </c>
      <c r="AC296" s="47">
        <v>0</v>
      </c>
      <c r="AD296" s="47">
        <v>0</v>
      </c>
      <c r="AE296" s="47">
        <v>0</v>
      </c>
      <c r="AF296" s="47">
        <v>0</v>
      </c>
      <c r="AH296" s="116"/>
      <c r="AI296" s="91"/>
      <c r="AJ296" s="91"/>
      <c r="AK296" s="91"/>
      <c r="AL296" s="91"/>
      <c r="AM296" s="91"/>
      <c r="AN296" s="91"/>
      <c r="AO296" s="91"/>
      <c r="AP296" s="91"/>
      <c r="AQ296" s="91"/>
      <c r="AR296" s="91"/>
      <c r="AS296" s="91"/>
      <c r="AT296" s="91"/>
      <c r="AU296" s="91"/>
      <c r="AV296" s="91"/>
      <c r="AW296" s="91"/>
      <c r="AX296" s="91"/>
      <c r="AY296" s="91"/>
      <c r="AZ296" s="91"/>
      <c r="BA296" s="91"/>
      <c r="BB296" s="91"/>
      <c r="BC296" s="91"/>
      <c r="BD296" s="91"/>
      <c r="BE296" s="91"/>
      <c r="BF296" s="91"/>
    </row>
    <row r="297" spans="1:58" s="47" customFormat="1" x14ac:dyDescent="0.25">
      <c r="A297" s="47">
        <v>600</v>
      </c>
      <c r="B297" s="47">
        <v>0.12813333080052283</v>
      </c>
      <c r="C297" s="47">
        <v>0.51794025101603325</v>
      </c>
      <c r="D297" s="47">
        <v>4.8154007319176271E-5</v>
      </c>
      <c r="E297" s="47">
        <v>0</v>
      </c>
      <c r="F297" s="47">
        <v>0</v>
      </c>
      <c r="G297" s="47">
        <v>6.9001433707879475E-4</v>
      </c>
      <c r="H297" s="47">
        <v>0.13059869637387458</v>
      </c>
      <c r="I297" s="47">
        <v>5.7953033771199008E-4</v>
      </c>
      <c r="J297" s="47">
        <v>1.7790006002865403E-3</v>
      </c>
      <c r="K297" s="47">
        <v>1.4010266091069214E-5</v>
      </c>
      <c r="L297" s="47">
        <v>3.4910474022625639E-5</v>
      </c>
      <c r="M297" s="47">
        <v>5.4132729534867754E-5</v>
      </c>
      <c r="N297" s="47">
        <v>0.21947398920202466</v>
      </c>
      <c r="O297" s="47">
        <v>1.2265860829717833E-5</v>
      </c>
      <c r="P297" s="47">
        <v>4.347158517147669E-6</v>
      </c>
      <c r="Q297" s="47">
        <v>5.6026176074339532E-5</v>
      </c>
      <c r="R297" s="47">
        <v>2.115919493431834E-4</v>
      </c>
      <c r="S297" s="47">
        <v>1.0032084858161723E-5</v>
      </c>
      <c r="T297" s="47">
        <v>0</v>
      </c>
      <c r="U297" s="47">
        <v>2.3408198002377356E-5</v>
      </c>
      <c r="V297" s="47">
        <v>0</v>
      </c>
      <c r="W297" s="47">
        <v>1.9986773714635573E-4</v>
      </c>
      <c r="X297" s="47">
        <v>1.334310652708224E-4</v>
      </c>
      <c r="Y297" s="47">
        <v>3.0096254574485169E-6</v>
      </c>
      <c r="Z297" s="47">
        <v>0</v>
      </c>
      <c r="AA297" s="47">
        <v>0</v>
      </c>
      <c r="AB297" s="47">
        <v>0</v>
      </c>
      <c r="AC297" s="47">
        <v>0</v>
      </c>
      <c r="AD297" s="47">
        <v>0</v>
      </c>
      <c r="AE297" s="47">
        <v>0</v>
      </c>
      <c r="AF297" s="47">
        <v>0</v>
      </c>
      <c r="AH297" s="116"/>
      <c r="AI297" s="91"/>
      <c r="AJ297" s="91"/>
      <c r="AK297" s="91"/>
      <c r="AL297" s="91"/>
      <c r="AM297" s="91"/>
      <c r="AN297" s="91"/>
      <c r="AO297" s="91"/>
      <c r="AP297" s="91"/>
      <c r="AQ297" s="91"/>
      <c r="AR297" s="91"/>
      <c r="AS297" s="91"/>
      <c r="AT297" s="91"/>
      <c r="AU297" s="91"/>
      <c r="AV297" s="91"/>
      <c r="AW297" s="91"/>
      <c r="AX297" s="91"/>
      <c r="AY297" s="91"/>
      <c r="AZ297" s="91"/>
      <c r="BA297" s="91"/>
      <c r="BB297" s="91"/>
      <c r="BC297" s="91"/>
      <c r="BD297" s="91"/>
      <c r="BE297" s="91"/>
      <c r="BF297" s="91"/>
    </row>
    <row r="298" spans="1:58" s="47" customFormat="1" x14ac:dyDescent="0.25">
      <c r="A298" s="47">
        <v>1800</v>
      </c>
      <c r="B298" s="47">
        <v>0.12813333080052283</v>
      </c>
      <c r="C298" s="47">
        <v>0.51794025101603325</v>
      </c>
      <c r="D298" s="47">
        <v>4.8154007319176271E-5</v>
      </c>
      <c r="E298" s="47">
        <v>0</v>
      </c>
      <c r="F298" s="47">
        <v>0</v>
      </c>
      <c r="G298" s="47">
        <v>6.9001433707879475E-4</v>
      </c>
      <c r="H298" s="47">
        <v>0.13059869637387458</v>
      </c>
      <c r="I298" s="47">
        <v>5.7953033771199008E-4</v>
      </c>
      <c r="J298" s="47">
        <v>1.7790006002865403E-3</v>
      </c>
      <c r="K298" s="47">
        <v>1.4010266091069214E-5</v>
      </c>
      <c r="L298" s="47">
        <v>3.4910474022625639E-5</v>
      </c>
      <c r="M298" s="47">
        <v>5.4132729534867754E-5</v>
      </c>
      <c r="N298" s="47">
        <v>0.21947398920202466</v>
      </c>
      <c r="O298" s="47">
        <v>1.2265860829717833E-5</v>
      </c>
      <c r="P298" s="47">
        <v>4.347158517147669E-6</v>
      </c>
      <c r="Q298" s="47">
        <v>5.6026176074339532E-5</v>
      </c>
      <c r="R298" s="47">
        <v>2.115919493431834E-4</v>
      </c>
      <c r="S298" s="47">
        <v>1.0032084858161723E-5</v>
      </c>
      <c r="T298" s="47">
        <v>0</v>
      </c>
      <c r="U298" s="47">
        <v>2.3408198002377356E-5</v>
      </c>
      <c r="V298" s="47">
        <v>0</v>
      </c>
      <c r="W298" s="47">
        <v>1.9986773714635573E-4</v>
      </c>
      <c r="X298" s="47">
        <v>1.334310652708224E-4</v>
      </c>
      <c r="Y298" s="47">
        <v>3.0096254574485169E-6</v>
      </c>
      <c r="Z298" s="47">
        <v>0</v>
      </c>
      <c r="AA298" s="47">
        <v>0</v>
      </c>
      <c r="AB298" s="47">
        <v>0</v>
      </c>
      <c r="AC298" s="47">
        <v>0</v>
      </c>
      <c r="AD298" s="47">
        <v>0</v>
      </c>
      <c r="AE298" s="47">
        <v>0</v>
      </c>
      <c r="AF298" s="47">
        <v>0</v>
      </c>
      <c r="AH298" s="116"/>
      <c r="AI298" s="91"/>
      <c r="AJ298" s="91"/>
      <c r="AK298" s="91"/>
      <c r="AL298" s="91"/>
      <c r="AM298" s="91"/>
      <c r="AN298" s="91"/>
      <c r="AO298" s="91"/>
      <c r="AP298" s="91"/>
      <c r="AQ298" s="91"/>
      <c r="AR298" s="91"/>
      <c r="AS298" s="91"/>
      <c r="AT298" s="91"/>
      <c r="AU298" s="91"/>
      <c r="AV298" s="91"/>
      <c r="AW298" s="91"/>
      <c r="AX298" s="91"/>
      <c r="AY298" s="91"/>
      <c r="AZ298" s="91"/>
      <c r="BA298" s="91"/>
      <c r="BB298" s="91"/>
      <c r="BC298" s="91"/>
      <c r="BD298" s="91"/>
      <c r="BE298" s="91"/>
      <c r="BF298" s="91"/>
    </row>
    <row r="299" spans="1:58" s="47" customFormat="1" x14ac:dyDescent="0.25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P299" s="52"/>
      <c r="Q299" s="52"/>
      <c r="AH299" s="116"/>
      <c r="AI299" s="91"/>
      <c r="AJ299" s="91"/>
      <c r="AK299" s="91"/>
      <c r="AL299" s="91"/>
      <c r="AM299" s="91"/>
      <c r="AN299" s="91"/>
      <c r="AO299" s="91"/>
      <c r="AP299" s="91"/>
      <c r="AQ299" s="91"/>
      <c r="AR299" s="91"/>
      <c r="AS299" s="91"/>
      <c r="AT299" s="91"/>
      <c r="AU299" s="91"/>
      <c r="AV299" s="91"/>
      <c r="AW299" s="91"/>
      <c r="AX299" s="91"/>
      <c r="AY299" s="91"/>
      <c r="AZ299" s="91"/>
      <c r="BA299" s="91"/>
      <c r="BB299" s="91"/>
      <c r="BC299" s="91"/>
      <c r="BD299" s="91"/>
      <c r="BE299" s="91"/>
      <c r="BF299" s="91"/>
    </row>
    <row r="300" spans="1:58" s="47" customFormat="1" x14ac:dyDescent="0.25">
      <c r="A300" s="48" t="s">
        <v>29</v>
      </c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AH300" s="116"/>
      <c r="AI300" s="91"/>
      <c r="AJ300" s="91"/>
      <c r="AK300" s="91"/>
      <c r="AL300" s="91"/>
      <c r="AM300" s="91"/>
      <c r="AN300" s="91"/>
      <c r="AO300" s="91"/>
      <c r="AP300" s="91"/>
      <c r="AQ300" s="91"/>
      <c r="AR300" s="91"/>
      <c r="AS300" s="91"/>
      <c r="AT300" s="91"/>
      <c r="AU300" s="91"/>
      <c r="AV300" s="91"/>
      <c r="AW300" s="91"/>
      <c r="AX300" s="91"/>
      <c r="AY300" s="91"/>
      <c r="AZ300" s="91"/>
      <c r="BA300" s="91"/>
      <c r="BB300" s="91"/>
      <c r="BC300" s="91"/>
      <c r="BD300" s="91"/>
      <c r="BE300" s="91"/>
      <c r="BF300" s="91"/>
    </row>
    <row r="301" spans="1:58" s="47" customFormat="1" x14ac:dyDescent="0.25">
      <c r="A301" s="48" t="s">
        <v>34</v>
      </c>
      <c r="B301" s="49" t="s">
        <v>4</v>
      </c>
      <c r="C301" s="49" t="s">
        <v>5</v>
      </c>
      <c r="D301" s="48" t="s">
        <v>6</v>
      </c>
      <c r="E301" s="48" t="s">
        <v>7</v>
      </c>
      <c r="F301" s="48" t="s">
        <v>8</v>
      </c>
      <c r="G301" s="48" t="s">
        <v>9</v>
      </c>
      <c r="H301" s="48" t="s">
        <v>10</v>
      </c>
      <c r="I301" s="48" t="s">
        <v>11</v>
      </c>
      <c r="J301" s="48" t="s">
        <v>12</v>
      </c>
      <c r="K301" s="48" t="s">
        <v>13</v>
      </c>
      <c r="L301" s="48" t="s">
        <v>14</v>
      </c>
      <c r="M301" s="48" t="s">
        <v>15</v>
      </c>
      <c r="N301" s="48" t="s">
        <v>16</v>
      </c>
      <c r="O301" s="48" t="s">
        <v>17</v>
      </c>
      <c r="P301" s="48" t="s">
        <v>18</v>
      </c>
      <c r="Q301" s="48" t="s">
        <v>19</v>
      </c>
      <c r="R301" s="48" t="s">
        <v>20</v>
      </c>
      <c r="S301" s="48" t="s">
        <v>21</v>
      </c>
      <c r="T301" s="48" t="s">
        <v>22</v>
      </c>
      <c r="U301" s="48" t="s">
        <v>23</v>
      </c>
      <c r="V301" s="48" t="s">
        <v>24</v>
      </c>
      <c r="W301" s="48" t="s">
        <v>25</v>
      </c>
      <c r="X301" s="48" t="s">
        <v>26</v>
      </c>
      <c r="Y301" s="48" t="s">
        <v>27</v>
      </c>
      <c r="AH301" s="116"/>
      <c r="AI301" s="91"/>
      <c r="AJ301" s="91"/>
      <c r="AK301" s="91"/>
      <c r="AL301" s="91"/>
      <c r="AM301" s="91"/>
      <c r="AN301" s="91"/>
      <c r="AO301" s="91"/>
      <c r="AP301" s="91"/>
      <c r="AQ301" s="91"/>
      <c r="AR301" s="91"/>
      <c r="AS301" s="91"/>
      <c r="AT301" s="91"/>
      <c r="AU301" s="91"/>
      <c r="AV301" s="91"/>
      <c r="AW301" s="91"/>
      <c r="AX301" s="91"/>
      <c r="AY301" s="91"/>
      <c r="AZ301" s="91"/>
      <c r="BA301" s="91"/>
      <c r="BB301" s="91"/>
      <c r="BC301" s="91"/>
      <c r="BD301" s="91"/>
      <c r="BE301" s="91"/>
      <c r="BF301" s="91"/>
    </row>
    <row r="302" spans="1:58" s="47" customFormat="1" x14ac:dyDescent="0.25">
      <c r="A302" s="47">
        <v>3</v>
      </c>
      <c r="B302" s="52">
        <f>B280/B291</f>
        <v>3.9899139247461333E-3</v>
      </c>
      <c r="C302" s="52">
        <f t="shared" ref="C302:Y302" si="93">C280/C291</f>
        <v>0</v>
      </c>
      <c r="D302" s="52" t="e">
        <f t="shared" si="93"/>
        <v>#DIV/0!</v>
      </c>
      <c r="E302" s="52" t="e">
        <f t="shared" si="93"/>
        <v>#DIV/0!</v>
      </c>
      <c r="F302" s="52" t="e">
        <f t="shared" si="93"/>
        <v>#DIV/0!</v>
      </c>
      <c r="G302" s="52">
        <f t="shared" si="93"/>
        <v>0.35320263550567299</v>
      </c>
      <c r="H302" s="52">
        <f t="shared" si="93"/>
        <v>1.0085741147744937E-2</v>
      </c>
      <c r="I302" s="52">
        <f t="shared" si="93"/>
        <v>1.3861272885008147</v>
      </c>
      <c r="J302" s="52">
        <f t="shared" si="93"/>
        <v>6.651164009493972E-2</v>
      </c>
      <c r="K302" s="52">
        <f t="shared" si="93"/>
        <v>0.27003086243366076</v>
      </c>
      <c r="L302" s="52">
        <f t="shared" si="93"/>
        <v>0.88625087476787312</v>
      </c>
      <c r="M302" s="52">
        <f t="shared" si="93"/>
        <v>0.50987874182098125</v>
      </c>
      <c r="N302" s="52">
        <f t="shared" si="93"/>
        <v>8.0621363494536597E-3</v>
      </c>
      <c r="O302" s="52">
        <f t="shared" si="93"/>
        <v>0.22356380884296823</v>
      </c>
      <c r="P302" s="52">
        <f t="shared" si="93"/>
        <v>0.45431266766402173</v>
      </c>
      <c r="Q302" s="52">
        <f t="shared" si="93"/>
        <v>1.5000213673184499</v>
      </c>
      <c r="R302" s="52">
        <f t="shared" si="93"/>
        <v>0.13236660059023009</v>
      </c>
      <c r="S302" s="52" t="e">
        <f t="shared" si="93"/>
        <v>#DIV/0!</v>
      </c>
      <c r="T302" s="52" t="e">
        <f t="shared" si="93"/>
        <v>#DIV/0!</v>
      </c>
      <c r="U302" s="52">
        <f t="shared" si="93"/>
        <v>1.3615717208507261</v>
      </c>
      <c r="V302" s="52" t="e">
        <f t="shared" si="93"/>
        <v>#DIV/0!</v>
      </c>
      <c r="W302" s="52">
        <f t="shared" si="93"/>
        <v>0.19741633680922452</v>
      </c>
      <c r="X302" s="52">
        <f t="shared" si="93"/>
        <v>0.49045116809571959</v>
      </c>
      <c r="Y302" s="52">
        <f t="shared" si="93"/>
        <v>0.81649658092772603</v>
      </c>
      <c r="AH302" s="116"/>
      <c r="AI302" s="91"/>
      <c r="AJ302" s="91"/>
      <c r="AK302" s="91"/>
      <c r="AL302" s="91"/>
      <c r="AM302" s="91"/>
      <c r="AN302" s="91"/>
      <c r="AO302" s="91"/>
      <c r="AP302" s="91"/>
      <c r="AQ302" s="91"/>
      <c r="AR302" s="91"/>
      <c r="AS302" s="91"/>
      <c r="AT302" s="91"/>
      <c r="AU302" s="91"/>
      <c r="AV302" s="91"/>
      <c r="AW302" s="91"/>
      <c r="AX302" s="91"/>
      <c r="AY302" s="91"/>
      <c r="AZ302" s="91"/>
      <c r="BA302" s="91"/>
      <c r="BB302" s="91"/>
      <c r="BC302" s="91"/>
      <c r="BD302" s="91"/>
      <c r="BE302" s="91"/>
      <c r="BF302" s="91"/>
    </row>
    <row r="303" spans="1:58" s="47" customFormat="1" x14ac:dyDescent="0.25">
      <c r="A303" s="47">
        <v>10</v>
      </c>
      <c r="B303" s="52">
        <f t="shared" ref="B303:Y309" si="94">B281/B292</f>
        <v>3.9899139247461333E-3</v>
      </c>
      <c r="C303" s="52">
        <f t="shared" si="94"/>
        <v>0</v>
      </c>
      <c r="D303" s="52" t="e">
        <f t="shared" si="94"/>
        <v>#DIV/0!</v>
      </c>
      <c r="E303" s="52" t="e">
        <f t="shared" si="94"/>
        <v>#DIV/0!</v>
      </c>
      <c r="F303" s="52" t="e">
        <f t="shared" si="94"/>
        <v>#DIV/0!</v>
      </c>
      <c r="G303" s="52">
        <f t="shared" si="94"/>
        <v>0.35320263550567299</v>
      </c>
      <c r="H303" s="52">
        <f t="shared" si="94"/>
        <v>1.0085741147744937E-2</v>
      </c>
      <c r="I303" s="52">
        <f t="shared" si="94"/>
        <v>1.3861272885008147</v>
      </c>
      <c r="J303" s="52">
        <f t="shared" si="94"/>
        <v>6.651164009493972E-2</v>
      </c>
      <c r="K303" s="52">
        <f t="shared" si="94"/>
        <v>0.27003086243366076</v>
      </c>
      <c r="L303" s="52">
        <f t="shared" si="94"/>
        <v>0.88625087476787312</v>
      </c>
      <c r="M303" s="52">
        <f t="shared" si="94"/>
        <v>0.50987874182098125</v>
      </c>
      <c r="N303" s="52">
        <f t="shared" si="94"/>
        <v>8.0621363494536597E-3</v>
      </c>
      <c r="O303" s="52">
        <f t="shared" si="94"/>
        <v>0.22356380884296823</v>
      </c>
      <c r="P303" s="52">
        <f t="shared" si="94"/>
        <v>0.45431266766402173</v>
      </c>
      <c r="Q303" s="52">
        <f t="shared" si="94"/>
        <v>1.5000213673184499</v>
      </c>
      <c r="R303" s="52">
        <f t="shared" si="94"/>
        <v>0.13236660059023009</v>
      </c>
      <c r="S303" s="52" t="e">
        <f t="shared" si="94"/>
        <v>#DIV/0!</v>
      </c>
      <c r="T303" s="52" t="e">
        <f t="shared" si="94"/>
        <v>#DIV/0!</v>
      </c>
      <c r="U303" s="52">
        <f t="shared" si="94"/>
        <v>1.3615717208507261</v>
      </c>
      <c r="V303" s="52" t="e">
        <f t="shared" si="94"/>
        <v>#DIV/0!</v>
      </c>
      <c r="W303" s="52">
        <f t="shared" si="94"/>
        <v>0.19741633680922452</v>
      </c>
      <c r="X303" s="52">
        <f t="shared" si="94"/>
        <v>0.49045116809571959</v>
      </c>
      <c r="Y303" s="52">
        <f t="shared" si="94"/>
        <v>0.81649658092772603</v>
      </c>
      <c r="AH303" s="116"/>
      <c r="AI303" s="91"/>
      <c r="AJ303" s="91"/>
      <c r="AK303" s="91"/>
      <c r="AL303" s="91"/>
      <c r="AM303" s="91"/>
      <c r="AN303" s="91"/>
      <c r="AO303" s="91"/>
      <c r="AP303" s="91"/>
      <c r="AQ303" s="91"/>
      <c r="AR303" s="91"/>
      <c r="AS303" s="91"/>
      <c r="AT303" s="91"/>
      <c r="AU303" s="91"/>
      <c r="AV303" s="91"/>
      <c r="AW303" s="91"/>
      <c r="AX303" s="91"/>
      <c r="AY303" s="91"/>
      <c r="AZ303" s="91"/>
      <c r="BA303" s="91"/>
      <c r="BB303" s="91"/>
      <c r="BC303" s="91"/>
      <c r="BD303" s="91"/>
      <c r="BE303" s="91"/>
      <c r="BF303" s="91"/>
    </row>
    <row r="304" spans="1:58" s="47" customFormat="1" x14ac:dyDescent="0.25">
      <c r="A304" s="47">
        <v>30</v>
      </c>
      <c r="B304" s="52">
        <f t="shared" si="94"/>
        <v>3.9899139247461333E-3</v>
      </c>
      <c r="C304" s="52">
        <f t="shared" si="94"/>
        <v>0</v>
      </c>
      <c r="D304" s="52" t="e">
        <f t="shared" si="94"/>
        <v>#DIV/0!</v>
      </c>
      <c r="E304" s="52" t="e">
        <f t="shared" si="94"/>
        <v>#DIV/0!</v>
      </c>
      <c r="F304" s="52" t="e">
        <f t="shared" si="94"/>
        <v>#DIV/0!</v>
      </c>
      <c r="G304" s="52">
        <f t="shared" si="94"/>
        <v>0.35320263550567299</v>
      </c>
      <c r="H304" s="52">
        <f t="shared" si="94"/>
        <v>1.0085741147744937E-2</v>
      </c>
      <c r="I304" s="52">
        <f t="shared" si="94"/>
        <v>1.3861272885008147</v>
      </c>
      <c r="J304" s="52">
        <f t="shared" si="94"/>
        <v>6.651164009493972E-2</v>
      </c>
      <c r="K304" s="52">
        <f t="shared" si="94"/>
        <v>0.27003086243366076</v>
      </c>
      <c r="L304" s="52">
        <f t="shared" si="94"/>
        <v>0.88625087476787312</v>
      </c>
      <c r="M304" s="52">
        <f t="shared" si="94"/>
        <v>0.50987874182098125</v>
      </c>
      <c r="N304" s="52">
        <f t="shared" si="94"/>
        <v>8.0621363494536597E-3</v>
      </c>
      <c r="O304" s="52">
        <f t="shared" si="94"/>
        <v>0.22356380884296823</v>
      </c>
      <c r="P304" s="52">
        <f t="shared" si="94"/>
        <v>0.45431266766402173</v>
      </c>
      <c r="Q304" s="52">
        <f t="shared" si="94"/>
        <v>1.5000213673184499</v>
      </c>
      <c r="R304" s="52">
        <f t="shared" si="94"/>
        <v>0.13236660059023009</v>
      </c>
      <c r="S304" s="52" t="e">
        <f t="shared" si="94"/>
        <v>#DIV/0!</v>
      </c>
      <c r="T304" s="52" t="e">
        <f t="shared" si="94"/>
        <v>#DIV/0!</v>
      </c>
      <c r="U304" s="52">
        <f t="shared" si="94"/>
        <v>1.3615717208507261</v>
      </c>
      <c r="V304" s="52" t="e">
        <f t="shared" si="94"/>
        <v>#DIV/0!</v>
      </c>
      <c r="W304" s="52">
        <f t="shared" si="94"/>
        <v>0.19741633680922452</v>
      </c>
      <c r="X304" s="52">
        <f t="shared" si="94"/>
        <v>0.49045116809571959</v>
      </c>
      <c r="Y304" s="52">
        <f t="shared" si="94"/>
        <v>0.81649658092772603</v>
      </c>
      <c r="AH304" s="116"/>
      <c r="AI304" s="91"/>
      <c r="AJ304" s="91"/>
      <c r="AK304" s="91"/>
      <c r="AL304" s="91"/>
      <c r="AM304" s="91"/>
      <c r="AN304" s="91"/>
      <c r="AO304" s="91"/>
      <c r="AP304" s="91"/>
      <c r="AQ304" s="91"/>
      <c r="AR304" s="91"/>
      <c r="AS304" s="91"/>
      <c r="AT304" s="91"/>
      <c r="AU304" s="91"/>
      <c r="AV304" s="91"/>
      <c r="AW304" s="91"/>
      <c r="AX304" s="91"/>
      <c r="AY304" s="91"/>
      <c r="AZ304" s="91"/>
      <c r="BA304" s="91"/>
      <c r="BB304" s="91"/>
      <c r="BC304" s="91"/>
      <c r="BD304" s="91"/>
      <c r="BE304" s="91"/>
      <c r="BF304" s="91"/>
    </row>
    <row r="305" spans="1:58" s="47" customFormat="1" x14ac:dyDescent="0.25">
      <c r="A305" s="47">
        <v>60</v>
      </c>
      <c r="B305" s="52">
        <f t="shared" si="94"/>
        <v>3.9899139247461333E-3</v>
      </c>
      <c r="C305" s="52">
        <f t="shared" si="94"/>
        <v>0</v>
      </c>
      <c r="D305" s="52" t="e">
        <f t="shared" si="94"/>
        <v>#DIV/0!</v>
      </c>
      <c r="E305" s="52" t="e">
        <f t="shared" si="94"/>
        <v>#DIV/0!</v>
      </c>
      <c r="F305" s="52" t="e">
        <f t="shared" si="94"/>
        <v>#DIV/0!</v>
      </c>
      <c r="G305" s="52">
        <f t="shared" si="94"/>
        <v>0.35320263550567299</v>
      </c>
      <c r="H305" s="52">
        <f t="shared" si="94"/>
        <v>1.0085741147744937E-2</v>
      </c>
      <c r="I305" s="52">
        <f t="shared" si="94"/>
        <v>1.3861272885008147</v>
      </c>
      <c r="J305" s="52">
        <f t="shared" si="94"/>
        <v>6.651164009493972E-2</v>
      </c>
      <c r="K305" s="52">
        <f t="shared" si="94"/>
        <v>0.27003086243366076</v>
      </c>
      <c r="L305" s="52">
        <f t="shared" si="94"/>
        <v>0.88625087476787312</v>
      </c>
      <c r="M305" s="52">
        <f t="shared" si="94"/>
        <v>0.50987874182098125</v>
      </c>
      <c r="N305" s="52">
        <f t="shared" si="94"/>
        <v>8.0621363494536597E-3</v>
      </c>
      <c r="O305" s="52">
        <f t="shared" si="94"/>
        <v>0.22356380884296823</v>
      </c>
      <c r="P305" s="52">
        <f t="shared" si="94"/>
        <v>0.45431266766402173</v>
      </c>
      <c r="Q305" s="52">
        <f t="shared" si="94"/>
        <v>1.5000213673184499</v>
      </c>
      <c r="R305" s="52">
        <f t="shared" si="94"/>
        <v>0.13236660059023009</v>
      </c>
      <c r="S305" s="52" t="e">
        <f t="shared" si="94"/>
        <v>#DIV/0!</v>
      </c>
      <c r="T305" s="52" t="e">
        <f t="shared" si="94"/>
        <v>#DIV/0!</v>
      </c>
      <c r="U305" s="52">
        <f t="shared" si="94"/>
        <v>1.3615717208507261</v>
      </c>
      <c r="V305" s="52" t="e">
        <f t="shared" si="94"/>
        <v>#DIV/0!</v>
      </c>
      <c r="W305" s="52">
        <f t="shared" si="94"/>
        <v>0.19741633680922452</v>
      </c>
      <c r="X305" s="52">
        <f t="shared" si="94"/>
        <v>0.49045116809571959</v>
      </c>
      <c r="Y305" s="52">
        <f t="shared" si="94"/>
        <v>0.81649658092772603</v>
      </c>
      <c r="AH305" s="116"/>
      <c r="AI305" s="91"/>
      <c r="AJ305" s="91"/>
      <c r="AK305" s="91"/>
      <c r="AL305" s="91"/>
      <c r="AM305" s="91"/>
      <c r="AN305" s="91"/>
      <c r="AO305" s="91"/>
      <c r="AP305" s="91"/>
      <c r="AQ305" s="91"/>
      <c r="AR305" s="91"/>
      <c r="AS305" s="91"/>
      <c r="AT305" s="91"/>
      <c r="AU305" s="91"/>
      <c r="AV305" s="91"/>
      <c r="AW305" s="91"/>
      <c r="AX305" s="91"/>
      <c r="AY305" s="91"/>
      <c r="AZ305" s="91"/>
      <c r="BA305" s="91"/>
      <c r="BB305" s="91"/>
      <c r="BC305" s="91"/>
      <c r="BD305" s="91"/>
      <c r="BE305" s="91"/>
      <c r="BF305" s="91"/>
    </row>
    <row r="306" spans="1:58" s="47" customFormat="1" x14ac:dyDescent="0.25">
      <c r="A306" s="47">
        <v>120</v>
      </c>
      <c r="B306" s="52">
        <f t="shared" si="94"/>
        <v>3.9899139247461333E-3</v>
      </c>
      <c r="C306" s="52">
        <f t="shared" si="94"/>
        <v>0</v>
      </c>
      <c r="D306" s="52" t="e">
        <f t="shared" si="94"/>
        <v>#DIV/0!</v>
      </c>
      <c r="E306" s="52" t="e">
        <f t="shared" si="94"/>
        <v>#DIV/0!</v>
      </c>
      <c r="F306" s="52" t="e">
        <f t="shared" si="94"/>
        <v>#DIV/0!</v>
      </c>
      <c r="G306" s="52">
        <f t="shared" si="94"/>
        <v>0.35320263550567299</v>
      </c>
      <c r="H306" s="52">
        <f t="shared" si="94"/>
        <v>1.0085741147744937E-2</v>
      </c>
      <c r="I306" s="52">
        <f t="shared" si="94"/>
        <v>1.3861272885008147</v>
      </c>
      <c r="J306" s="52">
        <f t="shared" si="94"/>
        <v>6.651164009493972E-2</v>
      </c>
      <c r="K306" s="52">
        <f t="shared" si="94"/>
        <v>0.27003086243366076</v>
      </c>
      <c r="L306" s="52">
        <f t="shared" si="94"/>
        <v>0.88625087476787312</v>
      </c>
      <c r="M306" s="52">
        <f t="shared" si="94"/>
        <v>0.50987874182098125</v>
      </c>
      <c r="N306" s="52">
        <f t="shared" si="94"/>
        <v>8.0621363494536597E-3</v>
      </c>
      <c r="O306" s="52">
        <f t="shared" si="94"/>
        <v>0.22356380884296823</v>
      </c>
      <c r="P306" s="52">
        <f t="shared" si="94"/>
        <v>0.45431266766402173</v>
      </c>
      <c r="Q306" s="52">
        <f t="shared" si="94"/>
        <v>1.5000213673184499</v>
      </c>
      <c r="R306" s="52">
        <f t="shared" si="94"/>
        <v>0.13236660059023009</v>
      </c>
      <c r="S306" s="52" t="e">
        <f t="shared" si="94"/>
        <v>#DIV/0!</v>
      </c>
      <c r="T306" s="52" t="e">
        <f t="shared" si="94"/>
        <v>#DIV/0!</v>
      </c>
      <c r="U306" s="52">
        <f t="shared" si="94"/>
        <v>1.3615717208507261</v>
      </c>
      <c r="V306" s="52" t="e">
        <f t="shared" si="94"/>
        <v>#DIV/0!</v>
      </c>
      <c r="W306" s="52">
        <f t="shared" si="94"/>
        <v>0.19741633680922452</v>
      </c>
      <c r="X306" s="52">
        <f t="shared" si="94"/>
        <v>0.49045116809571959</v>
      </c>
      <c r="Y306" s="52">
        <f t="shared" si="94"/>
        <v>0.81649658092772603</v>
      </c>
      <c r="AH306" s="116"/>
      <c r="AI306" s="91"/>
      <c r="AJ306" s="91"/>
      <c r="AK306" s="91"/>
      <c r="AL306" s="91"/>
      <c r="AM306" s="91"/>
      <c r="AN306" s="91"/>
      <c r="AO306" s="91"/>
      <c r="AP306" s="91"/>
      <c r="AQ306" s="91"/>
      <c r="AR306" s="91"/>
      <c r="AS306" s="91"/>
      <c r="AT306" s="91"/>
      <c r="AU306" s="91"/>
      <c r="AV306" s="91"/>
      <c r="AW306" s="91"/>
      <c r="AX306" s="91"/>
      <c r="AY306" s="91"/>
      <c r="AZ306" s="91"/>
      <c r="BA306" s="91"/>
      <c r="BB306" s="91"/>
      <c r="BC306" s="91"/>
      <c r="BD306" s="91"/>
      <c r="BE306" s="91"/>
      <c r="BF306" s="91"/>
    </row>
    <row r="307" spans="1:58" s="47" customFormat="1" x14ac:dyDescent="0.25">
      <c r="A307" s="47">
        <v>300</v>
      </c>
      <c r="B307" s="52">
        <f t="shared" si="94"/>
        <v>3.9899139247461333E-3</v>
      </c>
      <c r="C307" s="52">
        <f t="shared" si="94"/>
        <v>0</v>
      </c>
      <c r="D307" s="52" t="e">
        <f t="shared" si="94"/>
        <v>#DIV/0!</v>
      </c>
      <c r="E307" s="52" t="e">
        <f t="shared" si="94"/>
        <v>#DIV/0!</v>
      </c>
      <c r="F307" s="52" t="e">
        <f t="shared" si="94"/>
        <v>#DIV/0!</v>
      </c>
      <c r="G307" s="52">
        <f t="shared" si="94"/>
        <v>0.35320263550567299</v>
      </c>
      <c r="H307" s="52">
        <f t="shared" si="94"/>
        <v>1.0085741147744937E-2</v>
      </c>
      <c r="I307" s="52">
        <f t="shared" si="94"/>
        <v>1.3861272885008147</v>
      </c>
      <c r="J307" s="52">
        <f t="shared" si="94"/>
        <v>6.651164009493972E-2</v>
      </c>
      <c r="K307" s="52">
        <f t="shared" si="94"/>
        <v>0.27003086243366076</v>
      </c>
      <c r="L307" s="52">
        <f t="shared" si="94"/>
        <v>0.88625087476787312</v>
      </c>
      <c r="M307" s="52">
        <f t="shared" si="94"/>
        <v>0.50987874182098125</v>
      </c>
      <c r="N307" s="52">
        <f t="shared" si="94"/>
        <v>8.0621363494536597E-3</v>
      </c>
      <c r="O307" s="52">
        <f t="shared" si="94"/>
        <v>0.22356380884296823</v>
      </c>
      <c r="P307" s="52">
        <f t="shared" si="94"/>
        <v>0.45431266766402173</v>
      </c>
      <c r="Q307" s="52">
        <f t="shared" si="94"/>
        <v>1.5000213673184499</v>
      </c>
      <c r="R307" s="52">
        <f t="shared" si="94"/>
        <v>0.13236660059023009</v>
      </c>
      <c r="S307" s="52" t="e">
        <f t="shared" si="94"/>
        <v>#DIV/0!</v>
      </c>
      <c r="T307" s="52" t="e">
        <f t="shared" si="94"/>
        <v>#DIV/0!</v>
      </c>
      <c r="U307" s="52">
        <f t="shared" si="94"/>
        <v>1.3615717208507261</v>
      </c>
      <c r="V307" s="52" t="e">
        <f t="shared" si="94"/>
        <v>#DIV/0!</v>
      </c>
      <c r="W307" s="52">
        <f t="shared" si="94"/>
        <v>0.19741633680922452</v>
      </c>
      <c r="X307" s="52">
        <f t="shared" si="94"/>
        <v>0.49045116809571959</v>
      </c>
      <c r="Y307" s="52">
        <f t="shared" si="94"/>
        <v>0.81649658092772603</v>
      </c>
      <c r="AH307" s="116"/>
      <c r="AI307" s="91"/>
      <c r="AJ307" s="91"/>
      <c r="AK307" s="91"/>
      <c r="AL307" s="91"/>
      <c r="AM307" s="91"/>
      <c r="AN307" s="91"/>
      <c r="AO307" s="91"/>
      <c r="AP307" s="91"/>
      <c r="AQ307" s="91"/>
      <c r="AR307" s="91"/>
      <c r="AS307" s="91"/>
      <c r="AT307" s="91"/>
      <c r="AU307" s="91"/>
      <c r="AV307" s="91"/>
      <c r="AW307" s="91"/>
      <c r="AX307" s="91"/>
      <c r="AY307" s="91"/>
      <c r="AZ307" s="91"/>
      <c r="BA307" s="91"/>
      <c r="BB307" s="91"/>
      <c r="BC307" s="91"/>
      <c r="BD307" s="91"/>
      <c r="BE307" s="91"/>
      <c r="BF307" s="91"/>
    </row>
    <row r="308" spans="1:58" s="47" customFormat="1" x14ac:dyDescent="0.25">
      <c r="A308" s="47">
        <v>600</v>
      </c>
      <c r="B308" s="52">
        <f t="shared" si="94"/>
        <v>3.9899139247461333E-3</v>
      </c>
      <c r="C308" s="52">
        <f t="shared" si="94"/>
        <v>0</v>
      </c>
      <c r="D308" s="52" t="e">
        <f t="shared" si="94"/>
        <v>#DIV/0!</v>
      </c>
      <c r="E308" s="52" t="e">
        <f t="shared" si="94"/>
        <v>#DIV/0!</v>
      </c>
      <c r="F308" s="52" t="e">
        <f t="shared" si="94"/>
        <v>#DIV/0!</v>
      </c>
      <c r="G308" s="52">
        <f t="shared" si="94"/>
        <v>0.35320263550567299</v>
      </c>
      <c r="H308" s="52">
        <f t="shared" si="94"/>
        <v>1.0085741147744937E-2</v>
      </c>
      <c r="I308" s="52">
        <f t="shared" si="94"/>
        <v>1.3861272885008147</v>
      </c>
      <c r="J308" s="52">
        <f t="shared" si="94"/>
        <v>6.651164009493972E-2</v>
      </c>
      <c r="K308" s="52">
        <f t="shared" si="94"/>
        <v>0.27003086243366076</v>
      </c>
      <c r="L308" s="52">
        <f t="shared" si="94"/>
        <v>0.88625087476787312</v>
      </c>
      <c r="M308" s="52">
        <f t="shared" si="94"/>
        <v>0.50987874182098125</v>
      </c>
      <c r="N308" s="52">
        <f t="shared" si="94"/>
        <v>8.0621363494536597E-3</v>
      </c>
      <c r="O308" s="52">
        <f t="shared" si="94"/>
        <v>0.22356380884296823</v>
      </c>
      <c r="P308" s="52">
        <f t="shared" si="94"/>
        <v>0.45431266766402173</v>
      </c>
      <c r="Q308" s="52">
        <f t="shared" si="94"/>
        <v>1.5000213673184499</v>
      </c>
      <c r="R308" s="52">
        <f t="shared" si="94"/>
        <v>0.13236660059023009</v>
      </c>
      <c r="S308" s="52" t="e">
        <f t="shared" si="94"/>
        <v>#DIV/0!</v>
      </c>
      <c r="T308" s="52" t="e">
        <f t="shared" si="94"/>
        <v>#DIV/0!</v>
      </c>
      <c r="U308" s="52">
        <f t="shared" si="94"/>
        <v>1.3615717208507261</v>
      </c>
      <c r="V308" s="52" t="e">
        <f t="shared" si="94"/>
        <v>#DIV/0!</v>
      </c>
      <c r="W308" s="52">
        <f t="shared" si="94"/>
        <v>0.19741633680922452</v>
      </c>
      <c r="X308" s="52">
        <f t="shared" si="94"/>
        <v>0.49045116809571959</v>
      </c>
      <c r="Y308" s="52">
        <f t="shared" si="94"/>
        <v>0.81649658092772603</v>
      </c>
      <c r="AH308" s="116"/>
      <c r="AI308" s="91"/>
      <c r="AJ308" s="91"/>
      <c r="AK308" s="91"/>
      <c r="AL308" s="91"/>
      <c r="AM308" s="91"/>
      <c r="AN308" s="91"/>
      <c r="AO308" s="91"/>
      <c r="AP308" s="91"/>
      <c r="AQ308" s="91"/>
      <c r="AR308" s="91"/>
      <c r="AS308" s="91"/>
      <c r="AT308" s="91"/>
      <c r="AU308" s="91"/>
      <c r="AV308" s="91"/>
      <c r="AW308" s="91"/>
      <c r="AX308" s="91"/>
      <c r="AY308" s="91"/>
      <c r="AZ308" s="91"/>
      <c r="BA308" s="91"/>
      <c r="BB308" s="91"/>
      <c r="BC308" s="91"/>
      <c r="BD308" s="91"/>
      <c r="BE308" s="91"/>
      <c r="BF308" s="91"/>
    </row>
    <row r="309" spans="1:58" s="47" customFormat="1" x14ac:dyDescent="0.25">
      <c r="A309" s="47">
        <v>1800</v>
      </c>
      <c r="B309" s="52">
        <f t="shared" si="94"/>
        <v>3.9899139247461333E-3</v>
      </c>
      <c r="C309" s="52">
        <f t="shared" si="94"/>
        <v>0</v>
      </c>
      <c r="D309" s="52" t="e">
        <f t="shared" si="94"/>
        <v>#DIV/0!</v>
      </c>
      <c r="E309" s="52" t="e">
        <f t="shared" si="94"/>
        <v>#DIV/0!</v>
      </c>
      <c r="F309" s="52" t="e">
        <f t="shared" si="94"/>
        <v>#DIV/0!</v>
      </c>
      <c r="G309" s="52">
        <f t="shared" si="94"/>
        <v>0.35320263550567299</v>
      </c>
      <c r="H309" s="52">
        <f t="shared" si="94"/>
        <v>1.0085741147744937E-2</v>
      </c>
      <c r="I309" s="52">
        <f t="shared" si="94"/>
        <v>1.3861272885008147</v>
      </c>
      <c r="J309" s="52">
        <f t="shared" si="94"/>
        <v>6.651164009493972E-2</v>
      </c>
      <c r="K309" s="52">
        <f t="shared" si="94"/>
        <v>0.27003086243366076</v>
      </c>
      <c r="L309" s="52">
        <f t="shared" si="94"/>
        <v>0.88625087476787312</v>
      </c>
      <c r="M309" s="52">
        <f t="shared" si="94"/>
        <v>0.50987874182098125</v>
      </c>
      <c r="N309" s="52">
        <f t="shared" si="94"/>
        <v>8.0621363494536597E-3</v>
      </c>
      <c r="O309" s="52">
        <f t="shared" si="94"/>
        <v>0.22356380884296823</v>
      </c>
      <c r="P309" s="52">
        <f t="shared" si="94"/>
        <v>0.45431266766402173</v>
      </c>
      <c r="Q309" s="52">
        <f t="shared" si="94"/>
        <v>1.5000213673184499</v>
      </c>
      <c r="R309" s="52">
        <f t="shared" si="94"/>
        <v>0.13236660059023009</v>
      </c>
      <c r="S309" s="52" t="e">
        <f t="shared" si="94"/>
        <v>#DIV/0!</v>
      </c>
      <c r="T309" s="52" t="e">
        <f t="shared" si="94"/>
        <v>#DIV/0!</v>
      </c>
      <c r="U309" s="52">
        <f t="shared" si="94"/>
        <v>1.3615717208507261</v>
      </c>
      <c r="V309" s="52" t="e">
        <f t="shared" si="94"/>
        <v>#DIV/0!</v>
      </c>
      <c r="W309" s="52">
        <f t="shared" si="94"/>
        <v>0.19741633680922452</v>
      </c>
      <c r="X309" s="52">
        <f t="shared" si="94"/>
        <v>0.49045116809571959</v>
      </c>
      <c r="Y309" s="52">
        <f t="shared" si="94"/>
        <v>0.81649658092772603</v>
      </c>
      <c r="AH309" s="116"/>
      <c r="AI309" s="91"/>
      <c r="AJ309" s="91"/>
      <c r="AK309" s="91"/>
      <c r="AL309" s="91"/>
      <c r="AM309" s="91"/>
      <c r="AN309" s="91"/>
      <c r="AO309" s="91"/>
      <c r="AP309" s="91"/>
      <c r="AQ309" s="91"/>
      <c r="AR309" s="91"/>
      <c r="AS309" s="91"/>
      <c r="AT309" s="91"/>
      <c r="AU309" s="91"/>
      <c r="AV309" s="91"/>
      <c r="AW309" s="91"/>
      <c r="AX309" s="91"/>
      <c r="AY309" s="91"/>
      <c r="AZ309" s="91"/>
      <c r="BA309" s="91"/>
      <c r="BB309" s="91"/>
      <c r="BC309" s="91"/>
      <c r="BD309" s="91"/>
      <c r="BE309" s="91"/>
      <c r="BF309" s="91"/>
    </row>
    <row r="311" spans="1:58" ht="28.5" x14ac:dyDescent="0.45">
      <c r="A311" s="19" t="s">
        <v>45</v>
      </c>
    </row>
    <row r="313" spans="1:58" s="54" customFormat="1" ht="18.75" x14ac:dyDescent="0.3">
      <c r="A313" s="53" t="s">
        <v>2</v>
      </c>
      <c r="B313" s="53" t="s">
        <v>43</v>
      </c>
      <c r="C313" s="53"/>
      <c r="D313" s="53"/>
      <c r="E313" s="53"/>
      <c r="F313" s="53"/>
      <c r="G313" s="53" t="s">
        <v>42</v>
      </c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AH313" s="117"/>
      <c r="AI313" s="92"/>
      <c r="AJ313" s="92"/>
      <c r="AK313" s="92"/>
      <c r="AL313" s="92"/>
      <c r="AM313" s="92"/>
      <c r="AN313" s="92"/>
      <c r="AO313" s="92"/>
      <c r="AP313" s="92"/>
      <c r="AQ313" s="92"/>
      <c r="AR313" s="92"/>
      <c r="AS313" s="92"/>
      <c r="AT313" s="92"/>
      <c r="AU313" s="92"/>
      <c r="AV313" s="92"/>
      <c r="AW313" s="92"/>
      <c r="AX313" s="92"/>
      <c r="AY313" s="92"/>
      <c r="AZ313" s="92"/>
      <c r="BA313" s="92"/>
      <c r="BB313" s="92"/>
      <c r="BC313" s="92"/>
      <c r="BD313" s="92"/>
      <c r="BE313" s="92"/>
      <c r="BF313" s="92"/>
    </row>
    <row r="314" spans="1:58" s="54" customFormat="1" x14ac:dyDescent="0.25">
      <c r="A314" s="54" t="s">
        <v>3</v>
      </c>
      <c r="AH314" s="117"/>
      <c r="AI314" s="92"/>
      <c r="AJ314" s="92"/>
      <c r="AK314" s="92"/>
      <c r="AL314" s="92"/>
      <c r="AM314" s="92"/>
      <c r="AN314" s="92"/>
      <c r="AO314" s="92"/>
      <c r="AP314" s="92"/>
      <c r="AQ314" s="92"/>
      <c r="AR314" s="92"/>
      <c r="AS314" s="92"/>
      <c r="AT314" s="92"/>
      <c r="AU314" s="92"/>
      <c r="AV314" s="92"/>
      <c r="AW314" s="92"/>
      <c r="AX314" s="92"/>
      <c r="AY314" s="92"/>
      <c r="AZ314" s="92"/>
      <c r="BA314" s="92"/>
      <c r="BB314" s="92"/>
      <c r="BC314" s="92"/>
      <c r="BD314" s="92"/>
      <c r="BE314" s="92"/>
      <c r="BF314" s="92"/>
    </row>
    <row r="315" spans="1:58" s="54" customFormat="1" x14ac:dyDescent="0.25">
      <c r="A315" s="54" t="s">
        <v>34</v>
      </c>
      <c r="B315" s="55" t="s">
        <v>4</v>
      </c>
      <c r="C315" s="55" t="s">
        <v>5</v>
      </c>
      <c r="D315" s="55"/>
      <c r="E315" s="55"/>
      <c r="F315" s="55"/>
      <c r="G315" s="55" t="s">
        <v>78</v>
      </c>
      <c r="H315" s="55" t="s">
        <v>79</v>
      </c>
      <c r="I315" s="55" t="s">
        <v>80</v>
      </c>
      <c r="J315" s="55" t="s">
        <v>81</v>
      </c>
      <c r="K315" s="55" t="s">
        <v>82</v>
      </c>
      <c r="L315" s="55" t="s">
        <v>83</v>
      </c>
      <c r="M315" s="55" t="s">
        <v>84</v>
      </c>
      <c r="N315" s="55" t="s">
        <v>85</v>
      </c>
      <c r="O315" s="55" t="s">
        <v>86</v>
      </c>
      <c r="P315" s="55" t="s">
        <v>87</v>
      </c>
      <c r="Q315" s="55" t="s">
        <v>88</v>
      </c>
      <c r="R315" s="55" t="s">
        <v>89</v>
      </c>
      <c r="S315" s="55" t="s">
        <v>90</v>
      </c>
      <c r="T315" s="55" t="s">
        <v>91</v>
      </c>
      <c r="U315" s="55" t="s">
        <v>92</v>
      </c>
      <c r="V315" s="55" t="s">
        <v>93</v>
      </c>
      <c r="W315" s="55" t="s">
        <v>94</v>
      </c>
      <c r="X315" s="55" t="s">
        <v>95</v>
      </c>
      <c r="Y315" s="55" t="s">
        <v>96</v>
      </c>
      <c r="Z315" s="54" t="s">
        <v>71</v>
      </c>
      <c r="AA315" s="54" t="s">
        <v>72</v>
      </c>
      <c r="AB315" s="54" t="s">
        <v>73</v>
      </c>
      <c r="AC315" s="54" t="s">
        <v>74</v>
      </c>
      <c r="AD315" s="54" t="s">
        <v>75</v>
      </c>
      <c r="AE315" s="54" t="s">
        <v>76</v>
      </c>
      <c r="AF315" s="54" t="s">
        <v>77</v>
      </c>
      <c r="AH315" s="117"/>
      <c r="AI315" s="92"/>
      <c r="AJ315" s="92"/>
      <c r="AK315" s="92"/>
      <c r="AL315" s="92"/>
      <c r="AM315" s="92"/>
      <c r="AN315" s="92"/>
      <c r="AO315" s="92"/>
      <c r="AP315" s="92"/>
      <c r="AQ315" s="92"/>
      <c r="AR315" s="92"/>
      <c r="AS315" s="92"/>
      <c r="AT315" s="92"/>
      <c r="AU315" s="92"/>
      <c r="AV315" s="92"/>
      <c r="AW315" s="92"/>
      <c r="AX315" s="92"/>
      <c r="AY315" s="92"/>
      <c r="AZ315" s="92"/>
      <c r="BA315" s="92"/>
      <c r="BB315" s="92"/>
      <c r="BC315" s="92"/>
      <c r="BD315" s="92"/>
      <c r="BE315" s="92"/>
      <c r="BF315" s="92"/>
    </row>
    <row r="316" spans="1:58" s="54" customFormat="1" x14ac:dyDescent="0.25">
      <c r="B316" s="55">
        <v>1.6844236169461221E-4</v>
      </c>
      <c r="C316" s="55">
        <v>6.7314396039275563E-4</v>
      </c>
      <c r="D316" s="55">
        <v>0</v>
      </c>
      <c r="E316" s="55">
        <v>0</v>
      </c>
      <c r="F316" s="55">
        <v>0</v>
      </c>
      <c r="G316" s="55">
        <v>5.6120414213866557E-4</v>
      </c>
      <c r="H316" s="55">
        <v>8.8131505885065079E-3</v>
      </c>
      <c r="I316" s="55">
        <v>2.6866229958188982E-5</v>
      </c>
      <c r="J316" s="55">
        <v>4.8571473485860533E-4</v>
      </c>
      <c r="K316" s="55">
        <v>1.2261240862814977E-5</v>
      </c>
      <c r="L316" s="55">
        <v>2.9588488951752361E-4</v>
      </c>
      <c r="M316" s="55">
        <v>1.0527648309895396E-4</v>
      </c>
      <c r="N316" s="55">
        <v>1.4050498085641426E-2</v>
      </c>
      <c r="O316" s="55">
        <v>2.4694364855460342E-5</v>
      </c>
      <c r="P316" s="55">
        <v>1.2824920278987044E-7</v>
      </c>
      <c r="Q316" s="55">
        <v>2.6065184006238599E-7</v>
      </c>
      <c r="R316" s="55">
        <v>1.0319964465492697E-5</v>
      </c>
      <c r="S316" s="55">
        <v>1.2159120131262385E-7</v>
      </c>
      <c r="T316" s="55">
        <v>2.26264976667612E-6</v>
      </c>
      <c r="U316" s="55">
        <v>3.5170807150707881E-5</v>
      </c>
      <c r="V316" s="55">
        <v>5.2792209538958058E-7</v>
      </c>
      <c r="W316" s="55">
        <v>1.0487423133454305E-5</v>
      </c>
      <c r="X316" s="55">
        <v>5.6234489965631673E-6</v>
      </c>
      <c r="Y316" s="55">
        <v>1.2189509484643346E-6</v>
      </c>
      <c r="Z316" s="54" t="e">
        <v>#VALUE!</v>
      </c>
      <c r="AA316" s="54" t="e">
        <v>#VALUE!</v>
      </c>
      <c r="AB316" s="54" t="e">
        <v>#VALUE!</v>
      </c>
      <c r="AC316" s="54" t="e">
        <v>#VALUE!</v>
      </c>
      <c r="AD316" s="54" t="e">
        <v>#VALUE!</v>
      </c>
      <c r="AE316" s="54" t="e">
        <v>#VALUE!</v>
      </c>
      <c r="AF316" s="54" t="e">
        <v>#VALUE!</v>
      </c>
      <c r="AH316" s="117"/>
      <c r="AI316" s="92"/>
      <c r="AJ316" s="92"/>
      <c r="AK316" s="92"/>
      <c r="AL316" s="92"/>
      <c r="AM316" s="92"/>
      <c r="AN316" s="92"/>
      <c r="AO316" s="92"/>
      <c r="AP316" s="92"/>
      <c r="AQ316" s="92"/>
      <c r="AR316" s="92"/>
      <c r="AS316" s="92"/>
      <c r="AT316" s="92"/>
      <c r="AU316" s="92"/>
      <c r="AV316" s="92"/>
      <c r="AW316" s="92"/>
      <c r="AX316" s="92"/>
      <c r="AY316" s="92"/>
      <c r="AZ316" s="92"/>
      <c r="BA316" s="92"/>
      <c r="BB316" s="92"/>
      <c r="BC316" s="92"/>
      <c r="BD316" s="92"/>
      <c r="BE316" s="92"/>
      <c r="BF316" s="92"/>
    </row>
    <row r="317" spans="1:58" s="54" customFormat="1" x14ac:dyDescent="0.25"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AH317" s="117"/>
      <c r="AI317" s="92"/>
      <c r="AJ317" s="92"/>
      <c r="AK317" s="92"/>
      <c r="AL317" s="92"/>
      <c r="AM317" s="92"/>
      <c r="AN317" s="92"/>
      <c r="AO317" s="92"/>
      <c r="AP317" s="92"/>
      <c r="AQ317" s="92"/>
      <c r="AR317" s="92"/>
      <c r="AS317" s="92"/>
      <c r="AT317" s="92"/>
      <c r="AU317" s="92"/>
      <c r="AV317" s="92"/>
      <c r="AW317" s="92"/>
      <c r="AX317" s="92"/>
      <c r="AY317" s="92"/>
      <c r="AZ317" s="92"/>
      <c r="BA317" s="92"/>
      <c r="BB317" s="92"/>
      <c r="BC317" s="92"/>
      <c r="BD317" s="92"/>
      <c r="BE317" s="92"/>
      <c r="BF317" s="92"/>
    </row>
    <row r="318" spans="1:58" s="54" customFormat="1" x14ac:dyDescent="0.25">
      <c r="A318" s="54" t="s">
        <v>28</v>
      </c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AH318" s="117"/>
      <c r="AI318" s="92"/>
      <c r="AJ318" s="92"/>
      <c r="AK318" s="92"/>
      <c r="AL318" s="92"/>
      <c r="AM318" s="92"/>
      <c r="AN318" s="92"/>
      <c r="AO318" s="92"/>
      <c r="AP318" s="92"/>
      <c r="AQ318" s="92"/>
      <c r="AR318" s="92"/>
      <c r="AS318" s="92"/>
      <c r="AT318" s="92"/>
      <c r="AU318" s="92"/>
      <c r="AV318" s="92"/>
      <c r="AW318" s="92"/>
      <c r="AX318" s="92"/>
      <c r="AY318" s="92"/>
      <c r="AZ318" s="92"/>
      <c r="BA318" s="92"/>
      <c r="BB318" s="92"/>
      <c r="BC318" s="92"/>
      <c r="BD318" s="92"/>
      <c r="BE318" s="92"/>
      <c r="BF318" s="92"/>
    </row>
    <row r="319" spans="1:58" s="54" customFormat="1" x14ac:dyDescent="0.25">
      <c r="A319" s="54" t="s">
        <v>34</v>
      </c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AH319" s="117"/>
      <c r="AI319" s="92"/>
      <c r="AJ319" s="92"/>
      <c r="AK319" s="92"/>
      <c r="AL319" s="92"/>
      <c r="AM319" s="92"/>
      <c r="AN319" s="92"/>
      <c r="AO319" s="92"/>
      <c r="AP319" s="92"/>
      <c r="AQ319" s="92"/>
      <c r="AR319" s="92"/>
      <c r="AS319" s="92"/>
      <c r="AT319" s="92"/>
      <c r="AU319" s="92"/>
      <c r="AV319" s="92"/>
      <c r="AW319" s="92"/>
      <c r="AX319" s="92"/>
      <c r="AY319" s="92"/>
      <c r="AZ319" s="92"/>
      <c r="BA319" s="92"/>
      <c r="BB319" s="92"/>
      <c r="BC319" s="92"/>
      <c r="BD319" s="92"/>
      <c r="BE319" s="92"/>
      <c r="BF319" s="92"/>
    </row>
    <row r="320" spans="1:58" s="54" customFormat="1" x14ac:dyDescent="0.25">
      <c r="B320" s="55">
        <v>0.12839259527904373</v>
      </c>
      <c r="C320" s="55">
        <v>0.51309361375461859</v>
      </c>
      <c r="D320" s="55">
        <v>0</v>
      </c>
      <c r="E320" s="55">
        <v>0</v>
      </c>
      <c r="F320" s="55">
        <v>0</v>
      </c>
      <c r="G320" s="55">
        <v>1.6165413209840822E-3</v>
      </c>
      <c r="H320" s="55">
        <v>0.12554928844936863</v>
      </c>
      <c r="I320" s="55">
        <v>1.6781331057710944E-4</v>
      </c>
      <c r="J320" s="55">
        <v>7.7066780285239842E-3</v>
      </c>
      <c r="K320" s="55">
        <v>1.4023615833390105E-4</v>
      </c>
      <c r="L320" s="55">
        <v>2.3526165858340521E-4</v>
      </c>
      <c r="M320" s="55">
        <v>1.158556176571488E-4</v>
      </c>
      <c r="N320" s="55">
        <v>0.22134454977999396</v>
      </c>
      <c r="O320" s="55">
        <v>2.1378548608839629E-5</v>
      </c>
      <c r="P320" s="55">
        <v>1.6374293425942543E-6</v>
      </c>
      <c r="Q320" s="55">
        <v>2.9277844748666631E-5</v>
      </c>
      <c r="R320" s="55">
        <v>1.9756478384898204E-4</v>
      </c>
      <c r="S320" s="55">
        <v>3.1854285848138144E-6</v>
      </c>
      <c r="T320" s="55">
        <v>1.2229633853435835E-5</v>
      </c>
      <c r="U320" s="55">
        <v>4.7719699904195027E-5</v>
      </c>
      <c r="V320" s="55">
        <v>6.1143126975358924E-7</v>
      </c>
      <c r="W320" s="55">
        <v>2.4975918829383566E-4</v>
      </c>
      <c r="X320" s="55">
        <v>6.8011379235547138E-6</v>
      </c>
      <c r="Y320" s="55">
        <v>2.4664938280866825E-6</v>
      </c>
      <c r="Z320" s="54">
        <v>4.6604619383190039E-6</v>
      </c>
      <c r="AA320" s="54">
        <v>1.0577220141610682E-3</v>
      </c>
      <c r="AB320" s="54">
        <v>1.622686696830524E-6</v>
      </c>
      <c r="AC320" s="54">
        <v>6.9051518832078594E-8</v>
      </c>
      <c r="AD320" s="54">
        <v>3.9276046191214914E-7</v>
      </c>
      <c r="AE320" s="54">
        <v>1.4769347965165309E-7</v>
      </c>
      <c r="AF320" s="54">
        <v>3.2035385213225316E-7</v>
      </c>
      <c r="AH320" s="117"/>
      <c r="AI320" s="92"/>
      <c r="AJ320" s="92"/>
      <c r="AK320" s="92"/>
      <c r="AL320" s="92"/>
      <c r="AM320" s="92"/>
      <c r="AN320" s="92"/>
      <c r="AO320" s="92"/>
      <c r="AP320" s="92"/>
      <c r="AQ320" s="92"/>
      <c r="AR320" s="92"/>
      <c r="AS320" s="92"/>
      <c r="AT320" s="92"/>
      <c r="AU320" s="92"/>
      <c r="AV320" s="92"/>
      <c r="AW320" s="92"/>
      <c r="AX320" s="92"/>
      <c r="AY320" s="92"/>
      <c r="AZ320" s="92"/>
      <c r="BA320" s="92"/>
      <c r="BB320" s="92"/>
      <c r="BC320" s="92"/>
      <c r="BD320" s="92"/>
      <c r="BE320" s="92"/>
      <c r="BF320" s="92"/>
    </row>
    <row r="321" spans="1:58" s="54" customFormat="1" x14ac:dyDescent="0.25"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AH321" s="117"/>
      <c r="AI321" s="92"/>
      <c r="AJ321" s="92"/>
      <c r="AK321" s="92"/>
      <c r="AL321" s="92"/>
      <c r="AM321" s="92"/>
      <c r="AN321" s="92"/>
      <c r="AO321" s="92"/>
      <c r="AP321" s="92"/>
      <c r="AQ321" s="92"/>
      <c r="AR321" s="92"/>
      <c r="AS321" s="92"/>
      <c r="AT321" s="92"/>
      <c r="AU321" s="92"/>
      <c r="AV321" s="92"/>
      <c r="AW321" s="92"/>
      <c r="AX321" s="92"/>
      <c r="AY321" s="92"/>
      <c r="AZ321" s="92"/>
      <c r="BA321" s="92"/>
      <c r="BB321" s="92"/>
      <c r="BC321" s="92"/>
      <c r="BD321" s="92"/>
      <c r="BE321" s="92"/>
      <c r="BF321" s="92"/>
    </row>
    <row r="322" spans="1:58" s="54" customFormat="1" x14ac:dyDescent="0.25">
      <c r="A322" s="54" t="s">
        <v>29</v>
      </c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AH322" s="117"/>
      <c r="AI322" s="92"/>
      <c r="AJ322" s="92"/>
      <c r="AK322" s="92"/>
      <c r="AL322" s="92"/>
      <c r="AM322" s="92"/>
      <c r="AN322" s="92"/>
      <c r="AO322" s="92"/>
      <c r="AP322" s="92"/>
      <c r="AQ322" s="92"/>
      <c r="AR322" s="92"/>
      <c r="AS322" s="92"/>
      <c r="AT322" s="92"/>
      <c r="AU322" s="92"/>
      <c r="AV322" s="92"/>
      <c r="AW322" s="92"/>
      <c r="AX322" s="92"/>
      <c r="AY322" s="92"/>
      <c r="AZ322" s="92"/>
      <c r="BA322" s="92"/>
      <c r="BB322" s="92"/>
      <c r="BC322" s="92"/>
      <c r="BD322" s="92"/>
      <c r="BE322" s="92"/>
      <c r="BF322" s="92"/>
    </row>
    <row r="323" spans="1:58" s="54" customFormat="1" x14ac:dyDescent="0.25">
      <c r="A323" s="54" t="s">
        <v>34</v>
      </c>
      <c r="B323" s="55" t="s">
        <v>4</v>
      </c>
      <c r="C323" s="55" t="s">
        <v>5</v>
      </c>
      <c r="D323" s="55"/>
      <c r="E323" s="55"/>
      <c r="F323" s="55"/>
      <c r="G323" s="55" t="s">
        <v>78</v>
      </c>
      <c r="H323" s="55" t="s">
        <v>79</v>
      </c>
      <c r="I323" s="55" t="s">
        <v>80</v>
      </c>
      <c r="J323" s="55" t="s">
        <v>81</v>
      </c>
      <c r="K323" s="55" t="s">
        <v>82</v>
      </c>
      <c r="L323" s="55" t="s">
        <v>83</v>
      </c>
      <c r="M323" s="55" t="s">
        <v>84</v>
      </c>
      <c r="N323" s="55" t="s">
        <v>85</v>
      </c>
      <c r="O323" s="55" t="s">
        <v>86</v>
      </c>
      <c r="P323" s="55" t="s">
        <v>87</v>
      </c>
      <c r="Q323" s="55" t="s">
        <v>88</v>
      </c>
      <c r="R323" s="55" t="s">
        <v>89</v>
      </c>
      <c r="S323" s="55" t="s">
        <v>90</v>
      </c>
      <c r="T323" s="55" t="s">
        <v>91</v>
      </c>
      <c r="U323" s="55" t="s">
        <v>92</v>
      </c>
      <c r="V323" s="55" t="s">
        <v>93</v>
      </c>
      <c r="W323" s="55" t="s">
        <v>94</v>
      </c>
      <c r="X323" s="55" t="s">
        <v>95</v>
      </c>
      <c r="Y323" s="55" t="s">
        <v>96</v>
      </c>
      <c r="Z323" s="54" t="s">
        <v>71</v>
      </c>
      <c r="AA323" s="54" t="s">
        <v>72</v>
      </c>
      <c r="AB323" s="54" t="s">
        <v>73</v>
      </c>
      <c r="AC323" s="54" t="s">
        <v>74</v>
      </c>
      <c r="AD323" s="54" t="s">
        <v>75</v>
      </c>
      <c r="AE323" s="54" t="s">
        <v>76</v>
      </c>
      <c r="AF323" s="54" t="s">
        <v>77</v>
      </c>
      <c r="AH323" s="117"/>
      <c r="AI323" s="92"/>
      <c r="AJ323" s="92"/>
      <c r="AK323" s="92"/>
      <c r="AL323" s="92"/>
      <c r="AM323" s="92"/>
      <c r="AN323" s="92"/>
      <c r="AO323" s="92"/>
      <c r="AP323" s="92"/>
      <c r="AQ323" s="92"/>
      <c r="AR323" s="92"/>
      <c r="AS323" s="92"/>
      <c r="AT323" s="92"/>
      <c r="AU323" s="92"/>
      <c r="AV323" s="92"/>
      <c r="AW323" s="92"/>
      <c r="AX323" s="92"/>
      <c r="AY323" s="92"/>
      <c r="AZ323" s="92"/>
      <c r="BA323" s="92"/>
      <c r="BB323" s="92"/>
      <c r="BC323" s="92"/>
      <c r="BD323" s="92"/>
      <c r="BE323" s="92"/>
      <c r="BF323" s="92"/>
    </row>
    <row r="324" spans="1:58" s="54" customFormat="1" x14ac:dyDescent="0.25">
      <c r="B324" s="55">
        <f t="shared" ref="B324:AF324" si="95">B316/B320</f>
        <v>1.3119320575187827E-3</v>
      </c>
      <c r="C324" s="55">
        <f t="shared" si="95"/>
        <v>1.3119320575186097E-3</v>
      </c>
      <c r="D324" s="55" t="e">
        <f t="shared" si="95"/>
        <v>#DIV/0!</v>
      </c>
      <c r="E324" s="55" t="e">
        <f t="shared" si="95"/>
        <v>#DIV/0!</v>
      </c>
      <c r="F324" s="55" t="e">
        <f t="shared" si="95"/>
        <v>#DIV/0!</v>
      </c>
      <c r="G324" s="55">
        <f t="shared" si="95"/>
        <v>0.34716349953679387</v>
      </c>
      <c r="H324" s="55">
        <f t="shared" si="95"/>
        <v>7.0196738646278067E-2</v>
      </c>
      <c r="I324" s="55">
        <f t="shared" si="95"/>
        <v>0.16009594153047874</v>
      </c>
      <c r="J324" s="55">
        <f t="shared" si="95"/>
        <v>6.3025175446654993E-2</v>
      </c>
      <c r="K324" s="55">
        <f t="shared" si="95"/>
        <v>8.7432806263995563E-2</v>
      </c>
      <c r="L324" s="55">
        <f t="shared" si="95"/>
        <v>1.2576842792793037</v>
      </c>
      <c r="M324" s="55">
        <f t="shared" si="95"/>
        <v>0.90868690899821847</v>
      </c>
      <c r="N324" s="55">
        <f t="shared" si="95"/>
        <v>6.347794919552778E-2</v>
      </c>
      <c r="O324" s="55">
        <f t="shared" si="95"/>
        <v>1.1551001570447905</v>
      </c>
      <c r="P324" s="55">
        <f t="shared" si="95"/>
        <v>7.8323503465914046E-2</v>
      </c>
      <c r="Q324" s="55">
        <f t="shared" si="95"/>
        <v>8.9026990306127832E-3</v>
      </c>
      <c r="R324" s="55">
        <f t="shared" si="95"/>
        <v>5.2235850258522024E-2</v>
      </c>
      <c r="S324" s="55">
        <f t="shared" si="95"/>
        <v>3.8171064921152756E-2</v>
      </c>
      <c r="T324" s="55">
        <f t="shared" si="95"/>
        <v>0.18501369654991295</v>
      </c>
      <c r="U324" s="55">
        <f t="shared" si="95"/>
        <v>0.73702909325328814</v>
      </c>
      <c r="V324" s="55">
        <f t="shared" si="95"/>
        <v>0.86342017738532839</v>
      </c>
      <c r="W324" s="55">
        <f t="shared" si="95"/>
        <v>4.1990139402263371E-2</v>
      </c>
      <c r="X324" s="55">
        <f t="shared" si="95"/>
        <v>0.82683942889721451</v>
      </c>
      <c r="Y324" s="55">
        <f t="shared" si="95"/>
        <v>0.49420393215007702</v>
      </c>
      <c r="Z324" s="54" t="e">
        <f t="shared" si="95"/>
        <v>#VALUE!</v>
      </c>
      <c r="AA324" s="54" t="e">
        <f t="shared" si="95"/>
        <v>#VALUE!</v>
      </c>
      <c r="AB324" s="54" t="e">
        <f t="shared" si="95"/>
        <v>#VALUE!</v>
      </c>
      <c r="AC324" s="54" t="e">
        <f t="shared" si="95"/>
        <v>#VALUE!</v>
      </c>
      <c r="AD324" s="54" t="e">
        <f t="shared" si="95"/>
        <v>#VALUE!</v>
      </c>
      <c r="AE324" s="54" t="e">
        <f t="shared" si="95"/>
        <v>#VALUE!</v>
      </c>
      <c r="AF324" s="54" t="e">
        <f t="shared" si="95"/>
        <v>#VALUE!</v>
      </c>
      <c r="AH324" s="117"/>
      <c r="AI324" s="92"/>
      <c r="AJ324" s="92"/>
      <c r="AK324" s="92"/>
      <c r="AL324" s="92"/>
      <c r="AM324" s="92"/>
      <c r="AN324" s="92"/>
      <c r="AO324" s="92"/>
      <c r="AP324" s="92"/>
      <c r="AQ324" s="92"/>
      <c r="AR324" s="92"/>
      <c r="AS324" s="92"/>
      <c r="AT324" s="92"/>
      <c r="AU324" s="92"/>
      <c r="AV324" s="92"/>
      <c r="AW324" s="92"/>
      <c r="AX324" s="92"/>
      <c r="AY324" s="92"/>
      <c r="AZ324" s="92"/>
      <c r="BA324" s="92"/>
      <c r="BB324" s="92"/>
      <c r="BC324" s="92"/>
      <c r="BD324" s="92"/>
      <c r="BE324" s="92"/>
      <c r="BF324" s="92"/>
    </row>
    <row r="325" spans="1:58" s="54" customFormat="1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 s="117"/>
      <c r="AI325" s="92"/>
      <c r="AJ325" s="92"/>
      <c r="AK325" s="92"/>
      <c r="AL325" s="92"/>
      <c r="AM325" s="92"/>
      <c r="AN325" s="92"/>
      <c r="AO325" s="92"/>
      <c r="AP325" s="92"/>
      <c r="AQ325" s="92"/>
      <c r="AR325" s="92"/>
      <c r="AS325" s="92"/>
      <c r="AT325" s="92"/>
      <c r="AU325" s="92"/>
      <c r="AV325" s="92"/>
      <c r="AW325" s="92"/>
      <c r="AX325" s="92"/>
      <c r="AY325" s="92"/>
      <c r="AZ325" s="92"/>
      <c r="BA325" s="92"/>
      <c r="BB325" s="92"/>
      <c r="BC325" s="92"/>
      <c r="BD325" s="92"/>
      <c r="BE325" s="92"/>
      <c r="BF325" s="92"/>
    </row>
    <row r="326" spans="1:58" s="54" customFormat="1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 s="117"/>
      <c r="AI326" s="92"/>
      <c r="AJ326" s="92"/>
      <c r="AK326" s="92"/>
      <c r="AL326" s="92"/>
      <c r="AM326" s="92"/>
      <c r="AN326" s="92"/>
      <c r="AO326" s="92"/>
      <c r="AP326" s="92"/>
      <c r="AQ326" s="92"/>
      <c r="AR326" s="92"/>
      <c r="AS326" s="92"/>
      <c r="AT326" s="92"/>
      <c r="AU326" s="92"/>
      <c r="AV326" s="92"/>
      <c r="AW326" s="92"/>
      <c r="AX326" s="92"/>
      <c r="AY326" s="92"/>
      <c r="AZ326" s="92"/>
      <c r="BA326" s="92"/>
      <c r="BB326" s="92"/>
      <c r="BC326" s="92"/>
      <c r="BD326" s="92"/>
      <c r="BE326" s="92"/>
      <c r="BF326" s="92"/>
    </row>
    <row r="327" spans="1:58" s="54" customFormat="1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 s="117"/>
      <c r="AI327" s="92"/>
      <c r="AJ327" s="92"/>
      <c r="AK327" s="92"/>
      <c r="AL327" s="92"/>
      <c r="AM327" s="92"/>
      <c r="AN327" s="92"/>
      <c r="AO327" s="92"/>
      <c r="AP327" s="92"/>
      <c r="AQ327" s="92"/>
      <c r="AR327" s="92"/>
      <c r="AS327" s="92"/>
      <c r="AT327" s="92"/>
      <c r="AU327" s="92"/>
      <c r="AV327" s="92"/>
      <c r="AW327" s="92"/>
      <c r="AX327" s="92"/>
      <c r="AY327" s="92"/>
      <c r="AZ327" s="92"/>
      <c r="BA327" s="92"/>
      <c r="BB327" s="92"/>
      <c r="BC327" s="92"/>
      <c r="BD327" s="92"/>
      <c r="BE327" s="92"/>
      <c r="BF327" s="92"/>
    </row>
    <row r="328" spans="1:58" s="54" customFormat="1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 s="117"/>
      <c r="AI328" s="92"/>
      <c r="AJ328" s="92"/>
      <c r="AK328" s="92"/>
      <c r="AL328" s="92"/>
      <c r="AM328" s="92"/>
      <c r="AN328" s="92"/>
      <c r="AO328" s="92"/>
      <c r="AP328" s="92"/>
      <c r="AQ328" s="92"/>
      <c r="AR328" s="92"/>
      <c r="AS328" s="92"/>
      <c r="AT328" s="92"/>
      <c r="AU328" s="92"/>
      <c r="AV328" s="92"/>
      <c r="AW328" s="92"/>
      <c r="AX328" s="92"/>
      <c r="AY328" s="92"/>
      <c r="AZ328" s="92"/>
      <c r="BA328" s="92"/>
      <c r="BB328" s="92"/>
      <c r="BC328" s="92"/>
      <c r="BD328" s="92"/>
      <c r="BE328" s="92"/>
      <c r="BF328" s="92"/>
    </row>
    <row r="329" spans="1:58" s="54" customFormat="1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 s="117"/>
      <c r="AI329" s="92"/>
      <c r="AJ329" s="92"/>
      <c r="AK329" s="92"/>
      <c r="AL329" s="92"/>
      <c r="AM329" s="92"/>
      <c r="AN329" s="92"/>
      <c r="AO329" s="92"/>
      <c r="AP329" s="92"/>
      <c r="AQ329" s="92"/>
      <c r="AR329" s="92"/>
      <c r="AS329" s="92"/>
      <c r="AT329" s="92"/>
      <c r="AU329" s="92"/>
      <c r="AV329" s="92"/>
      <c r="AW329" s="92"/>
      <c r="AX329" s="92"/>
      <c r="AY329" s="92"/>
      <c r="AZ329" s="92"/>
      <c r="BA329" s="92"/>
      <c r="BB329" s="92"/>
      <c r="BC329" s="92"/>
      <c r="BD329" s="92"/>
      <c r="BE329" s="92"/>
      <c r="BF329" s="92"/>
    </row>
    <row r="330" spans="1:58" s="54" customFormat="1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 s="117"/>
      <c r="AI330" s="92"/>
      <c r="AJ330" s="92"/>
      <c r="AK330" s="92"/>
      <c r="AL330" s="92"/>
      <c r="AM330" s="92"/>
      <c r="AN330" s="92"/>
      <c r="AO330" s="92"/>
      <c r="AP330" s="92"/>
      <c r="AQ330" s="92"/>
      <c r="AR330" s="92"/>
      <c r="AS330" s="92"/>
      <c r="AT330" s="92"/>
      <c r="AU330" s="92"/>
      <c r="AV330" s="92"/>
      <c r="AW330" s="92"/>
      <c r="AX330" s="92"/>
      <c r="AY330" s="92"/>
      <c r="AZ330" s="92"/>
      <c r="BA330" s="92"/>
      <c r="BB330" s="92"/>
      <c r="BC330" s="92"/>
      <c r="BD330" s="92"/>
      <c r="BE330" s="92"/>
      <c r="BF330" s="92"/>
    </row>
    <row r="331" spans="1:58" s="54" customFormat="1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 s="117"/>
      <c r="AI331" s="92"/>
      <c r="AJ331" s="92"/>
      <c r="AK331" s="92"/>
      <c r="AL331" s="92"/>
      <c r="AM331" s="92"/>
      <c r="AN331" s="92"/>
      <c r="AO331" s="92"/>
      <c r="AP331" s="92"/>
      <c r="AQ331" s="92"/>
      <c r="AR331" s="92"/>
      <c r="AS331" s="92"/>
      <c r="AT331" s="92"/>
      <c r="AU331" s="92"/>
      <c r="AV331" s="92"/>
      <c r="AW331" s="92"/>
      <c r="AX331" s="92"/>
      <c r="AY331" s="92"/>
      <c r="AZ331" s="92"/>
      <c r="BA331" s="92"/>
      <c r="BB331" s="92"/>
      <c r="BC331" s="92"/>
      <c r="BD331" s="92"/>
      <c r="BE331" s="92"/>
      <c r="BF331" s="92"/>
    </row>
    <row r="332" spans="1:58" s="54" customFormat="1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 s="117"/>
      <c r="AI332" s="92"/>
      <c r="AJ332" s="92"/>
      <c r="AK332" s="92"/>
      <c r="AL332" s="92"/>
      <c r="AM332" s="92"/>
      <c r="AN332" s="92"/>
      <c r="AO332" s="92"/>
      <c r="AP332" s="92"/>
      <c r="AQ332" s="92"/>
      <c r="AR332" s="92"/>
      <c r="AS332" s="92"/>
      <c r="AT332" s="92"/>
      <c r="AU332" s="92"/>
      <c r="AV332" s="92"/>
      <c r="AW332" s="92"/>
      <c r="AX332" s="92"/>
      <c r="AY332" s="92"/>
      <c r="AZ332" s="92"/>
      <c r="BA332" s="92"/>
      <c r="BB332" s="92"/>
      <c r="BC332" s="92"/>
      <c r="BD332" s="92"/>
      <c r="BE332" s="92"/>
      <c r="BF332" s="92"/>
    </row>
    <row r="333" spans="1:58" s="54" customFormat="1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 s="117"/>
      <c r="AI333" s="92"/>
      <c r="AJ333" s="92"/>
      <c r="AK333" s="92"/>
      <c r="AL333" s="92"/>
      <c r="AM333" s="92"/>
      <c r="AN333" s="92"/>
      <c r="AO333" s="92"/>
      <c r="AP333" s="92"/>
      <c r="AQ333" s="92"/>
      <c r="AR333" s="92"/>
      <c r="AS333" s="92"/>
      <c r="AT333" s="92"/>
      <c r="AU333" s="92"/>
      <c r="AV333" s="92"/>
      <c r="AW333" s="92"/>
      <c r="AX333" s="92"/>
      <c r="AY333" s="92"/>
      <c r="AZ333" s="92"/>
      <c r="BA333" s="92"/>
      <c r="BB333" s="92"/>
      <c r="BC333" s="92"/>
      <c r="BD333" s="92"/>
      <c r="BE333" s="92"/>
      <c r="BF333" s="92"/>
    </row>
    <row r="334" spans="1:58" s="54" customFormat="1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 s="117"/>
      <c r="AI334" s="92"/>
      <c r="AJ334" s="92"/>
      <c r="AK334" s="92"/>
      <c r="AL334" s="92"/>
      <c r="AM334" s="92"/>
      <c r="AN334" s="92"/>
      <c r="AO334" s="92"/>
      <c r="AP334" s="92"/>
      <c r="AQ334" s="92"/>
      <c r="AR334" s="92"/>
      <c r="AS334" s="92"/>
      <c r="AT334" s="92"/>
      <c r="AU334" s="92"/>
      <c r="AV334" s="92"/>
      <c r="AW334" s="92"/>
      <c r="AX334" s="92"/>
      <c r="AY334" s="92"/>
      <c r="AZ334" s="92"/>
      <c r="BA334" s="92"/>
      <c r="BB334" s="92"/>
      <c r="BC334" s="92"/>
      <c r="BD334" s="92"/>
      <c r="BE334" s="92"/>
      <c r="BF334" s="92"/>
    </row>
    <row r="335" spans="1:58" s="54" customFormat="1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 s="117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</row>
    <row r="336" spans="1:58" s="54" customFormat="1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 s="117"/>
      <c r="AI336" s="92"/>
      <c r="AJ336" s="92"/>
      <c r="AK336" s="92"/>
      <c r="AL336" s="92"/>
      <c r="AM336" s="92"/>
      <c r="AN336" s="92"/>
      <c r="AO336" s="92"/>
      <c r="AP336" s="92"/>
      <c r="AQ336" s="92"/>
      <c r="AR336" s="92"/>
      <c r="AS336" s="92"/>
      <c r="AT336" s="92"/>
      <c r="AU336" s="92"/>
      <c r="AV336" s="92"/>
      <c r="AW336" s="92"/>
      <c r="AX336" s="92"/>
      <c r="AY336" s="92"/>
      <c r="AZ336" s="92"/>
      <c r="BA336" s="92"/>
      <c r="BB336" s="92"/>
      <c r="BC336" s="92"/>
      <c r="BD336" s="92"/>
      <c r="BE336" s="92"/>
      <c r="BF336" s="92"/>
    </row>
    <row r="337" spans="1:58" s="54" customFormat="1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 s="117"/>
      <c r="AI337" s="92"/>
      <c r="AJ337" s="92"/>
      <c r="AK337" s="92"/>
      <c r="AL337" s="92"/>
      <c r="AM337" s="92"/>
      <c r="AN337" s="92"/>
      <c r="AO337" s="92"/>
      <c r="AP337" s="92"/>
      <c r="AQ337" s="92"/>
      <c r="AR337" s="92"/>
      <c r="AS337" s="92"/>
      <c r="AT337" s="92"/>
      <c r="AU337" s="92"/>
      <c r="AV337" s="92"/>
      <c r="AW337" s="92"/>
      <c r="AX337" s="92"/>
      <c r="AY337" s="92"/>
      <c r="AZ337" s="92"/>
      <c r="BA337" s="92"/>
      <c r="BB337" s="92"/>
      <c r="BC337" s="92"/>
      <c r="BD337" s="92"/>
      <c r="BE337" s="92"/>
      <c r="BF337" s="92"/>
    </row>
    <row r="338" spans="1:58" s="54" customFormat="1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 s="117"/>
      <c r="AI338" s="92"/>
      <c r="AJ338" s="92"/>
      <c r="AK338" s="92"/>
      <c r="AL338" s="92"/>
      <c r="AM338" s="92"/>
      <c r="AN338" s="92"/>
      <c r="AO338" s="92"/>
      <c r="AP338" s="92"/>
      <c r="AQ338" s="92"/>
      <c r="AR338" s="92"/>
      <c r="AS338" s="92"/>
      <c r="AT338" s="92"/>
      <c r="AU338" s="92"/>
      <c r="AV338" s="92"/>
      <c r="AW338" s="92"/>
      <c r="AX338" s="92"/>
      <c r="AY338" s="92"/>
      <c r="AZ338" s="92"/>
      <c r="BA338" s="92"/>
      <c r="BB338" s="92"/>
      <c r="BC338" s="92"/>
      <c r="BD338" s="92"/>
      <c r="BE338" s="92"/>
      <c r="BF338" s="92"/>
    </row>
    <row r="339" spans="1:58" s="54" customFormat="1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 s="117"/>
      <c r="AI339" s="92"/>
      <c r="AJ339" s="92"/>
      <c r="AK339" s="92"/>
      <c r="AL339" s="92"/>
      <c r="AM339" s="92"/>
      <c r="AN339" s="92"/>
      <c r="AO339" s="92"/>
      <c r="AP339" s="92"/>
      <c r="AQ339" s="92"/>
      <c r="AR339" s="92"/>
      <c r="AS339" s="92"/>
      <c r="AT339" s="92"/>
      <c r="AU339" s="92"/>
      <c r="AV339" s="92"/>
      <c r="AW339" s="92"/>
      <c r="AX339" s="92"/>
      <c r="AY339" s="92"/>
      <c r="AZ339" s="92"/>
      <c r="BA339" s="92"/>
      <c r="BB339" s="92"/>
      <c r="BC339" s="92"/>
      <c r="BD339" s="92"/>
      <c r="BE339" s="92"/>
      <c r="BF339" s="92"/>
    </row>
    <row r="340" spans="1:58" s="54" customFormat="1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 s="117"/>
      <c r="AI340" s="92"/>
      <c r="AJ340" s="92"/>
      <c r="AK340" s="92"/>
      <c r="AL340" s="92"/>
      <c r="AM340" s="92"/>
      <c r="AN340" s="92"/>
      <c r="AO340" s="92"/>
      <c r="AP340" s="92"/>
      <c r="AQ340" s="92"/>
      <c r="AR340" s="92"/>
      <c r="AS340" s="92"/>
      <c r="AT340" s="92"/>
      <c r="AU340" s="92"/>
      <c r="AV340" s="92"/>
      <c r="AW340" s="92"/>
      <c r="AX340" s="92"/>
      <c r="AY340" s="92"/>
      <c r="AZ340" s="92"/>
      <c r="BA340" s="92"/>
      <c r="BB340" s="92"/>
      <c r="BC340" s="92"/>
      <c r="BD340" s="92"/>
      <c r="BE340" s="92"/>
      <c r="BF340" s="92"/>
    </row>
    <row r="341" spans="1:58" s="54" customFormat="1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 s="117"/>
      <c r="AI341" s="92"/>
      <c r="AJ341" s="92"/>
      <c r="AK341" s="92"/>
      <c r="AL341" s="92"/>
      <c r="AM341" s="92"/>
      <c r="AN341" s="92"/>
      <c r="AO341" s="92"/>
      <c r="AP341" s="92"/>
      <c r="AQ341" s="92"/>
      <c r="AR341" s="92"/>
      <c r="AS341" s="92"/>
      <c r="AT341" s="92"/>
      <c r="AU341" s="92"/>
      <c r="AV341" s="92"/>
      <c r="AW341" s="92"/>
      <c r="AX341" s="92"/>
      <c r="AY341" s="92"/>
      <c r="AZ341" s="92"/>
      <c r="BA341" s="92"/>
      <c r="BB341" s="92"/>
      <c r="BC341" s="92"/>
      <c r="BD341" s="92"/>
      <c r="BE341" s="92"/>
      <c r="BF341" s="92"/>
    </row>
    <row r="342" spans="1:58" s="54" customFormat="1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 s="117"/>
      <c r="AI342" s="92"/>
      <c r="AJ342" s="92"/>
      <c r="AK342" s="92"/>
      <c r="AL342" s="92"/>
      <c r="AM342" s="92"/>
      <c r="AN342" s="92"/>
      <c r="AO342" s="92"/>
      <c r="AP342" s="92"/>
      <c r="AQ342" s="92"/>
      <c r="AR342" s="92"/>
      <c r="AS342" s="92"/>
      <c r="AT342" s="92"/>
      <c r="AU342" s="92"/>
      <c r="AV342" s="92"/>
      <c r="AW342" s="92"/>
      <c r="AX342" s="92"/>
      <c r="AY342" s="92"/>
      <c r="AZ342" s="92"/>
      <c r="BA342" s="92"/>
      <c r="BB342" s="92"/>
      <c r="BC342" s="92"/>
      <c r="BD342" s="92"/>
      <c r="BE342" s="92"/>
      <c r="BF342" s="92"/>
    </row>
    <row r="343" spans="1:58" s="54" customFormat="1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 s="117"/>
      <c r="AI343" s="92"/>
      <c r="AJ343" s="92"/>
      <c r="AK343" s="92"/>
      <c r="AL343" s="92"/>
      <c r="AM343" s="92"/>
      <c r="AN343" s="92"/>
      <c r="AO343" s="92"/>
      <c r="AP343" s="92"/>
      <c r="AQ343" s="92"/>
      <c r="AR343" s="92"/>
      <c r="AS343" s="92"/>
      <c r="AT343" s="92"/>
      <c r="AU343" s="92"/>
      <c r="AV343" s="92"/>
      <c r="AW343" s="92"/>
      <c r="AX343" s="92"/>
      <c r="AY343" s="92"/>
      <c r="AZ343" s="92"/>
      <c r="BA343" s="92"/>
      <c r="BB343" s="92"/>
      <c r="BC343" s="92"/>
      <c r="BD343" s="92"/>
      <c r="BE343" s="92"/>
      <c r="BF343" s="92"/>
    </row>
    <row r="344" spans="1:58" s="54" customFormat="1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 s="117"/>
      <c r="AI344" s="92"/>
      <c r="AJ344" s="92"/>
      <c r="AK344" s="92"/>
      <c r="AL344" s="92"/>
      <c r="AM344" s="92"/>
      <c r="AN344" s="92"/>
      <c r="AO344" s="92"/>
      <c r="AP344" s="92"/>
      <c r="AQ344" s="92"/>
      <c r="AR344" s="92"/>
      <c r="AS344" s="92"/>
      <c r="AT344" s="92"/>
      <c r="AU344" s="92"/>
      <c r="AV344" s="92"/>
      <c r="AW344" s="92"/>
      <c r="AX344" s="92"/>
      <c r="AY344" s="92"/>
      <c r="AZ344" s="92"/>
      <c r="BA344" s="92"/>
      <c r="BB344" s="92"/>
      <c r="BC344" s="92"/>
      <c r="BD344" s="92"/>
      <c r="BE344" s="92"/>
      <c r="BF344" s="92"/>
    </row>
    <row r="345" spans="1:58" s="54" customFormat="1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 s="117"/>
      <c r="AI345" s="92"/>
      <c r="AJ345" s="92"/>
      <c r="AK345" s="92"/>
      <c r="AL345" s="92"/>
      <c r="AM345" s="92"/>
      <c r="AN345" s="92"/>
      <c r="AO345" s="92"/>
      <c r="AP345" s="92"/>
      <c r="AQ345" s="92"/>
      <c r="AR345" s="92"/>
      <c r="AS345" s="92"/>
      <c r="AT345" s="92"/>
      <c r="AU345" s="92"/>
      <c r="AV345" s="92"/>
      <c r="AW345" s="92"/>
      <c r="AX345" s="92"/>
      <c r="AY345" s="92"/>
      <c r="AZ345" s="92"/>
      <c r="BA345" s="92"/>
      <c r="BB345" s="92"/>
      <c r="BC345" s="92"/>
      <c r="BD345" s="92"/>
      <c r="BE345" s="92"/>
      <c r="BF345" s="92"/>
    </row>
  </sheetData>
  <pageMargins left="0.7" right="0.7" top="0.75" bottom="0.75" header="0.3" footer="0.3"/>
  <pageSetup orientation="portrait" horizontalDpi="200" verticalDpi="200" copies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349"/>
  <sheetViews>
    <sheetView tabSelected="1" topLeftCell="A280" zoomScale="55" zoomScaleNormal="55" workbookViewId="0">
      <selection activeCell="T333" sqref="T333"/>
    </sheetView>
  </sheetViews>
  <sheetFormatPr defaultRowHeight="15" x14ac:dyDescent="0.25"/>
  <cols>
    <col min="34" max="34" width="48.5703125" style="94" bestFit="1" customWidth="1"/>
    <col min="35" max="35" width="16.7109375" style="62" bestFit="1" customWidth="1"/>
    <col min="36" max="58" width="9.140625" style="62"/>
  </cols>
  <sheetData>
    <row r="1" spans="1:59" s="22" customFormat="1" ht="33.75" x14ac:dyDescent="0.5">
      <c r="A1" s="21" t="s">
        <v>0</v>
      </c>
      <c r="AH1" s="93" t="s">
        <v>46</v>
      </c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</row>
    <row r="2" spans="1:59" ht="24" customHeight="1" thickBot="1" x14ac:dyDescent="0.3"/>
    <row r="3" spans="1:59" s="18" customFormat="1" ht="29.25" thickBot="1" x14ac:dyDescent="0.5">
      <c r="A3" s="17" t="s">
        <v>1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95" t="s">
        <v>47</v>
      </c>
      <c r="AI3" s="57">
        <v>1E-4</v>
      </c>
      <c r="AJ3" s="63" t="s">
        <v>49</v>
      </c>
      <c r="AK3" s="63"/>
      <c r="AL3" s="119">
        <v>2</v>
      </c>
      <c r="AM3" s="63" t="s">
        <v>70</v>
      </c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17"/>
    </row>
    <row r="4" spans="1:59" ht="18.75" x14ac:dyDescent="0.3">
      <c r="A4" s="1"/>
      <c r="B4" s="1">
        <v>12.0107</v>
      </c>
      <c r="C4" s="1">
        <v>15.9994</v>
      </c>
      <c r="D4" s="1">
        <v>35.453000000000003</v>
      </c>
      <c r="E4" s="1">
        <v>79.903999999999996</v>
      </c>
      <c r="F4" s="1">
        <v>102.9055</v>
      </c>
      <c r="G4" s="1">
        <v>22.98976</v>
      </c>
      <c r="H4" s="1">
        <v>24.305</v>
      </c>
      <c r="I4" s="1">
        <v>26.981529999999999</v>
      </c>
      <c r="J4" s="1">
        <v>28.0855</v>
      </c>
      <c r="K4" s="1">
        <v>30.973759999999999</v>
      </c>
      <c r="L4" s="1">
        <v>32.064999999999998</v>
      </c>
      <c r="M4" s="1">
        <v>39.098300000000002</v>
      </c>
      <c r="N4" s="1">
        <v>40.078000000000003</v>
      </c>
      <c r="O4" s="1">
        <v>47.866999999999997</v>
      </c>
      <c r="P4" s="1">
        <v>51.996099999999998</v>
      </c>
      <c r="Q4" s="1">
        <v>54.938045000000002</v>
      </c>
      <c r="R4" s="1">
        <v>55.844999999999999</v>
      </c>
      <c r="S4" s="1">
        <v>58.693399999999997</v>
      </c>
      <c r="T4" s="1">
        <v>63.545999999999999</v>
      </c>
      <c r="U4" s="1">
        <v>65.38</v>
      </c>
      <c r="V4" s="1">
        <v>85.467799999999997</v>
      </c>
      <c r="W4" s="1">
        <v>87.62</v>
      </c>
      <c r="X4" s="1">
        <v>137.327</v>
      </c>
      <c r="Y4" s="1">
        <v>207.2</v>
      </c>
      <c r="Z4" s="1">
        <v>6.9409999999999998</v>
      </c>
      <c r="AA4" s="1">
        <v>10.811</v>
      </c>
      <c r="AB4" s="1">
        <v>50.941499999999998</v>
      </c>
      <c r="AC4" s="1">
        <v>58.933194999999998</v>
      </c>
      <c r="AD4" s="1">
        <v>39.948</v>
      </c>
      <c r="AE4" s="1">
        <v>112.411</v>
      </c>
      <c r="AF4" s="1">
        <v>200.59</v>
      </c>
      <c r="AG4" s="1"/>
      <c r="AH4" s="96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1"/>
    </row>
    <row r="5" spans="1:59" s="4" customFormat="1" ht="18.75" x14ac:dyDescent="0.3">
      <c r="A5" s="3" t="s">
        <v>2</v>
      </c>
      <c r="B5" s="3" t="s">
        <v>33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AH5" s="97"/>
      <c r="AI5" s="65">
        <v>12</v>
      </c>
      <c r="AJ5" s="65">
        <v>15.9994</v>
      </c>
      <c r="AK5" s="65">
        <v>35.453000000000003</v>
      </c>
      <c r="AL5" s="65">
        <v>79.900000000000006</v>
      </c>
      <c r="AM5" s="65">
        <v>102.9055</v>
      </c>
      <c r="AN5" s="65">
        <v>22.989699999999999</v>
      </c>
      <c r="AO5" s="65">
        <v>24.305</v>
      </c>
      <c r="AP5" s="65">
        <v>26.9815</v>
      </c>
      <c r="AQ5" s="65">
        <v>28.0855</v>
      </c>
      <c r="AR5" s="65">
        <v>30.973800000000001</v>
      </c>
      <c r="AS5" s="65">
        <v>32.064999999999998</v>
      </c>
      <c r="AT5" s="65">
        <v>39.098300000000002</v>
      </c>
      <c r="AU5" s="65">
        <v>40.078000000000003</v>
      </c>
      <c r="AV5" s="65">
        <v>47.866999999999997</v>
      </c>
      <c r="AW5" s="65">
        <v>51.996099999999998</v>
      </c>
      <c r="AX5" s="65">
        <v>54.938000000000002</v>
      </c>
      <c r="AY5" s="65">
        <v>55.844999999999999</v>
      </c>
      <c r="AZ5" s="65">
        <v>58.693399999999997</v>
      </c>
      <c r="BA5" s="65">
        <v>63.545999999999999</v>
      </c>
      <c r="BB5" s="65">
        <v>65.39</v>
      </c>
      <c r="BC5" s="65">
        <v>85.467799999999997</v>
      </c>
      <c r="BD5" s="65">
        <v>87.62</v>
      </c>
      <c r="BE5" s="65">
        <v>137.327</v>
      </c>
      <c r="BF5" s="65">
        <v>207.2</v>
      </c>
    </row>
    <row r="6" spans="1:59" s="4" customFormat="1" x14ac:dyDescent="0.25">
      <c r="A6" s="4" t="s">
        <v>3</v>
      </c>
      <c r="AH6" s="98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59" s="4" customFormat="1" x14ac:dyDescent="0.25">
      <c r="A7" s="5" t="s">
        <v>34</v>
      </c>
      <c r="B7" s="6" t="s">
        <v>4</v>
      </c>
      <c r="C7" s="6" t="s">
        <v>5</v>
      </c>
      <c r="D7" s="5" t="s">
        <v>6</v>
      </c>
      <c r="E7" s="5" t="s">
        <v>7</v>
      </c>
      <c r="F7" s="5" t="s">
        <v>8</v>
      </c>
      <c r="G7" s="5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5" t="s">
        <v>17</v>
      </c>
      <c r="P7" s="5" t="s">
        <v>18</v>
      </c>
      <c r="Q7" s="5" t="s">
        <v>19</v>
      </c>
      <c r="R7" s="5" t="s">
        <v>20</v>
      </c>
      <c r="S7" s="5" t="s">
        <v>21</v>
      </c>
      <c r="T7" s="5" t="s">
        <v>22</v>
      </c>
      <c r="U7" s="5" t="s">
        <v>23</v>
      </c>
      <c r="V7" s="5" t="s">
        <v>24</v>
      </c>
      <c r="W7" s="5" t="s">
        <v>25</v>
      </c>
      <c r="X7" s="5" t="s">
        <v>26</v>
      </c>
      <c r="Y7" s="5" t="s">
        <v>27</v>
      </c>
      <c r="Z7" s="54" t="s">
        <v>71</v>
      </c>
      <c r="AA7" s="54" t="s">
        <v>72</v>
      </c>
      <c r="AB7" s="54" t="s">
        <v>73</v>
      </c>
      <c r="AC7" s="54" t="s">
        <v>74</v>
      </c>
      <c r="AD7" s="54" t="s">
        <v>75</v>
      </c>
      <c r="AE7" s="54" t="s">
        <v>76</v>
      </c>
      <c r="AF7" s="54" t="s">
        <v>77</v>
      </c>
      <c r="AH7" s="98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</row>
    <row r="8" spans="1:59" s="4" customFormat="1" x14ac:dyDescent="0.25">
      <c r="A8" s="4">
        <v>3</v>
      </c>
      <c r="AH8" s="98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</row>
    <row r="9" spans="1:59" s="4" customFormat="1" x14ac:dyDescent="0.25">
      <c r="A9" s="4">
        <v>10</v>
      </c>
      <c r="AH9" s="98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</row>
    <row r="10" spans="1:59" s="4" customFormat="1" x14ac:dyDescent="0.25">
      <c r="A10" s="4">
        <v>30</v>
      </c>
      <c r="AH10" s="98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</row>
    <row r="11" spans="1:59" s="4" customFormat="1" x14ac:dyDescent="0.25">
      <c r="A11" s="4">
        <v>60</v>
      </c>
      <c r="AH11" s="98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</row>
    <row r="12" spans="1:59" s="4" customFormat="1" x14ac:dyDescent="0.25">
      <c r="A12" s="4">
        <v>120</v>
      </c>
      <c r="AH12" s="98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</row>
    <row r="13" spans="1:59" s="4" customFormat="1" x14ac:dyDescent="0.25">
      <c r="A13" s="4">
        <v>300</v>
      </c>
      <c r="AH13" s="98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</row>
    <row r="14" spans="1:59" s="4" customFormat="1" x14ac:dyDescent="0.25">
      <c r="A14" s="4">
        <v>600</v>
      </c>
      <c r="AH14" s="98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</row>
    <row r="15" spans="1:59" s="4" customFormat="1" x14ac:dyDescent="0.25">
      <c r="A15" s="4">
        <v>1800</v>
      </c>
      <c r="AH15" s="98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</row>
    <row r="16" spans="1:59" s="4" customFormat="1" x14ac:dyDescent="0.25">
      <c r="AH16" s="98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</row>
    <row r="17" spans="1:58" s="4" customFormat="1" x14ac:dyDescent="0.25">
      <c r="A17" s="4" t="s">
        <v>28</v>
      </c>
      <c r="AH17" s="98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</row>
    <row r="18" spans="1:58" s="4" customFormat="1" x14ac:dyDescent="0.25">
      <c r="A18" s="5" t="s">
        <v>34</v>
      </c>
      <c r="B18" s="6" t="s">
        <v>4</v>
      </c>
      <c r="C18" s="6" t="s">
        <v>5</v>
      </c>
      <c r="D18" s="5" t="s">
        <v>6</v>
      </c>
      <c r="E18" s="5" t="s">
        <v>7</v>
      </c>
      <c r="F18" s="5" t="s">
        <v>8</v>
      </c>
      <c r="G18" s="5" t="s">
        <v>9</v>
      </c>
      <c r="H18" s="5" t="s">
        <v>10</v>
      </c>
      <c r="I18" s="5" t="s">
        <v>11</v>
      </c>
      <c r="J18" s="5" t="s">
        <v>12</v>
      </c>
      <c r="K18" s="5" t="s">
        <v>13</v>
      </c>
      <c r="L18" s="5" t="s">
        <v>14</v>
      </c>
      <c r="M18" s="5" t="s">
        <v>15</v>
      </c>
      <c r="N18" s="5" t="s">
        <v>16</v>
      </c>
      <c r="O18" s="5" t="s">
        <v>17</v>
      </c>
      <c r="P18" s="5" t="s">
        <v>18</v>
      </c>
      <c r="Q18" s="5" t="s">
        <v>19</v>
      </c>
      <c r="R18" s="5" t="s">
        <v>20</v>
      </c>
      <c r="S18" s="5" t="s">
        <v>21</v>
      </c>
      <c r="T18" s="5" t="s">
        <v>22</v>
      </c>
      <c r="U18" s="5" t="s">
        <v>23</v>
      </c>
      <c r="V18" s="5" t="s">
        <v>24</v>
      </c>
      <c r="W18" s="5" t="s">
        <v>25</v>
      </c>
      <c r="X18" s="5" t="s">
        <v>26</v>
      </c>
      <c r="Y18" s="5" t="s">
        <v>27</v>
      </c>
      <c r="AH18" s="100"/>
      <c r="AI18" s="6" t="s">
        <v>4</v>
      </c>
      <c r="AJ18" s="6" t="s">
        <v>5</v>
      </c>
      <c r="AK18" s="5" t="s">
        <v>6</v>
      </c>
      <c r="AL18" s="5" t="s">
        <v>7</v>
      </c>
      <c r="AM18" s="5" t="s">
        <v>8</v>
      </c>
      <c r="AN18" s="5" t="s">
        <v>9</v>
      </c>
      <c r="AO18" s="5" t="s">
        <v>10</v>
      </c>
      <c r="AP18" s="5" t="s">
        <v>11</v>
      </c>
      <c r="AQ18" s="5" t="s">
        <v>12</v>
      </c>
      <c r="AR18" s="5" t="s">
        <v>13</v>
      </c>
      <c r="AS18" s="5" t="s">
        <v>14</v>
      </c>
      <c r="AT18" s="5" t="s">
        <v>15</v>
      </c>
      <c r="AU18" s="5" t="s">
        <v>16</v>
      </c>
      <c r="AV18" s="5" t="s">
        <v>17</v>
      </c>
      <c r="AW18" s="5" t="s">
        <v>18</v>
      </c>
      <c r="AX18" s="5" t="s">
        <v>19</v>
      </c>
      <c r="AY18" s="5" t="s">
        <v>20</v>
      </c>
      <c r="AZ18" s="5" t="s">
        <v>21</v>
      </c>
      <c r="BA18" s="5" t="s">
        <v>22</v>
      </c>
      <c r="BB18" s="5" t="s">
        <v>23</v>
      </c>
      <c r="BC18" s="5" t="s">
        <v>24</v>
      </c>
      <c r="BD18" s="5" t="s">
        <v>25</v>
      </c>
      <c r="BE18" s="5" t="s">
        <v>26</v>
      </c>
      <c r="BF18" s="5" t="s">
        <v>27</v>
      </c>
    </row>
    <row r="19" spans="1:58" s="4" customFormat="1" x14ac:dyDescent="0.25">
      <c r="A19" s="4">
        <v>3</v>
      </c>
      <c r="AH19" s="98" t="s">
        <v>64</v>
      </c>
      <c r="AI19" s="60">
        <f t="shared" ref="AI19:BF19" si="0">IF(B26-$AL$3*B15&lt;0,0,B26-$AL$3*B15)</f>
        <v>0</v>
      </c>
      <c r="AJ19" s="60">
        <f t="shared" si="0"/>
        <v>0</v>
      </c>
      <c r="AK19" s="60">
        <f t="shared" si="0"/>
        <v>0</v>
      </c>
      <c r="AL19" s="60">
        <f t="shared" si="0"/>
        <v>0</v>
      </c>
      <c r="AM19" s="60">
        <f t="shared" si="0"/>
        <v>0</v>
      </c>
      <c r="AN19" s="60">
        <f t="shared" si="0"/>
        <v>0</v>
      </c>
      <c r="AO19" s="60">
        <f t="shared" si="0"/>
        <v>0</v>
      </c>
      <c r="AP19" s="60">
        <f t="shared" si="0"/>
        <v>0</v>
      </c>
      <c r="AQ19" s="60">
        <f t="shared" si="0"/>
        <v>0</v>
      </c>
      <c r="AR19" s="60">
        <f t="shared" si="0"/>
        <v>0</v>
      </c>
      <c r="AS19" s="60">
        <f t="shared" si="0"/>
        <v>0</v>
      </c>
      <c r="AT19" s="60">
        <f t="shared" si="0"/>
        <v>0</v>
      </c>
      <c r="AU19" s="60">
        <f t="shared" si="0"/>
        <v>0</v>
      </c>
      <c r="AV19" s="60">
        <f t="shared" si="0"/>
        <v>0</v>
      </c>
      <c r="AW19" s="60">
        <f t="shared" si="0"/>
        <v>0</v>
      </c>
      <c r="AX19" s="60">
        <f t="shared" si="0"/>
        <v>0</v>
      </c>
      <c r="AY19" s="60">
        <f t="shared" si="0"/>
        <v>0</v>
      </c>
      <c r="AZ19" s="60">
        <f t="shared" si="0"/>
        <v>0</v>
      </c>
      <c r="BA19" s="60">
        <f t="shared" si="0"/>
        <v>0</v>
      </c>
      <c r="BB19" s="60">
        <f t="shared" si="0"/>
        <v>0</v>
      </c>
      <c r="BC19" s="60">
        <f t="shared" si="0"/>
        <v>0</v>
      </c>
      <c r="BD19" s="60">
        <f t="shared" si="0"/>
        <v>0</v>
      </c>
      <c r="BE19" s="60">
        <f t="shared" si="0"/>
        <v>0</v>
      </c>
      <c r="BF19" s="60">
        <f t="shared" si="0"/>
        <v>0</v>
      </c>
    </row>
    <row r="20" spans="1:58" s="4" customFormat="1" x14ac:dyDescent="0.25">
      <c r="A20" s="4">
        <v>10</v>
      </c>
      <c r="AH20" s="98" t="s">
        <v>65</v>
      </c>
      <c r="AI20" s="60">
        <f t="shared" ref="AI20:BF20" si="1">B26+$AL$3*B15</f>
        <v>0</v>
      </c>
      <c r="AJ20" s="60">
        <f t="shared" si="1"/>
        <v>0</v>
      </c>
      <c r="AK20" s="60">
        <f t="shared" si="1"/>
        <v>0</v>
      </c>
      <c r="AL20" s="60">
        <f t="shared" si="1"/>
        <v>0</v>
      </c>
      <c r="AM20" s="60">
        <f t="shared" si="1"/>
        <v>0</v>
      </c>
      <c r="AN20" s="60">
        <f t="shared" si="1"/>
        <v>0</v>
      </c>
      <c r="AO20" s="60">
        <f t="shared" si="1"/>
        <v>0</v>
      </c>
      <c r="AP20" s="60">
        <f t="shared" si="1"/>
        <v>0</v>
      </c>
      <c r="AQ20" s="60">
        <f t="shared" si="1"/>
        <v>0</v>
      </c>
      <c r="AR20" s="60">
        <f t="shared" si="1"/>
        <v>0</v>
      </c>
      <c r="AS20" s="60">
        <f t="shared" si="1"/>
        <v>0</v>
      </c>
      <c r="AT20" s="60">
        <f t="shared" si="1"/>
        <v>0</v>
      </c>
      <c r="AU20" s="60">
        <f t="shared" si="1"/>
        <v>0</v>
      </c>
      <c r="AV20" s="60">
        <f t="shared" si="1"/>
        <v>0</v>
      </c>
      <c r="AW20" s="60">
        <f t="shared" si="1"/>
        <v>0</v>
      </c>
      <c r="AX20" s="60">
        <f t="shared" si="1"/>
        <v>0</v>
      </c>
      <c r="AY20" s="60">
        <f t="shared" si="1"/>
        <v>0</v>
      </c>
      <c r="AZ20" s="60">
        <f t="shared" si="1"/>
        <v>0</v>
      </c>
      <c r="BA20" s="60">
        <f t="shared" si="1"/>
        <v>0</v>
      </c>
      <c r="BB20" s="60">
        <f t="shared" si="1"/>
        <v>0</v>
      </c>
      <c r="BC20" s="60">
        <f t="shared" si="1"/>
        <v>0</v>
      </c>
      <c r="BD20" s="60">
        <f t="shared" si="1"/>
        <v>0</v>
      </c>
      <c r="BE20" s="60">
        <f t="shared" si="1"/>
        <v>0</v>
      </c>
      <c r="BF20" s="60">
        <f t="shared" si="1"/>
        <v>0</v>
      </c>
    </row>
    <row r="21" spans="1:58" s="4" customFormat="1" x14ac:dyDescent="0.25">
      <c r="A21" s="4">
        <v>30</v>
      </c>
      <c r="AH21" s="98" t="s">
        <v>66</v>
      </c>
      <c r="AI21" s="60">
        <f t="array" ref="AI21">IFERROR(MATCH(1,1/((B19:B26&gt;AI20)+(B19:B26&lt;AI19)),1),0)</f>
        <v>0</v>
      </c>
      <c r="AJ21" s="60">
        <f t="array" ref="AJ21">IFERROR(MATCH(1,1/((C19:C26&gt;AJ20)+(C19:C26&lt;AJ19)),1),0)</f>
        <v>0</v>
      </c>
      <c r="AK21" s="60">
        <f t="array" ref="AK21">IFERROR(MATCH(1,1/((D19:D26&gt;AK20)+(D19:D26&lt;AK19)),1),0)</f>
        <v>0</v>
      </c>
      <c r="AL21" s="60">
        <f t="array" ref="AL21">IFERROR(MATCH(1,1/((E19:E26&gt;AL20)+(E19:E26&lt;AL19)),1),0)</f>
        <v>0</v>
      </c>
      <c r="AM21" s="60">
        <f t="array" ref="AM21">IFERROR(MATCH(1,1/((F19:F26&gt;AM20)+(F19:F26&lt;AM19)),1),0)</f>
        <v>0</v>
      </c>
      <c r="AN21" s="60">
        <f t="array" ref="AN21">IFERROR(MATCH(1,1/((G19:G26&gt;AN20)+(G19:G26&lt;AN19)),1),0)</f>
        <v>0</v>
      </c>
      <c r="AO21" s="60">
        <f t="array" ref="AO21">IFERROR(MATCH(1,1/((H19:H26&gt;AO20)+(H19:H26&lt;AO19)),1),0)</f>
        <v>0</v>
      </c>
      <c r="AP21" s="60">
        <f t="array" ref="AP21">IFERROR(MATCH(1,1/((I19:I26&gt;AP20)+(I19:I26&lt;AP19)),1),0)</f>
        <v>0</v>
      </c>
      <c r="AQ21" s="60">
        <f t="array" ref="AQ21">IFERROR(MATCH(1,1/((J19:J26&gt;AQ20)+(J19:J26&lt;AQ19)),1),0)</f>
        <v>0</v>
      </c>
      <c r="AR21" s="60">
        <f t="array" ref="AR21">IFERROR(MATCH(1,1/((K19:K26&gt;AR20)+(K19:K26&lt;AR19)),1),0)</f>
        <v>0</v>
      </c>
      <c r="AS21" s="60">
        <f t="array" ref="AS21">IFERROR(MATCH(1,1/((L19:L26&gt;AS20)+(L19:L26&lt;AS19)),1),0)</f>
        <v>0</v>
      </c>
      <c r="AT21" s="60">
        <f t="array" ref="AT21">IFERROR(MATCH(1,1/((M19:M26&gt;AT20)+(M19:M26&lt;AT19)),1),0)</f>
        <v>0</v>
      </c>
      <c r="AU21" s="60">
        <f t="array" ref="AU21">IFERROR(MATCH(1,1/((N19:N26&gt;AU20)+(N19:N26&lt;AU19)),1),0)</f>
        <v>0</v>
      </c>
      <c r="AV21" s="60">
        <f t="array" ref="AV21">IFERROR(MATCH(1,1/((O19:O26&gt;AV20)+(O19:O26&lt;AV19)),1),0)</f>
        <v>0</v>
      </c>
      <c r="AW21" s="60">
        <f t="array" ref="AW21">IFERROR(MATCH(1,1/((P19:P26&gt;AW20)+(P19:P26&lt;AW19)),1),0)</f>
        <v>0</v>
      </c>
      <c r="AX21" s="60">
        <f t="array" ref="AX21">IFERROR(MATCH(1,1/((Q19:Q26&gt;AX20)+(Q19:Q26&lt;AX19)),1),0)</f>
        <v>0</v>
      </c>
      <c r="AY21" s="60">
        <f t="array" ref="AY21">IFERROR(MATCH(1,1/((R19:R26&gt;AY20)+(R19:R26&lt;AY19)),1),0)</f>
        <v>0</v>
      </c>
      <c r="AZ21" s="60">
        <f t="array" ref="AZ21">IFERROR(MATCH(1,1/((S19:S26&gt;AZ20)+(S19:S26&lt;AZ19)),1),0)</f>
        <v>0</v>
      </c>
      <c r="BA21" s="60">
        <f t="array" ref="BA21">IFERROR(MATCH(1,1/((T19:T26&gt;BA20)+(T19:T26&lt;BA19)),1),0)</f>
        <v>0</v>
      </c>
      <c r="BB21" s="60">
        <f t="array" ref="BB21">IFERROR(MATCH(1,1/((U19:U26&gt;BB20)+(U19:U26&lt;BB19)),1),0)</f>
        <v>0</v>
      </c>
      <c r="BC21" s="60">
        <f t="array" ref="BC21">IFERROR(MATCH(1,1/((V19:V26&gt;BC20)+(V19:V26&lt;BC19)),1),0)</f>
        <v>0</v>
      </c>
      <c r="BD21" s="60">
        <f t="array" ref="BD21">IFERROR(MATCH(1,1/((W19:W26&gt;BD20)+(W19:W26&lt;BD19)),1),0)</f>
        <v>0</v>
      </c>
      <c r="BE21" s="60">
        <f t="array" ref="BE21">IFERROR(MATCH(1,1/((X19:X26&gt;BE20)+(X19:X26&lt;BE19)),1),0)</f>
        <v>0</v>
      </c>
      <c r="BF21" s="60">
        <f t="array" ref="BF21">IFERROR(MATCH(1,1/((Y19:Y26&gt;BF20)+(Y19:Y26&lt;BF19)),1),0)</f>
        <v>0</v>
      </c>
    </row>
    <row r="22" spans="1:58" s="4" customFormat="1" x14ac:dyDescent="0.25">
      <c r="A22" s="4">
        <v>60</v>
      </c>
      <c r="AH22" s="118" t="s">
        <v>67</v>
      </c>
      <c r="AI22" s="60">
        <f t="array" ref="AI22">IFERROR(MATCH(1,1/((B19:B26&gt;AI20)+(B19:B26&lt;AI19)),1)+1,0)</f>
        <v>0</v>
      </c>
      <c r="AJ22" s="60">
        <f t="array" ref="AJ22">IFERROR(MATCH(1,1/((C19:C26&gt;AJ20)+(C19:C26&lt;AJ19)),1)+1,0)</f>
        <v>0</v>
      </c>
      <c r="AK22" s="60">
        <f>IFERROR(MATCH(1,1/((D19:D26&gt;AK20)+(D19:D26&lt;AK19)),1)+1,0)</f>
        <v>0</v>
      </c>
      <c r="AL22" s="60">
        <f t="array" ref="AL22">IFERROR(MATCH(1,1/((E19:E26&gt;AL20)+(E19:E26&lt;AL19)),1)+1,0)</f>
        <v>0</v>
      </c>
      <c r="AM22" s="60">
        <f t="array" ref="AM22">IFERROR(MATCH(1,1/((F19:F26&gt;AM20)+(F19:F26&lt;AM19)),1)+1,0)</f>
        <v>0</v>
      </c>
      <c r="AN22" s="60">
        <f t="array" ref="AN22">IFERROR(MATCH(1,1/((G19:G26&gt;AN20)+(G19:G26&lt;AN19)),1)+1,0)</f>
        <v>0</v>
      </c>
      <c r="AO22" s="60">
        <f t="array" ref="AO22">IFERROR(MATCH(1,1/((H19:H26&gt;AO20)+(H19:H26&lt;AO19)),1)+1,0)</f>
        <v>0</v>
      </c>
      <c r="AP22" s="60">
        <f t="array" ref="AP22">IFERROR(MATCH(1,1/((I19:I26&gt;AP20)+(I19:I26&lt;AP19)),1)+1,0)</f>
        <v>0</v>
      </c>
      <c r="AQ22" s="60">
        <f t="array" ref="AQ22">IFERROR(MATCH(1,1/((J19:J26&gt;AQ20)+(J19:J26&lt;AQ19)),1)+1,0)</f>
        <v>0</v>
      </c>
      <c r="AR22" s="60">
        <f t="array" ref="AR22">IFERROR(MATCH(1,1/((K19:K26&gt;AR20)+(K19:K26&lt;AR19)),1)+1,0)</f>
        <v>0</v>
      </c>
      <c r="AS22" s="60">
        <f t="array" ref="AS22">IFERROR(MATCH(1,1/((L19:L26&gt;AS20)+(L19:L26&lt;AS19)),1)+1,0)</f>
        <v>0</v>
      </c>
      <c r="AT22" s="60">
        <f t="array" ref="AT22">IFERROR(MATCH(1,1/((M19:M26&gt;AT20)+(M19:M26&lt;AT19)),1)+1,0)</f>
        <v>0</v>
      </c>
      <c r="AU22" s="60">
        <f t="array" ref="AU22">IFERROR(MATCH(1,1/((N19:N26&gt;AU20)+(N19:N26&lt;AU19)),1)+1,0)</f>
        <v>0</v>
      </c>
      <c r="AV22" s="60">
        <f t="array" ref="AV22">IFERROR(MATCH(1,1/((O19:O26&gt;AV20)+(O19:O26&lt;AV19)),1)+1,0)</f>
        <v>0</v>
      </c>
      <c r="AW22" s="60">
        <f t="array" ref="AW22">IFERROR(MATCH(1,1/((P19:P26&gt;AW20)+(P19:P26&lt;AW19)),1)+1,0)</f>
        <v>0</v>
      </c>
      <c r="AX22" s="60">
        <f t="array" ref="AX22">IFERROR(MATCH(1,1/((Q19:Q26&gt;AX20)+(Q19:Q26&lt;AX19)),1)+1,0)</f>
        <v>0</v>
      </c>
      <c r="AY22" s="60">
        <f t="array" ref="AY22">IFERROR(MATCH(1,1/((R19:R26&gt;AY20)+(R19:R26&lt;AY19)),1)+1,0)</f>
        <v>0</v>
      </c>
      <c r="AZ22" s="60">
        <f t="array" ref="AZ22">IFERROR(MATCH(1,1/((S19:S26&gt;AZ20)+(S19:S26&lt;AZ19)),1)+1,0)</f>
        <v>0</v>
      </c>
      <c r="BA22" s="60">
        <f t="array" ref="BA22">IFERROR(MATCH(1,1/((T19:T26&gt;BA20)+(T19:T26&lt;BA19)),1)+1,0)</f>
        <v>0</v>
      </c>
      <c r="BB22" s="60">
        <f t="array" ref="BB22">IFERROR(MATCH(1,1/((U19:U26&gt;BB20)+(U19:U26&lt;BB19)),1)+1,0)</f>
        <v>0</v>
      </c>
      <c r="BC22" s="60">
        <f t="array" ref="BC22">IFERROR(MATCH(1,1/((V19:V26&gt;BC20)+(V19:V26&lt;BC19)),1)+1,0)</f>
        <v>0</v>
      </c>
      <c r="BD22" s="60">
        <f t="array" ref="BD22">IFERROR(MATCH(1,1/((W19:W26&gt;BD20)+(W19:W26&lt;BD19)),1)+1,0)</f>
        <v>0</v>
      </c>
      <c r="BE22" s="60">
        <f t="array" ref="BE22">IFERROR(MATCH(1,1/((X19:X26&gt;BE20)+(X19:X26&lt;BE19)),1)+1,0)</f>
        <v>0</v>
      </c>
      <c r="BF22" s="60">
        <f t="array" ref="BF22">IFERROR(MATCH(1,1/((Y19:Y26&gt;BF20)+(Y19:Y26&lt;BF19)),1)+1,0)</f>
        <v>0</v>
      </c>
    </row>
    <row r="23" spans="1:58" s="4" customFormat="1" x14ac:dyDescent="0.25">
      <c r="A23" s="4">
        <v>120</v>
      </c>
      <c r="AH23" s="98" t="s">
        <v>68</v>
      </c>
      <c r="AI23" s="4" t="str">
        <f t="shared" ref="AI23:BF23" si="2">IFERROR((INDEX($A19:$A26,AI22)-INDEX($A19:$A26,AI21))/(INDEX(B19:B26,AI22)-INDEX(B19:B26,AI21)),"INF")</f>
        <v>INF</v>
      </c>
      <c r="AJ23" s="4" t="str">
        <f t="shared" si="2"/>
        <v>INF</v>
      </c>
      <c r="AK23" s="4" t="str">
        <f t="shared" si="2"/>
        <v>INF</v>
      </c>
      <c r="AL23" s="4" t="str">
        <f t="shared" si="2"/>
        <v>INF</v>
      </c>
      <c r="AM23" s="4" t="str">
        <f t="shared" si="2"/>
        <v>INF</v>
      </c>
      <c r="AN23" s="4" t="str">
        <f t="shared" si="2"/>
        <v>INF</v>
      </c>
      <c r="AO23" s="4" t="str">
        <f t="shared" si="2"/>
        <v>INF</v>
      </c>
      <c r="AP23" s="4" t="str">
        <f t="shared" si="2"/>
        <v>INF</v>
      </c>
      <c r="AQ23" s="4" t="str">
        <f t="shared" si="2"/>
        <v>INF</v>
      </c>
      <c r="AR23" s="4" t="str">
        <f t="shared" si="2"/>
        <v>INF</v>
      </c>
      <c r="AS23" s="4" t="str">
        <f t="shared" si="2"/>
        <v>INF</v>
      </c>
      <c r="AT23" s="4" t="str">
        <f t="shared" si="2"/>
        <v>INF</v>
      </c>
      <c r="AU23" s="4" t="str">
        <f t="shared" si="2"/>
        <v>INF</v>
      </c>
      <c r="AV23" s="4" t="str">
        <f t="shared" si="2"/>
        <v>INF</v>
      </c>
      <c r="AW23" s="4" t="str">
        <f t="shared" si="2"/>
        <v>INF</v>
      </c>
      <c r="AX23" s="4" t="str">
        <f t="shared" si="2"/>
        <v>INF</v>
      </c>
      <c r="AY23" s="4" t="str">
        <f t="shared" si="2"/>
        <v>INF</v>
      </c>
      <c r="AZ23" s="4" t="str">
        <f t="shared" si="2"/>
        <v>INF</v>
      </c>
      <c r="BA23" s="4" t="str">
        <f t="shared" si="2"/>
        <v>INF</v>
      </c>
      <c r="BB23" s="4" t="str">
        <f t="shared" si="2"/>
        <v>INF</v>
      </c>
      <c r="BC23" s="4" t="str">
        <f t="shared" si="2"/>
        <v>INF</v>
      </c>
      <c r="BD23" s="4" t="str">
        <f t="shared" si="2"/>
        <v>INF</v>
      </c>
      <c r="BE23" s="4" t="str">
        <f t="shared" si="2"/>
        <v>INF</v>
      </c>
      <c r="BF23" s="4" t="str">
        <f t="shared" si="2"/>
        <v>INF</v>
      </c>
    </row>
    <row r="24" spans="1:58" s="4" customFormat="1" x14ac:dyDescent="0.25">
      <c r="A24" s="4">
        <v>300</v>
      </c>
      <c r="AH24" s="100" t="s">
        <v>69</v>
      </c>
      <c r="AI24" s="120">
        <f t="shared" ref="AI24:BF24" si="3">IFERROR(INDEX($A19:$A26,AI21)+((IF(AND(INDEX(B19:B26,AI21)&lt;=AI19,AI19&lt;=INDEX(B19:B26,AI22)),AI19,AI20)-INDEX(B19:B26,AI21))*AI23),0)</f>
        <v>0</v>
      </c>
      <c r="AJ24" s="120">
        <f t="shared" si="3"/>
        <v>0</v>
      </c>
      <c r="AK24" s="120">
        <f t="shared" si="3"/>
        <v>0</v>
      </c>
      <c r="AL24" s="120">
        <f t="shared" si="3"/>
        <v>0</v>
      </c>
      <c r="AM24" s="120">
        <f t="shared" si="3"/>
        <v>0</v>
      </c>
      <c r="AN24" s="120">
        <f t="shared" si="3"/>
        <v>0</v>
      </c>
      <c r="AO24" s="120">
        <f t="shared" si="3"/>
        <v>0</v>
      </c>
      <c r="AP24" s="120">
        <f t="shared" si="3"/>
        <v>0</v>
      </c>
      <c r="AQ24" s="120">
        <f t="shared" si="3"/>
        <v>0</v>
      </c>
      <c r="AR24" s="120">
        <f t="shared" si="3"/>
        <v>0</v>
      </c>
      <c r="AS24" s="120">
        <f t="shared" si="3"/>
        <v>0</v>
      </c>
      <c r="AT24" s="120">
        <f t="shared" si="3"/>
        <v>0</v>
      </c>
      <c r="AU24" s="120">
        <f t="shared" si="3"/>
        <v>0</v>
      </c>
      <c r="AV24" s="120">
        <f t="shared" si="3"/>
        <v>0</v>
      </c>
      <c r="AW24" s="120">
        <f t="shared" si="3"/>
        <v>0</v>
      </c>
      <c r="AX24" s="120">
        <f t="shared" si="3"/>
        <v>0</v>
      </c>
      <c r="AY24" s="120">
        <f t="shared" si="3"/>
        <v>0</v>
      </c>
      <c r="AZ24" s="120">
        <f t="shared" si="3"/>
        <v>0</v>
      </c>
      <c r="BA24" s="120">
        <f t="shared" si="3"/>
        <v>0</v>
      </c>
      <c r="BB24" s="120">
        <f t="shared" si="3"/>
        <v>0</v>
      </c>
      <c r="BC24" s="120">
        <f t="shared" si="3"/>
        <v>0</v>
      </c>
      <c r="BD24" s="120">
        <f t="shared" si="3"/>
        <v>0</v>
      </c>
      <c r="BE24" s="120">
        <f t="shared" si="3"/>
        <v>0</v>
      </c>
      <c r="BF24" s="120">
        <f t="shared" si="3"/>
        <v>0</v>
      </c>
    </row>
    <row r="25" spans="1:58" s="4" customFormat="1" x14ac:dyDescent="0.25">
      <c r="A25" s="4">
        <v>600</v>
      </c>
      <c r="AH25" s="98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</row>
    <row r="26" spans="1:58" s="4" customFormat="1" x14ac:dyDescent="0.25">
      <c r="A26" s="4">
        <v>1800</v>
      </c>
      <c r="AH26" s="98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</row>
    <row r="27" spans="1:58" s="4" customForma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AH27" s="98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</row>
    <row r="28" spans="1:58" s="4" customFormat="1" x14ac:dyDescent="0.25">
      <c r="A28" s="5" t="s">
        <v>29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AH28" s="98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</row>
    <row r="29" spans="1:58" s="4" customFormat="1" x14ac:dyDescent="0.25">
      <c r="A29" s="5" t="s">
        <v>34</v>
      </c>
      <c r="B29" s="6" t="s">
        <v>4</v>
      </c>
      <c r="C29" s="6" t="s">
        <v>5</v>
      </c>
      <c r="D29" s="5" t="s">
        <v>6</v>
      </c>
      <c r="E29" s="5" t="s">
        <v>7</v>
      </c>
      <c r="F29" s="5" t="s">
        <v>8</v>
      </c>
      <c r="G29" s="5" t="s">
        <v>9</v>
      </c>
      <c r="H29" s="5" t="s">
        <v>10</v>
      </c>
      <c r="I29" s="5" t="s">
        <v>11</v>
      </c>
      <c r="J29" s="5" t="s">
        <v>12</v>
      </c>
      <c r="K29" s="5" t="s">
        <v>13</v>
      </c>
      <c r="L29" s="5" t="s">
        <v>14</v>
      </c>
      <c r="M29" s="5" t="s">
        <v>15</v>
      </c>
      <c r="N29" s="5" t="s">
        <v>16</v>
      </c>
      <c r="O29" s="5" t="s">
        <v>17</v>
      </c>
      <c r="P29" s="5" t="s">
        <v>18</v>
      </c>
      <c r="Q29" s="5" t="s">
        <v>19</v>
      </c>
      <c r="R29" s="5" t="s">
        <v>20</v>
      </c>
      <c r="S29" s="5" t="s">
        <v>21</v>
      </c>
      <c r="T29" s="5" t="s">
        <v>22</v>
      </c>
      <c r="U29" s="5" t="s">
        <v>23</v>
      </c>
      <c r="V29" s="5" t="s">
        <v>24</v>
      </c>
      <c r="W29" s="5" t="s">
        <v>25</v>
      </c>
      <c r="X29" s="5" t="s">
        <v>26</v>
      </c>
      <c r="Y29" s="5" t="s">
        <v>27</v>
      </c>
      <c r="AH29" s="98"/>
      <c r="AI29" s="6" t="s">
        <v>4</v>
      </c>
      <c r="AJ29" s="6" t="s">
        <v>5</v>
      </c>
      <c r="AK29" s="6" t="s">
        <v>6</v>
      </c>
      <c r="AL29" s="6" t="s">
        <v>7</v>
      </c>
      <c r="AM29" s="6" t="s">
        <v>8</v>
      </c>
      <c r="AN29" s="6" t="s">
        <v>9</v>
      </c>
      <c r="AO29" s="6" t="s">
        <v>10</v>
      </c>
      <c r="AP29" s="6" t="s">
        <v>11</v>
      </c>
      <c r="AQ29" s="6" t="s">
        <v>12</v>
      </c>
      <c r="AR29" s="6" t="s">
        <v>13</v>
      </c>
      <c r="AS29" s="6" t="s">
        <v>14</v>
      </c>
      <c r="AT29" s="6" t="s">
        <v>15</v>
      </c>
      <c r="AU29" s="6" t="s">
        <v>16</v>
      </c>
      <c r="AV29" s="6" t="s">
        <v>17</v>
      </c>
      <c r="AW29" s="6" t="s">
        <v>18</v>
      </c>
      <c r="AX29" s="6" t="s">
        <v>19</v>
      </c>
      <c r="AY29" s="6" t="s">
        <v>20</v>
      </c>
      <c r="AZ29" s="6" t="s">
        <v>21</v>
      </c>
      <c r="BA29" s="6" t="s">
        <v>22</v>
      </c>
      <c r="BB29" s="6" t="s">
        <v>23</v>
      </c>
      <c r="BC29" s="6" t="s">
        <v>24</v>
      </c>
      <c r="BD29" s="6" t="s">
        <v>25</v>
      </c>
      <c r="BE29" s="6" t="s">
        <v>26</v>
      </c>
      <c r="BF29" s="6" t="s">
        <v>27</v>
      </c>
    </row>
    <row r="30" spans="1:58" s="4" customFormat="1" x14ac:dyDescent="0.25">
      <c r="A30" s="4">
        <v>3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AH30" s="98" t="s">
        <v>52</v>
      </c>
      <c r="AI30" s="60" t="str">
        <f>IFERROR(SLOPE(LN(B30:B37),LN($A30:$A37)),"")</f>
        <v/>
      </c>
      <c r="AJ30" s="60" t="str">
        <f>IFERROR(SLOPE(LN(C30:C37),LN($A30:$A37)),"")</f>
        <v/>
      </c>
      <c r="AK30" s="60" t="str">
        <f>IFERROR(SLOPE(LN(D30:D37),LN($A30:$A37)),"")</f>
        <v/>
      </c>
      <c r="AL30" s="60" t="str">
        <f>IFERROR(SLOPE(LN(E30:E37),LN($A30:$A37)),"")</f>
        <v/>
      </c>
      <c r="AM30" s="60" t="str">
        <f>IFERROR(SLOPE(LN(F30:F37),LN($A30:$A37)),"")</f>
        <v/>
      </c>
      <c r="AN30" s="60" t="str">
        <f>IFERROR(SLOPE(LN(G32:G37),LN($A32:$A37)),"")</f>
        <v/>
      </c>
      <c r="AO30" s="60" t="str">
        <f t="shared" ref="AO30:BF30" si="4">IFERROR(SLOPE(LN(H30:H37),LN($A30:$A37)),"")</f>
        <v/>
      </c>
      <c r="AP30" s="60" t="str">
        <f t="shared" si="4"/>
        <v/>
      </c>
      <c r="AQ30" s="60" t="str">
        <f t="shared" si="4"/>
        <v/>
      </c>
      <c r="AR30" s="60" t="str">
        <f t="shared" si="4"/>
        <v/>
      </c>
      <c r="AS30" s="60" t="str">
        <f t="shared" si="4"/>
        <v/>
      </c>
      <c r="AT30" s="60" t="str">
        <f t="shared" si="4"/>
        <v/>
      </c>
      <c r="AU30" s="60" t="str">
        <f t="shared" si="4"/>
        <v/>
      </c>
      <c r="AV30" s="60" t="str">
        <f t="shared" si="4"/>
        <v/>
      </c>
      <c r="AW30" s="60" t="str">
        <f t="shared" si="4"/>
        <v/>
      </c>
      <c r="AX30" s="60" t="str">
        <f t="shared" si="4"/>
        <v/>
      </c>
      <c r="AY30" s="60" t="str">
        <f t="shared" si="4"/>
        <v/>
      </c>
      <c r="AZ30" s="60" t="str">
        <f t="shared" si="4"/>
        <v/>
      </c>
      <c r="BA30" s="60" t="str">
        <f t="shared" si="4"/>
        <v/>
      </c>
      <c r="BB30" s="60" t="str">
        <f t="shared" si="4"/>
        <v/>
      </c>
      <c r="BC30" s="60" t="str">
        <f t="shared" si="4"/>
        <v/>
      </c>
      <c r="BD30" s="60" t="str">
        <f t="shared" si="4"/>
        <v/>
      </c>
      <c r="BE30" s="60" t="str">
        <f t="shared" si="4"/>
        <v/>
      </c>
      <c r="BF30" s="60" t="str">
        <f t="shared" si="4"/>
        <v/>
      </c>
    </row>
    <row r="31" spans="1:58" s="4" customFormat="1" x14ac:dyDescent="0.25">
      <c r="A31" s="4">
        <v>10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AH31" s="98" t="s">
        <v>53</v>
      </c>
      <c r="AI31" s="60" t="str">
        <f>IFERROR(EXP(INTERCEPT(LN(B30:B37),LN($A30:$A37))),"")</f>
        <v/>
      </c>
      <c r="AJ31" s="60" t="str">
        <f>IFERROR(EXP(INTERCEPT(LN(C30:C37),LN($A30:$A37))),"")</f>
        <v/>
      </c>
      <c r="AK31" s="60" t="str">
        <f>IFERROR(EXP(INTERCEPT(LN(D30:D37),LN($A30:$A37))),"")</f>
        <v/>
      </c>
      <c r="AL31" s="60" t="str">
        <f>IFERROR(EXP(INTERCEPT(LN(E30:E37),LN($A30:$A37))),"")</f>
        <v/>
      </c>
      <c r="AM31" s="60" t="str">
        <f>IFERROR(EXP(INTERCEPT(LN(F30:F37),LN($A30:$A37))),"")</f>
        <v/>
      </c>
      <c r="AN31" s="60" t="str">
        <f>IFERROR(EXP(INTERCEPT(LN(G32:G37),LN($A32:$A37))),"")</f>
        <v/>
      </c>
      <c r="AO31" s="60" t="str">
        <f t="shared" ref="AO31:BF31" si="5">IFERROR(EXP(INTERCEPT(LN(H30:H37),LN($A30:$A37))),"")</f>
        <v/>
      </c>
      <c r="AP31" s="60" t="str">
        <f t="shared" si="5"/>
        <v/>
      </c>
      <c r="AQ31" s="60" t="str">
        <f t="shared" si="5"/>
        <v/>
      </c>
      <c r="AR31" s="60" t="str">
        <f t="shared" si="5"/>
        <v/>
      </c>
      <c r="AS31" s="60" t="str">
        <f t="shared" si="5"/>
        <v/>
      </c>
      <c r="AT31" s="60" t="str">
        <f t="shared" si="5"/>
        <v/>
      </c>
      <c r="AU31" s="60" t="str">
        <f t="shared" si="5"/>
        <v/>
      </c>
      <c r="AV31" s="60" t="str">
        <f t="shared" si="5"/>
        <v/>
      </c>
      <c r="AW31" s="60" t="str">
        <f t="shared" si="5"/>
        <v/>
      </c>
      <c r="AX31" s="60" t="str">
        <f t="shared" si="5"/>
        <v/>
      </c>
      <c r="AY31" s="60" t="str">
        <f t="shared" si="5"/>
        <v/>
      </c>
      <c r="AZ31" s="60" t="str">
        <f t="shared" si="5"/>
        <v/>
      </c>
      <c r="BA31" s="60" t="str">
        <f t="shared" si="5"/>
        <v/>
      </c>
      <c r="BB31" s="60" t="str">
        <f t="shared" si="5"/>
        <v/>
      </c>
      <c r="BC31" s="60" t="str">
        <f t="shared" si="5"/>
        <v/>
      </c>
      <c r="BD31" s="60" t="str">
        <f t="shared" si="5"/>
        <v/>
      </c>
      <c r="BE31" s="60" t="str">
        <f t="shared" si="5"/>
        <v/>
      </c>
      <c r="BF31" s="60" t="str">
        <f t="shared" si="5"/>
        <v/>
      </c>
    </row>
    <row r="32" spans="1:58" s="4" customFormat="1" x14ac:dyDescent="0.25">
      <c r="A32" s="4">
        <v>30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AH32" s="98" t="s">
        <v>48</v>
      </c>
      <c r="AI32" s="60" t="str">
        <f>IFERROR(RSQ(LN(B30:B37),LN($A30:$A37)),"")</f>
        <v/>
      </c>
      <c r="AJ32" s="60" t="str">
        <f>IFERROR(RSQ(LN(C30:C37),LN($A30:$A37)),"")</f>
        <v/>
      </c>
      <c r="AK32" s="60" t="str">
        <f>IFERROR(RSQ(LN(D30:D37),LN($A30:$A37)),"")</f>
        <v/>
      </c>
      <c r="AL32" s="60" t="str">
        <f>IFERROR(RSQ(LN(E30:E37),LN($A30:$A37)),"")</f>
        <v/>
      </c>
      <c r="AM32" s="60" t="str">
        <f>IFERROR(RSQ(LN(F30:F37),LN($A30:$A37)),"")</f>
        <v/>
      </c>
      <c r="AN32" s="60" t="str">
        <f>IFERROR(RSQ(LN(G32:G37),LN($A32:$A37)),"")</f>
        <v/>
      </c>
      <c r="AO32" s="60" t="str">
        <f t="shared" ref="AO32:BF32" si="6">IFERROR(RSQ(LN(H30:H37),LN($A30:$A37)),"")</f>
        <v/>
      </c>
      <c r="AP32" s="60" t="str">
        <f t="shared" si="6"/>
        <v/>
      </c>
      <c r="AQ32" s="60" t="str">
        <f t="shared" si="6"/>
        <v/>
      </c>
      <c r="AR32" s="60" t="str">
        <f t="shared" si="6"/>
        <v/>
      </c>
      <c r="AS32" s="60" t="str">
        <f t="shared" si="6"/>
        <v/>
      </c>
      <c r="AT32" s="60" t="str">
        <f t="shared" si="6"/>
        <v/>
      </c>
      <c r="AU32" s="60" t="str">
        <f t="shared" si="6"/>
        <v/>
      </c>
      <c r="AV32" s="60" t="str">
        <f t="shared" si="6"/>
        <v/>
      </c>
      <c r="AW32" s="60" t="str">
        <f t="shared" si="6"/>
        <v/>
      </c>
      <c r="AX32" s="60" t="str">
        <f t="shared" si="6"/>
        <v/>
      </c>
      <c r="AY32" s="60" t="str">
        <f t="shared" si="6"/>
        <v/>
      </c>
      <c r="AZ32" s="60" t="str">
        <f t="shared" si="6"/>
        <v/>
      </c>
      <c r="BA32" s="60" t="str">
        <f t="shared" si="6"/>
        <v/>
      </c>
      <c r="BB32" s="60" t="str">
        <f t="shared" si="6"/>
        <v/>
      </c>
      <c r="BC32" s="60" t="str">
        <f t="shared" si="6"/>
        <v/>
      </c>
      <c r="BD32" s="60" t="str">
        <f t="shared" si="6"/>
        <v/>
      </c>
      <c r="BE32" s="60" t="str">
        <f t="shared" si="6"/>
        <v/>
      </c>
      <c r="BF32" s="60" t="str">
        <f t="shared" si="6"/>
        <v/>
      </c>
    </row>
    <row r="33" spans="1:58" s="4" customFormat="1" x14ac:dyDescent="0.25">
      <c r="A33" s="4">
        <v>60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AH33" s="99" t="s">
        <v>50</v>
      </c>
      <c r="AI33" s="66" t="str">
        <f t="shared" ref="AI33:BF33" si="7">IFERROR(AI30-1,"")</f>
        <v/>
      </c>
      <c r="AJ33" s="66" t="str">
        <f t="shared" si="7"/>
        <v/>
      </c>
      <c r="AK33" s="66" t="str">
        <f t="shared" si="7"/>
        <v/>
      </c>
      <c r="AL33" s="66" t="str">
        <f t="shared" si="7"/>
        <v/>
      </c>
      <c r="AM33" s="66" t="str">
        <f t="shared" si="7"/>
        <v/>
      </c>
      <c r="AN33" s="66" t="str">
        <f t="shared" si="7"/>
        <v/>
      </c>
      <c r="AO33" s="66" t="str">
        <f t="shared" si="7"/>
        <v/>
      </c>
      <c r="AP33" s="66" t="str">
        <f t="shared" si="7"/>
        <v/>
      </c>
      <c r="AQ33" s="66" t="str">
        <f t="shared" si="7"/>
        <v/>
      </c>
      <c r="AR33" s="66" t="str">
        <f t="shared" si="7"/>
        <v/>
      </c>
      <c r="AS33" s="66" t="str">
        <f t="shared" si="7"/>
        <v/>
      </c>
      <c r="AT33" s="66" t="str">
        <f t="shared" si="7"/>
        <v/>
      </c>
      <c r="AU33" s="66" t="str">
        <f t="shared" si="7"/>
        <v/>
      </c>
      <c r="AV33" s="66" t="str">
        <f t="shared" si="7"/>
        <v/>
      </c>
      <c r="AW33" s="66" t="str">
        <f t="shared" si="7"/>
        <v/>
      </c>
      <c r="AX33" s="66" t="str">
        <f t="shared" si="7"/>
        <v/>
      </c>
      <c r="AY33" s="66" t="str">
        <f t="shared" si="7"/>
        <v/>
      </c>
      <c r="AZ33" s="66" t="str">
        <f t="shared" si="7"/>
        <v/>
      </c>
      <c r="BA33" s="66" t="str">
        <f t="shared" si="7"/>
        <v/>
      </c>
      <c r="BB33" s="66" t="str">
        <f t="shared" si="7"/>
        <v/>
      </c>
      <c r="BC33" s="66" t="str">
        <f t="shared" si="7"/>
        <v/>
      </c>
      <c r="BD33" s="66" t="str">
        <f t="shared" si="7"/>
        <v/>
      </c>
      <c r="BE33" s="66" t="str">
        <f t="shared" si="7"/>
        <v/>
      </c>
      <c r="BF33" s="66" t="str">
        <f t="shared" si="7"/>
        <v/>
      </c>
    </row>
    <row r="34" spans="1:58" s="4" customFormat="1" x14ac:dyDescent="0.25">
      <c r="A34" s="4">
        <v>120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AH34" s="98" t="s">
        <v>54</v>
      </c>
      <c r="AI34" s="60" t="str">
        <f>IFERROR(AI31*AI30,"")</f>
        <v/>
      </c>
      <c r="AJ34" s="60" t="str">
        <f t="shared" ref="AJ34:BF34" si="8">IFERROR(AJ31*AJ30,"")</f>
        <v/>
      </c>
      <c r="AK34" s="60" t="str">
        <f t="shared" si="8"/>
        <v/>
      </c>
      <c r="AL34" s="60" t="str">
        <f t="shared" si="8"/>
        <v/>
      </c>
      <c r="AM34" s="60" t="str">
        <f t="shared" si="8"/>
        <v/>
      </c>
      <c r="AN34" s="60" t="str">
        <f t="shared" si="8"/>
        <v/>
      </c>
      <c r="AO34" s="60" t="str">
        <f t="shared" si="8"/>
        <v/>
      </c>
      <c r="AP34" s="60" t="str">
        <f t="shared" si="8"/>
        <v/>
      </c>
      <c r="AQ34" s="60" t="str">
        <f t="shared" si="8"/>
        <v/>
      </c>
      <c r="AR34" s="60" t="str">
        <f t="shared" si="8"/>
        <v/>
      </c>
      <c r="AS34" s="60" t="str">
        <f t="shared" si="8"/>
        <v/>
      </c>
      <c r="AT34" s="60" t="str">
        <f t="shared" si="8"/>
        <v/>
      </c>
      <c r="AU34" s="60" t="str">
        <f t="shared" si="8"/>
        <v/>
      </c>
      <c r="AV34" s="60" t="str">
        <f t="shared" si="8"/>
        <v/>
      </c>
      <c r="AW34" s="60" t="str">
        <f t="shared" si="8"/>
        <v/>
      </c>
      <c r="AX34" s="60" t="str">
        <f t="shared" si="8"/>
        <v/>
      </c>
      <c r="AY34" s="60" t="str">
        <f t="shared" si="8"/>
        <v/>
      </c>
      <c r="AZ34" s="60" t="str">
        <f t="shared" si="8"/>
        <v/>
      </c>
      <c r="BA34" s="60" t="str">
        <f t="shared" si="8"/>
        <v/>
      </c>
      <c r="BB34" s="60" t="str">
        <f t="shared" si="8"/>
        <v/>
      </c>
      <c r="BC34" s="60" t="str">
        <f t="shared" si="8"/>
        <v/>
      </c>
      <c r="BD34" s="60" t="str">
        <f t="shared" si="8"/>
        <v/>
      </c>
      <c r="BE34" s="60" t="str">
        <f t="shared" si="8"/>
        <v/>
      </c>
      <c r="BF34" s="60" t="str">
        <f t="shared" si="8"/>
        <v/>
      </c>
    </row>
    <row r="35" spans="1:58" s="4" customFormat="1" x14ac:dyDescent="0.25">
      <c r="A35" s="4">
        <v>300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AH35" s="100" t="s">
        <v>51</v>
      </c>
      <c r="AI35" s="67" t="str">
        <f>IFERROR((SIGN(AI30)*ABS($AI$3)/AI34)^(1/AI33),"")</f>
        <v/>
      </c>
      <c r="AJ35" s="67" t="str">
        <f t="shared" ref="AJ35:BF35" si="9">IFERROR((SIGN(AJ30)*ABS($AI$3)/AJ34)^(1/AJ33),"")</f>
        <v/>
      </c>
      <c r="AK35" s="67" t="str">
        <f t="shared" si="9"/>
        <v/>
      </c>
      <c r="AL35" s="67" t="str">
        <f t="shared" si="9"/>
        <v/>
      </c>
      <c r="AM35" s="67" t="str">
        <f t="shared" si="9"/>
        <v/>
      </c>
      <c r="AN35" s="67" t="str">
        <f t="shared" si="9"/>
        <v/>
      </c>
      <c r="AO35" s="67" t="str">
        <f t="shared" si="9"/>
        <v/>
      </c>
      <c r="AP35" s="67" t="str">
        <f t="shared" si="9"/>
        <v/>
      </c>
      <c r="AQ35" s="67" t="str">
        <f t="shared" si="9"/>
        <v/>
      </c>
      <c r="AR35" s="67" t="str">
        <f t="shared" si="9"/>
        <v/>
      </c>
      <c r="AS35" s="67" t="str">
        <f t="shared" si="9"/>
        <v/>
      </c>
      <c r="AT35" s="67" t="str">
        <f t="shared" si="9"/>
        <v/>
      </c>
      <c r="AU35" s="67" t="str">
        <f t="shared" si="9"/>
        <v/>
      </c>
      <c r="AV35" s="67" t="str">
        <f t="shared" si="9"/>
        <v/>
      </c>
      <c r="AW35" s="67" t="str">
        <f t="shared" si="9"/>
        <v/>
      </c>
      <c r="AX35" s="67" t="str">
        <f t="shared" si="9"/>
        <v/>
      </c>
      <c r="AY35" s="67" t="str">
        <f t="shared" si="9"/>
        <v/>
      </c>
      <c r="AZ35" s="67" t="str">
        <f t="shared" si="9"/>
        <v/>
      </c>
      <c r="BA35" s="67" t="str">
        <f t="shared" si="9"/>
        <v/>
      </c>
      <c r="BB35" s="67" t="str">
        <f t="shared" si="9"/>
        <v/>
      </c>
      <c r="BC35" s="67" t="str">
        <f t="shared" si="9"/>
        <v/>
      </c>
      <c r="BD35" s="67" t="str">
        <f t="shared" si="9"/>
        <v/>
      </c>
      <c r="BE35" s="67" t="str">
        <f t="shared" si="9"/>
        <v/>
      </c>
      <c r="BF35" s="67" t="str">
        <f t="shared" si="9"/>
        <v/>
      </c>
    </row>
    <row r="36" spans="1:58" s="4" customFormat="1" x14ac:dyDescent="0.25">
      <c r="A36" s="4">
        <v>600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AH36" s="100" t="s">
        <v>55</v>
      </c>
      <c r="AI36" s="68" t="str">
        <f>IFERROR(AI31*AI35^AI30,"")</f>
        <v/>
      </c>
      <c r="AJ36" s="68" t="str">
        <f t="shared" ref="AJ36:BF36" si="10">IFERROR(AJ31*AJ35^AJ30,"")</f>
        <v/>
      </c>
      <c r="AK36" s="68" t="str">
        <f t="shared" si="10"/>
        <v/>
      </c>
      <c r="AL36" s="68" t="str">
        <f t="shared" si="10"/>
        <v/>
      </c>
      <c r="AM36" s="68" t="str">
        <f t="shared" si="10"/>
        <v/>
      </c>
      <c r="AN36" s="68" t="str">
        <f t="shared" si="10"/>
        <v/>
      </c>
      <c r="AO36" s="68" t="str">
        <f t="shared" si="10"/>
        <v/>
      </c>
      <c r="AP36" s="68" t="str">
        <f t="shared" si="10"/>
        <v/>
      </c>
      <c r="AQ36" s="68" t="str">
        <f t="shared" si="10"/>
        <v/>
      </c>
      <c r="AR36" s="68" t="str">
        <f t="shared" si="10"/>
        <v/>
      </c>
      <c r="AS36" s="68" t="str">
        <f t="shared" si="10"/>
        <v/>
      </c>
      <c r="AT36" s="68" t="str">
        <f t="shared" si="10"/>
        <v/>
      </c>
      <c r="AU36" s="68" t="str">
        <f t="shared" si="10"/>
        <v/>
      </c>
      <c r="AV36" s="68" t="str">
        <f t="shared" si="10"/>
        <v/>
      </c>
      <c r="AW36" s="68" t="str">
        <f t="shared" si="10"/>
        <v/>
      </c>
      <c r="AX36" s="68" t="str">
        <f t="shared" si="10"/>
        <v/>
      </c>
      <c r="AY36" s="68" t="str">
        <f t="shared" si="10"/>
        <v/>
      </c>
      <c r="AZ36" s="68" t="str">
        <f t="shared" si="10"/>
        <v/>
      </c>
      <c r="BA36" s="68" t="str">
        <f t="shared" si="10"/>
        <v/>
      </c>
      <c r="BB36" s="68" t="str">
        <f t="shared" si="10"/>
        <v/>
      </c>
      <c r="BC36" s="68" t="str">
        <f t="shared" si="10"/>
        <v/>
      </c>
      <c r="BD36" s="68" t="str">
        <f t="shared" si="10"/>
        <v/>
      </c>
      <c r="BE36" s="68" t="str">
        <f t="shared" si="10"/>
        <v/>
      </c>
      <c r="BF36" s="68" t="str">
        <f t="shared" si="10"/>
        <v/>
      </c>
    </row>
    <row r="37" spans="1:58" s="4" customFormat="1" x14ac:dyDescent="0.25">
      <c r="A37" s="4">
        <v>1800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AH37" s="98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</row>
    <row r="38" spans="1:58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58" s="10" customFormat="1" ht="18.75" x14ac:dyDescent="0.3">
      <c r="A39" s="9" t="s">
        <v>2</v>
      </c>
      <c r="B39" s="9" t="s">
        <v>35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AH39" s="101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</row>
    <row r="40" spans="1:58" s="10" customFormat="1" x14ac:dyDescent="0.25">
      <c r="A40" s="10" t="s">
        <v>3</v>
      </c>
      <c r="AH40" s="101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</row>
    <row r="41" spans="1:58" s="10" customFormat="1" x14ac:dyDescent="0.25">
      <c r="A41" s="11" t="s">
        <v>34</v>
      </c>
      <c r="B41" s="12" t="s">
        <v>4</v>
      </c>
      <c r="C41" s="12" t="s">
        <v>5</v>
      </c>
      <c r="D41" s="11" t="s">
        <v>6</v>
      </c>
      <c r="E41" s="11" t="s">
        <v>7</v>
      </c>
      <c r="F41" s="11" t="s">
        <v>8</v>
      </c>
      <c r="G41" s="11" t="s">
        <v>9</v>
      </c>
      <c r="H41" s="11" t="s">
        <v>10</v>
      </c>
      <c r="I41" s="11" t="s">
        <v>11</v>
      </c>
      <c r="J41" s="11" t="s">
        <v>12</v>
      </c>
      <c r="K41" s="11" t="s">
        <v>13</v>
      </c>
      <c r="L41" s="11" t="s">
        <v>14</v>
      </c>
      <c r="M41" s="11" t="s">
        <v>15</v>
      </c>
      <c r="N41" s="11" t="s">
        <v>16</v>
      </c>
      <c r="O41" s="11" t="s">
        <v>17</v>
      </c>
      <c r="P41" s="11" t="s">
        <v>18</v>
      </c>
      <c r="Q41" s="11" t="s">
        <v>19</v>
      </c>
      <c r="R41" s="11" t="s">
        <v>20</v>
      </c>
      <c r="S41" s="11" t="s">
        <v>21</v>
      </c>
      <c r="T41" s="11" t="s">
        <v>22</v>
      </c>
      <c r="U41" s="11" t="s">
        <v>23</v>
      </c>
      <c r="V41" s="11" t="s">
        <v>24</v>
      </c>
      <c r="W41" s="11" t="s">
        <v>25</v>
      </c>
      <c r="X41" s="11" t="s">
        <v>26</v>
      </c>
      <c r="Y41" s="11" t="s">
        <v>27</v>
      </c>
      <c r="AH41" s="101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</row>
    <row r="42" spans="1:58" s="10" customFormat="1" x14ac:dyDescent="0.25">
      <c r="A42" s="10">
        <v>3</v>
      </c>
      <c r="B42" s="10">
        <v>1.1417702722155559E-3</v>
      </c>
      <c r="C42" s="10">
        <v>4.3771829509875893E-3</v>
      </c>
      <c r="D42" s="10">
        <v>2.6574547010807471E-4</v>
      </c>
      <c r="E42" s="10">
        <v>1.0662410778224884E-5</v>
      </c>
      <c r="F42" s="10">
        <v>0</v>
      </c>
      <c r="G42" s="10">
        <v>0</v>
      </c>
      <c r="H42" s="10">
        <v>1.3792772606867025E-2</v>
      </c>
      <c r="I42" s="10">
        <v>3.3379299555820263E-4</v>
      </c>
      <c r="J42" s="10">
        <v>1.0905244667297432E-3</v>
      </c>
      <c r="K42" s="10">
        <v>3.4641991365808715E-5</v>
      </c>
      <c r="L42" s="10">
        <v>4.0727859658307104E-4</v>
      </c>
      <c r="M42" s="10">
        <v>3.9482079343813718E-5</v>
      </c>
      <c r="N42" s="10">
        <v>1.9100470966436054E-2</v>
      </c>
      <c r="O42" s="10">
        <v>1.692109609780049E-4</v>
      </c>
      <c r="P42" s="10">
        <v>6.0467678087752354E-6</v>
      </c>
      <c r="Q42" s="10">
        <v>5.8368811271295972E-5</v>
      </c>
      <c r="R42" s="10">
        <v>5.6948261997772634E-4</v>
      </c>
      <c r="S42" s="10">
        <v>1.2329238770920665E-5</v>
      </c>
      <c r="T42" s="10">
        <v>2.6321098861617755E-6</v>
      </c>
      <c r="U42" s="10">
        <v>1.6203920828535544E-5</v>
      </c>
      <c r="V42" s="10">
        <v>0</v>
      </c>
      <c r="W42" s="10">
        <v>6.6709970614390371E-6</v>
      </c>
      <c r="X42" s="10">
        <v>1.2651000319327035E-5</v>
      </c>
      <c r="Y42" s="10">
        <v>2.3369967514671545E-5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H42" s="101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</row>
    <row r="43" spans="1:58" s="10" customFormat="1" x14ac:dyDescent="0.25">
      <c r="A43" s="10">
        <v>10</v>
      </c>
      <c r="B43" s="10">
        <v>8.974664414716589E-4</v>
      </c>
      <c r="C43" s="10">
        <v>3.7246236881569787E-3</v>
      </c>
      <c r="D43" s="10">
        <v>2.1569786153383011E-4</v>
      </c>
      <c r="E43" s="10">
        <v>1.0486663773631245E-5</v>
      </c>
      <c r="F43" s="10">
        <v>0</v>
      </c>
      <c r="G43" s="10">
        <v>4.0365675983112403E-4</v>
      </c>
      <c r="H43" s="10">
        <v>1.1888107878972915E-2</v>
      </c>
      <c r="I43" s="10">
        <v>3.5339768704522668E-4</v>
      </c>
      <c r="J43" s="10">
        <v>1.5707595854868547E-3</v>
      </c>
      <c r="K43" s="10">
        <v>3.0283609427703307E-5</v>
      </c>
      <c r="L43" s="10">
        <v>2.950319410287693E-4</v>
      </c>
      <c r="M43" s="10">
        <v>3.9150781248568445E-5</v>
      </c>
      <c r="N43" s="10">
        <v>1.6955500204652259E-2</v>
      </c>
      <c r="O43" s="10">
        <v>1.3454208261787074E-4</v>
      </c>
      <c r="P43" s="10">
        <v>5.5231954492901577E-6</v>
      </c>
      <c r="Q43" s="10">
        <v>4.582426102799587E-5</v>
      </c>
      <c r="R43" s="10">
        <v>4.800260100572327E-4</v>
      </c>
      <c r="S43" s="10">
        <v>1.1321150489554121E-5</v>
      </c>
      <c r="T43" s="10">
        <v>4.4396925830351992E-6</v>
      </c>
      <c r="U43" s="10">
        <v>1.594745309040213E-5</v>
      </c>
      <c r="V43" s="10">
        <v>0</v>
      </c>
      <c r="W43" s="10">
        <v>6.9257548386036064E-6</v>
      </c>
      <c r="X43" s="10">
        <v>1.5645211754534839E-5</v>
      </c>
      <c r="Y43" s="10">
        <v>2.2301879517403313E-5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H43" s="101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</row>
    <row r="44" spans="1:58" s="10" customFormat="1" x14ac:dyDescent="0.25">
      <c r="A44" s="10">
        <v>30</v>
      </c>
      <c r="B44" s="10">
        <v>8.7410639934387213E-4</v>
      </c>
      <c r="C44" s="10">
        <v>3.8182814751211804E-3</v>
      </c>
      <c r="D44" s="10">
        <v>1.707429640100485E-4</v>
      </c>
      <c r="E44" s="10">
        <v>9.4941518185169637E-6</v>
      </c>
      <c r="F44" s="10">
        <v>0</v>
      </c>
      <c r="G44" s="10">
        <v>0</v>
      </c>
      <c r="H44" s="10">
        <v>1.2063551718344006E-2</v>
      </c>
      <c r="I44" s="10">
        <v>3.0992285462621102E-4</v>
      </c>
      <c r="J44" s="10">
        <v>1.2433140807612505E-3</v>
      </c>
      <c r="K44" s="10">
        <v>1.6680755108106942E-5</v>
      </c>
      <c r="L44" s="10">
        <v>1.9447624471585659E-4</v>
      </c>
      <c r="M44" s="10">
        <v>3.4395225052506916E-5</v>
      </c>
      <c r="N44" s="10">
        <v>1.7283207008790366E-2</v>
      </c>
      <c r="O44" s="10">
        <v>1.3200992729441594E-4</v>
      </c>
      <c r="P44" s="10">
        <v>6.101705160313794E-6</v>
      </c>
      <c r="Q44" s="10">
        <v>4.5619002870119139E-5</v>
      </c>
      <c r="R44" s="10">
        <v>4.6647835069253571E-4</v>
      </c>
      <c r="S44" s="10">
        <v>1.0954412461741791E-5</v>
      </c>
      <c r="T44" s="10">
        <v>4.8360809948352165E-6</v>
      </c>
      <c r="U44" s="10">
        <v>1.5803469065620598E-5</v>
      </c>
      <c r="V44" s="10">
        <v>1.5337409882753538E-7</v>
      </c>
      <c r="W44" s="10">
        <v>4.8178270945168181E-6</v>
      </c>
      <c r="X44" s="10">
        <v>1.8483149604091328E-5</v>
      </c>
      <c r="Y44" s="10">
        <v>2.0416361813777797E-5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H44" s="101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</row>
    <row r="45" spans="1:58" s="10" customFormat="1" x14ac:dyDescent="0.25">
      <c r="A45" s="10">
        <v>60</v>
      </c>
      <c r="B45" s="10">
        <v>9.4608931798005754E-4</v>
      </c>
      <c r="C45" s="10">
        <v>3.8002036044984906E-3</v>
      </c>
      <c r="D45" s="10">
        <v>1.7292196397067301E-4</v>
      </c>
      <c r="E45" s="10">
        <v>9.3064265588118272E-6</v>
      </c>
      <c r="F45" s="10">
        <v>0</v>
      </c>
      <c r="G45" s="10">
        <v>1.0194142035940699E-3</v>
      </c>
      <c r="H45" s="10">
        <v>1.2069181843526511E-2</v>
      </c>
      <c r="I45" s="10">
        <v>1.8673004962273308E-4</v>
      </c>
      <c r="J45" s="10">
        <v>1.0842886951227192E-3</v>
      </c>
      <c r="K45" s="10">
        <v>1.164320257418924E-5</v>
      </c>
      <c r="L45" s="10">
        <v>1.6300916173859196E-4</v>
      </c>
      <c r="M45" s="10">
        <v>3.319555130412799E-5</v>
      </c>
      <c r="N45" s="10">
        <v>1.7081299462668589E-2</v>
      </c>
      <c r="O45" s="10">
        <v>1.2400025836662153E-4</v>
      </c>
      <c r="P45" s="10">
        <v>5.3812457552138312E-6</v>
      </c>
      <c r="Q45" s="10">
        <v>4.4812977914436851E-5</v>
      </c>
      <c r="R45" s="10">
        <v>4.6607495432988283E-4</v>
      </c>
      <c r="S45" s="10">
        <v>1.0810405056776128E-5</v>
      </c>
      <c r="T45" s="10">
        <v>5.755988776885509E-6</v>
      </c>
      <c r="U45" s="10">
        <v>1.4948676258733912E-5</v>
      </c>
      <c r="V45" s="10">
        <v>0</v>
      </c>
      <c r="W45" s="10">
        <v>4.7478345262337029E-6</v>
      </c>
      <c r="X45" s="10">
        <v>2.0293525486862998E-5</v>
      </c>
      <c r="Y45" s="10">
        <v>2.0881694550730279E-5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H45" s="101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</row>
    <row r="46" spans="1:58" s="10" customFormat="1" x14ac:dyDescent="0.25">
      <c r="A46" s="10">
        <v>120</v>
      </c>
      <c r="B46" s="10">
        <v>8.8724051396864094E-4</v>
      </c>
      <c r="C46" s="10">
        <v>3.7589830902825241E-3</v>
      </c>
      <c r="D46" s="10">
        <v>1.6642195678808746E-4</v>
      </c>
      <c r="E46" s="10">
        <v>9.5783340967222543E-6</v>
      </c>
      <c r="F46" s="10">
        <v>0</v>
      </c>
      <c r="G46" s="10">
        <v>5.6039646527650678E-4</v>
      </c>
      <c r="H46" s="10">
        <v>1.1962247800141683E-2</v>
      </c>
      <c r="I46" s="10">
        <v>1.6726844832132336E-4</v>
      </c>
      <c r="J46" s="10">
        <v>1.0387029677666852E-3</v>
      </c>
      <c r="K46" s="10">
        <v>1.0399737542334164E-5</v>
      </c>
      <c r="L46" s="10">
        <v>1.0605175921371348E-4</v>
      </c>
      <c r="M46" s="10">
        <v>3.4572994666416479E-5</v>
      </c>
      <c r="N46" s="10">
        <v>1.6961591795543993E-2</v>
      </c>
      <c r="O46" s="10">
        <v>1.2012495827613884E-4</v>
      </c>
      <c r="P46" s="10">
        <v>6.5142526858154537E-6</v>
      </c>
      <c r="Q46" s="10">
        <v>4.4573443071987386E-5</v>
      </c>
      <c r="R46" s="10">
        <v>4.8521575944694532E-4</v>
      </c>
      <c r="S46" s="10">
        <v>1.0568933076698777E-5</v>
      </c>
      <c r="T46" s="10">
        <v>5.6528193182050882E-6</v>
      </c>
      <c r="U46" s="10">
        <v>1.5368234410036462E-5</v>
      </c>
      <c r="V46" s="10">
        <v>6.4541903074677378E-7</v>
      </c>
      <c r="W46" s="10">
        <v>4.8525164943509516E-6</v>
      </c>
      <c r="X46" s="10">
        <v>2.2812861167786893E-5</v>
      </c>
      <c r="Y46" s="10">
        <v>2.1229093262915541E-5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H46" s="101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</row>
    <row r="47" spans="1:58" s="10" customFormat="1" x14ac:dyDescent="0.25">
      <c r="A47" s="10">
        <v>300</v>
      </c>
      <c r="B47" s="10">
        <v>8.6015792666248401E-4</v>
      </c>
      <c r="C47" s="10">
        <v>3.7082743329151457E-3</v>
      </c>
      <c r="D47" s="10">
        <v>1.685567733089939E-4</v>
      </c>
      <c r="E47" s="10">
        <v>9.0878432625648762E-6</v>
      </c>
      <c r="F47" s="10">
        <v>0</v>
      </c>
      <c r="G47" s="10">
        <v>1.4319868689622673E-3</v>
      </c>
      <c r="H47" s="10">
        <v>1.1814154905206905E-2</v>
      </c>
      <c r="I47" s="10">
        <v>1.3543837617563371E-4</v>
      </c>
      <c r="J47" s="10">
        <v>9.1085958001101174E-4</v>
      </c>
      <c r="K47" s="10">
        <v>9.4316321466278157E-6</v>
      </c>
      <c r="L47" s="10">
        <v>6.978976439265706E-5</v>
      </c>
      <c r="M47" s="10">
        <v>3.4033390267923011E-5</v>
      </c>
      <c r="N47" s="10">
        <v>1.6821319483751665E-2</v>
      </c>
      <c r="O47" s="10">
        <v>1.2112162462672996E-4</v>
      </c>
      <c r="P47" s="10">
        <v>6.7351463744898789E-6</v>
      </c>
      <c r="Q47" s="10">
        <v>4.3193800203326342E-5</v>
      </c>
      <c r="R47" s="10">
        <v>4.6150083816741313E-4</v>
      </c>
      <c r="S47" s="10">
        <v>1.0976910418223558E-5</v>
      </c>
      <c r="T47" s="10">
        <v>6.2861664927885674E-6</v>
      </c>
      <c r="U47" s="10">
        <v>1.5601195199317656E-5</v>
      </c>
      <c r="V47" s="10">
        <v>1.146537262819061E-6</v>
      </c>
      <c r="W47" s="10">
        <v>4.5773311838389204E-6</v>
      </c>
      <c r="X47" s="10">
        <v>2.2300806144081397E-5</v>
      </c>
      <c r="Y47" s="10">
        <v>2.0695078111322488E-5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H47" s="101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</row>
    <row r="48" spans="1:58" s="10" customFormat="1" x14ac:dyDescent="0.25">
      <c r="A48" s="10">
        <v>600</v>
      </c>
      <c r="B48" s="10">
        <v>8.4761295312893383E-4</v>
      </c>
      <c r="C48" s="10">
        <v>3.7472493212901046E-3</v>
      </c>
      <c r="D48" s="10">
        <v>1.6712709622233388E-4</v>
      </c>
      <c r="E48" s="10">
        <v>8.9099415334277582E-6</v>
      </c>
      <c r="F48" s="10">
        <v>0</v>
      </c>
      <c r="G48" s="10">
        <v>1.4101017816065798E-3</v>
      </c>
      <c r="H48" s="10">
        <v>1.1615453458313999E-2</v>
      </c>
      <c r="I48" s="10">
        <v>1.6799705460239435E-4</v>
      </c>
      <c r="J48" s="10">
        <v>9.4030520370351554E-4</v>
      </c>
      <c r="K48" s="10">
        <v>8.2779561083378389E-6</v>
      </c>
      <c r="L48" s="10">
        <v>6.8054299292014209E-5</v>
      </c>
      <c r="M48" s="10">
        <v>3.4318312007220332E-5</v>
      </c>
      <c r="N48" s="10">
        <v>1.6531771219040335E-2</v>
      </c>
      <c r="O48" s="10">
        <v>1.1950587965142303E-4</v>
      </c>
      <c r="P48" s="10">
        <v>6.5977100097504904E-6</v>
      </c>
      <c r="Q48" s="10">
        <v>4.3402819646337966E-5</v>
      </c>
      <c r="R48" s="10">
        <v>4.6253988002143445E-4</v>
      </c>
      <c r="S48" s="10">
        <v>1.0725997461896826E-5</v>
      </c>
      <c r="T48" s="10">
        <v>6.4411073417906285E-6</v>
      </c>
      <c r="U48" s="10">
        <v>1.5562531280392178E-5</v>
      </c>
      <c r="V48" s="10">
        <v>1.5234111355286103E-6</v>
      </c>
      <c r="W48" s="10">
        <v>4.7506385905917265E-6</v>
      </c>
      <c r="X48" s="10">
        <v>2.3199106562766118E-5</v>
      </c>
      <c r="Y48" s="10">
        <v>2.1330610562322503E-5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H48" s="101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</row>
    <row r="49" spans="1:58" s="10" customFormat="1" x14ac:dyDescent="0.25">
      <c r="A49" s="10">
        <v>1800</v>
      </c>
      <c r="B49" s="10">
        <v>9.0199449599469089E-4</v>
      </c>
      <c r="C49" s="10">
        <v>3.7828006501479652E-3</v>
      </c>
      <c r="D49" s="10">
        <v>1.613341563652597E-4</v>
      </c>
      <c r="E49" s="10">
        <v>8.9428101279326893E-6</v>
      </c>
      <c r="F49" s="10">
        <v>0</v>
      </c>
      <c r="G49" s="10">
        <v>2.3458223358812191E-3</v>
      </c>
      <c r="H49" s="10">
        <v>1.165727455524075E-2</v>
      </c>
      <c r="I49" s="10">
        <v>1.2571742682559808E-4</v>
      </c>
      <c r="J49" s="10">
        <v>8.8842717285166442E-4</v>
      </c>
      <c r="K49" s="10">
        <v>8.9861474726222724E-6</v>
      </c>
      <c r="L49" s="10">
        <v>6.1366833280989249E-5</v>
      </c>
      <c r="M49" s="10">
        <v>3.4282588372797818E-5</v>
      </c>
      <c r="N49" s="10">
        <v>1.658499151861605E-2</v>
      </c>
      <c r="O49" s="10">
        <v>1.1334160971943268E-4</v>
      </c>
      <c r="P49" s="10">
        <v>6.799951370850979E-6</v>
      </c>
      <c r="Q49" s="10">
        <v>4.2903015271162609E-5</v>
      </c>
      <c r="R49" s="10">
        <v>4.6140696240416659E-4</v>
      </c>
      <c r="S49" s="10">
        <v>1.0899337635136895E-5</v>
      </c>
      <c r="T49" s="10">
        <v>6.5218320780590997E-6</v>
      </c>
      <c r="U49" s="10">
        <v>1.5373814791673246E-5</v>
      </c>
      <c r="V49" s="10">
        <v>1.8342277637651221E-6</v>
      </c>
      <c r="W49" s="10">
        <v>4.7017226578661892E-6</v>
      </c>
      <c r="X49" s="10">
        <v>2.3049071787704469E-5</v>
      </c>
      <c r="Y49" s="10">
        <v>2.1162848167205149E-5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H49" s="101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</row>
    <row r="50" spans="1:58" s="10" customFormat="1" x14ac:dyDescent="0.25">
      <c r="AH50" s="101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</row>
    <row r="51" spans="1:58" s="10" customFormat="1" x14ac:dyDescent="0.25">
      <c r="A51" s="10" t="s">
        <v>28</v>
      </c>
      <c r="AH51" s="101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</row>
    <row r="52" spans="1:58" s="10" customFormat="1" x14ac:dyDescent="0.25">
      <c r="A52" s="11" t="s">
        <v>34</v>
      </c>
      <c r="B52" s="12"/>
      <c r="C52" s="12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AH52" s="104"/>
      <c r="AI52" s="69" t="s">
        <v>4</v>
      </c>
      <c r="AJ52" s="69" t="s">
        <v>5</v>
      </c>
      <c r="AK52" s="69" t="s">
        <v>6</v>
      </c>
      <c r="AL52" s="69" t="s">
        <v>7</v>
      </c>
      <c r="AM52" s="69" t="s">
        <v>8</v>
      </c>
      <c r="AN52" s="69" t="s">
        <v>9</v>
      </c>
      <c r="AO52" s="69" t="s">
        <v>10</v>
      </c>
      <c r="AP52" s="69" t="s">
        <v>11</v>
      </c>
      <c r="AQ52" s="69" t="s">
        <v>12</v>
      </c>
      <c r="AR52" s="69" t="s">
        <v>13</v>
      </c>
      <c r="AS52" s="69" t="s">
        <v>14</v>
      </c>
      <c r="AT52" s="69" t="s">
        <v>15</v>
      </c>
      <c r="AU52" s="69" t="s">
        <v>16</v>
      </c>
      <c r="AV52" s="69" t="s">
        <v>17</v>
      </c>
      <c r="AW52" s="69" t="s">
        <v>18</v>
      </c>
      <c r="AX52" s="69" t="s">
        <v>19</v>
      </c>
      <c r="AY52" s="69" t="s">
        <v>20</v>
      </c>
      <c r="AZ52" s="69" t="s">
        <v>21</v>
      </c>
      <c r="BA52" s="69" t="s">
        <v>22</v>
      </c>
      <c r="BB52" s="69" t="s">
        <v>23</v>
      </c>
      <c r="BC52" s="69" t="s">
        <v>24</v>
      </c>
      <c r="BD52" s="69" t="s">
        <v>25</v>
      </c>
      <c r="BE52" s="69" t="s">
        <v>26</v>
      </c>
      <c r="BF52" s="69" t="s">
        <v>27</v>
      </c>
    </row>
    <row r="53" spans="1:58" s="10" customFormat="1" x14ac:dyDescent="0.25">
      <c r="A53" s="10">
        <v>3</v>
      </c>
      <c r="B53" s="10">
        <v>0.12765584197018626</v>
      </c>
      <c r="C53" s="10">
        <v>0.51422380280614899</v>
      </c>
      <c r="D53" s="10">
        <v>7.7821448005736707E-4</v>
      </c>
      <c r="E53" s="10">
        <v>1.704854680486368E-5</v>
      </c>
      <c r="F53" s="10">
        <v>0</v>
      </c>
      <c r="G53" s="10">
        <v>0</v>
      </c>
      <c r="H53" s="10">
        <v>0.11652814471230531</v>
      </c>
      <c r="I53" s="10">
        <v>1.6877711813041206E-4</v>
      </c>
      <c r="J53" s="10">
        <v>9.1525135350625894E-4</v>
      </c>
      <c r="K53" s="10">
        <v>5.4556085979852562E-5</v>
      </c>
      <c r="L53" s="10">
        <v>3.392413856012527E-4</v>
      </c>
      <c r="M53" s="10">
        <v>2.6898448415660841E-5</v>
      </c>
      <c r="N53" s="10">
        <v>0.23381702384206487</v>
      </c>
      <c r="O53" s="10">
        <v>1.9918589597195521E-4</v>
      </c>
      <c r="P53" s="10">
        <v>2.3711726379361794E-6</v>
      </c>
      <c r="Q53" s="10">
        <v>5.7783218545583875E-4</v>
      </c>
      <c r="R53" s="10">
        <v>4.5988339662572514E-3</v>
      </c>
      <c r="S53" s="10">
        <v>1.4079816885453097E-5</v>
      </c>
      <c r="T53" s="10">
        <v>7.4368802490653165E-7</v>
      </c>
      <c r="U53" s="10">
        <v>5.3034861833679055E-5</v>
      </c>
      <c r="V53" s="10">
        <v>0</v>
      </c>
      <c r="W53" s="10">
        <v>4.3937346335450468E-6</v>
      </c>
      <c r="X53" s="10">
        <v>2.8426703004339042E-6</v>
      </c>
      <c r="Y53" s="10">
        <v>2.1881258797894972E-5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H53" s="101" t="s">
        <v>64</v>
      </c>
      <c r="AI53" s="69">
        <f t="shared" ref="AI53:BF53" si="11">IF(B60-$AL$37*B49&lt;0,0,B60-$AL$3*B49)</f>
        <v>0.12585822781760828</v>
      </c>
      <c r="AJ53" s="69">
        <f t="shared" si="11"/>
        <v>0.51208944756770036</v>
      </c>
      <c r="AK53" s="69">
        <f t="shared" si="11"/>
        <v>5.6005251424997475E-4</v>
      </c>
      <c r="AL53" s="69">
        <f t="shared" si="11"/>
        <v>1.7207372648116029E-5</v>
      </c>
      <c r="AM53" s="69">
        <f t="shared" si="11"/>
        <v>0</v>
      </c>
      <c r="AN53" s="69">
        <f t="shared" si="11"/>
        <v>-2.9116245113606351E-3</v>
      </c>
      <c r="AO53" s="69">
        <f t="shared" si="11"/>
        <v>0.11166676324839253</v>
      </c>
      <c r="AP53" s="69">
        <f t="shared" si="11"/>
        <v>1.2298080386620191E-3</v>
      </c>
      <c r="AQ53" s="69">
        <f t="shared" si="11"/>
        <v>2.2785421097641875E-3</v>
      </c>
      <c r="AR53" s="69">
        <f t="shared" si="11"/>
        <v>6.1292059082536629E-5</v>
      </c>
      <c r="AS53" s="69">
        <f t="shared" si="11"/>
        <v>2.1570881019602095E-4</v>
      </c>
      <c r="AT53" s="69">
        <f t="shared" si="11"/>
        <v>5.5118488580591088E-5</v>
      </c>
      <c r="AU53" s="69">
        <f t="shared" si="11"/>
        <v>0.17022967815003925</v>
      </c>
      <c r="AV53" s="69">
        <f t="shared" si="11"/>
        <v>-8.7730608826057117E-9</v>
      </c>
      <c r="AW53" s="69">
        <f t="shared" si="11"/>
        <v>-8.9199632496980129E-6</v>
      </c>
      <c r="AX53" s="69">
        <f t="shared" si="11"/>
        <v>4.9463199314942461E-4</v>
      </c>
      <c r="AY53" s="69">
        <f t="shared" si="11"/>
        <v>3.5771401561534412E-3</v>
      </c>
      <c r="AZ53" s="69">
        <f t="shared" si="11"/>
        <v>5.3809287854388403E-6</v>
      </c>
      <c r="BA53" s="69">
        <f t="shared" si="11"/>
        <v>-9.0235324874730009E-6</v>
      </c>
      <c r="BB53" s="69">
        <f t="shared" si="11"/>
        <v>3.6760251814626375E-5</v>
      </c>
      <c r="BC53" s="69">
        <f t="shared" si="11"/>
        <v>-2.6908403073393116E-6</v>
      </c>
      <c r="BD53" s="69">
        <f t="shared" si="11"/>
        <v>1.7024528371461308E-5</v>
      </c>
      <c r="BE53" s="69">
        <f t="shared" si="11"/>
        <v>-2.8579072092974282E-5</v>
      </c>
      <c r="BF53" s="69">
        <f t="shared" si="11"/>
        <v>2.819248771175098E-5</v>
      </c>
    </row>
    <row r="54" spans="1:58" s="10" customFormat="1" x14ac:dyDescent="0.25">
      <c r="A54" s="10">
        <v>10</v>
      </c>
      <c r="B54" s="10">
        <v>0.12784224731822552</v>
      </c>
      <c r="C54" s="10">
        <v>0.51680559873296217</v>
      </c>
      <c r="D54" s="10">
        <v>9.0891521803148061E-4</v>
      </c>
      <c r="E54" s="10">
        <v>2.7122238145185896E-5</v>
      </c>
      <c r="F54" s="10">
        <v>0</v>
      </c>
      <c r="G54" s="10">
        <v>8.2045695338324372E-5</v>
      </c>
      <c r="H54" s="10">
        <v>0.12483894092258019</v>
      </c>
      <c r="I54" s="10">
        <v>5.5908473414978876E-4</v>
      </c>
      <c r="J54" s="10">
        <v>2.3209747378583568E-3</v>
      </c>
      <c r="K54" s="10">
        <v>5.3831912671051547E-5</v>
      </c>
      <c r="L54" s="10">
        <v>2.245965354919079E-4</v>
      </c>
      <c r="M54" s="10">
        <v>6.0025746150703569E-5</v>
      </c>
      <c r="N54" s="10">
        <v>0.22073093553450809</v>
      </c>
      <c r="O54" s="10">
        <v>2.3003702453750557E-4</v>
      </c>
      <c r="P54" s="10">
        <v>2.4273899414209399E-6</v>
      </c>
      <c r="Q54" s="10">
        <v>5.8227322049491162E-4</v>
      </c>
      <c r="R54" s="10">
        <v>4.5986011667599799E-3</v>
      </c>
      <c r="S54" s="10">
        <v>1.6680464626121966E-5</v>
      </c>
      <c r="T54" s="10">
        <v>1.1664188706509764E-6</v>
      </c>
      <c r="U54" s="10">
        <v>5.7217382494327686E-5</v>
      </c>
      <c r="V54" s="10">
        <v>0</v>
      </c>
      <c r="W54" s="10">
        <v>1.2956478595869029E-5</v>
      </c>
      <c r="X54" s="10">
        <v>7.7077803741635751E-6</v>
      </c>
      <c r="Y54" s="10">
        <v>3.6613347192585212E-5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H54" s="101" t="s">
        <v>65</v>
      </c>
      <c r="AI54" s="69">
        <f t="shared" ref="AI54:BF54" si="12">B60+$AL$3*B49</f>
        <v>0.12946620580158705</v>
      </c>
      <c r="AJ54" s="69">
        <f t="shared" si="12"/>
        <v>0.52722065016829223</v>
      </c>
      <c r="AK54" s="69">
        <f t="shared" si="12"/>
        <v>1.2053891397110134E-3</v>
      </c>
      <c r="AL54" s="69">
        <f t="shared" si="12"/>
        <v>5.2978613159846783E-5</v>
      </c>
      <c r="AM54" s="69">
        <f t="shared" si="12"/>
        <v>0</v>
      </c>
      <c r="AN54" s="69">
        <f t="shared" si="12"/>
        <v>6.4716648321642414E-3</v>
      </c>
      <c r="AO54" s="69">
        <f t="shared" si="12"/>
        <v>0.15829586146935554</v>
      </c>
      <c r="AP54" s="69">
        <f t="shared" si="12"/>
        <v>1.7326777459644115E-3</v>
      </c>
      <c r="AQ54" s="69">
        <f t="shared" si="12"/>
        <v>5.8322508011708456E-3</v>
      </c>
      <c r="AR54" s="69">
        <f t="shared" si="12"/>
        <v>9.7236648973025725E-5</v>
      </c>
      <c r="AS54" s="69">
        <f t="shared" si="12"/>
        <v>4.6117614331997795E-4</v>
      </c>
      <c r="AT54" s="69">
        <f t="shared" si="12"/>
        <v>1.9224884207178237E-4</v>
      </c>
      <c r="AU54" s="69">
        <f t="shared" si="12"/>
        <v>0.23656964422450344</v>
      </c>
      <c r="AV54" s="69">
        <f t="shared" si="12"/>
        <v>4.533576658168481E-4</v>
      </c>
      <c r="AW54" s="69">
        <f t="shared" si="12"/>
        <v>1.8279842233705903E-5</v>
      </c>
      <c r="AX54" s="69">
        <f t="shared" si="12"/>
        <v>6.6624405423407499E-4</v>
      </c>
      <c r="AY54" s="69">
        <f t="shared" si="12"/>
        <v>5.4227680057701072E-3</v>
      </c>
      <c r="AZ54" s="69">
        <f t="shared" si="12"/>
        <v>4.8978279325986418E-5</v>
      </c>
      <c r="BA54" s="69">
        <f t="shared" si="12"/>
        <v>1.7063795824763398E-5</v>
      </c>
      <c r="BB54" s="69">
        <f t="shared" si="12"/>
        <v>9.8255510981319351E-5</v>
      </c>
      <c r="BC54" s="69">
        <f t="shared" si="12"/>
        <v>4.6460707477211767E-6</v>
      </c>
      <c r="BD54" s="69">
        <f t="shared" si="12"/>
        <v>3.5831419002926068E-5</v>
      </c>
      <c r="BE54" s="69">
        <f t="shared" si="12"/>
        <v>6.3617215057843601E-5</v>
      </c>
      <c r="BF54" s="69">
        <f t="shared" si="12"/>
        <v>1.1284388038057158E-4</v>
      </c>
    </row>
    <row r="55" spans="1:58" s="10" customFormat="1" x14ac:dyDescent="0.25">
      <c r="A55" s="10">
        <v>30</v>
      </c>
      <c r="B55" s="10">
        <v>0.1282033363631315</v>
      </c>
      <c r="C55" s="10">
        <v>0.51856044524841816</v>
      </c>
      <c r="D55" s="10">
        <v>9.2528983350476102E-4</v>
      </c>
      <c r="E55" s="10">
        <v>3.2160344762079423E-5</v>
      </c>
      <c r="F55" s="10">
        <v>0</v>
      </c>
      <c r="G55" s="10">
        <v>0</v>
      </c>
      <c r="H55" s="10">
        <v>0.13048641370797817</v>
      </c>
      <c r="I55" s="10">
        <v>9.1169123387120437E-4</v>
      </c>
      <c r="J55" s="10">
        <v>2.4228530663110166E-3</v>
      </c>
      <c r="K55" s="10">
        <v>5.1696479673539381E-5</v>
      </c>
      <c r="L55" s="10">
        <v>1.7914864352387659E-4</v>
      </c>
      <c r="M55" s="10">
        <v>8.5089215129910466E-5</v>
      </c>
      <c r="N55" s="10">
        <v>0.21262168177175786</v>
      </c>
      <c r="O55" s="10">
        <v>2.1319326524641075E-4</v>
      </c>
      <c r="P55" s="10">
        <v>3.1666925612982176E-6</v>
      </c>
      <c r="Q55" s="10">
        <v>5.833654437883525E-4</v>
      </c>
      <c r="R55" s="10">
        <v>4.56023918218106E-3</v>
      </c>
      <c r="S55" s="10">
        <v>2.061096987444636E-5</v>
      </c>
      <c r="T55" s="10">
        <v>1.8007273108141415E-6</v>
      </c>
      <c r="U55" s="10">
        <v>6.1507575786796611E-5</v>
      </c>
      <c r="V55" s="10">
        <v>2.8002151221622594E-8</v>
      </c>
      <c r="W55" s="10">
        <v>1.6659034986832507E-5</v>
      </c>
      <c r="X55" s="10">
        <v>8.6262721982977152E-6</v>
      </c>
      <c r="Y55" s="10">
        <v>5.0996925852279945E-5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H55" s="101" t="s">
        <v>66</v>
      </c>
      <c r="AI55" s="69">
        <f t="array" ref="AI55">IFERROR(MATCH(1,1/((B53:B60&gt;AI54)+(B53:B60&lt;AI53)),1),0)</f>
        <v>0</v>
      </c>
      <c r="AJ55" s="69">
        <f t="array" ref="AJ55">IFERROR(MATCH(1,1/((C53:C60&gt;AJ54)+(C53:C60&lt;AJ53)),1),0)</f>
        <v>0</v>
      </c>
      <c r="AK55" s="69">
        <f t="array" ref="AK55">IFERROR(MATCH(1,1/((D53:D60&gt;AK54)+(D53:D60&lt;AK53)),1),0)</f>
        <v>0</v>
      </c>
      <c r="AL55" s="69">
        <f t="array" ref="AL55">IFERROR(MATCH(1,1/((E53:E60&gt;AL54)+(E53:E60&lt;AL53)),1),0)</f>
        <v>1</v>
      </c>
      <c r="AM55" s="69">
        <f t="array" ref="AM55">IFERROR(MATCH(1,1/((F53:F60&gt;AM54)+(F53:F60&lt;AM53)),1),0)</f>
        <v>0</v>
      </c>
      <c r="AN55" s="69">
        <f t="array" ref="AN55">IFERROR(MATCH(1,1/((G53:G60&gt;AN54)+(G53:G60&lt;AN53)),1),0)</f>
        <v>0</v>
      </c>
      <c r="AO55" s="69">
        <f t="array" ref="AO55">IFERROR(MATCH(1,1/((H53:H60&gt;AO54)+(H53:H60&lt;AO53)),1),0)</f>
        <v>0</v>
      </c>
      <c r="AP55" s="69">
        <f t="array" ref="AP55">IFERROR(MATCH(1,1/((I53:I60&gt;AP54)+(I53:I60&lt;AP53)),1),0)</f>
        <v>5</v>
      </c>
      <c r="AQ55" s="69">
        <f t="array" ref="AQ55">IFERROR(MATCH(1,1/((J53:J60&gt;AQ54)+(J53:J60&lt;AQ53)),1),0)</f>
        <v>1</v>
      </c>
      <c r="AR55" s="69">
        <f t="array" ref="AR55">IFERROR(MATCH(1,1/((K53:K60&gt;AR54)+(K53:K60&lt;AR53)),1),0)</f>
        <v>3</v>
      </c>
      <c r="AS55" s="69">
        <f t="array" ref="AS55">IFERROR(MATCH(1,1/((L53:L60&gt;AS54)+(L53:L60&lt;AS53)),1),0)</f>
        <v>4</v>
      </c>
      <c r="AT55" s="69">
        <f t="array" ref="AT55">IFERROR(MATCH(1,1/((M53:M60&gt;AT54)+(M53:M60&lt;AT53)),1),0)</f>
        <v>1</v>
      </c>
      <c r="AU55" s="69">
        <f t="array" ref="AU55">IFERROR(MATCH(1,1/((N53:N60&gt;AU54)+(N53:N60&lt;AU53)),1),0)</f>
        <v>0</v>
      </c>
      <c r="AV55" s="69">
        <f t="array" ref="AV55">IFERROR(MATCH(1,1/((O53:O60&gt;AV54)+(O53:O60&lt;AV53)),1),0)</f>
        <v>0</v>
      </c>
      <c r="AW55" s="69">
        <f t="array" ref="AW55">IFERROR(MATCH(1,1/((P53:P60&gt;AW54)+(P53:P60&lt;AW53)),1),0)</f>
        <v>0</v>
      </c>
      <c r="AX55" s="69">
        <f t="array" ref="AX55">IFERROR(MATCH(1,1/((Q53:Q60&gt;AX54)+(Q53:Q60&lt;AX53)),1),0)</f>
        <v>0</v>
      </c>
      <c r="AY55" s="69">
        <f t="array" ref="AY55">IFERROR(MATCH(1,1/((R53:R60&gt;AY54)+(R53:R60&lt;AY53)),1),0)</f>
        <v>0</v>
      </c>
      <c r="AZ55" s="69">
        <f t="array" ref="AZ55">IFERROR(MATCH(1,1/((S53:S60&gt;AZ54)+(S53:S60&lt;AZ53)),1),0)</f>
        <v>0</v>
      </c>
      <c r="BA55" s="69">
        <f t="array" ref="BA55">IFERROR(MATCH(1,1/((T53:T60&gt;BA54)+(T53:T60&lt;BA53)),1),0)</f>
        <v>0</v>
      </c>
      <c r="BB55" s="69">
        <f t="array" ref="BB55">IFERROR(MATCH(1,1/((U53:U60&gt;BB54)+(U53:U60&lt;BB53)),1),0)</f>
        <v>0</v>
      </c>
      <c r="BC55" s="69">
        <f t="array" ref="BC55">IFERROR(MATCH(1,1/((V53:V60&gt;BC54)+(V53:V60&lt;BC53)),1),0)</f>
        <v>0</v>
      </c>
      <c r="BD55" s="69">
        <f t="array" ref="BD55">IFERROR(MATCH(1,1/((W53:W60&gt;BD54)+(W53:W60&lt;BD53)),1),0)</f>
        <v>3</v>
      </c>
      <c r="BE55" s="69">
        <f t="array" ref="BE55">IFERROR(MATCH(1,1/((X53:X60&gt;BE54)+(X53:X60&lt;BE53)),1),0)</f>
        <v>0</v>
      </c>
      <c r="BF55" s="69">
        <f t="array" ref="BF55">IFERROR(MATCH(1,1/((Y53:Y60&gt;BF54)+(Y53:Y60&lt;BF53)),1),0)</f>
        <v>1</v>
      </c>
    </row>
    <row r="56" spans="1:58" s="10" customFormat="1" x14ac:dyDescent="0.25">
      <c r="A56" s="10">
        <v>60</v>
      </c>
      <c r="B56" s="10">
        <v>0.12804593033514564</v>
      </c>
      <c r="C56" s="10">
        <v>0.51925344344935798</v>
      </c>
      <c r="D56" s="10">
        <v>9.3838682054610549E-4</v>
      </c>
      <c r="E56" s="10">
        <v>3.4426752078024937E-5</v>
      </c>
      <c r="F56" s="10">
        <v>0</v>
      </c>
      <c r="G56" s="10">
        <v>3.5634877522144377E-4</v>
      </c>
      <c r="H56" s="10">
        <v>0.13278001331029082</v>
      </c>
      <c r="I56" s="10">
        <v>1.1538007465462419E-3</v>
      </c>
      <c r="J56" s="10">
        <v>3.2257973759349016E-3</v>
      </c>
      <c r="K56" s="10">
        <v>6.1862762841699258E-5</v>
      </c>
      <c r="L56" s="10">
        <v>2.1148305779531632E-4</v>
      </c>
      <c r="M56" s="10">
        <v>9.5355645101442545E-5</v>
      </c>
      <c r="N56" s="10">
        <v>0.20831248499783536</v>
      </c>
      <c r="O56" s="10">
        <v>2.3003483894385381E-4</v>
      </c>
      <c r="P56" s="10">
        <v>3.3066188440481953E-6</v>
      </c>
      <c r="Q56" s="10">
        <v>5.8098302702617077E-4</v>
      </c>
      <c r="R56" s="10">
        <v>4.5425850695431404E-3</v>
      </c>
      <c r="S56" s="10">
        <v>2.1500453868203265E-5</v>
      </c>
      <c r="T56" s="10">
        <v>2.2279432281716123E-6</v>
      </c>
      <c r="U56" s="10">
        <v>6.2762651877414441E-5</v>
      </c>
      <c r="V56" s="10">
        <v>0</v>
      </c>
      <c r="W56" s="10">
        <v>2.0807462118794788E-5</v>
      </c>
      <c r="X56" s="10">
        <v>1.0461955747250246E-5</v>
      </c>
      <c r="Y56" s="10">
        <v>5.5995950108082218E-5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H56" s="101" t="s">
        <v>67</v>
      </c>
      <c r="AI56" s="69">
        <f t="array" ref="AI56">IFERROR(MATCH(1,1/((B53:B60&gt;AI54)+(B53:B60&lt;AI53)),1)+1,0)</f>
        <v>0</v>
      </c>
      <c r="AJ56" s="69">
        <f t="array" ref="AJ56">IFERROR(MATCH(1,1/((C53:C60&gt;AJ54)+(C53:C60&lt;AJ53)),1)+1,0)</f>
        <v>0</v>
      </c>
      <c r="AK56" s="69">
        <f>IFERROR(MATCH(1,1/((D53:D60&gt;AK54)+(D53:D60&lt;AK53)),1)+1,0)</f>
        <v>0</v>
      </c>
      <c r="AL56" s="69">
        <f t="array" ref="AL56">IFERROR(MATCH(1,1/((E53:E60&gt;AL54)+(E53:E60&lt;AL53)),1)+1,0)</f>
        <v>2</v>
      </c>
      <c r="AM56" s="69">
        <f t="array" ref="AM56">IFERROR(MATCH(1,1/((F53:F60&gt;AM54)+(F53:F60&lt;AM53)),1)+1,0)</f>
        <v>0</v>
      </c>
      <c r="AN56" s="69">
        <f t="array" ref="AN56">IFERROR(MATCH(1,1/((G53:G60&gt;AN54)+(G53:G60&lt;AN53)),1)+1,0)</f>
        <v>0</v>
      </c>
      <c r="AO56" s="69">
        <f t="array" ref="AO56">IFERROR(MATCH(1,1/((H53:H60&gt;AO54)+(H53:H60&lt;AO53)),1)+1,0)</f>
        <v>0</v>
      </c>
      <c r="AP56" s="69">
        <f t="array" ref="AP56">IFERROR(MATCH(1,1/((I53:I60&gt;AP54)+(I53:I60&lt;AP53)),1)+1,0)</f>
        <v>6</v>
      </c>
      <c r="AQ56" s="69">
        <f t="array" ref="AQ56">IFERROR(MATCH(1,1/((J53:J60&gt;AQ54)+(J53:J60&lt;AQ53)),1)+1,0)</f>
        <v>2</v>
      </c>
      <c r="AR56" s="69">
        <f t="array" ref="AR56">IFERROR(MATCH(1,1/((K53:K60&gt;AR54)+(K53:K60&lt;AR53)),1)+1,0)</f>
        <v>4</v>
      </c>
      <c r="AS56" s="69">
        <f t="array" ref="AS56">IFERROR(MATCH(1,1/((L53:L60&gt;AS54)+(L53:L60&lt;AS53)),1)+1,0)</f>
        <v>5</v>
      </c>
      <c r="AT56" s="69">
        <f t="array" ref="AT56">IFERROR(MATCH(1,1/((M53:M60&gt;AT54)+(M53:M60&lt;AT53)),1)+1,0)</f>
        <v>2</v>
      </c>
      <c r="AU56" s="69">
        <f t="array" ref="AU56">IFERROR(MATCH(1,1/((N53:N60&gt;AU54)+(N53:N60&lt;AU53)),1)+1,0)</f>
        <v>0</v>
      </c>
      <c r="AV56" s="69">
        <f t="array" ref="AV56">IFERROR(MATCH(1,1/((O53:O60&gt;AV54)+(O53:O60&lt;AV53)),1)+1,0)</f>
        <v>0</v>
      </c>
      <c r="AW56" s="69">
        <f t="array" ref="AW56">IFERROR(MATCH(1,1/((P53:P60&gt;AW54)+(P53:P60&lt;AW53)),1)+1,0)</f>
        <v>0</v>
      </c>
      <c r="AX56" s="69">
        <f t="array" ref="AX56">IFERROR(MATCH(1,1/((Q53:Q60&gt;AX54)+(Q53:Q60&lt;AX53)),1)+1,0)</f>
        <v>0</v>
      </c>
      <c r="AY56" s="69">
        <f t="array" ref="AY56">IFERROR(MATCH(1,1/((R53:R60&gt;AY54)+(R53:R60&lt;AY53)),1)+1,0)</f>
        <v>0</v>
      </c>
      <c r="AZ56" s="69">
        <f t="array" ref="AZ56">IFERROR(MATCH(1,1/((S53:S60&gt;AZ54)+(S53:S60&lt;AZ53)),1)+1,0)</f>
        <v>0</v>
      </c>
      <c r="BA56" s="69">
        <f t="array" ref="BA56">IFERROR(MATCH(1,1/((T53:T60&gt;BA54)+(T53:T60&lt;BA53)),1)+1,0)</f>
        <v>0</v>
      </c>
      <c r="BB56" s="69">
        <f t="array" ref="BB56">IFERROR(MATCH(1,1/((U53:U60&gt;BB54)+(U53:U60&lt;BB53)),1)+1,0)</f>
        <v>0</v>
      </c>
      <c r="BC56" s="69">
        <f t="array" ref="BC56">IFERROR(MATCH(1,1/((V53:V60&gt;BC54)+(V53:V60&lt;BC53)),1)+1,0)</f>
        <v>0</v>
      </c>
      <c r="BD56" s="69">
        <f t="array" ref="BD56">IFERROR(MATCH(1,1/((W53:W60&gt;BD54)+(W53:W60&lt;BD53)),1)+1,0)</f>
        <v>4</v>
      </c>
      <c r="BE56" s="69">
        <f t="array" ref="BE56">IFERROR(MATCH(1,1/((X53:X60&gt;BE54)+(X53:X60&lt;BE53)),1)+1,0)</f>
        <v>0</v>
      </c>
      <c r="BF56" s="69">
        <f t="array" ref="BF56">IFERROR(MATCH(1,1/((Y53:Y60&gt;BF54)+(Y53:Y60&lt;BF53)),1)+1,0)</f>
        <v>2</v>
      </c>
    </row>
    <row r="57" spans="1:58" s="10" customFormat="1" x14ac:dyDescent="0.25">
      <c r="A57" s="10">
        <v>120</v>
      </c>
      <c r="B57" s="10">
        <v>0.12803439123673033</v>
      </c>
      <c r="C57" s="10">
        <v>0.51961678823688018</v>
      </c>
      <c r="D57" s="10">
        <v>9.2256731753361562E-4</v>
      </c>
      <c r="E57" s="10">
        <v>3.5899601589325281E-5</v>
      </c>
      <c r="F57" s="10">
        <v>0</v>
      </c>
      <c r="G57" s="10">
        <v>2.0769428339224505E-4</v>
      </c>
      <c r="H57" s="10">
        <v>0.13368243187705128</v>
      </c>
      <c r="I57" s="10">
        <v>1.2287069240409147E-3</v>
      </c>
      <c r="J57" s="10">
        <v>3.4919539507612617E-3</v>
      </c>
      <c r="K57" s="10">
        <v>6.8008180298027718E-5</v>
      </c>
      <c r="L57" s="10">
        <v>2.6090430628153985E-4</v>
      </c>
      <c r="M57" s="10">
        <v>1.0521964652727244E-4</v>
      </c>
      <c r="N57" s="10">
        <v>0.20678508148525537</v>
      </c>
      <c r="O57" s="10">
        <v>2.2745638794658001E-4</v>
      </c>
      <c r="P57" s="10">
        <v>3.6860118231526753E-6</v>
      </c>
      <c r="Q57" s="10">
        <v>5.8369884908275019E-4</v>
      </c>
      <c r="R57" s="10">
        <v>4.5572049875115903E-3</v>
      </c>
      <c r="S57" s="10">
        <v>2.3457268828508217E-5</v>
      </c>
      <c r="T57" s="10">
        <v>2.4508470071079021E-6</v>
      </c>
      <c r="U57" s="10">
        <v>6.4963554817044488E-5</v>
      </c>
      <c r="V57" s="10">
        <v>1.4863275231579374E-7</v>
      </c>
      <c r="W57" s="10">
        <v>2.2659595931920216E-5</v>
      </c>
      <c r="X57" s="10">
        <v>1.3119660177531992E-5</v>
      </c>
      <c r="Y57" s="10">
        <v>6.1507157780024823E-5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H57" s="101" t="s">
        <v>68</v>
      </c>
      <c r="AI57" s="69" t="str">
        <f t="shared" ref="AI57:BF57" si="13">IFERROR((INDEX($A53:$A60,AI56)-INDEX($A53:$A60,AI55))/(INDEX(B53:B60,AI56)-INDEX(B53:B60,AI55)),"INF")</f>
        <v>INF</v>
      </c>
      <c r="AJ57" s="69" t="str">
        <f t="shared" si="13"/>
        <v>INF</v>
      </c>
      <c r="AK57" s="69" t="str">
        <f t="shared" si="13"/>
        <v>INF</v>
      </c>
      <c r="AL57" s="69">
        <f t="shared" si="13"/>
        <v>694879.34099994961</v>
      </c>
      <c r="AM57" s="69" t="str">
        <f t="shared" si="13"/>
        <v>INF</v>
      </c>
      <c r="AN57" s="69" t="str">
        <f t="shared" si="13"/>
        <v>INF</v>
      </c>
      <c r="AO57" s="69" t="str">
        <f t="shared" si="13"/>
        <v>INF</v>
      </c>
      <c r="AP57" s="69">
        <f t="shared" si="13"/>
        <v>1193514.8506499818</v>
      </c>
      <c r="AQ57" s="69">
        <f t="shared" si="13"/>
        <v>4979.6425654726663</v>
      </c>
      <c r="AR57" s="69">
        <f t="shared" si="13"/>
        <v>2950930.9846845507</v>
      </c>
      <c r="AS57" s="69">
        <f t="shared" si="13"/>
        <v>1214052.6967206295</v>
      </c>
      <c r="AT57" s="69">
        <f t="shared" si="13"/>
        <v>211306.09734567208</v>
      </c>
      <c r="AU57" s="69" t="str">
        <f t="shared" si="13"/>
        <v>INF</v>
      </c>
      <c r="AV57" s="69" t="str">
        <f t="shared" si="13"/>
        <v>INF</v>
      </c>
      <c r="AW57" s="69" t="str">
        <f t="shared" si="13"/>
        <v>INF</v>
      </c>
      <c r="AX57" s="69" t="str">
        <f t="shared" si="13"/>
        <v>INF</v>
      </c>
      <c r="AY57" s="69" t="str">
        <f t="shared" si="13"/>
        <v>INF</v>
      </c>
      <c r="AZ57" s="69" t="str">
        <f t="shared" si="13"/>
        <v>INF</v>
      </c>
      <c r="BA57" s="69" t="str">
        <f t="shared" si="13"/>
        <v>INF</v>
      </c>
      <c r="BB57" s="69" t="str">
        <f t="shared" si="13"/>
        <v>INF</v>
      </c>
      <c r="BC57" s="69" t="str">
        <f t="shared" si="13"/>
        <v>INF</v>
      </c>
      <c r="BD57" s="69">
        <f t="shared" si="13"/>
        <v>7231656.4918929785</v>
      </c>
      <c r="BE57" s="69" t="str">
        <f t="shared" si="13"/>
        <v>INF</v>
      </c>
      <c r="BF57" s="69">
        <f t="shared" si="13"/>
        <v>475153.27171963954</v>
      </c>
    </row>
    <row r="58" spans="1:58" s="10" customFormat="1" x14ac:dyDescent="0.25">
      <c r="A58" s="10">
        <v>300</v>
      </c>
      <c r="B58" s="10">
        <v>0.12788001640374741</v>
      </c>
      <c r="C58" s="10">
        <v>0.51957512865259892</v>
      </c>
      <c r="D58" s="10">
        <v>8.8988161333445389E-4</v>
      </c>
      <c r="E58" s="10">
        <v>3.4140736497685906E-5</v>
      </c>
      <c r="F58" s="10">
        <v>0</v>
      </c>
      <c r="G58" s="10">
        <v>6.2006635666911499E-4</v>
      </c>
      <c r="H58" s="10">
        <v>0.13381025852801426</v>
      </c>
      <c r="I58" s="10">
        <v>1.3795219724686515E-3</v>
      </c>
      <c r="J58" s="10">
        <v>3.7465737331472976E-3</v>
      </c>
      <c r="K58" s="10">
        <v>7.1363687371229394E-5</v>
      </c>
      <c r="L58" s="10">
        <v>2.6606364457603559E-4</v>
      </c>
      <c r="M58" s="10">
        <v>1.1588522827273457E-4</v>
      </c>
      <c r="N58" s="10">
        <v>0.20605824952694737</v>
      </c>
      <c r="O58" s="10">
        <v>2.28033286459099E-4</v>
      </c>
      <c r="P58" s="10">
        <v>4.0414430405146464E-6</v>
      </c>
      <c r="Q58" s="10">
        <v>5.830382800964388E-4</v>
      </c>
      <c r="R58" s="10">
        <v>4.5371692523036022E-3</v>
      </c>
      <c r="S58" s="10">
        <v>2.5594365581920533E-5</v>
      </c>
      <c r="T58" s="10">
        <v>3.3478878870385531E-6</v>
      </c>
      <c r="U58" s="10">
        <v>6.6398037684152995E-5</v>
      </c>
      <c r="V58" s="10">
        <v>3.2016506468515624E-7</v>
      </c>
      <c r="W58" s="10">
        <v>2.4679436837192408E-5</v>
      </c>
      <c r="X58" s="10">
        <v>1.4595308546261954E-5</v>
      </c>
      <c r="Y58" s="10">
        <v>6.5632452853811346E-5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H58" s="104" t="s">
        <v>69</v>
      </c>
      <c r="AI58" s="72">
        <f t="shared" ref="AI58:BF58" si="14">IFERROR(INDEX($A53:$A60,AI55)+((IF(AND(INDEX(B53:B60,AI55)&lt;=AI53,AI53&lt;=INDEX(B53:B60,AI56)),AI53,AI54)-INDEX(B53:B60,AI55))*AI57),0)</f>
        <v>0</v>
      </c>
      <c r="AJ58" s="72">
        <f t="shared" si="14"/>
        <v>0</v>
      </c>
      <c r="AK58" s="72">
        <f t="shared" si="14"/>
        <v>0</v>
      </c>
      <c r="AL58" s="72">
        <f t="shared" si="14"/>
        <v>3.1103647972929536</v>
      </c>
      <c r="AM58" s="72">
        <f t="shared" si="14"/>
        <v>0</v>
      </c>
      <c r="AN58" s="72">
        <f t="shared" si="14"/>
        <v>0</v>
      </c>
      <c r="AO58" s="72">
        <f t="shared" si="14"/>
        <v>0</v>
      </c>
      <c r="AP58" s="72">
        <f t="shared" si="14"/>
        <v>121.31419665255589</v>
      </c>
      <c r="AQ58" s="72">
        <f t="shared" si="14"/>
        <v>9.7887006789774027</v>
      </c>
      <c r="AR58" s="72">
        <f t="shared" si="14"/>
        <v>58.315892594011046</v>
      </c>
      <c r="AS58" s="72">
        <f t="shared" si="14"/>
        <v>65.130286097749121</v>
      </c>
      <c r="AT58" s="72">
        <f t="shared" si="14"/>
        <v>8.9630665541895276</v>
      </c>
      <c r="AU58" s="72">
        <f t="shared" si="14"/>
        <v>0</v>
      </c>
      <c r="AV58" s="72">
        <f t="shared" si="14"/>
        <v>0</v>
      </c>
      <c r="AW58" s="72">
        <f t="shared" si="14"/>
        <v>0</v>
      </c>
      <c r="AX58" s="72">
        <f t="shared" si="14"/>
        <v>0</v>
      </c>
      <c r="AY58" s="72">
        <f t="shared" si="14"/>
        <v>0</v>
      </c>
      <c r="AZ58" s="72">
        <f t="shared" si="14"/>
        <v>0</v>
      </c>
      <c r="BA58" s="72">
        <f t="shared" si="14"/>
        <v>0</v>
      </c>
      <c r="BB58" s="72">
        <f t="shared" si="14"/>
        <v>0</v>
      </c>
      <c r="BC58" s="72">
        <f t="shared" si="14"/>
        <v>0</v>
      </c>
      <c r="BD58" s="72">
        <f t="shared" si="14"/>
        <v>32.643122607694806</v>
      </c>
      <c r="BE58" s="72">
        <f t="shared" si="14"/>
        <v>0</v>
      </c>
      <c r="BF58" s="72">
        <f t="shared" si="14"/>
        <v>5.9988010669902696</v>
      </c>
    </row>
    <row r="59" spans="1:58" s="10" customFormat="1" x14ac:dyDescent="0.25">
      <c r="A59" s="10">
        <v>600</v>
      </c>
      <c r="B59" s="10">
        <v>0.12782327328079823</v>
      </c>
      <c r="C59" s="10">
        <v>0.51977287949715278</v>
      </c>
      <c r="D59" s="10">
        <v>9.1092519514718979E-4</v>
      </c>
      <c r="E59" s="10">
        <v>3.595636859409623E-5</v>
      </c>
      <c r="F59" s="10">
        <v>0</v>
      </c>
      <c r="G59" s="10">
        <v>8.7264245895691107E-4</v>
      </c>
      <c r="H59" s="10">
        <v>0.13461420926212386</v>
      </c>
      <c r="I59" s="10">
        <v>1.4277168194547565E-3</v>
      </c>
      <c r="J59" s="10">
        <v>3.938255970016841E-3</v>
      </c>
      <c r="K59" s="10">
        <v>7.5700830953591997E-5</v>
      </c>
      <c r="L59" s="10">
        <v>3.1334830628009332E-4</v>
      </c>
      <c r="M59" s="10">
        <v>1.197848866963545E-4</v>
      </c>
      <c r="N59" s="10">
        <v>0.2045428099576089</v>
      </c>
      <c r="O59" s="10">
        <v>2.3006029706017301E-4</v>
      </c>
      <c r="P59" s="10">
        <v>4.3080526241013343E-6</v>
      </c>
      <c r="Q59" s="10">
        <v>5.8259264076255895E-4</v>
      </c>
      <c r="R59" s="10">
        <v>4.5275557549257885E-3</v>
      </c>
      <c r="S59" s="10">
        <v>2.7037667158012204E-5</v>
      </c>
      <c r="T59" s="10">
        <v>3.5321462673189742E-6</v>
      </c>
      <c r="U59" s="10">
        <v>6.6939237124196056E-5</v>
      </c>
      <c r="V59" s="10">
        <v>6.3883277535154791E-7</v>
      </c>
      <c r="W59" s="10">
        <v>2.5580877271187727E-5</v>
      </c>
      <c r="X59" s="10">
        <v>1.6458670214296049E-5</v>
      </c>
      <c r="Y59" s="10">
        <v>6.7792990033284226E-5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H59" s="101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</row>
    <row r="60" spans="1:58" s="10" customFormat="1" x14ac:dyDescent="0.25">
      <c r="A60" s="10">
        <v>1800</v>
      </c>
      <c r="B60" s="10">
        <v>0.12766221680959766</v>
      </c>
      <c r="C60" s="10">
        <v>0.51965504886799629</v>
      </c>
      <c r="D60" s="10">
        <v>8.827208269804941E-4</v>
      </c>
      <c r="E60" s="10">
        <v>3.5092992903981407E-5</v>
      </c>
      <c r="F60" s="10">
        <v>0</v>
      </c>
      <c r="G60" s="10">
        <v>1.7800201604018034E-3</v>
      </c>
      <c r="H60" s="10">
        <v>0.13498131235887403</v>
      </c>
      <c r="I60" s="10">
        <v>1.4812428923132153E-3</v>
      </c>
      <c r="J60" s="10">
        <v>4.0553964554675163E-3</v>
      </c>
      <c r="K60" s="10">
        <v>7.9264354027781177E-5</v>
      </c>
      <c r="L60" s="10">
        <v>3.3844247675799945E-4</v>
      </c>
      <c r="M60" s="10">
        <v>1.2368366532618672E-4</v>
      </c>
      <c r="N60" s="10">
        <v>0.20339966118727135</v>
      </c>
      <c r="O60" s="10">
        <v>2.2667444637798276E-4</v>
      </c>
      <c r="P60" s="10">
        <v>4.6799394920039442E-6</v>
      </c>
      <c r="Q60" s="10">
        <v>5.804380236917498E-4</v>
      </c>
      <c r="R60" s="10">
        <v>4.4999540809617742E-3</v>
      </c>
      <c r="S60" s="10">
        <v>2.7179604055712631E-5</v>
      </c>
      <c r="T60" s="10">
        <v>4.0201316686451993E-6</v>
      </c>
      <c r="U60" s="10">
        <v>6.7507881397972866E-5</v>
      </c>
      <c r="V60" s="10">
        <v>9.7761522019093236E-7</v>
      </c>
      <c r="W60" s="10">
        <v>2.6427973687193688E-5</v>
      </c>
      <c r="X60" s="10">
        <v>1.7519071482434656E-5</v>
      </c>
      <c r="Y60" s="10">
        <v>7.0518184046161278E-5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H60" s="101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</row>
    <row r="61" spans="1:58" s="10" customFormat="1" x14ac:dyDescent="0.25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AH61" s="101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</row>
    <row r="62" spans="1:58" s="10" customFormat="1" x14ac:dyDescent="0.25">
      <c r="A62" s="11" t="s">
        <v>29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AH62" s="101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</row>
    <row r="63" spans="1:58" s="10" customFormat="1" x14ac:dyDescent="0.25">
      <c r="A63" s="11" t="s">
        <v>34</v>
      </c>
      <c r="B63" s="12" t="s">
        <v>4</v>
      </c>
      <c r="C63" s="12" t="s">
        <v>5</v>
      </c>
      <c r="D63" s="11" t="s">
        <v>6</v>
      </c>
      <c r="E63" s="11" t="s">
        <v>7</v>
      </c>
      <c r="F63" s="11" t="s">
        <v>8</v>
      </c>
      <c r="G63" s="11" t="s">
        <v>9</v>
      </c>
      <c r="H63" s="11" t="s">
        <v>10</v>
      </c>
      <c r="I63" s="11" t="s">
        <v>11</v>
      </c>
      <c r="J63" s="11" t="s">
        <v>12</v>
      </c>
      <c r="K63" s="11" t="s">
        <v>13</v>
      </c>
      <c r="L63" s="11" t="s">
        <v>14</v>
      </c>
      <c r="M63" s="11" t="s">
        <v>15</v>
      </c>
      <c r="N63" s="11" t="s">
        <v>16</v>
      </c>
      <c r="O63" s="11" t="s">
        <v>17</v>
      </c>
      <c r="P63" s="11" t="s">
        <v>18</v>
      </c>
      <c r="Q63" s="11" t="s">
        <v>19</v>
      </c>
      <c r="R63" s="11" t="s">
        <v>20</v>
      </c>
      <c r="S63" s="11" t="s">
        <v>21</v>
      </c>
      <c r="T63" s="11" t="s">
        <v>22</v>
      </c>
      <c r="U63" s="11" t="s">
        <v>23</v>
      </c>
      <c r="V63" s="11" t="s">
        <v>24</v>
      </c>
      <c r="W63" s="11" t="s">
        <v>25</v>
      </c>
      <c r="X63" s="11" t="s">
        <v>26</v>
      </c>
      <c r="Y63" s="11" t="s">
        <v>27</v>
      </c>
      <c r="AH63" s="101"/>
      <c r="AI63" s="69" t="s">
        <v>4</v>
      </c>
      <c r="AJ63" s="69" t="s">
        <v>5</v>
      </c>
      <c r="AK63" s="69" t="s">
        <v>6</v>
      </c>
      <c r="AL63" s="69" t="s">
        <v>7</v>
      </c>
      <c r="AM63" s="69" t="s">
        <v>8</v>
      </c>
      <c r="AN63" s="69" t="s">
        <v>9</v>
      </c>
      <c r="AO63" s="69" t="s">
        <v>10</v>
      </c>
      <c r="AP63" s="69" t="s">
        <v>11</v>
      </c>
      <c r="AQ63" s="69" t="s">
        <v>12</v>
      </c>
      <c r="AR63" s="69" t="s">
        <v>13</v>
      </c>
      <c r="AS63" s="69" t="s">
        <v>14</v>
      </c>
      <c r="AT63" s="69" t="s">
        <v>15</v>
      </c>
      <c r="AU63" s="69" t="s">
        <v>16</v>
      </c>
      <c r="AV63" s="69" t="s">
        <v>17</v>
      </c>
      <c r="AW63" s="69" t="s">
        <v>18</v>
      </c>
      <c r="AX63" s="69" t="s">
        <v>19</v>
      </c>
      <c r="AY63" s="69" t="s">
        <v>20</v>
      </c>
      <c r="AZ63" s="69" t="s">
        <v>21</v>
      </c>
      <c r="BA63" s="69" t="s">
        <v>22</v>
      </c>
      <c r="BB63" s="69" t="s">
        <v>23</v>
      </c>
      <c r="BC63" s="69" t="s">
        <v>24</v>
      </c>
      <c r="BD63" s="69" t="s">
        <v>25</v>
      </c>
      <c r="BE63" s="69" t="s">
        <v>26</v>
      </c>
      <c r="BF63" s="69" t="s">
        <v>27</v>
      </c>
    </row>
    <row r="64" spans="1:58" s="10" customFormat="1" x14ac:dyDescent="0.25">
      <c r="A64" s="10">
        <v>3</v>
      </c>
      <c r="B64" s="13">
        <f>IFERROR(B42/B53,0)</f>
        <v>8.9441286398958056E-3</v>
      </c>
      <c r="C64" s="13">
        <f t="shared" ref="C64:Y64" si="15">IFERROR(C42/C53,0)</f>
        <v>8.5122138008801793E-3</v>
      </c>
      <c r="D64" s="13">
        <f t="shared" si="15"/>
        <v>0.34148101444795137</v>
      </c>
      <c r="E64" s="13">
        <f t="shared" si="15"/>
        <v>0.62541464092312349</v>
      </c>
      <c r="F64" s="13">
        <f t="shared" si="15"/>
        <v>0</v>
      </c>
      <c r="G64" s="13">
        <f t="shared" si="15"/>
        <v>0</v>
      </c>
      <c r="H64" s="13">
        <f t="shared" si="15"/>
        <v>0.11836430281216445</v>
      </c>
      <c r="I64" s="13">
        <f t="shared" si="15"/>
        <v>1.9777147474474874</v>
      </c>
      <c r="J64" s="13">
        <f t="shared" si="15"/>
        <v>1.1915027085751102</v>
      </c>
      <c r="K64" s="13">
        <f t="shared" si="15"/>
        <v>0.63497941143728531</v>
      </c>
      <c r="L64" s="13">
        <f t="shared" si="15"/>
        <v>1.2005569304618684</v>
      </c>
      <c r="M64" s="13">
        <f t="shared" si="15"/>
        <v>1.4678199550285742</v>
      </c>
      <c r="N64" s="13">
        <f t="shared" si="15"/>
        <v>8.1689821607419597E-2</v>
      </c>
      <c r="O64" s="13">
        <f t="shared" si="15"/>
        <v>0.84951276370405915</v>
      </c>
      <c r="P64" s="13">
        <f t="shared" si="15"/>
        <v>2.550117065300745</v>
      </c>
      <c r="Q64" s="13">
        <f t="shared" si="15"/>
        <v>0.10101343043958366</v>
      </c>
      <c r="R64" s="13">
        <f t="shared" si="15"/>
        <v>0.1238319591783824</v>
      </c>
      <c r="S64" s="13">
        <f t="shared" si="15"/>
        <v>0.87566755102184002</v>
      </c>
      <c r="T64" s="13">
        <f t="shared" si="15"/>
        <v>3.5392661949781763</v>
      </c>
      <c r="U64" s="13">
        <f t="shared" si="15"/>
        <v>0.30553338442461009</v>
      </c>
      <c r="V64" s="13">
        <f t="shared" si="15"/>
        <v>0</v>
      </c>
      <c r="W64" s="13">
        <f t="shared" si="15"/>
        <v>1.5182976710763711</v>
      </c>
      <c r="X64" s="13">
        <f t="shared" si="15"/>
        <v>4.4503931100965142</v>
      </c>
      <c r="Y64" s="13">
        <f t="shared" si="15"/>
        <v>1.0680357894638031</v>
      </c>
      <c r="AH64" s="101" t="s">
        <v>52</v>
      </c>
      <c r="AI64" s="69">
        <f>IFERROR(SLOPE(LN(B64:B71),LN($A64:$A71)),"")</f>
        <v>-2.9626648112332149E-2</v>
      </c>
      <c r="AJ64" s="69">
        <f>IFERROR(SLOPE(LN(C64:C71),LN($A64:$A71)),"")</f>
        <v>-1.7521722214260869E-2</v>
      </c>
      <c r="AK64" s="69">
        <f>IFERROR(SLOPE(LN(D64:D71),LN($A64:$A71)),"")</f>
        <v>-8.1225255034767546E-2</v>
      </c>
      <c r="AL64" s="69">
        <f>IFERROR(SLOPE(LN(E64:E71),LN($A64:$A71)),"")</f>
        <v>-0.12576977611050197</v>
      </c>
      <c r="AM64" s="69" t="str">
        <f>IFERROR(SLOPE(LN(F64:F71),LN($A64:$A71)),"")</f>
        <v/>
      </c>
      <c r="AN64" s="69" t="str">
        <f>IFERROR(SLOPE(LN(G66:G71),LN($A66:$A71)),"")</f>
        <v/>
      </c>
      <c r="AO64" s="69">
        <f t="shared" ref="AO64:BF64" si="16">IFERROR(SLOPE(LN(H64:H71),LN($A64:$A71)),"")</f>
        <v>-4.0693966374856241E-2</v>
      </c>
      <c r="AP64" s="69">
        <f t="shared" si="16"/>
        <v>-0.47929282983812921</v>
      </c>
      <c r="AQ64" s="69">
        <f t="shared" si="16"/>
        <v>-0.2690447128337542</v>
      </c>
      <c r="AR64" s="69">
        <f t="shared" si="16"/>
        <v>-0.31616814684476069</v>
      </c>
      <c r="AS64" s="69">
        <f t="shared" si="16"/>
        <v>-0.36324285111014393</v>
      </c>
      <c r="AT64" s="69">
        <f t="shared" si="16"/>
        <v>-0.23801896516683629</v>
      </c>
      <c r="AU64" s="69">
        <f t="shared" si="16"/>
        <v>3.3711551924047014E-3</v>
      </c>
      <c r="AV64" s="69">
        <f t="shared" si="16"/>
        <v>-6.7601418808143104E-2</v>
      </c>
      <c r="AW64" s="69">
        <f t="shared" si="16"/>
        <v>-8.7167420569777082E-2</v>
      </c>
      <c r="AX64" s="69">
        <f t="shared" si="16"/>
        <v>-3.7909878550405784E-2</v>
      </c>
      <c r="AY64" s="69">
        <f t="shared" si="16"/>
        <v>-2.0869682407726936E-2</v>
      </c>
      <c r="AZ64" s="69">
        <f t="shared" si="16"/>
        <v>-0.12390760835734976</v>
      </c>
      <c r="BA64" s="69">
        <f t="shared" si="16"/>
        <v>-0.14089281208399362</v>
      </c>
      <c r="BB64" s="69">
        <f t="shared" si="16"/>
        <v>-4.5237772736410123E-2</v>
      </c>
      <c r="BC64" s="69" t="str">
        <f t="shared" si="16"/>
        <v/>
      </c>
      <c r="BD64" s="69">
        <f t="shared" si="16"/>
        <v>-0.30740560309165321</v>
      </c>
      <c r="BE64" s="69">
        <f t="shared" si="16"/>
        <v>-0.16122014836947546</v>
      </c>
      <c r="BF64" s="69">
        <f t="shared" si="16"/>
        <v>-0.1837275354112628</v>
      </c>
    </row>
    <row r="65" spans="1:59" s="10" customFormat="1" x14ac:dyDescent="0.25">
      <c r="A65" s="10">
        <v>10</v>
      </c>
      <c r="B65" s="13">
        <f t="shared" ref="B65:Y71" si="17">IFERROR(B43/B54,0)</f>
        <v>7.0201084563045989E-3</v>
      </c>
      <c r="C65" s="13">
        <f t="shared" si="17"/>
        <v>7.2070111029921783E-3</v>
      </c>
      <c r="D65" s="13">
        <f t="shared" si="17"/>
        <v>0.23731351093558137</v>
      </c>
      <c r="E65" s="13">
        <f t="shared" si="17"/>
        <v>0.38664448403910912</v>
      </c>
      <c r="F65" s="13">
        <f t="shared" si="17"/>
        <v>0</v>
      </c>
      <c r="G65" s="13">
        <f t="shared" si="17"/>
        <v>4.9199017470276942</v>
      </c>
      <c r="H65" s="13">
        <f t="shared" si="17"/>
        <v>9.5227561136916522E-2</v>
      </c>
      <c r="I65" s="13">
        <f t="shared" si="17"/>
        <v>0.63210040528587419</v>
      </c>
      <c r="J65" s="13">
        <f t="shared" si="17"/>
        <v>0.67676720468584184</v>
      </c>
      <c r="K65" s="13">
        <f t="shared" si="17"/>
        <v>0.56255867430823259</v>
      </c>
      <c r="L65" s="13">
        <f t="shared" si="17"/>
        <v>1.3136086021211095</v>
      </c>
      <c r="M65" s="13">
        <f t="shared" si="17"/>
        <v>0.65223314592832515</v>
      </c>
      <c r="N65" s="13">
        <f t="shared" si="17"/>
        <v>7.6815241885302074E-2</v>
      </c>
      <c r="O65" s="13">
        <f t="shared" si="17"/>
        <v>0.58487142619050358</v>
      </c>
      <c r="P65" s="13">
        <f t="shared" si="17"/>
        <v>2.2753639022072418</v>
      </c>
      <c r="Q65" s="13">
        <f t="shared" si="17"/>
        <v>7.8698898412410026E-2</v>
      </c>
      <c r="R65" s="13">
        <f t="shared" si="17"/>
        <v>0.10438522338640707</v>
      </c>
      <c r="S65" s="13">
        <f t="shared" si="17"/>
        <v>0.67870714295481649</v>
      </c>
      <c r="T65" s="13">
        <f t="shared" si="17"/>
        <v>3.8062592219186357</v>
      </c>
      <c r="U65" s="13">
        <f t="shared" si="17"/>
        <v>0.27871692823388244</v>
      </c>
      <c r="V65" s="13">
        <f t="shared" si="17"/>
        <v>0</v>
      </c>
      <c r="W65" s="13">
        <f t="shared" si="17"/>
        <v>0.53453990506431082</v>
      </c>
      <c r="X65" s="13">
        <f t="shared" si="17"/>
        <v>2.0297947002975691</v>
      </c>
      <c r="Y65" s="13">
        <f t="shared" si="17"/>
        <v>0.60911883855076221</v>
      </c>
      <c r="AH65" s="101" t="s">
        <v>53</v>
      </c>
      <c r="AI65" s="69">
        <f>IFERROR(EXP(INTERCEPT(LN(B64:B71),LN($A64:$A71))),"")</f>
        <v>8.159423126284893E-3</v>
      </c>
      <c r="AJ65" s="69">
        <f>IFERROR(EXP(INTERCEPT(LN(C64:C71),LN($A64:$A71))),"")</f>
        <v>7.990684012706202E-3</v>
      </c>
      <c r="AK65" s="69">
        <f>IFERROR(EXP(INTERCEPT(LN(D64:D71),LN($A64:$A71))),"")</f>
        <v>0.29375304824460913</v>
      </c>
      <c r="AL65" s="69">
        <f>IFERROR(EXP(INTERCEPT(LN(E64:E71),LN($A64:$A71))),"")</f>
        <v>0.54080144897008198</v>
      </c>
      <c r="AM65" s="69" t="str">
        <f>IFERROR(EXP(INTERCEPT(LN(F64:F71),LN($A64:$A71))),"")</f>
        <v/>
      </c>
      <c r="AN65" s="69" t="str">
        <f>IFERROR(EXP(INTERCEPT(LN(G66:G71),LN($A66:$A71))),"")</f>
        <v/>
      </c>
      <c r="AO65" s="69">
        <f t="shared" ref="AO65:BF65" si="18">IFERROR(EXP(INTERCEPT(LN(H64:H71),LN($A64:$A71))),"")</f>
        <v>0.11123323720819789</v>
      </c>
      <c r="AP65" s="69">
        <f t="shared" si="18"/>
        <v>1.942354986120415</v>
      </c>
      <c r="AQ65" s="69">
        <f t="shared" si="18"/>
        <v>1.2747590260263522</v>
      </c>
      <c r="AR65" s="69">
        <f t="shared" si="18"/>
        <v>0.88602824284924853</v>
      </c>
      <c r="AS65" s="69">
        <f t="shared" si="18"/>
        <v>2.5920960043070003</v>
      </c>
      <c r="AT65" s="69">
        <f t="shared" si="18"/>
        <v>1.2094802894767189</v>
      </c>
      <c r="AU65" s="69">
        <f t="shared" si="18"/>
        <v>7.9765073310960943E-2</v>
      </c>
      <c r="AV65" s="69">
        <f t="shared" si="18"/>
        <v>0.77579647433358767</v>
      </c>
      <c r="AW65" s="69">
        <f t="shared" si="18"/>
        <v>2.6699622072526976</v>
      </c>
      <c r="AX65" s="69">
        <f t="shared" si="18"/>
        <v>9.319523151722417E-2</v>
      </c>
      <c r="AY65" s="69">
        <f t="shared" si="18"/>
        <v>0.11571180682390889</v>
      </c>
      <c r="AZ65" s="69">
        <f t="shared" si="18"/>
        <v>0.88796041121385383</v>
      </c>
      <c r="BA65" s="69">
        <f t="shared" si="18"/>
        <v>4.5147435212756024</v>
      </c>
      <c r="BB65" s="69">
        <f t="shared" si="18"/>
        <v>0.30539271099365572</v>
      </c>
      <c r="BC65" s="69" t="str">
        <f t="shared" si="18"/>
        <v/>
      </c>
      <c r="BD65" s="69">
        <f t="shared" si="18"/>
        <v>1.1738639365151449</v>
      </c>
      <c r="BE65" s="69">
        <f t="shared" si="18"/>
        <v>3.9099456003000403</v>
      </c>
      <c r="BF65" s="69">
        <f t="shared" si="18"/>
        <v>0.94794697957768193</v>
      </c>
    </row>
    <row r="66" spans="1:59" s="10" customFormat="1" x14ac:dyDescent="0.25">
      <c r="A66" s="10">
        <v>30</v>
      </c>
      <c r="B66" s="13">
        <f t="shared" si="17"/>
        <v>6.8181252075062704E-3</v>
      </c>
      <c r="C66" s="13">
        <f t="shared" si="17"/>
        <v>7.3632331777484872E-3</v>
      </c>
      <c r="D66" s="13">
        <f t="shared" si="17"/>
        <v>0.18452916894517027</v>
      </c>
      <c r="E66" s="13">
        <f t="shared" si="17"/>
        <v>0.29521299876460311</v>
      </c>
      <c r="F66" s="13">
        <f t="shared" si="17"/>
        <v>0</v>
      </c>
      <c r="G66" s="13">
        <f t="shared" si="17"/>
        <v>0</v>
      </c>
      <c r="H66" s="13">
        <f t="shared" si="17"/>
        <v>9.2450634326893294E-2</v>
      </c>
      <c r="I66" s="13">
        <f t="shared" si="17"/>
        <v>0.33994278228411062</v>
      </c>
      <c r="J66" s="13">
        <f t="shared" si="17"/>
        <v>0.51316115617951752</v>
      </c>
      <c r="K66" s="13">
        <f t="shared" si="17"/>
        <v>0.32266713736496289</v>
      </c>
      <c r="L66" s="13">
        <f t="shared" si="17"/>
        <v>1.085558008648484</v>
      </c>
      <c r="M66" s="13">
        <f t="shared" si="17"/>
        <v>0.40422543562064595</v>
      </c>
      <c r="N66" s="13">
        <f t="shared" si="17"/>
        <v>8.1286192756876513E-2</v>
      </c>
      <c r="O66" s="13">
        <f t="shared" si="17"/>
        <v>0.61920308383962153</v>
      </c>
      <c r="P66" s="13">
        <f t="shared" si="17"/>
        <v>1.926838504907574</v>
      </c>
      <c r="Q66" s="13">
        <f t="shared" si="17"/>
        <v>7.8199700300845915E-2</v>
      </c>
      <c r="R66" s="13">
        <f t="shared" si="17"/>
        <v>0.1022925184528215</v>
      </c>
      <c r="S66" s="13">
        <f t="shared" si="17"/>
        <v>0.53148457003584071</v>
      </c>
      <c r="T66" s="13">
        <f t="shared" si="17"/>
        <v>2.685626505352849</v>
      </c>
      <c r="U66" s="13">
        <f t="shared" si="17"/>
        <v>0.25693532647750711</v>
      </c>
      <c r="V66" s="13">
        <f t="shared" si="17"/>
        <v>5.4772255750516612</v>
      </c>
      <c r="W66" s="13">
        <f t="shared" si="17"/>
        <v>0.28920205151888356</v>
      </c>
      <c r="X66" s="13">
        <f t="shared" si="17"/>
        <v>2.1426578224298023</v>
      </c>
      <c r="Y66" s="13">
        <f t="shared" si="17"/>
        <v>0.40034495163329598</v>
      </c>
      <c r="AH66" s="101" t="s">
        <v>48</v>
      </c>
      <c r="AI66" s="69">
        <f>IFERROR(RSQ(LN(B64:B71),LN($A64:$A71)),"")</f>
        <v>0.43414086410027497</v>
      </c>
      <c r="AJ66" s="69">
        <f>IFERROR(RSQ(LN(C64:C71),LN($A64:$A71)),"")</f>
        <v>0.42052028130520497</v>
      </c>
      <c r="AK66" s="69">
        <f>IFERROR(RSQ(LN(D64:D71),LN($A64:$A71)),"")</f>
        <v>0.5956551404779995</v>
      </c>
      <c r="AL66" s="69">
        <f>IFERROR(RSQ(LN(E64:E71),LN($A64:$A71)),"")</f>
        <v>0.72208781610692518</v>
      </c>
      <c r="AM66" s="69" t="str">
        <f>IFERROR(RSQ(LN(F64:F71),LN($A64:$A71)),"")</f>
        <v/>
      </c>
      <c r="AN66" s="69" t="str">
        <f>IFERROR(RSQ(LN(G66:G71),LN($A66:$A71)),"")</f>
        <v/>
      </c>
      <c r="AO66" s="69">
        <f t="shared" ref="AO66:BF66" si="19">IFERROR(RSQ(LN(H64:H71),LN($A64:$A71)),"")</f>
        <v>0.70644900578405168</v>
      </c>
      <c r="AP66" s="69">
        <f t="shared" si="19"/>
        <v>0.87329315947579256</v>
      </c>
      <c r="AQ66" s="69">
        <f t="shared" si="19"/>
        <v>0.91418663760562624</v>
      </c>
      <c r="AR66" s="69">
        <f t="shared" si="19"/>
        <v>0.90945384803246632</v>
      </c>
      <c r="AS66" s="69">
        <f t="shared" si="19"/>
        <v>0.9013087503929208</v>
      </c>
      <c r="AT66" s="69">
        <f t="shared" si="19"/>
        <v>0.78251789619336742</v>
      </c>
      <c r="AU66" s="69">
        <f t="shared" si="19"/>
        <v>0.10907906780170941</v>
      </c>
      <c r="AV66" s="69">
        <f t="shared" si="19"/>
        <v>0.70694809917665813</v>
      </c>
      <c r="AW66" s="69">
        <f t="shared" si="19"/>
        <v>0.90006157510331042</v>
      </c>
      <c r="AX66" s="69">
        <f t="shared" si="19"/>
        <v>0.61586268409663947</v>
      </c>
      <c r="AY66" s="69">
        <f t="shared" si="19"/>
        <v>0.45017212593461808</v>
      </c>
      <c r="AZ66" s="69">
        <f t="shared" si="19"/>
        <v>0.90178126671302239</v>
      </c>
      <c r="BA66" s="69">
        <f t="shared" si="19"/>
        <v>0.94045031546118651</v>
      </c>
      <c r="BB66" s="69">
        <f t="shared" si="19"/>
        <v>0.85618511780757911</v>
      </c>
      <c r="BC66" s="69" t="str">
        <f t="shared" si="19"/>
        <v/>
      </c>
      <c r="BD66" s="69">
        <f t="shared" si="19"/>
        <v>0.77337412345196666</v>
      </c>
      <c r="BE66" s="69">
        <f t="shared" si="19"/>
        <v>0.8086979397715528</v>
      </c>
      <c r="BF66" s="69">
        <f t="shared" si="19"/>
        <v>0.79966789113426751</v>
      </c>
    </row>
    <row r="67" spans="1:59" s="10" customFormat="1" x14ac:dyDescent="0.25">
      <c r="A67" s="10">
        <v>60</v>
      </c>
      <c r="B67" s="13">
        <f t="shared" si="17"/>
        <v>7.3886715142275627E-3</v>
      </c>
      <c r="C67" s="13">
        <f t="shared" si="17"/>
        <v>7.3185910511330459E-3</v>
      </c>
      <c r="D67" s="13">
        <f t="shared" si="17"/>
        <v>0.1842757807169958</v>
      </c>
      <c r="E67" s="13">
        <f t="shared" si="17"/>
        <v>0.27032542999466525</v>
      </c>
      <c r="F67" s="13">
        <f t="shared" si="17"/>
        <v>0</v>
      </c>
      <c r="G67" s="13">
        <f t="shared" si="17"/>
        <v>2.8607203798036944</v>
      </c>
      <c r="H67" s="13">
        <f t="shared" si="17"/>
        <v>9.0896073457398238E-2</v>
      </c>
      <c r="I67" s="13">
        <f t="shared" si="17"/>
        <v>0.16183907852520127</v>
      </c>
      <c r="J67" s="13">
        <f t="shared" si="17"/>
        <v>0.33613044117765467</v>
      </c>
      <c r="K67" s="13">
        <f t="shared" si="17"/>
        <v>0.18821019365046876</v>
      </c>
      <c r="L67" s="13">
        <f t="shared" si="17"/>
        <v>0.77079064128323804</v>
      </c>
      <c r="M67" s="13">
        <f t="shared" si="17"/>
        <v>0.34812360892544375</v>
      </c>
      <c r="N67" s="13">
        <f t="shared" si="17"/>
        <v>8.1998443169866111E-2</v>
      </c>
      <c r="O67" s="13">
        <f t="shared" si="17"/>
        <v>0.53904990624871019</v>
      </c>
      <c r="P67" s="13">
        <f t="shared" si="17"/>
        <v>1.6274164060063638</v>
      </c>
      <c r="Q67" s="13">
        <f t="shared" si="17"/>
        <v>7.7133024253423194E-2</v>
      </c>
      <c r="R67" s="13">
        <f t="shared" si="17"/>
        <v>0.10260126055861783</v>
      </c>
      <c r="S67" s="13">
        <f t="shared" si="17"/>
        <v>0.50279892336428733</v>
      </c>
      <c r="T67" s="13">
        <f t="shared" si="17"/>
        <v>2.583543738504158</v>
      </c>
      <c r="U67" s="13">
        <f t="shared" si="17"/>
        <v>0.23817789420260768</v>
      </c>
      <c r="V67" s="13">
        <f t="shared" si="17"/>
        <v>0</v>
      </c>
      <c r="W67" s="13">
        <f t="shared" si="17"/>
        <v>0.22817941463149988</v>
      </c>
      <c r="X67" s="13">
        <f t="shared" si="17"/>
        <v>1.9397449174067496</v>
      </c>
      <c r="Y67" s="13">
        <f t="shared" si="17"/>
        <v>0.37291437167196673</v>
      </c>
      <c r="AH67" s="102" t="s">
        <v>50</v>
      </c>
      <c r="AI67" s="70">
        <f t="shared" ref="AI67:BF67" si="20">IFERROR(AI64-1,"")</f>
        <v>-1.0296266481123322</v>
      </c>
      <c r="AJ67" s="70">
        <f t="shared" si="20"/>
        <v>-1.017521722214261</v>
      </c>
      <c r="AK67" s="70">
        <f t="shared" si="20"/>
        <v>-1.0812252550347676</v>
      </c>
      <c r="AL67" s="70">
        <f t="shared" si="20"/>
        <v>-1.1257697761105019</v>
      </c>
      <c r="AM67" s="70" t="str">
        <f t="shared" si="20"/>
        <v/>
      </c>
      <c r="AN67" s="70" t="str">
        <f t="shared" si="20"/>
        <v/>
      </c>
      <c r="AO67" s="70">
        <f t="shared" si="20"/>
        <v>-1.0406939663748562</v>
      </c>
      <c r="AP67" s="70">
        <f t="shared" si="20"/>
        <v>-1.4792928298381292</v>
      </c>
      <c r="AQ67" s="70">
        <f t="shared" si="20"/>
        <v>-1.2690447128337543</v>
      </c>
      <c r="AR67" s="70">
        <f t="shared" si="20"/>
        <v>-1.3161681468447606</v>
      </c>
      <c r="AS67" s="70">
        <f t="shared" si="20"/>
        <v>-1.363242851110144</v>
      </c>
      <c r="AT67" s="70">
        <f t="shared" si="20"/>
        <v>-1.2380189651668363</v>
      </c>
      <c r="AU67" s="70">
        <f t="shared" si="20"/>
        <v>-0.99662884480759528</v>
      </c>
      <c r="AV67" s="70">
        <f t="shared" si="20"/>
        <v>-1.0676014188081431</v>
      </c>
      <c r="AW67" s="70">
        <f t="shared" si="20"/>
        <v>-1.087167420569777</v>
      </c>
      <c r="AX67" s="70">
        <f t="shared" si="20"/>
        <v>-1.0379098785504057</v>
      </c>
      <c r="AY67" s="70">
        <f t="shared" si="20"/>
        <v>-1.020869682407727</v>
      </c>
      <c r="AZ67" s="70">
        <f t="shared" si="20"/>
        <v>-1.1239076083573498</v>
      </c>
      <c r="BA67" s="70">
        <f t="shared" si="20"/>
        <v>-1.1408928120839936</v>
      </c>
      <c r="BB67" s="70">
        <f t="shared" si="20"/>
        <v>-1.0452377727364102</v>
      </c>
      <c r="BC67" s="70" t="str">
        <f t="shared" si="20"/>
        <v/>
      </c>
      <c r="BD67" s="70">
        <f t="shared" si="20"/>
        <v>-1.3074056030916532</v>
      </c>
      <c r="BE67" s="70">
        <f t="shared" si="20"/>
        <v>-1.1612201483694755</v>
      </c>
      <c r="BF67" s="70">
        <f t="shared" si="20"/>
        <v>-1.1837275354112629</v>
      </c>
    </row>
    <row r="68" spans="1:59" s="10" customFormat="1" x14ac:dyDescent="0.25">
      <c r="A68" s="10">
        <v>120</v>
      </c>
      <c r="B68" s="13">
        <f t="shared" si="17"/>
        <v>6.9297046316889165E-3</v>
      </c>
      <c r="C68" s="13">
        <f t="shared" si="17"/>
        <v>7.2341448070551923E-3</v>
      </c>
      <c r="D68" s="13">
        <f t="shared" si="17"/>
        <v>0.18039004159934763</v>
      </c>
      <c r="E68" s="13">
        <f t="shared" si="17"/>
        <v>0.26680892468651696</v>
      </c>
      <c r="F68" s="13">
        <f t="shared" si="17"/>
        <v>0</v>
      </c>
      <c r="G68" s="13">
        <f t="shared" si="17"/>
        <v>2.6981795364013905</v>
      </c>
      <c r="H68" s="13">
        <f t="shared" si="17"/>
        <v>8.9482571734956537E-2</v>
      </c>
      <c r="I68" s="13">
        <f t="shared" si="17"/>
        <v>0.13613372322442735</v>
      </c>
      <c r="J68" s="13">
        <f t="shared" si="17"/>
        <v>0.29745608974604126</v>
      </c>
      <c r="K68" s="13">
        <f t="shared" si="17"/>
        <v>0.15291892088216574</v>
      </c>
      <c r="L68" s="13">
        <f t="shared" si="17"/>
        <v>0.40647761137094396</v>
      </c>
      <c r="M68" s="13">
        <f t="shared" si="17"/>
        <v>0.32857927019794081</v>
      </c>
      <c r="N68" s="13">
        <f t="shared" si="17"/>
        <v>8.2025219970974672E-2</v>
      </c>
      <c r="O68" s="13">
        <f t="shared" si="17"/>
        <v>0.52812303651085479</v>
      </c>
      <c r="P68" s="13">
        <f t="shared" si="17"/>
        <v>1.7672902308391842</v>
      </c>
      <c r="Q68" s="13">
        <f t="shared" si="17"/>
        <v>7.6363767278335451E-2</v>
      </c>
      <c r="R68" s="13">
        <f t="shared" si="17"/>
        <v>0.10647222601937242</v>
      </c>
      <c r="S68" s="13">
        <f t="shared" si="17"/>
        <v>0.45056110981914843</v>
      </c>
      <c r="T68" s="13">
        <f t="shared" si="17"/>
        <v>2.3064758027779311</v>
      </c>
      <c r="U68" s="13">
        <f t="shared" si="17"/>
        <v>0.23656701751186032</v>
      </c>
      <c r="V68" s="13">
        <f t="shared" si="17"/>
        <v>4.3423742122158862</v>
      </c>
      <c r="W68" s="13">
        <f t="shared" si="17"/>
        <v>0.21414841239579599</v>
      </c>
      <c r="X68" s="13">
        <f t="shared" si="17"/>
        <v>1.7388301876031016</v>
      </c>
      <c r="Y68" s="13">
        <f t="shared" si="17"/>
        <v>0.34514833767542319</v>
      </c>
      <c r="AH68" s="101" t="s">
        <v>54</v>
      </c>
      <c r="AI68" s="69">
        <f>IFERROR(AI65*AI64,"")</f>
        <v>-2.417363577620676E-4</v>
      </c>
      <c r="AJ68" s="69">
        <f t="shared" ref="AJ68:BF68" si="21">IFERROR(AJ65*AJ64,"")</f>
        <v>-1.4001054557257346E-4</v>
      </c>
      <c r="AK68" s="69">
        <f t="shared" si="21"/>
        <v>-2.3860166260908752E-2</v>
      </c>
      <c r="AL68" s="69">
        <f t="shared" si="21"/>
        <v>-6.8016477157202271E-2</v>
      </c>
      <c r="AM68" s="69" t="str">
        <f t="shared" si="21"/>
        <v/>
      </c>
      <c r="AN68" s="69" t="str">
        <f t="shared" si="21"/>
        <v/>
      </c>
      <c r="AO68" s="69">
        <f t="shared" si="21"/>
        <v>-4.5265216147168134E-3</v>
      </c>
      <c r="AP68" s="69">
        <f t="shared" si="21"/>
        <v>-0.93095681784785389</v>
      </c>
      <c r="AQ68" s="69">
        <f t="shared" si="21"/>
        <v>-0.34296717608949612</v>
      </c>
      <c r="AR68" s="69">
        <f t="shared" si="21"/>
        <v>-0.2801339075937665</v>
      </c>
      <c r="AS68" s="69">
        <f t="shared" si="21"/>
        <v>-0.94156034295568669</v>
      </c>
      <c r="AT68" s="69">
        <f t="shared" si="21"/>
        <v>-0.28787924689093425</v>
      </c>
      <c r="AU68" s="69">
        <f t="shared" si="21"/>
        <v>2.6890044106478764E-4</v>
      </c>
      <c r="AV68" s="69">
        <f t="shared" si="21"/>
        <v>-5.2444942371305703E-2</v>
      </c>
      <c r="AW68" s="69">
        <f t="shared" si="21"/>
        <v>-0.23273371862500622</v>
      </c>
      <c r="AX68" s="69">
        <f t="shared" si="21"/>
        <v>-3.5330199082949177E-3</v>
      </c>
      <c r="AY68" s="69">
        <f t="shared" si="21"/>
        <v>-2.4148686592392289E-3</v>
      </c>
      <c r="AZ68" s="69">
        <f t="shared" si="21"/>
        <v>-0.11002505086951744</v>
      </c>
      <c r="BA68" s="69">
        <f t="shared" si="21"/>
        <v>-0.63609491055051115</v>
      </c>
      <c r="BB68" s="69">
        <f t="shared" si="21"/>
        <v>-1.3815286055287175E-2</v>
      </c>
      <c r="BC68" s="69" t="str">
        <f t="shared" si="21"/>
        <v/>
      </c>
      <c r="BD68" s="69">
        <f t="shared" si="21"/>
        <v>-0.36085235135198024</v>
      </c>
      <c r="BE68" s="69">
        <f t="shared" si="21"/>
        <v>-0.63036200979695034</v>
      </c>
      <c r="BF68" s="69">
        <f t="shared" si="21"/>
        <v>-0.17416396225835817</v>
      </c>
    </row>
    <row r="69" spans="1:59" s="10" customFormat="1" x14ac:dyDescent="0.25">
      <c r="A69" s="10">
        <v>300</v>
      </c>
      <c r="B69" s="13">
        <f t="shared" si="17"/>
        <v>6.7262888358315684E-3</v>
      </c>
      <c r="C69" s="13">
        <f t="shared" si="17"/>
        <v>7.1371282581052719E-3</v>
      </c>
      <c r="D69" s="13">
        <f t="shared" si="17"/>
        <v>0.18941482865052003</v>
      </c>
      <c r="E69" s="13">
        <f t="shared" si="17"/>
        <v>0.26618767474980687</v>
      </c>
      <c r="F69" s="13">
        <f t="shared" si="17"/>
        <v>0</v>
      </c>
      <c r="G69" s="13">
        <f t="shared" si="17"/>
        <v>2.3094090714010727</v>
      </c>
      <c r="H69" s="13">
        <f t="shared" si="17"/>
        <v>8.8290352587081469E-2</v>
      </c>
      <c r="I69" s="13">
        <f t="shared" si="17"/>
        <v>9.8177759309818771E-2</v>
      </c>
      <c r="J69" s="13">
        <f t="shared" si="17"/>
        <v>0.24311801792456569</v>
      </c>
      <c r="K69" s="13">
        <f t="shared" si="17"/>
        <v>0.13216290376876214</v>
      </c>
      <c r="L69" s="13">
        <f t="shared" si="17"/>
        <v>0.26230477487394022</v>
      </c>
      <c r="M69" s="13">
        <f t="shared" si="17"/>
        <v>0.29368186761323722</v>
      </c>
      <c r="N69" s="13">
        <f t="shared" si="17"/>
        <v>8.1633807539221323E-2</v>
      </c>
      <c r="O69" s="13">
        <f t="shared" si="17"/>
        <v>0.53115765030407014</v>
      </c>
      <c r="P69" s="13">
        <f t="shared" si="17"/>
        <v>1.6665201778105996</v>
      </c>
      <c r="Q69" s="13">
        <f t="shared" si="17"/>
        <v>7.4083986725848899E-2</v>
      </c>
      <c r="R69" s="13">
        <f t="shared" si="17"/>
        <v>0.10171558795896822</v>
      </c>
      <c r="S69" s="13">
        <f t="shared" si="17"/>
        <v>0.42887995731285011</v>
      </c>
      <c r="T69" s="13">
        <f t="shared" si="17"/>
        <v>1.8776514342447508</v>
      </c>
      <c r="U69" s="13">
        <f t="shared" si="17"/>
        <v>0.23496470292586888</v>
      </c>
      <c r="V69" s="13">
        <f t="shared" si="17"/>
        <v>3.5810817271601514</v>
      </c>
      <c r="W69" s="13">
        <f t="shared" si="17"/>
        <v>0.18547146006754864</v>
      </c>
      <c r="X69" s="13">
        <f t="shared" si="17"/>
        <v>1.5279434534320222</v>
      </c>
      <c r="Y69" s="13">
        <f t="shared" si="17"/>
        <v>0.31531776143455081</v>
      </c>
      <c r="AH69" s="103" t="s">
        <v>51</v>
      </c>
      <c r="AI69" s="71">
        <f>IFERROR((SIGN(AI64)*ABS($AI$3)/AI68)^(1/AI67),"")</f>
        <v>2.3567397597130078</v>
      </c>
      <c r="AJ69" s="71">
        <f t="shared" ref="AJ69:BF69" si="22">IFERROR((SIGN(AJ64)*ABS($AI$3)/AJ68)^(1/AJ67),"")</f>
        <v>1.3920148235268548</v>
      </c>
      <c r="AK69" s="71">
        <f t="shared" si="22"/>
        <v>158.14471675178331</v>
      </c>
      <c r="AL69" s="71">
        <f t="shared" si="22"/>
        <v>328.21434705850612</v>
      </c>
      <c r="AM69" s="71" t="str">
        <f t="shared" si="22"/>
        <v/>
      </c>
      <c r="AN69" s="71" t="str">
        <f t="shared" si="22"/>
        <v/>
      </c>
      <c r="AO69" s="71">
        <f t="shared" si="22"/>
        <v>38.995967205766441</v>
      </c>
      <c r="AP69" s="71">
        <f t="shared" si="22"/>
        <v>481.93795123292091</v>
      </c>
      <c r="AQ69" s="71">
        <f t="shared" si="22"/>
        <v>610.60290194577817</v>
      </c>
      <c r="AR69" s="71">
        <f t="shared" si="22"/>
        <v>416.14446232125454</v>
      </c>
      <c r="AS69" s="71">
        <f t="shared" si="22"/>
        <v>822.23604956578674</v>
      </c>
      <c r="AT69" s="71">
        <f t="shared" si="22"/>
        <v>622.51487089825696</v>
      </c>
      <c r="AU69" s="71">
        <f t="shared" si="22"/>
        <v>2.6980166963881937</v>
      </c>
      <c r="AV69" s="71">
        <f t="shared" si="22"/>
        <v>352.7684157879732</v>
      </c>
      <c r="AW69" s="71">
        <f t="shared" si="22"/>
        <v>1249.9990420352494</v>
      </c>
      <c r="AX69" s="71">
        <f t="shared" si="22"/>
        <v>31.016995026733426</v>
      </c>
      <c r="AY69" s="71">
        <f t="shared" si="22"/>
        <v>22.626790935157484</v>
      </c>
      <c r="AZ69" s="71">
        <f t="shared" si="22"/>
        <v>508.36519146700749</v>
      </c>
      <c r="BA69" s="71">
        <f t="shared" si="22"/>
        <v>2156.8095663749418</v>
      </c>
      <c r="BB69" s="71">
        <f t="shared" si="22"/>
        <v>111.61571555440327</v>
      </c>
      <c r="BC69" s="71" t="str">
        <f t="shared" si="22"/>
        <v/>
      </c>
      <c r="BD69" s="71">
        <f t="shared" si="22"/>
        <v>525.90508357290969</v>
      </c>
      <c r="BE69" s="71">
        <f t="shared" si="22"/>
        <v>1870.9704037403978</v>
      </c>
      <c r="BF69" s="71">
        <f t="shared" si="22"/>
        <v>546.92265800346752</v>
      </c>
    </row>
    <row r="70" spans="1:59" s="10" customFormat="1" x14ac:dyDescent="0.25">
      <c r="A70" s="10">
        <v>600</v>
      </c>
      <c r="B70" s="13">
        <f t="shared" si="17"/>
        <v>6.6311316505478918E-3</v>
      </c>
      <c r="C70" s="13">
        <f t="shared" si="17"/>
        <v>7.2093975447801934E-3</v>
      </c>
      <c r="D70" s="13">
        <f t="shared" si="17"/>
        <v>0.18346961650932164</v>
      </c>
      <c r="E70" s="13">
        <f t="shared" si="17"/>
        <v>0.24779870386829622</v>
      </c>
      <c r="F70" s="13">
        <f t="shared" si="17"/>
        <v>0</v>
      </c>
      <c r="G70" s="13">
        <f t="shared" si="17"/>
        <v>1.6158986617406925</v>
      </c>
      <c r="H70" s="13">
        <f t="shared" si="17"/>
        <v>8.6286979078829068E-2</v>
      </c>
      <c r="I70" s="13">
        <f t="shared" si="17"/>
        <v>0.11766833052128099</v>
      </c>
      <c r="J70" s="13">
        <f t="shared" si="17"/>
        <v>0.23876183032853868</v>
      </c>
      <c r="K70" s="13">
        <f t="shared" si="17"/>
        <v>0.1093509279100595</v>
      </c>
      <c r="L70" s="13">
        <f t="shared" si="17"/>
        <v>0.21718419384460425</v>
      </c>
      <c r="M70" s="13">
        <f t="shared" si="17"/>
        <v>0.28649951553750364</v>
      </c>
      <c r="N70" s="13">
        <f t="shared" si="17"/>
        <v>8.0823037595242342E-2</v>
      </c>
      <c r="O70" s="13">
        <f t="shared" si="17"/>
        <v>0.51945460028753199</v>
      </c>
      <c r="P70" s="13">
        <f t="shared" si="17"/>
        <v>1.5314831515380529</v>
      </c>
      <c r="Q70" s="13">
        <f t="shared" si="17"/>
        <v>7.4499429978256773E-2</v>
      </c>
      <c r="R70" s="13">
        <f t="shared" si="17"/>
        <v>0.10216105666246311</v>
      </c>
      <c r="S70" s="13">
        <f t="shared" si="17"/>
        <v>0.39670572905615265</v>
      </c>
      <c r="T70" s="13">
        <f t="shared" si="17"/>
        <v>1.8235675576027774</v>
      </c>
      <c r="U70" s="13">
        <f t="shared" si="17"/>
        <v>0.23248743112381393</v>
      </c>
      <c r="V70" s="13">
        <f t="shared" si="17"/>
        <v>2.384679049521655</v>
      </c>
      <c r="W70" s="13">
        <f t="shared" si="17"/>
        <v>0.18571054230194323</v>
      </c>
      <c r="X70" s="13">
        <f t="shared" si="17"/>
        <v>1.4095371169546436</v>
      </c>
      <c r="Y70" s="13">
        <f t="shared" si="17"/>
        <v>0.31464330680576036</v>
      </c>
      <c r="AH70" s="104" t="s">
        <v>55</v>
      </c>
      <c r="AI70" s="72">
        <f>IFERROR(AI65*AI69^AI64,"")</f>
        <v>7.9547971501103109E-3</v>
      </c>
      <c r="AJ70" s="72">
        <f t="shared" ref="AJ70:BF70" si="23">IFERROR(AJ65*AJ69^AJ64,"")</f>
        <v>7.9445091441633451E-3</v>
      </c>
      <c r="AK70" s="72">
        <f t="shared" si="23"/>
        <v>0.1946989476168357</v>
      </c>
      <c r="AL70" s="72">
        <f t="shared" si="23"/>
        <v>0.26096440433362555</v>
      </c>
      <c r="AM70" s="72" t="str">
        <f t="shared" si="23"/>
        <v/>
      </c>
      <c r="AN70" s="72" t="str">
        <f t="shared" si="23"/>
        <v/>
      </c>
      <c r="AO70" s="72">
        <f t="shared" si="23"/>
        <v>9.5827393295977739E-2</v>
      </c>
      <c r="AP70" s="72">
        <f t="shared" si="23"/>
        <v>0.10055188002618048</v>
      </c>
      <c r="AQ70" s="72">
        <f t="shared" si="23"/>
        <v>0.22695220267089081</v>
      </c>
      <c r="AR70" s="72">
        <f t="shared" si="23"/>
        <v>0.13162124852684218</v>
      </c>
      <c r="AS70" s="72">
        <f t="shared" si="23"/>
        <v>0.22635987110355135</v>
      </c>
      <c r="AT70" s="72">
        <f t="shared" si="23"/>
        <v>0.26154002915772395</v>
      </c>
      <c r="AU70" s="72">
        <f t="shared" si="23"/>
        <v>8.0032408548467132E-2</v>
      </c>
      <c r="AV70" s="72">
        <f t="shared" si="23"/>
        <v>0.52183581647768551</v>
      </c>
      <c r="AW70" s="72">
        <f t="shared" si="23"/>
        <v>1.4340209149984311</v>
      </c>
      <c r="AX70" s="72">
        <f t="shared" si="23"/>
        <v>8.1817711405992935E-2</v>
      </c>
      <c r="AY70" s="72">
        <f t="shared" si="23"/>
        <v>0.10841943108238189</v>
      </c>
      <c r="AZ70" s="72">
        <f t="shared" si="23"/>
        <v>0.41027762395419798</v>
      </c>
      <c r="BA70" s="72">
        <f t="shared" si="23"/>
        <v>1.5308158978963047</v>
      </c>
      <c r="BB70" s="72">
        <f t="shared" si="23"/>
        <v>0.24673123543186318</v>
      </c>
      <c r="BC70" s="72" t="str">
        <f t="shared" si="23"/>
        <v/>
      </c>
      <c r="BD70" s="72">
        <f t="shared" si="23"/>
        <v>0.1710785614457753</v>
      </c>
      <c r="BE70" s="72">
        <f t="shared" si="23"/>
        <v>1.1605065636415444</v>
      </c>
      <c r="BF70" s="72">
        <f t="shared" si="23"/>
        <v>0.2976813773608919</v>
      </c>
    </row>
    <row r="71" spans="1:59" s="10" customFormat="1" x14ac:dyDescent="0.25">
      <c r="A71" s="10">
        <v>1800</v>
      </c>
      <c r="B71" s="13">
        <f t="shared" si="17"/>
        <v>7.0654773082937635E-3</v>
      </c>
      <c r="C71" s="13">
        <f t="shared" si="17"/>
        <v>7.2794455829657085E-3</v>
      </c>
      <c r="D71" s="13">
        <f t="shared" si="17"/>
        <v>0.1827691739381887</v>
      </c>
      <c r="E71" s="13">
        <f t="shared" si="17"/>
        <v>0.25483178799828443</v>
      </c>
      <c r="F71" s="13">
        <f t="shared" si="17"/>
        <v>0</v>
      </c>
      <c r="G71" s="13">
        <f t="shared" si="17"/>
        <v>1.3178627905830558</v>
      </c>
      <c r="H71" s="13">
        <f t="shared" si="17"/>
        <v>8.6362136739696393E-2</v>
      </c>
      <c r="I71" s="13">
        <f t="shared" si="17"/>
        <v>8.4872931696751447E-2</v>
      </c>
      <c r="J71" s="13">
        <f t="shared" si="17"/>
        <v>0.21907282866361441</v>
      </c>
      <c r="K71" s="13">
        <f t="shared" si="17"/>
        <v>0.1133693396337115</v>
      </c>
      <c r="L71" s="13">
        <f t="shared" si="17"/>
        <v>0.18132131010514116</v>
      </c>
      <c r="M71" s="13">
        <f t="shared" si="17"/>
        <v>0.2771795958858877</v>
      </c>
      <c r="N71" s="13">
        <f t="shared" si="17"/>
        <v>8.1538933849777381E-2</v>
      </c>
      <c r="O71" s="13">
        <f t="shared" si="17"/>
        <v>0.5000193516759891</v>
      </c>
      <c r="P71" s="13">
        <f t="shared" si="17"/>
        <v>1.4529998480683879</v>
      </c>
      <c r="Q71" s="13">
        <f t="shared" si="17"/>
        <v>7.3914894476222126E-2</v>
      </c>
      <c r="R71" s="13">
        <f t="shared" si="17"/>
        <v>0.10253592683451343</v>
      </c>
      <c r="S71" s="13">
        <f t="shared" si="17"/>
        <v>0.40101164140564671</v>
      </c>
      <c r="T71" s="13">
        <f t="shared" si="17"/>
        <v>1.6222931524670643</v>
      </c>
      <c r="U71" s="13">
        <f t="shared" si="17"/>
        <v>0.22773362862687752</v>
      </c>
      <c r="V71" s="13">
        <f t="shared" si="17"/>
        <v>1.8762266849803031</v>
      </c>
      <c r="W71" s="13">
        <f t="shared" si="17"/>
        <v>0.17790704325335854</v>
      </c>
      <c r="X71" s="13">
        <f t="shared" si="17"/>
        <v>1.3156560158347672</v>
      </c>
      <c r="Y71" s="13">
        <f t="shared" si="17"/>
        <v>0.30010483754590056</v>
      </c>
      <c r="AH71" s="101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</row>
    <row r="72" spans="1:59" s="30" customFormat="1" x14ac:dyDescent="0.25"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AH72" s="105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</row>
    <row r="73" spans="1:59" s="18" customFormat="1" ht="28.5" x14ac:dyDescent="0.45">
      <c r="A73" s="17" t="s">
        <v>38</v>
      </c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95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17"/>
    </row>
    <row r="74" spans="1:59" s="30" customFormat="1" x14ac:dyDescent="0.25"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8"/>
      <c r="AA74" s="122"/>
      <c r="AB74" s="122"/>
      <c r="AC74" s="122"/>
      <c r="AD74" s="122"/>
      <c r="AE74" s="122"/>
      <c r="AF74" s="122"/>
      <c r="AG74" s="122"/>
      <c r="AH74" s="106"/>
      <c r="AI74" s="74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4"/>
      <c r="AX74" s="74"/>
      <c r="AY74" s="74"/>
      <c r="AZ74" s="74"/>
      <c r="BA74" s="73"/>
      <c r="BB74" s="73"/>
      <c r="BC74" s="73"/>
      <c r="BD74" s="73"/>
      <c r="BE74" s="73"/>
      <c r="BF74" s="73"/>
    </row>
    <row r="75" spans="1:59" s="28" customFormat="1" ht="21" x14ac:dyDescent="0.35">
      <c r="A75" s="34" t="s">
        <v>39</v>
      </c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AH75" s="106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5"/>
      <c r="AX75" s="75"/>
      <c r="AY75" s="74"/>
      <c r="AZ75" s="74"/>
      <c r="BA75" s="74"/>
      <c r="BB75" s="74"/>
      <c r="BC75" s="74"/>
      <c r="BD75" s="74"/>
      <c r="BE75" s="74"/>
      <c r="BF75" s="74"/>
    </row>
    <row r="76" spans="1:59" s="28" customFormat="1" x14ac:dyDescent="0.25">
      <c r="A76" s="32" t="s">
        <v>3</v>
      </c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AH76" s="106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5"/>
      <c r="AY76" s="74"/>
      <c r="AZ76" s="74"/>
      <c r="BA76" s="74"/>
      <c r="BB76" s="74"/>
      <c r="BC76" s="74"/>
      <c r="BD76" s="74"/>
      <c r="BE76" s="74"/>
      <c r="BF76" s="74"/>
    </row>
    <row r="77" spans="1:59" s="28" customFormat="1" x14ac:dyDescent="0.25">
      <c r="A77" s="33" t="s">
        <v>34</v>
      </c>
      <c r="B77" s="35" t="s">
        <v>4</v>
      </c>
      <c r="C77" s="35" t="s">
        <v>5</v>
      </c>
      <c r="D77" s="33" t="s">
        <v>6</v>
      </c>
      <c r="E77" s="33" t="s">
        <v>7</v>
      </c>
      <c r="F77" s="33" t="s">
        <v>8</v>
      </c>
      <c r="G77" s="33" t="s">
        <v>9</v>
      </c>
      <c r="H77" s="33" t="s">
        <v>10</v>
      </c>
      <c r="I77" s="33" t="s">
        <v>11</v>
      </c>
      <c r="J77" s="33" t="s">
        <v>12</v>
      </c>
      <c r="K77" s="33" t="s">
        <v>13</v>
      </c>
      <c r="L77" s="33" t="s">
        <v>14</v>
      </c>
      <c r="M77" s="33" t="s">
        <v>15</v>
      </c>
      <c r="N77" s="33" t="s">
        <v>16</v>
      </c>
      <c r="O77" s="33" t="s">
        <v>17</v>
      </c>
      <c r="P77" s="33" t="s">
        <v>18</v>
      </c>
      <c r="Q77" s="33" t="s">
        <v>19</v>
      </c>
      <c r="R77" s="33" t="s">
        <v>20</v>
      </c>
      <c r="S77" s="33" t="s">
        <v>21</v>
      </c>
      <c r="T77" s="33" t="s">
        <v>22</v>
      </c>
      <c r="U77" s="33" t="s">
        <v>23</v>
      </c>
      <c r="V77" s="33" t="s">
        <v>24</v>
      </c>
      <c r="W77" s="33" t="s">
        <v>25</v>
      </c>
      <c r="X77" s="33" t="s">
        <v>26</v>
      </c>
      <c r="Y77" s="33" t="s">
        <v>27</v>
      </c>
      <c r="AH77" s="106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5"/>
      <c r="AY77" s="74"/>
      <c r="AZ77" s="74"/>
      <c r="BA77" s="74"/>
      <c r="BB77" s="74"/>
      <c r="BC77" s="74"/>
      <c r="BD77" s="74"/>
      <c r="BE77" s="74"/>
      <c r="BF77" s="74"/>
    </row>
    <row r="78" spans="1:59" s="28" customFormat="1" x14ac:dyDescent="0.25">
      <c r="A78" s="32">
        <v>3</v>
      </c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X78" s="29"/>
      <c r="Y78" s="29"/>
      <c r="AH78" s="106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5"/>
      <c r="AY78" s="74"/>
      <c r="AZ78" s="74"/>
      <c r="BA78" s="74"/>
      <c r="BB78" s="74"/>
      <c r="BC78" s="74"/>
      <c r="BD78" s="74"/>
      <c r="BE78" s="74"/>
      <c r="BF78" s="74"/>
    </row>
    <row r="79" spans="1:59" s="28" customFormat="1" x14ac:dyDescent="0.25">
      <c r="A79" s="32">
        <v>10</v>
      </c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X79" s="29"/>
      <c r="Y79" s="29"/>
      <c r="AH79" s="106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5"/>
      <c r="AY79" s="74"/>
      <c r="AZ79" s="74"/>
      <c r="BA79" s="74"/>
      <c r="BB79" s="74"/>
      <c r="BC79" s="74"/>
      <c r="BD79" s="74"/>
      <c r="BE79" s="74"/>
      <c r="BF79" s="74"/>
    </row>
    <row r="80" spans="1:59" s="28" customFormat="1" x14ac:dyDescent="0.25">
      <c r="A80" s="32">
        <v>30</v>
      </c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X80" s="29"/>
      <c r="Y80" s="29"/>
      <c r="AH80" s="106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5"/>
      <c r="AY80" s="74"/>
      <c r="AZ80" s="74"/>
      <c r="BA80" s="74"/>
      <c r="BB80" s="74"/>
      <c r="BC80" s="74"/>
      <c r="BD80" s="74"/>
      <c r="BE80" s="74"/>
      <c r="BF80" s="74"/>
    </row>
    <row r="81" spans="1:58" s="28" customFormat="1" x14ac:dyDescent="0.25">
      <c r="A81" s="32">
        <v>45</v>
      </c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X81" s="29"/>
      <c r="Y81" s="29"/>
      <c r="AH81" s="106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5"/>
      <c r="AY81" s="74"/>
      <c r="AZ81" s="74"/>
      <c r="BA81" s="74"/>
      <c r="BB81" s="74"/>
      <c r="BC81" s="74"/>
      <c r="BD81" s="74"/>
      <c r="BE81" s="74"/>
      <c r="BF81" s="74"/>
    </row>
    <row r="82" spans="1:58" s="28" customFormat="1" x14ac:dyDescent="0.25">
      <c r="A82" s="32">
        <v>60</v>
      </c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X82" s="29"/>
      <c r="Y82" s="29"/>
      <c r="AH82" s="106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5"/>
      <c r="AY82" s="74"/>
      <c r="AZ82" s="74"/>
      <c r="BA82" s="74"/>
      <c r="BB82" s="74"/>
      <c r="BC82" s="74"/>
      <c r="BD82" s="74"/>
      <c r="BE82" s="74"/>
      <c r="BF82" s="74"/>
    </row>
    <row r="83" spans="1:58" s="28" customFormat="1" x14ac:dyDescent="0.25">
      <c r="A83" s="32">
        <v>90</v>
      </c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X83" s="29"/>
      <c r="Y83" s="29"/>
      <c r="AA83" s="122"/>
      <c r="AH83" s="106"/>
      <c r="AI83" s="74"/>
      <c r="AJ83" s="75"/>
      <c r="AK83" s="74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5"/>
      <c r="AY83" s="74"/>
      <c r="AZ83" s="74"/>
      <c r="BA83" s="74"/>
      <c r="BB83" s="74"/>
      <c r="BC83" s="74"/>
      <c r="BD83" s="74"/>
      <c r="BE83" s="74"/>
      <c r="BF83" s="74"/>
    </row>
    <row r="84" spans="1:58" s="28" customFormat="1" x14ac:dyDescent="0.25">
      <c r="A84" s="32">
        <v>120</v>
      </c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X84" s="29"/>
      <c r="Y84" s="29"/>
      <c r="AA84" s="122"/>
      <c r="AD84" s="122"/>
      <c r="AH84" s="106"/>
      <c r="AI84" s="74"/>
      <c r="AJ84" s="75"/>
      <c r="AK84" s="74"/>
      <c r="AL84" s="74"/>
      <c r="AM84" s="75"/>
      <c r="AN84" s="74"/>
      <c r="AO84" s="74"/>
      <c r="AP84" s="74"/>
      <c r="AQ84" s="74"/>
      <c r="AR84" s="74"/>
      <c r="AS84" s="74"/>
      <c r="AT84" s="75"/>
      <c r="AU84" s="74"/>
      <c r="AV84" s="75"/>
      <c r="AW84" s="75"/>
      <c r="AX84" s="75"/>
      <c r="AY84" s="74"/>
      <c r="AZ84" s="74"/>
      <c r="BA84" s="74"/>
      <c r="BB84" s="74"/>
      <c r="BC84" s="74"/>
      <c r="BD84" s="74"/>
      <c r="BE84" s="74"/>
      <c r="BF84" s="74"/>
    </row>
    <row r="85" spans="1:58" s="28" customFormat="1" x14ac:dyDescent="0.25">
      <c r="A85" s="32">
        <v>300</v>
      </c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AH85" s="106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</row>
    <row r="86" spans="1:58" s="28" customFormat="1" x14ac:dyDescent="0.25">
      <c r="A86" s="32">
        <v>600</v>
      </c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AH86" s="106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</row>
    <row r="87" spans="1:58" s="28" customFormat="1" x14ac:dyDescent="0.25">
      <c r="A87" s="32">
        <v>1800</v>
      </c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AH87" s="106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</row>
    <row r="88" spans="1:58" s="28" customFormat="1" x14ac:dyDescent="0.25">
      <c r="A88" s="32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AH88" s="106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</row>
    <row r="89" spans="1:58" s="28" customFormat="1" x14ac:dyDescent="0.25">
      <c r="A89" s="32" t="s">
        <v>28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AC89" s="122"/>
      <c r="AD89" s="122"/>
      <c r="AE89" s="122"/>
      <c r="AF89" s="122"/>
      <c r="AG89" s="122"/>
      <c r="AH89" s="106"/>
      <c r="AI89" s="74"/>
      <c r="AJ89" s="74"/>
      <c r="AK89" s="74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4"/>
      <c r="AZ89" s="74"/>
      <c r="BA89" s="74"/>
      <c r="BB89" s="74"/>
      <c r="BC89" s="74"/>
      <c r="BD89" s="74"/>
      <c r="BE89" s="74"/>
      <c r="BF89" s="74"/>
    </row>
    <row r="90" spans="1:58" s="28" customFormat="1" x14ac:dyDescent="0.25">
      <c r="A90" s="33" t="s">
        <v>34</v>
      </c>
      <c r="B90" s="35" t="s">
        <v>4</v>
      </c>
      <c r="C90" s="35" t="s">
        <v>5</v>
      </c>
      <c r="D90" s="33" t="s">
        <v>6</v>
      </c>
      <c r="E90" s="33" t="s">
        <v>7</v>
      </c>
      <c r="F90" s="33" t="s">
        <v>8</v>
      </c>
      <c r="G90" s="33" t="s">
        <v>9</v>
      </c>
      <c r="H90" s="33" t="s">
        <v>10</v>
      </c>
      <c r="I90" s="33" t="s">
        <v>11</v>
      </c>
      <c r="J90" s="33" t="s">
        <v>12</v>
      </c>
      <c r="K90" s="33" t="s">
        <v>13</v>
      </c>
      <c r="L90" s="33" t="s">
        <v>14</v>
      </c>
      <c r="M90" s="33" t="s">
        <v>15</v>
      </c>
      <c r="N90" s="33" t="s">
        <v>16</v>
      </c>
      <c r="O90" s="33" t="s">
        <v>17</v>
      </c>
      <c r="P90" s="33" t="s">
        <v>18</v>
      </c>
      <c r="Q90" s="33" t="s">
        <v>19</v>
      </c>
      <c r="R90" s="33" t="s">
        <v>20</v>
      </c>
      <c r="S90" s="33" t="s">
        <v>21</v>
      </c>
      <c r="T90" s="33" t="s">
        <v>22</v>
      </c>
      <c r="U90" s="33" t="s">
        <v>23</v>
      </c>
      <c r="V90" s="33" t="s">
        <v>24</v>
      </c>
      <c r="W90" s="33" t="s">
        <v>25</v>
      </c>
      <c r="X90" s="33" t="s">
        <v>26</v>
      </c>
      <c r="Y90" s="33" t="s">
        <v>27</v>
      </c>
      <c r="AF90" s="122"/>
      <c r="AH90" s="106"/>
      <c r="AI90" s="74" t="s">
        <v>4</v>
      </c>
      <c r="AJ90" s="74" t="s">
        <v>5</v>
      </c>
      <c r="AK90" s="74" t="s">
        <v>6</v>
      </c>
      <c r="AL90" s="74" t="s">
        <v>7</v>
      </c>
      <c r="AM90" s="74" t="s">
        <v>8</v>
      </c>
      <c r="AN90" s="74" t="s">
        <v>9</v>
      </c>
      <c r="AO90" s="75" t="s">
        <v>10</v>
      </c>
      <c r="AP90" s="74" t="s">
        <v>11</v>
      </c>
      <c r="AQ90" s="74" t="s">
        <v>12</v>
      </c>
      <c r="AR90" s="74" t="s">
        <v>13</v>
      </c>
      <c r="AS90" s="74" t="s">
        <v>14</v>
      </c>
      <c r="AT90" s="74" t="s">
        <v>15</v>
      </c>
      <c r="AU90" s="74" t="s">
        <v>16</v>
      </c>
      <c r="AV90" s="75" t="s">
        <v>17</v>
      </c>
      <c r="AW90" s="74" t="s">
        <v>18</v>
      </c>
      <c r="AX90" s="75" t="s">
        <v>19</v>
      </c>
      <c r="AY90" s="74" t="s">
        <v>20</v>
      </c>
      <c r="AZ90" s="74" t="s">
        <v>21</v>
      </c>
      <c r="BA90" s="74" t="s">
        <v>22</v>
      </c>
      <c r="BB90" s="74" t="s">
        <v>23</v>
      </c>
      <c r="BC90" s="74" t="s">
        <v>24</v>
      </c>
      <c r="BD90" s="74" t="s">
        <v>25</v>
      </c>
      <c r="BE90" s="74" t="s">
        <v>26</v>
      </c>
      <c r="BF90" s="74" t="s">
        <v>27</v>
      </c>
    </row>
    <row r="91" spans="1:58" s="28" customFormat="1" x14ac:dyDescent="0.25">
      <c r="A91" s="32">
        <v>3</v>
      </c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X91" s="29"/>
      <c r="Y91" s="29"/>
      <c r="AF91" s="122"/>
      <c r="AH91" s="106" t="s">
        <v>64</v>
      </c>
      <c r="AI91" s="74">
        <f t="shared" ref="AI91:BF91" si="24">IF(B97-$AL$3*B84&lt;0,0,B98-$AL$3*B87)</f>
        <v>0</v>
      </c>
      <c r="AJ91" s="74">
        <f t="shared" si="24"/>
        <v>0</v>
      </c>
      <c r="AK91" s="74">
        <f t="shared" si="24"/>
        <v>0</v>
      </c>
      <c r="AL91" s="74">
        <f t="shared" si="24"/>
        <v>0</v>
      </c>
      <c r="AM91" s="74">
        <f t="shared" si="24"/>
        <v>0</v>
      </c>
      <c r="AN91" s="74">
        <f t="shared" si="24"/>
        <v>0</v>
      </c>
      <c r="AO91" s="74">
        <f t="shared" si="24"/>
        <v>0</v>
      </c>
      <c r="AP91" s="74">
        <f t="shared" si="24"/>
        <v>0</v>
      </c>
      <c r="AQ91" s="74">
        <f t="shared" si="24"/>
        <v>0</v>
      </c>
      <c r="AR91" s="74">
        <f t="shared" si="24"/>
        <v>0</v>
      </c>
      <c r="AS91" s="74">
        <f t="shared" si="24"/>
        <v>0</v>
      </c>
      <c r="AT91" s="74">
        <f t="shared" si="24"/>
        <v>0</v>
      </c>
      <c r="AU91" s="74">
        <f t="shared" si="24"/>
        <v>0</v>
      </c>
      <c r="AV91" s="74">
        <f t="shared" si="24"/>
        <v>0</v>
      </c>
      <c r="AW91" s="74">
        <f t="shared" si="24"/>
        <v>0</v>
      </c>
      <c r="AX91" s="74">
        <f t="shared" si="24"/>
        <v>0</v>
      </c>
      <c r="AY91" s="74">
        <f t="shared" si="24"/>
        <v>0</v>
      </c>
      <c r="AZ91" s="74">
        <f t="shared" si="24"/>
        <v>0</v>
      </c>
      <c r="BA91" s="74">
        <f t="shared" si="24"/>
        <v>0</v>
      </c>
      <c r="BB91" s="74">
        <f t="shared" si="24"/>
        <v>0</v>
      </c>
      <c r="BC91" s="74">
        <f t="shared" si="24"/>
        <v>0</v>
      </c>
      <c r="BD91" s="74">
        <f t="shared" si="24"/>
        <v>0</v>
      </c>
      <c r="BE91" s="74">
        <f t="shared" si="24"/>
        <v>0</v>
      </c>
      <c r="BF91" s="74">
        <f t="shared" si="24"/>
        <v>0</v>
      </c>
    </row>
    <row r="92" spans="1:58" s="28" customFormat="1" x14ac:dyDescent="0.25">
      <c r="A92" s="32">
        <v>10</v>
      </c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X92" s="29"/>
      <c r="Y92" s="29"/>
      <c r="AF92" s="122"/>
      <c r="AH92" s="106" t="s">
        <v>65</v>
      </c>
      <c r="AI92" s="74">
        <f t="shared" ref="AI92:BF92" si="25">B97+$AL$3*B84</f>
        <v>0</v>
      </c>
      <c r="AJ92" s="74">
        <f t="shared" si="25"/>
        <v>0</v>
      </c>
      <c r="AK92" s="74">
        <f t="shared" si="25"/>
        <v>0</v>
      </c>
      <c r="AL92" s="74">
        <f t="shared" si="25"/>
        <v>0</v>
      </c>
      <c r="AM92" s="74">
        <f t="shared" si="25"/>
        <v>0</v>
      </c>
      <c r="AN92" s="74">
        <f t="shared" si="25"/>
        <v>0</v>
      </c>
      <c r="AO92" s="74">
        <f t="shared" si="25"/>
        <v>0</v>
      </c>
      <c r="AP92" s="74">
        <f t="shared" si="25"/>
        <v>0</v>
      </c>
      <c r="AQ92" s="74">
        <f t="shared" si="25"/>
        <v>0</v>
      </c>
      <c r="AR92" s="74">
        <f t="shared" si="25"/>
        <v>0</v>
      </c>
      <c r="AS92" s="74">
        <f t="shared" si="25"/>
        <v>0</v>
      </c>
      <c r="AT92" s="74">
        <f t="shared" si="25"/>
        <v>0</v>
      </c>
      <c r="AU92" s="74">
        <f t="shared" si="25"/>
        <v>0</v>
      </c>
      <c r="AV92" s="74">
        <f t="shared" si="25"/>
        <v>0</v>
      </c>
      <c r="AW92" s="74">
        <f t="shared" si="25"/>
        <v>0</v>
      </c>
      <c r="AX92" s="74">
        <f t="shared" si="25"/>
        <v>0</v>
      </c>
      <c r="AY92" s="74">
        <f t="shared" si="25"/>
        <v>0</v>
      </c>
      <c r="AZ92" s="74">
        <f t="shared" si="25"/>
        <v>0</v>
      </c>
      <c r="BA92" s="74">
        <f t="shared" si="25"/>
        <v>0</v>
      </c>
      <c r="BB92" s="74">
        <f t="shared" si="25"/>
        <v>0</v>
      </c>
      <c r="BC92" s="74">
        <f t="shared" si="25"/>
        <v>0</v>
      </c>
      <c r="BD92" s="74">
        <f t="shared" si="25"/>
        <v>0</v>
      </c>
      <c r="BE92" s="74">
        <f t="shared" si="25"/>
        <v>0</v>
      </c>
      <c r="BF92" s="74">
        <f t="shared" si="25"/>
        <v>0</v>
      </c>
    </row>
    <row r="93" spans="1:58" s="28" customFormat="1" x14ac:dyDescent="0.25">
      <c r="A93" s="32">
        <v>30</v>
      </c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X93" s="29"/>
      <c r="Y93" s="29"/>
      <c r="AF93" s="122"/>
      <c r="AH93" s="106" t="s">
        <v>66</v>
      </c>
      <c r="AI93" s="74">
        <f t="array" ref="AI93">IFERROR(MATCH(1,1/((B91:B98&gt;AI92)+(B91:B98&lt;AI91)),1),0)</f>
        <v>0</v>
      </c>
      <c r="AJ93" s="74">
        <f t="array" ref="AJ93">IFERROR(MATCH(1,1/((C91:C98&gt;AJ92)+(C91:C98&lt;AJ91)),1),0)</f>
        <v>0</v>
      </c>
      <c r="AK93" s="74">
        <f t="array" ref="AK93">IFERROR(MATCH(1,1/((D91:D98&gt;AK92)+(D91:D98&lt;AK91)),1),0)</f>
        <v>0</v>
      </c>
      <c r="AL93" s="74">
        <f t="array" ref="AL93">IFERROR(MATCH(1,1/((E91:E98&gt;AL92)+(E91:E98&lt;AL91)),1),0)</f>
        <v>0</v>
      </c>
      <c r="AM93" s="74">
        <f t="array" ref="AM93">IFERROR(MATCH(1,1/((F91:F98&gt;AM92)+(F91:F98&lt;AM91)),1),0)</f>
        <v>0</v>
      </c>
      <c r="AN93" s="74">
        <f t="array" ref="AN93">IFERROR(MATCH(1,1/((G91:G98&gt;AN92)+(G91:G98&lt;AN91)),1),0)</f>
        <v>0</v>
      </c>
      <c r="AO93" s="75">
        <f t="array" ref="AO93">IFERROR(MATCH(1,1/((H91:H98&gt;AO92)+(H91:H98&lt;AO91)),1),0)</f>
        <v>0</v>
      </c>
      <c r="AP93" s="74">
        <f t="array" ref="AP93">IFERROR(MATCH(1,1/((I91:I98&gt;AP92)+(I91:I98&lt;AP91)),1),0)</f>
        <v>0</v>
      </c>
      <c r="AQ93" s="74">
        <f t="array" ref="AQ93">IFERROR(MATCH(1,1/((J91:J98&gt;AQ92)+(J91:J98&lt;AQ91)),1),0)</f>
        <v>0</v>
      </c>
      <c r="AR93" s="74">
        <f t="array" ref="AR93">IFERROR(MATCH(1,1/((K91:K98&gt;AR92)+(K91:K98&lt;AR91)),1),0)</f>
        <v>0</v>
      </c>
      <c r="AS93" s="74">
        <f t="array" ref="AS93">IFERROR(MATCH(1,1/((L91:L98&gt;AS92)+(L91:L98&lt;AS91)),1),0)</f>
        <v>0</v>
      </c>
      <c r="AT93" s="74">
        <f t="array" ref="AT93">IFERROR(MATCH(1,1/((M91:M98&gt;AT92)+(M91:M98&lt;AT91)),1),0)</f>
        <v>0</v>
      </c>
      <c r="AU93" s="74">
        <f t="array" ref="AU93">IFERROR(MATCH(1,1/((N91:N98&gt;AU92)+(N91:N98&lt;AU91)),1),0)</f>
        <v>0</v>
      </c>
      <c r="AV93" s="75">
        <f t="array" ref="AV93">IFERROR(MATCH(1,1/((O91:O98&gt;AV92)+(O91:O98&lt;AV91)),1),0)</f>
        <v>0</v>
      </c>
      <c r="AW93" s="74">
        <f t="array" ref="AW93">IFERROR(MATCH(1,1/((P91:P98&gt;AW92)+(P91:P98&lt;AW91)),1),0)</f>
        <v>0</v>
      </c>
      <c r="AX93" s="75">
        <f t="array" ref="AX93">IFERROR(MATCH(1,1/((Q91:Q98&gt;AX92)+(Q91:Q98&lt;AX91)),1),0)</f>
        <v>0</v>
      </c>
      <c r="AY93" s="74">
        <f t="array" ref="AY93">IFERROR(MATCH(1,1/((R91:R98&gt;AY92)+(R91:R98&lt;AY91)),1),0)</f>
        <v>0</v>
      </c>
      <c r="AZ93" s="74">
        <f t="array" ref="AZ93">IFERROR(MATCH(1,1/((S91:S98&gt;AZ92)+(S91:S98&lt;AZ91)),1),0)</f>
        <v>0</v>
      </c>
      <c r="BA93" s="74">
        <f t="array" ref="BA93">IFERROR(MATCH(1,1/((T91:T98&gt;BA92)+(T91:T98&lt;BA91)),1),0)</f>
        <v>0</v>
      </c>
      <c r="BB93" s="74">
        <f t="array" ref="BB93">IFERROR(MATCH(1,1/((U91:U98&gt;BB92)+(U91:U98&lt;BB91)),1),0)</f>
        <v>0</v>
      </c>
      <c r="BC93" s="74">
        <f t="array" ref="BC93">IFERROR(MATCH(1,1/((V91:V98&gt;BC92)+(V91:V98&lt;BC91)),1),0)</f>
        <v>0</v>
      </c>
      <c r="BD93" s="74">
        <f t="array" ref="BD93">IFERROR(MATCH(1,1/((W91:W98&gt;BD92)+(W91:W98&lt;BD91)),1),0)</f>
        <v>0</v>
      </c>
      <c r="BE93" s="74">
        <f t="array" ref="BE93">IFERROR(MATCH(1,1/((X91:X98&gt;BE92)+(X91:X98&lt;BE91)),1),0)</f>
        <v>0</v>
      </c>
      <c r="BF93" s="74">
        <f t="array" ref="BF93">IFERROR(MATCH(1,1/((Y91:Y98&gt;BF92)+(Y91:Y98&lt;BF91)),1),0)</f>
        <v>0</v>
      </c>
    </row>
    <row r="94" spans="1:58" s="28" customFormat="1" x14ac:dyDescent="0.25">
      <c r="A94" s="32">
        <v>45</v>
      </c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X94" s="29"/>
      <c r="Y94" s="29"/>
      <c r="AF94" s="122"/>
      <c r="AH94" s="106" t="s">
        <v>67</v>
      </c>
      <c r="AI94" s="74">
        <f t="array" ref="AI94">IFERROR(MATCH(1,1/((B91:B98&gt;AI92)+(B91:B98&lt;AI91)),1)+1,0)</f>
        <v>0</v>
      </c>
      <c r="AJ94" s="74">
        <f t="array" ref="AJ94">IFERROR(MATCH(1,1/((C91:C98&gt;AJ92)+(C91:C98&lt;AJ91)),1)+1,0)</f>
        <v>0</v>
      </c>
      <c r="AK94" s="74">
        <f>IFERROR(MATCH(1,1/((D91:D98&gt;AK92)+(D91:D98&lt;AK91)),1)+1,0)</f>
        <v>0</v>
      </c>
      <c r="AL94" s="74">
        <f t="array" ref="AL94">IFERROR(MATCH(1,1/((E91:E98&gt;AL92)+(E91:E98&lt;AL91)),1)+1,0)</f>
        <v>0</v>
      </c>
      <c r="AM94" s="74">
        <f t="array" ref="AM94">IFERROR(MATCH(1,1/((F91:F98&gt;AM92)+(F91:F98&lt;AM91)),1)+1,0)</f>
        <v>0</v>
      </c>
      <c r="AN94" s="74">
        <f t="array" ref="AN94">IFERROR(MATCH(1,1/((G91:G98&gt;AN92)+(G91:G98&lt;AN91)),1)+1,0)</f>
        <v>0</v>
      </c>
      <c r="AO94" s="75">
        <f t="array" ref="AO94">IFERROR(MATCH(1,1/((H91:H98&gt;AO92)+(H91:H98&lt;AO91)),1)+1,0)</f>
        <v>0</v>
      </c>
      <c r="AP94" s="74">
        <f t="array" ref="AP94">IFERROR(MATCH(1,1/((I91:I98&gt;AP92)+(I91:I98&lt;AP91)),1)+1,0)</f>
        <v>0</v>
      </c>
      <c r="AQ94" s="74">
        <f t="array" ref="AQ94">IFERROR(MATCH(1,1/((J91:J98&gt;AQ92)+(J91:J98&lt;AQ91)),1)+1,0)</f>
        <v>0</v>
      </c>
      <c r="AR94" s="74">
        <f t="array" ref="AR94">IFERROR(MATCH(1,1/((K91:K98&gt;AR92)+(K91:K98&lt;AR91)),1)+1,0)</f>
        <v>0</v>
      </c>
      <c r="AS94" s="74">
        <f t="array" ref="AS94">IFERROR(MATCH(1,1/((L91:L98&gt;AS92)+(L91:L98&lt;AS91)),1)+1,0)</f>
        <v>0</v>
      </c>
      <c r="AT94" s="74">
        <f t="array" ref="AT94">IFERROR(MATCH(1,1/((M91:M98&gt;AT92)+(M91:M98&lt;AT91)),1)+1,0)</f>
        <v>0</v>
      </c>
      <c r="AU94" s="74">
        <f t="array" ref="AU94">IFERROR(MATCH(1,1/((N91:N98&gt;AU92)+(N91:N98&lt;AU91)),1)+1,0)</f>
        <v>0</v>
      </c>
      <c r="AV94" s="75">
        <f t="array" ref="AV94">IFERROR(MATCH(1,1/((O91:O98&gt;AV92)+(O91:O98&lt;AV91)),1)+1,0)</f>
        <v>0</v>
      </c>
      <c r="AW94" s="74">
        <f t="array" ref="AW94">IFERROR(MATCH(1,1/((P91:P98&gt;AW92)+(P91:P98&lt;AW91)),1)+1,0)</f>
        <v>0</v>
      </c>
      <c r="AX94" s="75">
        <f t="array" ref="AX94">IFERROR(MATCH(1,1/((Q91:Q98&gt;AX92)+(Q91:Q98&lt;AX91)),1)+1,0)</f>
        <v>0</v>
      </c>
      <c r="AY94" s="74">
        <f t="array" ref="AY94">IFERROR(MATCH(1,1/((R91:R98&gt;AY92)+(R91:R98&lt;AY91)),1)+1,0)</f>
        <v>0</v>
      </c>
      <c r="AZ94" s="74">
        <f t="array" ref="AZ94">IFERROR(MATCH(1,1/((S91:S98&gt;AZ92)+(S91:S98&lt;AZ91)),1)+1,0)</f>
        <v>0</v>
      </c>
      <c r="BA94" s="74">
        <f t="array" ref="BA94">IFERROR(MATCH(1,1/((T91:T98&gt;BA92)+(T91:T98&lt;BA91)),1)+1,0)</f>
        <v>0</v>
      </c>
      <c r="BB94" s="74">
        <f t="array" ref="BB94">IFERROR(MATCH(1,1/((U91:U98&gt;BB92)+(U91:U98&lt;BB91)),1)+1,0)</f>
        <v>0</v>
      </c>
      <c r="BC94" s="74">
        <f t="array" ref="BC94">IFERROR(MATCH(1,1/((V91:V98&gt;BC92)+(V91:V98&lt;BC91)),1)+1,0)</f>
        <v>0</v>
      </c>
      <c r="BD94" s="74">
        <f t="array" ref="BD94">IFERROR(MATCH(1,1/((W91:W98&gt;BD92)+(W91:W98&lt;BD91)),1)+1,0)</f>
        <v>0</v>
      </c>
      <c r="BE94" s="74">
        <f t="array" ref="BE94">IFERROR(MATCH(1,1/((X91:X98&gt;BE92)+(X91:X98&lt;BE91)),1)+1,0)</f>
        <v>0</v>
      </c>
      <c r="BF94" s="74">
        <f t="array" ref="BF94">IFERROR(MATCH(1,1/((Y91:Y98&gt;BF92)+(Y91:Y98&lt;BF91)),1)+1,0)</f>
        <v>0</v>
      </c>
    </row>
    <row r="95" spans="1:58" s="28" customFormat="1" x14ac:dyDescent="0.25">
      <c r="A95" s="32">
        <v>60</v>
      </c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X95" s="29"/>
      <c r="Y95" s="29"/>
      <c r="AF95" s="122"/>
      <c r="AH95" s="106" t="s">
        <v>68</v>
      </c>
      <c r="AI95" s="74" t="str">
        <f t="shared" ref="AI95:BF95" si="26">IFERROR((INDEX($A91:$A98,AI94)-INDEX($A91:$A98,AI93))/(INDEX(B91:B98,AI94)-INDEX(B91:B98,AI93)),"INF")</f>
        <v>INF</v>
      </c>
      <c r="AJ95" s="74" t="str">
        <f t="shared" si="26"/>
        <v>INF</v>
      </c>
      <c r="AK95" s="74" t="str">
        <f t="shared" si="26"/>
        <v>INF</v>
      </c>
      <c r="AL95" s="74" t="str">
        <f t="shared" si="26"/>
        <v>INF</v>
      </c>
      <c r="AM95" s="74" t="str">
        <f t="shared" si="26"/>
        <v>INF</v>
      </c>
      <c r="AN95" s="74" t="str">
        <f t="shared" si="26"/>
        <v>INF</v>
      </c>
      <c r="AO95" s="75" t="str">
        <f t="shared" si="26"/>
        <v>INF</v>
      </c>
      <c r="AP95" s="74" t="str">
        <f t="shared" si="26"/>
        <v>INF</v>
      </c>
      <c r="AQ95" s="74" t="str">
        <f t="shared" si="26"/>
        <v>INF</v>
      </c>
      <c r="AR95" s="74" t="str">
        <f t="shared" si="26"/>
        <v>INF</v>
      </c>
      <c r="AS95" s="74" t="str">
        <f t="shared" si="26"/>
        <v>INF</v>
      </c>
      <c r="AT95" s="74" t="str">
        <f t="shared" si="26"/>
        <v>INF</v>
      </c>
      <c r="AU95" s="74" t="str">
        <f t="shared" si="26"/>
        <v>INF</v>
      </c>
      <c r="AV95" s="75" t="str">
        <f t="shared" si="26"/>
        <v>INF</v>
      </c>
      <c r="AW95" s="74" t="str">
        <f t="shared" si="26"/>
        <v>INF</v>
      </c>
      <c r="AX95" s="75" t="str">
        <f t="shared" si="26"/>
        <v>INF</v>
      </c>
      <c r="AY95" s="74" t="str">
        <f t="shared" si="26"/>
        <v>INF</v>
      </c>
      <c r="AZ95" s="74" t="str">
        <f t="shared" si="26"/>
        <v>INF</v>
      </c>
      <c r="BA95" s="74" t="str">
        <f t="shared" si="26"/>
        <v>INF</v>
      </c>
      <c r="BB95" s="74" t="str">
        <f t="shared" si="26"/>
        <v>INF</v>
      </c>
      <c r="BC95" s="74" t="str">
        <f t="shared" si="26"/>
        <v>INF</v>
      </c>
      <c r="BD95" s="74" t="str">
        <f t="shared" si="26"/>
        <v>INF</v>
      </c>
      <c r="BE95" s="74" t="str">
        <f t="shared" si="26"/>
        <v>INF</v>
      </c>
      <c r="BF95" s="74" t="str">
        <f t="shared" si="26"/>
        <v>INF</v>
      </c>
    </row>
    <row r="96" spans="1:58" s="28" customFormat="1" x14ac:dyDescent="0.25">
      <c r="A96" s="32">
        <v>90</v>
      </c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X96" s="29"/>
      <c r="Y96" s="29"/>
      <c r="AF96" s="122"/>
      <c r="AH96" s="109" t="s">
        <v>69</v>
      </c>
      <c r="AI96" s="80">
        <f t="shared" ref="AI96:BF96" si="27">IFERROR(INDEX($A91:$A98,AI93)+((IF(AND(INDEX(B91:B98,AI93)&lt;=AI91,AI91&lt;=INDEX(B91:B98,AI94)),AI91,AI92)-INDEX(B91:B98,AI93))*AI95),0)</f>
        <v>0</v>
      </c>
      <c r="AJ96" s="80">
        <f t="shared" si="27"/>
        <v>0</v>
      </c>
      <c r="AK96" s="80">
        <f t="shared" si="27"/>
        <v>0</v>
      </c>
      <c r="AL96" s="80">
        <f t="shared" si="27"/>
        <v>0</v>
      </c>
      <c r="AM96" s="80">
        <f t="shared" si="27"/>
        <v>0</v>
      </c>
      <c r="AN96" s="80">
        <f t="shared" si="27"/>
        <v>0</v>
      </c>
      <c r="AO96" s="121">
        <f t="shared" si="27"/>
        <v>0</v>
      </c>
      <c r="AP96" s="80">
        <f t="shared" si="27"/>
        <v>0</v>
      </c>
      <c r="AQ96" s="80">
        <f t="shared" si="27"/>
        <v>0</v>
      </c>
      <c r="AR96" s="80">
        <f t="shared" si="27"/>
        <v>0</v>
      </c>
      <c r="AS96" s="80">
        <f t="shared" si="27"/>
        <v>0</v>
      </c>
      <c r="AT96" s="80">
        <f t="shared" si="27"/>
        <v>0</v>
      </c>
      <c r="AU96" s="80">
        <f t="shared" si="27"/>
        <v>0</v>
      </c>
      <c r="AV96" s="121">
        <f t="shared" si="27"/>
        <v>0</v>
      </c>
      <c r="AW96" s="80">
        <f t="shared" si="27"/>
        <v>0</v>
      </c>
      <c r="AX96" s="121">
        <f t="shared" si="27"/>
        <v>0</v>
      </c>
      <c r="AY96" s="80">
        <f t="shared" si="27"/>
        <v>0</v>
      </c>
      <c r="AZ96" s="80">
        <f t="shared" si="27"/>
        <v>0</v>
      </c>
      <c r="BA96" s="80">
        <f t="shared" si="27"/>
        <v>0</v>
      </c>
      <c r="BB96" s="80">
        <f t="shared" si="27"/>
        <v>0</v>
      </c>
      <c r="BC96" s="80">
        <f t="shared" si="27"/>
        <v>0</v>
      </c>
      <c r="BD96" s="80">
        <f t="shared" si="27"/>
        <v>0</v>
      </c>
      <c r="BE96" s="80">
        <f t="shared" si="27"/>
        <v>0</v>
      </c>
      <c r="BF96" s="80">
        <f t="shared" si="27"/>
        <v>0</v>
      </c>
    </row>
    <row r="97" spans="1:58" s="28" customFormat="1" x14ac:dyDescent="0.25">
      <c r="A97" s="32">
        <v>120</v>
      </c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X97" s="29"/>
      <c r="Y97" s="29"/>
      <c r="AH97" s="106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</row>
    <row r="98" spans="1:58" s="28" customFormat="1" x14ac:dyDescent="0.25">
      <c r="A98" s="32">
        <v>300</v>
      </c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AH98" s="106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</row>
    <row r="99" spans="1:58" s="28" customFormat="1" x14ac:dyDescent="0.25">
      <c r="A99" s="32">
        <v>600</v>
      </c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AH99" s="106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</row>
    <row r="100" spans="1:58" s="28" customFormat="1" x14ac:dyDescent="0.25">
      <c r="A100" s="32">
        <v>1800</v>
      </c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AG100" s="123"/>
      <c r="AH100" s="106"/>
      <c r="AI100" s="74"/>
      <c r="AJ100" s="74"/>
      <c r="AK100" s="74"/>
      <c r="AL100" s="74"/>
      <c r="AM100" s="74"/>
      <c r="AN100" s="74"/>
      <c r="AO100" s="74"/>
      <c r="AP100" s="76"/>
      <c r="AQ100" s="76"/>
      <c r="AR100" s="76"/>
      <c r="AS100" s="76"/>
      <c r="AT100" s="76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</row>
    <row r="101" spans="1:58" s="28" customFormat="1" x14ac:dyDescent="0.2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AG101" s="123"/>
      <c r="AH101" s="106"/>
      <c r="AI101" s="74"/>
      <c r="AJ101" s="74"/>
      <c r="AK101" s="74"/>
      <c r="AL101" s="74"/>
      <c r="AM101" s="74"/>
      <c r="AN101" s="74"/>
      <c r="AO101" s="74"/>
      <c r="AP101" s="76"/>
      <c r="AQ101" s="76"/>
      <c r="AR101" s="76"/>
      <c r="AS101" s="76"/>
      <c r="AT101" s="76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</row>
    <row r="102" spans="1:58" s="28" customFormat="1" x14ac:dyDescent="0.25">
      <c r="A102" s="33" t="s">
        <v>29</v>
      </c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AG102" s="123"/>
      <c r="AH102" s="106"/>
      <c r="AI102" s="74"/>
      <c r="AJ102" s="74"/>
      <c r="AK102" s="74"/>
      <c r="AL102" s="74"/>
      <c r="AM102" s="74"/>
      <c r="AN102" s="74"/>
      <c r="AO102" s="74"/>
      <c r="AP102" s="76"/>
      <c r="AQ102" s="76"/>
      <c r="AR102" s="76"/>
      <c r="AS102" s="76"/>
      <c r="AT102" s="76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</row>
    <row r="103" spans="1:58" s="28" customFormat="1" x14ac:dyDescent="0.25">
      <c r="A103" s="33" t="s">
        <v>34</v>
      </c>
      <c r="B103" s="35" t="s">
        <v>4</v>
      </c>
      <c r="C103" s="35" t="s">
        <v>5</v>
      </c>
      <c r="D103" s="33" t="s">
        <v>6</v>
      </c>
      <c r="E103" s="33" t="s">
        <v>7</v>
      </c>
      <c r="F103" s="33" t="s">
        <v>8</v>
      </c>
      <c r="G103" s="33" t="s">
        <v>9</v>
      </c>
      <c r="H103" s="33" t="s">
        <v>10</v>
      </c>
      <c r="I103" s="33" t="s">
        <v>11</v>
      </c>
      <c r="J103" s="33" t="s">
        <v>12</v>
      </c>
      <c r="K103" s="33" t="s">
        <v>13</v>
      </c>
      <c r="L103" s="33" t="s">
        <v>14</v>
      </c>
      <c r="M103" s="33" t="s">
        <v>15</v>
      </c>
      <c r="N103" s="33" t="s">
        <v>16</v>
      </c>
      <c r="O103" s="33" t="s">
        <v>17</v>
      </c>
      <c r="P103" s="33" t="s">
        <v>18</v>
      </c>
      <c r="Q103" s="33" t="s">
        <v>19</v>
      </c>
      <c r="R103" s="33" t="s">
        <v>20</v>
      </c>
      <c r="S103" s="33" t="s">
        <v>21</v>
      </c>
      <c r="T103" s="33" t="s">
        <v>22</v>
      </c>
      <c r="U103" s="33" t="s">
        <v>23</v>
      </c>
      <c r="V103" s="33" t="s">
        <v>24</v>
      </c>
      <c r="W103" s="33" t="s">
        <v>25</v>
      </c>
      <c r="X103" s="33" t="s">
        <v>26</v>
      </c>
      <c r="Y103" s="33" t="s">
        <v>27</v>
      </c>
      <c r="AG103" s="123"/>
      <c r="AH103" s="106"/>
      <c r="AI103" s="74" t="s">
        <v>4</v>
      </c>
      <c r="AJ103" s="74" t="s">
        <v>5</v>
      </c>
      <c r="AK103" s="74" t="s">
        <v>6</v>
      </c>
      <c r="AL103" s="74" t="s">
        <v>7</v>
      </c>
      <c r="AM103" s="74" t="s">
        <v>8</v>
      </c>
      <c r="AN103" s="74" t="s">
        <v>9</v>
      </c>
      <c r="AO103" s="74" t="s">
        <v>10</v>
      </c>
      <c r="AP103" s="77" t="s">
        <v>11</v>
      </c>
      <c r="AQ103" s="77" t="s">
        <v>12</v>
      </c>
      <c r="AR103" s="77" t="s">
        <v>13</v>
      </c>
      <c r="AS103" s="77" t="s">
        <v>14</v>
      </c>
      <c r="AT103" s="77" t="s">
        <v>15</v>
      </c>
      <c r="AU103" s="74" t="s">
        <v>16</v>
      </c>
      <c r="AV103" s="74" t="s">
        <v>17</v>
      </c>
      <c r="AW103" s="74" t="s">
        <v>18</v>
      </c>
      <c r="AX103" s="74" t="s">
        <v>19</v>
      </c>
      <c r="AY103" s="74" t="s">
        <v>20</v>
      </c>
      <c r="AZ103" s="74" t="s">
        <v>21</v>
      </c>
      <c r="BA103" s="74" t="s">
        <v>22</v>
      </c>
      <c r="BB103" s="74" t="s">
        <v>23</v>
      </c>
      <c r="BC103" s="74" t="s">
        <v>24</v>
      </c>
      <c r="BD103" s="74" t="s">
        <v>25</v>
      </c>
      <c r="BE103" s="74" t="s">
        <v>26</v>
      </c>
      <c r="BF103" s="74" t="s">
        <v>27</v>
      </c>
    </row>
    <row r="104" spans="1:58" s="28" customFormat="1" x14ac:dyDescent="0.25">
      <c r="A104" s="32">
        <v>3</v>
      </c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X104" s="29"/>
      <c r="Y104" s="29"/>
      <c r="AG104" s="123"/>
      <c r="AH104" s="106" t="s">
        <v>52</v>
      </c>
      <c r="AI104" s="74" t="str">
        <f t="shared" ref="AI104:BF104" si="28">IFERROR(SLOPE(LN(B104:B110),LN($A104:$A110)),"")</f>
        <v/>
      </c>
      <c r="AJ104" s="74" t="str">
        <f t="shared" si="28"/>
        <v/>
      </c>
      <c r="AK104" s="74" t="str">
        <f t="shared" si="28"/>
        <v/>
      </c>
      <c r="AL104" s="74" t="str">
        <f t="shared" si="28"/>
        <v/>
      </c>
      <c r="AM104" s="74" t="str">
        <f t="shared" si="28"/>
        <v/>
      </c>
      <c r="AN104" s="74" t="str">
        <f t="shared" si="28"/>
        <v/>
      </c>
      <c r="AO104" s="74" t="str">
        <f t="shared" si="28"/>
        <v/>
      </c>
      <c r="AP104" s="74" t="str">
        <f t="shared" si="28"/>
        <v/>
      </c>
      <c r="AQ104" s="74" t="str">
        <f t="shared" si="28"/>
        <v/>
      </c>
      <c r="AR104" s="74" t="str">
        <f t="shared" si="28"/>
        <v/>
      </c>
      <c r="AS104" s="74" t="str">
        <f t="shared" si="28"/>
        <v/>
      </c>
      <c r="AT104" s="74" t="str">
        <f t="shared" si="28"/>
        <v/>
      </c>
      <c r="AU104" s="74" t="str">
        <f t="shared" si="28"/>
        <v/>
      </c>
      <c r="AV104" s="74" t="str">
        <f t="shared" si="28"/>
        <v/>
      </c>
      <c r="AW104" s="74" t="str">
        <f t="shared" si="28"/>
        <v/>
      </c>
      <c r="AX104" s="74" t="str">
        <f t="shared" si="28"/>
        <v/>
      </c>
      <c r="AY104" s="74" t="str">
        <f t="shared" si="28"/>
        <v/>
      </c>
      <c r="AZ104" s="74" t="str">
        <f t="shared" si="28"/>
        <v/>
      </c>
      <c r="BA104" s="74" t="str">
        <f t="shared" si="28"/>
        <v/>
      </c>
      <c r="BB104" s="74" t="str">
        <f t="shared" si="28"/>
        <v/>
      </c>
      <c r="BC104" s="74" t="str">
        <f t="shared" si="28"/>
        <v/>
      </c>
      <c r="BD104" s="74" t="str">
        <f t="shared" si="28"/>
        <v/>
      </c>
      <c r="BE104" s="74" t="str">
        <f t="shared" si="28"/>
        <v/>
      </c>
      <c r="BF104" s="74" t="str">
        <f t="shared" si="28"/>
        <v/>
      </c>
    </row>
    <row r="105" spans="1:58" s="28" customFormat="1" x14ac:dyDescent="0.25">
      <c r="A105" s="32">
        <v>10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X105" s="29"/>
      <c r="Y105" s="29"/>
      <c r="AG105" s="123"/>
      <c r="AH105" s="106" t="s">
        <v>53</v>
      </c>
      <c r="AI105" s="74" t="str">
        <f t="shared" ref="AI105:BF105" si="29">IFERROR(EXP(INTERCEPT(LN(B104:B110),LN($A104:$A110))),"")</f>
        <v/>
      </c>
      <c r="AJ105" s="74" t="str">
        <f t="shared" si="29"/>
        <v/>
      </c>
      <c r="AK105" s="74" t="str">
        <f t="shared" si="29"/>
        <v/>
      </c>
      <c r="AL105" s="74" t="str">
        <f t="shared" si="29"/>
        <v/>
      </c>
      <c r="AM105" s="74" t="str">
        <f t="shared" si="29"/>
        <v/>
      </c>
      <c r="AN105" s="74" t="str">
        <f t="shared" si="29"/>
        <v/>
      </c>
      <c r="AO105" s="74" t="str">
        <f t="shared" si="29"/>
        <v/>
      </c>
      <c r="AP105" s="74" t="str">
        <f t="shared" si="29"/>
        <v/>
      </c>
      <c r="AQ105" s="74" t="str">
        <f t="shared" si="29"/>
        <v/>
      </c>
      <c r="AR105" s="74" t="str">
        <f t="shared" si="29"/>
        <v/>
      </c>
      <c r="AS105" s="74" t="str">
        <f t="shared" si="29"/>
        <v/>
      </c>
      <c r="AT105" s="74" t="str">
        <f t="shared" si="29"/>
        <v/>
      </c>
      <c r="AU105" s="74" t="str">
        <f t="shared" si="29"/>
        <v/>
      </c>
      <c r="AV105" s="74" t="str">
        <f t="shared" si="29"/>
        <v/>
      </c>
      <c r="AW105" s="74" t="str">
        <f t="shared" si="29"/>
        <v/>
      </c>
      <c r="AX105" s="74" t="str">
        <f t="shared" si="29"/>
        <v/>
      </c>
      <c r="AY105" s="74" t="str">
        <f t="shared" si="29"/>
        <v/>
      </c>
      <c r="AZ105" s="74" t="str">
        <f t="shared" si="29"/>
        <v/>
      </c>
      <c r="BA105" s="74" t="str">
        <f t="shared" si="29"/>
        <v/>
      </c>
      <c r="BB105" s="74" t="str">
        <f t="shared" si="29"/>
        <v/>
      </c>
      <c r="BC105" s="74" t="str">
        <f t="shared" si="29"/>
        <v/>
      </c>
      <c r="BD105" s="74" t="str">
        <f t="shared" si="29"/>
        <v/>
      </c>
      <c r="BE105" s="74" t="str">
        <f t="shared" si="29"/>
        <v/>
      </c>
      <c r="BF105" s="74" t="str">
        <f t="shared" si="29"/>
        <v/>
      </c>
    </row>
    <row r="106" spans="1:58" s="28" customFormat="1" x14ac:dyDescent="0.25">
      <c r="A106" s="32">
        <v>30</v>
      </c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X106" s="29"/>
      <c r="Y106" s="29"/>
      <c r="AG106" s="123"/>
      <c r="AH106" s="106" t="s">
        <v>48</v>
      </c>
      <c r="AI106" s="74" t="str">
        <f t="shared" ref="AI106:BF106" si="30">IFERROR(RSQ(LN(B104:B110),LN($A104:$A110)),"")</f>
        <v/>
      </c>
      <c r="AJ106" s="74" t="str">
        <f t="shared" si="30"/>
        <v/>
      </c>
      <c r="AK106" s="74" t="str">
        <f t="shared" si="30"/>
        <v/>
      </c>
      <c r="AL106" s="74" t="str">
        <f t="shared" si="30"/>
        <v/>
      </c>
      <c r="AM106" s="74" t="str">
        <f t="shared" si="30"/>
        <v/>
      </c>
      <c r="AN106" s="74" t="str">
        <f t="shared" si="30"/>
        <v/>
      </c>
      <c r="AO106" s="74" t="str">
        <f t="shared" si="30"/>
        <v/>
      </c>
      <c r="AP106" s="74" t="str">
        <f t="shared" si="30"/>
        <v/>
      </c>
      <c r="AQ106" s="74" t="str">
        <f t="shared" si="30"/>
        <v/>
      </c>
      <c r="AR106" s="74" t="str">
        <f t="shared" si="30"/>
        <v/>
      </c>
      <c r="AS106" s="74" t="str">
        <f t="shared" si="30"/>
        <v/>
      </c>
      <c r="AT106" s="74" t="str">
        <f t="shared" si="30"/>
        <v/>
      </c>
      <c r="AU106" s="74" t="str">
        <f t="shared" si="30"/>
        <v/>
      </c>
      <c r="AV106" s="74" t="str">
        <f t="shared" si="30"/>
        <v/>
      </c>
      <c r="AW106" s="74" t="str">
        <f t="shared" si="30"/>
        <v/>
      </c>
      <c r="AX106" s="74" t="str">
        <f t="shared" si="30"/>
        <v/>
      </c>
      <c r="AY106" s="74" t="str">
        <f t="shared" si="30"/>
        <v/>
      </c>
      <c r="AZ106" s="74" t="str">
        <f t="shared" si="30"/>
        <v/>
      </c>
      <c r="BA106" s="74" t="str">
        <f t="shared" si="30"/>
        <v/>
      </c>
      <c r="BB106" s="74" t="str">
        <f t="shared" si="30"/>
        <v/>
      </c>
      <c r="BC106" s="74" t="str">
        <f t="shared" si="30"/>
        <v/>
      </c>
      <c r="BD106" s="74" t="str">
        <f t="shared" si="30"/>
        <v/>
      </c>
      <c r="BE106" s="74" t="str">
        <f t="shared" si="30"/>
        <v/>
      </c>
      <c r="BF106" s="74" t="str">
        <f t="shared" si="30"/>
        <v/>
      </c>
    </row>
    <row r="107" spans="1:58" s="28" customFormat="1" x14ac:dyDescent="0.25">
      <c r="A107" s="32">
        <v>45</v>
      </c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X107" s="29"/>
      <c r="Y107" s="29"/>
      <c r="AG107" s="123"/>
      <c r="AH107" s="107" t="s">
        <v>50</v>
      </c>
      <c r="AI107" s="78" t="str">
        <f>IFERROR(AI104-1,"")</f>
        <v/>
      </c>
      <c r="AJ107" s="78" t="str">
        <f t="shared" ref="AJ107:BF107" si="31">IFERROR(AJ104-1,"")</f>
        <v/>
      </c>
      <c r="AK107" s="78" t="str">
        <f t="shared" si="31"/>
        <v/>
      </c>
      <c r="AL107" s="78" t="str">
        <f t="shared" si="31"/>
        <v/>
      </c>
      <c r="AM107" s="78" t="str">
        <f t="shared" si="31"/>
        <v/>
      </c>
      <c r="AN107" s="78" t="str">
        <f t="shared" si="31"/>
        <v/>
      </c>
      <c r="AO107" s="78" t="str">
        <f t="shared" si="31"/>
        <v/>
      </c>
      <c r="AP107" s="78" t="str">
        <f t="shared" si="31"/>
        <v/>
      </c>
      <c r="AQ107" s="78" t="str">
        <f t="shared" si="31"/>
        <v/>
      </c>
      <c r="AR107" s="78" t="str">
        <f t="shared" si="31"/>
        <v/>
      </c>
      <c r="AS107" s="78" t="str">
        <f t="shared" si="31"/>
        <v/>
      </c>
      <c r="AT107" s="78" t="str">
        <f t="shared" si="31"/>
        <v/>
      </c>
      <c r="AU107" s="78" t="str">
        <f t="shared" si="31"/>
        <v/>
      </c>
      <c r="AV107" s="78" t="str">
        <f t="shared" si="31"/>
        <v/>
      </c>
      <c r="AW107" s="78" t="str">
        <f t="shared" si="31"/>
        <v/>
      </c>
      <c r="AX107" s="78" t="str">
        <f t="shared" si="31"/>
        <v/>
      </c>
      <c r="AY107" s="78" t="str">
        <f t="shared" si="31"/>
        <v/>
      </c>
      <c r="AZ107" s="78" t="str">
        <f t="shared" si="31"/>
        <v/>
      </c>
      <c r="BA107" s="78" t="str">
        <f t="shared" si="31"/>
        <v/>
      </c>
      <c r="BB107" s="78" t="str">
        <f t="shared" si="31"/>
        <v/>
      </c>
      <c r="BC107" s="78" t="str">
        <f t="shared" si="31"/>
        <v/>
      </c>
      <c r="BD107" s="78" t="str">
        <f t="shared" si="31"/>
        <v/>
      </c>
      <c r="BE107" s="78" t="str">
        <f t="shared" si="31"/>
        <v/>
      </c>
      <c r="BF107" s="78" t="str">
        <f t="shared" si="31"/>
        <v/>
      </c>
    </row>
    <row r="108" spans="1:58" s="28" customFormat="1" x14ac:dyDescent="0.25">
      <c r="A108" s="32">
        <v>60</v>
      </c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X108" s="29"/>
      <c r="Y108" s="29"/>
      <c r="AG108" s="123"/>
      <c r="AH108" s="106" t="s">
        <v>54</v>
      </c>
      <c r="AI108" s="74" t="str">
        <f>IFERROR(AI105*AI104,"")</f>
        <v/>
      </c>
      <c r="AJ108" s="74" t="str">
        <f t="shared" ref="AJ108:BF108" si="32">IFERROR(AJ105*AJ104,"")</f>
        <v/>
      </c>
      <c r="AK108" s="74" t="str">
        <f t="shared" si="32"/>
        <v/>
      </c>
      <c r="AL108" s="74" t="str">
        <f t="shared" si="32"/>
        <v/>
      </c>
      <c r="AM108" s="74" t="str">
        <f t="shared" si="32"/>
        <v/>
      </c>
      <c r="AN108" s="74" t="str">
        <f t="shared" si="32"/>
        <v/>
      </c>
      <c r="AO108" s="74" t="str">
        <f t="shared" si="32"/>
        <v/>
      </c>
      <c r="AP108" s="74" t="str">
        <f t="shared" si="32"/>
        <v/>
      </c>
      <c r="AQ108" s="74" t="str">
        <f t="shared" si="32"/>
        <v/>
      </c>
      <c r="AR108" s="74" t="str">
        <f t="shared" si="32"/>
        <v/>
      </c>
      <c r="AS108" s="74" t="str">
        <f t="shared" si="32"/>
        <v/>
      </c>
      <c r="AT108" s="74" t="str">
        <f t="shared" si="32"/>
        <v/>
      </c>
      <c r="AU108" s="74" t="str">
        <f t="shared" si="32"/>
        <v/>
      </c>
      <c r="AV108" s="74" t="str">
        <f t="shared" si="32"/>
        <v/>
      </c>
      <c r="AW108" s="74" t="str">
        <f t="shared" si="32"/>
        <v/>
      </c>
      <c r="AX108" s="74" t="str">
        <f t="shared" si="32"/>
        <v/>
      </c>
      <c r="AY108" s="74" t="str">
        <f t="shared" si="32"/>
        <v/>
      </c>
      <c r="AZ108" s="74" t="str">
        <f t="shared" si="32"/>
        <v/>
      </c>
      <c r="BA108" s="74" t="str">
        <f t="shared" si="32"/>
        <v/>
      </c>
      <c r="BB108" s="74" t="str">
        <f t="shared" si="32"/>
        <v/>
      </c>
      <c r="BC108" s="74" t="str">
        <f t="shared" si="32"/>
        <v/>
      </c>
      <c r="BD108" s="74" t="str">
        <f t="shared" si="32"/>
        <v/>
      </c>
      <c r="BE108" s="74" t="str">
        <f t="shared" si="32"/>
        <v/>
      </c>
      <c r="BF108" s="74" t="str">
        <f t="shared" si="32"/>
        <v/>
      </c>
    </row>
    <row r="109" spans="1:58" s="28" customFormat="1" x14ac:dyDescent="0.25">
      <c r="A109" s="32">
        <v>90</v>
      </c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X109" s="29"/>
      <c r="Y109" s="29"/>
      <c r="AG109" s="123"/>
      <c r="AH109" s="108" t="s">
        <v>51</v>
      </c>
      <c r="AI109" s="79" t="str">
        <f>IFERROR((SIGN(AI104)*ABS($AI$3)/AI108)^(1/AI107),"")</f>
        <v/>
      </c>
      <c r="AJ109" s="79" t="str">
        <f t="shared" ref="AJ109:BF109" si="33">IFERROR((SIGN(AJ104)*ABS($AI$3)/AJ108)^(1/AJ107),"")</f>
        <v/>
      </c>
      <c r="AK109" s="79" t="str">
        <f t="shared" si="33"/>
        <v/>
      </c>
      <c r="AL109" s="79" t="str">
        <f t="shared" si="33"/>
        <v/>
      </c>
      <c r="AM109" s="79" t="str">
        <f t="shared" si="33"/>
        <v/>
      </c>
      <c r="AN109" s="79" t="str">
        <f t="shared" si="33"/>
        <v/>
      </c>
      <c r="AO109" s="79" t="str">
        <f t="shared" si="33"/>
        <v/>
      </c>
      <c r="AP109" s="79" t="str">
        <f t="shared" si="33"/>
        <v/>
      </c>
      <c r="AQ109" s="79" t="str">
        <f t="shared" si="33"/>
        <v/>
      </c>
      <c r="AR109" s="79" t="str">
        <f t="shared" si="33"/>
        <v/>
      </c>
      <c r="AS109" s="79" t="str">
        <f t="shared" si="33"/>
        <v/>
      </c>
      <c r="AT109" s="79" t="str">
        <f t="shared" si="33"/>
        <v/>
      </c>
      <c r="AU109" s="79" t="str">
        <f t="shared" si="33"/>
        <v/>
      </c>
      <c r="AV109" s="79" t="str">
        <f t="shared" si="33"/>
        <v/>
      </c>
      <c r="AW109" s="79" t="str">
        <f t="shared" si="33"/>
        <v/>
      </c>
      <c r="AX109" s="79" t="str">
        <f t="shared" si="33"/>
        <v/>
      </c>
      <c r="AY109" s="79" t="str">
        <f t="shared" si="33"/>
        <v/>
      </c>
      <c r="AZ109" s="79" t="str">
        <f t="shared" si="33"/>
        <v/>
      </c>
      <c r="BA109" s="79" t="str">
        <f t="shared" si="33"/>
        <v/>
      </c>
      <c r="BB109" s="79" t="str">
        <f t="shared" si="33"/>
        <v/>
      </c>
      <c r="BC109" s="79" t="str">
        <f t="shared" si="33"/>
        <v/>
      </c>
      <c r="BD109" s="79" t="str">
        <f t="shared" si="33"/>
        <v/>
      </c>
      <c r="BE109" s="79" t="str">
        <f t="shared" si="33"/>
        <v/>
      </c>
      <c r="BF109" s="79" t="str">
        <f t="shared" si="33"/>
        <v/>
      </c>
    </row>
    <row r="110" spans="1:58" s="28" customFormat="1" x14ac:dyDescent="0.25">
      <c r="A110" s="32">
        <v>120</v>
      </c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X110" s="29"/>
      <c r="Y110" s="29"/>
      <c r="AG110" s="123"/>
      <c r="AH110" s="109" t="s">
        <v>55</v>
      </c>
      <c r="AI110" s="80" t="str">
        <f>IFERROR(AI105*AI109^AI104,"")</f>
        <v/>
      </c>
      <c r="AJ110" s="80" t="str">
        <f t="shared" ref="AJ110:BF110" si="34">IFERROR(AJ105*AJ109^AJ104,"")</f>
        <v/>
      </c>
      <c r="AK110" s="80" t="str">
        <f t="shared" si="34"/>
        <v/>
      </c>
      <c r="AL110" s="80" t="str">
        <f t="shared" si="34"/>
        <v/>
      </c>
      <c r="AM110" s="80" t="str">
        <f t="shared" si="34"/>
        <v/>
      </c>
      <c r="AN110" s="80" t="str">
        <f t="shared" si="34"/>
        <v/>
      </c>
      <c r="AO110" s="80" t="str">
        <f t="shared" si="34"/>
        <v/>
      </c>
      <c r="AP110" s="81" t="str">
        <f t="shared" si="34"/>
        <v/>
      </c>
      <c r="AQ110" s="81" t="str">
        <f t="shared" si="34"/>
        <v/>
      </c>
      <c r="AR110" s="81" t="str">
        <f t="shared" si="34"/>
        <v/>
      </c>
      <c r="AS110" s="81" t="str">
        <f t="shared" si="34"/>
        <v/>
      </c>
      <c r="AT110" s="80" t="str">
        <f t="shared" si="34"/>
        <v/>
      </c>
      <c r="AU110" s="80" t="str">
        <f t="shared" si="34"/>
        <v/>
      </c>
      <c r="AV110" s="80" t="str">
        <f t="shared" si="34"/>
        <v/>
      </c>
      <c r="AW110" s="80" t="str">
        <f t="shared" si="34"/>
        <v/>
      </c>
      <c r="AX110" s="80" t="str">
        <f t="shared" si="34"/>
        <v/>
      </c>
      <c r="AY110" s="80" t="str">
        <f t="shared" si="34"/>
        <v/>
      </c>
      <c r="AZ110" s="80" t="str">
        <f t="shared" si="34"/>
        <v/>
      </c>
      <c r="BA110" s="80" t="str">
        <f t="shared" si="34"/>
        <v/>
      </c>
      <c r="BB110" s="80" t="str">
        <f t="shared" si="34"/>
        <v/>
      </c>
      <c r="BC110" s="80" t="str">
        <f t="shared" si="34"/>
        <v/>
      </c>
      <c r="BD110" s="80" t="str">
        <f t="shared" si="34"/>
        <v/>
      </c>
      <c r="BE110" s="80" t="str">
        <f t="shared" si="34"/>
        <v/>
      </c>
      <c r="BF110" s="80" t="str">
        <f t="shared" si="34"/>
        <v/>
      </c>
    </row>
    <row r="111" spans="1:58" s="28" customFormat="1" x14ac:dyDescent="0.25">
      <c r="A111" s="32">
        <v>300</v>
      </c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AG111" s="123"/>
      <c r="AH111" s="106"/>
      <c r="AI111" s="74"/>
      <c r="AJ111" s="74"/>
      <c r="AK111" s="74"/>
      <c r="AL111" s="74"/>
      <c r="AM111" s="74"/>
      <c r="AN111" s="74"/>
      <c r="AO111" s="74"/>
      <c r="AP111" s="76"/>
      <c r="AQ111" s="76"/>
      <c r="AR111" s="76"/>
      <c r="AS111" s="76"/>
      <c r="AT111" s="76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</row>
    <row r="112" spans="1:58" s="28" customFormat="1" x14ac:dyDescent="0.25">
      <c r="A112" s="32">
        <v>600</v>
      </c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AG112" s="123"/>
      <c r="AH112" s="106"/>
      <c r="AI112" s="74"/>
      <c r="AJ112" s="74"/>
      <c r="AK112" s="74"/>
      <c r="AL112" s="74"/>
      <c r="AM112" s="74"/>
      <c r="AN112" s="74"/>
      <c r="AO112" s="74"/>
      <c r="AP112" s="76"/>
      <c r="AQ112" s="76"/>
      <c r="AR112" s="76"/>
      <c r="AS112" s="76"/>
      <c r="AT112" s="76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</row>
    <row r="113" spans="1:58" s="28" customFormat="1" x14ac:dyDescent="0.25">
      <c r="A113" s="32">
        <v>1800</v>
      </c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AG113" s="123"/>
      <c r="AH113" s="106"/>
      <c r="AI113" s="74"/>
      <c r="AJ113" s="74"/>
      <c r="AK113" s="74"/>
      <c r="AL113" s="74"/>
      <c r="AM113" s="74"/>
      <c r="AN113" s="74"/>
      <c r="AO113" s="74"/>
      <c r="AP113" s="76"/>
      <c r="AQ113" s="76"/>
      <c r="AR113" s="76"/>
      <c r="AS113" s="76"/>
      <c r="AT113" s="76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</row>
    <row r="114" spans="1:58" s="15" customFormat="1" x14ac:dyDescent="0.25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AH114" s="110"/>
      <c r="AI114" s="82"/>
      <c r="AJ114" s="82"/>
      <c r="AK114" s="82"/>
      <c r="AL114" s="82"/>
      <c r="AM114" s="82"/>
      <c r="AN114" s="82"/>
      <c r="AO114" s="82"/>
      <c r="AP114" s="82"/>
      <c r="AQ114" s="82"/>
      <c r="AR114" s="82"/>
      <c r="AS114" s="82"/>
      <c r="AT114" s="82"/>
      <c r="AU114" s="82"/>
      <c r="AV114" s="82"/>
      <c r="AW114" s="82"/>
      <c r="AX114" s="82"/>
      <c r="AY114" s="82"/>
      <c r="AZ114" s="82"/>
      <c r="BA114" s="82"/>
      <c r="BB114" s="82"/>
      <c r="BC114" s="82"/>
      <c r="BD114" s="82"/>
      <c r="BE114" s="82"/>
      <c r="BF114" s="82"/>
    </row>
    <row r="115" spans="1:58" s="24" customFormat="1" ht="18.75" x14ac:dyDescent="0.3">
      <c r="A115" s="23" t="s">
        <v>2</v>
      </c>
      <c r="B115" s="23" t="s">
        <v>37</v>
      </c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AH115" s="111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</row>
    <row r="116" spans="1:58" s="24" customFormat="1" x14ac:dyDescent="0.25">
      <c r="A116" s="25"/>
      <c r="B116" s="26"/>
      <c r="C116" s="26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AH116" s="111"/>
      <c r="AI116" s="83" t="s">
        <v>4</v>
      </c>
      <c r="AJ116" s="83" t="s">
        <v>5</v>
      </c>
      <c r="AK116" s="83" t="s">
        <v>6</v>
      </c>
      <c r="AL116" s="83" t="s">
        <v>7</v>
      </c>
      <c r="AM116" s="83" t="s">
        <v>8</v>
      </c>
      <c r="AN116" s="83" t="s">
        <v>9</v>
      </c>
      <c r="AO116" s="83" t="s">
        <v>10</v>
      </c>
      <c r="AP116" s="83" t="s">
        <v>11</v>
      </c>
      <c r="AQ116" s="83" t="s">
        <v>12</v>
      </c>
      <c r="AR116" s="83" t="s">
        <v>13</v>
      </c>
      <c r="AS116" s="83" t="s">
        <v>14</v>
      </c>
      <c r="AT116" s="83" t="s">
        <v>15</v>
      </c>
      <c r="AU116" s="83" t="s">
        <v>16</v>
      </c>
      <c r="AV116" s="83" t="s">
        <v>17</v>
      </c>
      <c r="AW116" s="83" t="s">
        <v>18</v>
      </c>
      <c r="AX116" s="83" t="s">
        <v>19</v>
      </c>
      <c r="AY116" s="83" t="s">
        <v>20</v>
      </c>
      <c r="AZ116" s="83" t="s">
        <v>21</v>
      </c>
      <c r="BA116" s="83" t="s">
        <v>22</v>
      </c>
      <c r="BB116" s="83" t="s">
        <v>23</v>
      </c>
      <c r="BC116" s="83" t="s">
        <v>24</v>
      </c>
      <c r="BD116" s="83" t="s">
        <v>25</v>
      </c>
      <c r="BE116" s="83" t="s">
        <v>26</v>
      </c>
      <c r="BF116" s="83" t="s">
        <v>27</v>
      </c>
    </row>
    <row r="117" spans="1:58" s="24" customFormat="1" x14ac:dyDescent="0.25">
      <c r="A117" s="25" t="s">
        <v>3</v>
      </c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AH117" s="111" t="s">
        <v>64</v>
      </c>
      <c r="AI117" s="83">
        <f t="shared" ref="AI117:BF117" si="35">IF(B126-$AL$3*B121&lt;0,0,B126-$AL$3*B121)</f>
        <v>0</v>
      </c>
      <c r="AJ117" s="83">
        <f t="shared" si="35"/>
        <v>0</v>
      </c>
      <c r="AK117" s="83">
        <f t="shared" si="35"/>
        <v>0</v>
      </c>
      <c r="AL117" s="83">
        <f t="shared" si="35"/>
        <v>0</v>
      </c>
      <c r="AM117" s="83">
        <f t="shared" si="35"/>
        <v>0</v>
      </c>
      <c r="AN117" s="83">
        <f t="shared" si="35"/>
        <v>0</v>
      </c>
      <c r="AO117" s="83">
        <f t="shared" si="35"/>
        <v>0</v>
      </c>
      <c r="AP117" s="83">
        <f t="shared" si="35"/>
        <v>0</v>
      </c>
      <c r="AQ117" s="83">
        <f t="shared" si="35"/>
        <v>0</v>
      </c>
      <c r="AR117" s="83">
        <f t="shared" si="35"/>
        <v>0</v>
      </c>
      <c r="AS117" s="83">
        <f t="shared" si="35"/>
        <v>0</v>
      </c>
      <c r="AT117" s="83">
        <f t="shared" si="35"/>
        <v>0</v>
      </c>
      <c r="AU117" s="83">
        <f t="shared" si="35"/>
        <v>0</v>
      </c>
      <c r="AV117" s="83">
        <f t="shared" si="35"/>
        <v>0</v>
      </c>
      <c r="AW117" s="83">
        <f t="shared" si="35"/>
        <v>0</v>
      </c>
      <c r="AX117" s="83">
        <f t="shared" si="35"/>
        <v>0</v>
      </c>
      <c r="AY117" s="83">
        <f t="shared" si="35"/>
        <v>0</v>
      </c>
      <c r="AZ117" s="83">
        <f t="shared" si="35"/>
        <v>0</v>
      </c>
      <c r="BA117" s="83">
        <f t="shared" si="35"/>
        <v>0</v>
      </c>
      <c r="BB117" s="83">
        <f t="shared" si="35"/>
        <v>0</v>
      </c>
      <c r="BC117" s="83">
        <f t="shared" si="35"/>
        <v>0</v>
      </c>
      <c r="BD117" s="83">
        <f t="shared" si="35"/>
        <v>0</v>
      </c>
      <c r="BE117" s="83">
        <f t="shared" si="35"/>
        <v>0</v>
      </c>
      <c r="BF117" s="83">
        <f t="shared" si="35"/>
        <v>0</v>
      </c>
    </row>
    <row r="118" spans="1:58" s="24" customFormat="1" x14ac:dyDescent="0.25">
      <c r="A118" s="25" t="s">
        <v>34</v>
      </c>
      <c r="B118" s="26" t="s">
        <v>4</v>
      </c>
      <c r="C118" s="26" t="s">
        <v>5</v>
      </c>
      <c r="D118" s="25" t="s">
        <v>6</v>
      </c>
      <c r="E118" s="25" t="s">
        <v>7</v>
      </c>
      <c r="F118" s="25" t="s">
        <v>8</v>
      </c>
      <c r="G118" s="25" t="s">
        <v>9</v>
      </c>
      <c r="H118" s="25" t="s">
        <v>10</v>
      </c>
      <c r="I118" s="25" t="s">
        <v>11</v>
      </c>
      <c r="J118" s="25" t="s">
        <v>12</v>
      </c>
      <c r="K118" s="25" t="s">
        <v>13</v>
      </c>
      <c r="L118" s="25" t="s">
        <v>14</v>
      </c>
      <c r="M118" s="25" t="s">
        <v>15</v>
      </c>
      <c r="N118" s="25" t="s">
        <v>16</v>
      </c>
      <c r="O118" s="25" t="s">
        <v>17</v>
      </c>
      <c r="P118" s="25" t="s">
        <v>18</v>
      </c>
      <c r="Q118" s="25" t="s">
        <v>19</v>
      </c>
      <c r="R118" s="25" t="s">
        <v>20</v>
      </c>
      <c r="S118" s="25" t="s">
        <v>21</v>
      </c>
      <c r="T118" s="25" t="s">
        <v>22</v>
      </c>
      <c r="U118" s="25" t="s">
        <v>23</v>
      </c>
      <c r="V118" s="25" t="s">
        <v>24</v>
      </c>
      <c r="W118" s="25" t="s">
        <v>25</v>
      </c>
      <c r="X118" s="25" t="s">
        <v>26</v>
      </c>
      <c r="Y118" s="25" t="s">
        <v>27</v>
      </c>
      <c r="AH118" s="111" t="s">
        <v>65</v>
      </c>
      <c r="AI118" s="83">
        <f t="shared" ref="AI118:BF118" si="36">B126+$AL$3*B121</f>
        <v>0</v>
      </c>
      <c r="AJ118" s="83">
        <f t="shared" si="36"/>
        <v>0</v>
      </c>
      <c r="AK118" s="83">
        <f t="shared" si="36"/>
        <v>0</v>
      </c>
      <c r="AL118" s="83">
        <f t="shared" si="36"/>
        <v>0</v>
      </c>
      <c r="AM118" s="83">
        <f t="shared" si="36"/>
        <v>0</v>
      </c>
      <c r="AN118" s="83">
        <f t="shared" si="36"/>
        <v>0</v>
      </c>
      <c r="AO118" s="83">
        <f t="shared" si="36"/>
        <v>0</v>
      </c>
      <c r="AP118" s="83">
        <f t="shared" si="36"/>
        <v>0</v>
      </c>
      <c r="AQ118" s="83">
        <f t="shared" si="36"/>
        <v>0</v>
      </c>
      <c r="AR118" s="83">
        <f t="shared" si="36"/>
        <v>0</v>
      </c>
      <c r="AS118" s="83">
        <f t="shared" si="36"/>
        <v>0</v>
      </c>
      <c r="AT118" s="83">
        <f t="shared" si="36"/>
        <v>0</v>
      </c>
      <c r="AU118" s="83">
        <f t="shared" si="36"/>
        <v>0</v>
      </c>
      <c r="AV118" s="83">
        <f t="shared" si="36"/>
        <v>0</v>
      </c>
      <c r="AW118" s="83">
        <f t="shared" si="36"/>
        <v>0</v>
      </c>
      <c r="AX118" s="83">
        <f t="shared" si="36"/>
        <v>0</v>
      </c>
      <c r="AY118" s="83">
        <f t="shared" si="36"/>
        <v>0</v>
      </c>
      <c r="AZ118" s="83">
        <f t="shared" si="36"/>
        <v>0</v>
      </c>
      <c r="BA118" s="83">
        <f t="shared" si="36"/>
        <v>0</v>
      </c>
      <c r="BB118" s="83">
        <f t="shared" si="36"/>
        <v>0</v>
      </c>
      <c r="BC118" s="83">
        <f t="shared" si="36"/>
        <v>0</v>
      </c>
      <c r="BD118" s="83">
        <f t="shared" si="36"/>
        <v>0</v>
      </c>
      <c r="BE118" s="83">
        <f t="shared" si="36"/>
        <v>0</v>
      </c>
      <c r="BF118" s="83">
        <f t="shared" si="36"/>
        <v>0</v>
      </c>
    </row>
    <row r="119" spans="1:58" s="24" customFormat="1" x14ac:dyDescent="0.25">
      <c r="A119" s="25">
        <v>300</v>
      </c>
      <c r="AH119" s="111" t="s">
        <v>66</v>
      </c>
      <c r="AI119" s="83">
        <f t="array" ref="AI119">IFERROR(MATCH(1,1/((B124:B126&gt;AI118)+(B124:B126&lt;AI117)),1),0)</f>
        <v>0</v>
      </c>
      <c r="AJ119" s="83">
        <f t="array" ref="AJ119">IFERROR(MATCH(1,1/((C124:C126&gt;AJ118)+(C124:C126&lt;AJ117)),1),0)</f>
        <v>0</v>
      </c>
      <c r="AK119" s="83">
        <f t="array" ref="AK119">IFERROR(MATCH(1,1/((D124:D126&gt;AK118)+(D124:D126&lt;AK117)),1),0)</f>
        <v>0</v>
      </c>
      <c r="AL119" s="83">
        <f t="array" ref="AL119">IFERROR(MATCH(1,1/((E124:E126&gt;AL118)+(E124:E126&lt;AL117)),1),0)</f>
        <v>0</v>
      </c>
      <c r="AM119" s="83">
        <f t="array" ref="AM119">IFERROR(MATCH(1,1/((F124:F126&gt;AM118)+(F124:F126&lt;AM117)),1),0)</f>
        <v>0</v>
      </c>
      <c r="AN119" s="83">
        <f t="array" ref="AN119">IFERROR(MATCH(1,1/((G124:G126&gt;AN118)+(G124:G126&lt;AN117)),1),0)</f>
        <v>0</v>
      </c>
      <c r="AO119" s="83">
        <f t="array" ref="AO119">IFERROR(MATCH(1,1/((H124:H126&gt;AO118)+(H124:H126&lt;AO117)),1),0)</f>
        <v>0</v>
      </c>
      <c r="AP119" s="83">
        <f t="array" ref="AP119">IFERROR(MATCH(1,1/((I124:I126&gt;AP118)+(I124:I126&lt;AP117)),1),0)</f>
        <v>0</v>
      </c>
      <c r="AQ119" s="83">
        <f t="array" ref="AQ119">IFERROR(MATCH(1,1/((J124:J126&gt;AQ118)+(J124:J126&lt;AQ117)),1),0)</f>
        <v>0</v>
      </c>
      <c r="AR119" s="83">
        <f t="array" ref="AR119">IFERROR(MATCH(1,1/((K124:K126&gt;AR118)+(K124:K126&lt;AR117)),1),0)</f>
        <v>0</v>
      </c>
      <c r="AS119" s="83">
        <f t="array" ref="AS119">IFERROR(MATCH(1,1/((L124:L126&gt;AS118)+(L124:L126&lt;AS117)),1),0)</f>
        <v>0</v>
      </c>
      <c r="AT119" s="83">
        <f t="array" ref="AT119">IFERROR(MATCH(1,1/((M124:M126&gt;AT118)+(M124:M126&lt;AT117)),1),0)</f>
        <v>0</v>
      </c>
      <c r="AU119" s="83">
        <f t="array" ref="AU119">IFERROR(MATCH(1,1/((N124:N126&gt;AU118)+(N124:N126&lt;AU117)),1),0)</f>
        <v>0</v>
      </c>
      <c r="AV119" s="83">
        <f t="array" ref="AV119">IFERROR(MATCH(1,1/((O124:O126&gt;AV118)+(O124:O126&lt;AV117)),1),0)</f>
        <v>0</v>
      </c>
      <c r="AW119" s="83">
        <f t="array" ref="AW119">IFERROR(MATCH(1,1/((P124:P126&gt;AW118)+(P124:P126&lt;AW117)),1),0)</f>
        <v>0</v>
      </c>
      <c r="AX119" s="83">
        <f t="array" ref="AX119">IFERROR(MATCH(1,1/((Q124:Q126&gt;AX118)+(Q124:Q126&lt;AX117)),1),0)</f>
        <v>0</v>
      </c>
      <c r="AY119" s="83">
        <f t="array" ref="AY119">IFERROR(MATCH(1,1/((R124:R126&gt;AY118)+(R124:R126&lt;AY117)),1),0)</f>
        <v>0</v>
      </c>
      <c r="AZ119" s="83">
        <f t="array" ref="AZ119">IFERROR(MATCH(1,1/((S124:S126&gt;AZ118)+(S124:S126&lt;AZ117)),1),0)</f>
        <v>0</v>
      </c>
      <c r="BA119" s="83">
        <f t="array" ref="BA119">IFERROR(MATCH(1,1/((T124:T126&gt;BA118)+(T124:T126&lt;BA117)),1),0)</f>
        <v>0</v>
      </c>
      <c r="BB119" s="83">
        <f t="array" ref="BB119">IFERROR(MATCH(1,1/((U124:U126&gt;BB118)+(U124:U126&lt;BB117)),1),0)</f>
        <v>0</v>
      </c>
      <c r="BC119" s="83">
        <f t="array" ref="BC119">IFERROR(MATCH(1,1/((V124:V126&gt;BC118)+(V124:V126&lt;BC117)),1),0)</f>
        <v>0</v>
      </c>
      <c r="BD119" s="83">
        <f t="array" ref="BD119">IFERROR(MATCH(1,1/((W124:W126&gt;BD118)+(W124:W126&lt;BD117)),1),0)</f>
        <v>0</v>
      </c>
      <c r="BE119" s="83">
        <f t="array" ref="BE119">IFERROR(MATCH(1,1/((X124:X126&gt;BE118)+(X124:X126&lt;BE117)),1),0)</f>
        <v>0</v>
      </c>
      <c r="BF119" s="83">
        <f t="array" ref="BF119">IFERROR(MATCH(1,1/((Y124:Y126&gt;BF118)+(Y124:Y126&lt;BF117)),1),0)</f>
        <v>0</v>
      </c>
    </row>
    <row r="120" spans="1:58" s="24" customFormat="1" x14ac:dyDescent="0.25">
      <c r="A120" s="25">
        <v>600</v>
      </c>
      <c r="AH120" s="111" t="s">
        <v>67</v>
      </c>
      <c r="AI120" s="83">
        <f t="array" ref="AI120">IFERROR(MATCH(1,1/((B124:B126&gt;AI118)+(B124:B126&lt;AI117)),1)+1,0)</f>
        <v>0</v>
      </c>
      <c r="AJ120" s="83">
        <f t="array" ref="AJ120">IFERROR(MATCH(1,1/((C124:C126&gt;AJ118)+(C124:C126&lt;AJ117)),1)+1,0)</f>
        <v>0</v>
      </c>
      <c r="AK120" s="83">
        <f t="array" ref="AK120">IFERROR(MATCH(1,1/((D124:D126&gt;AK118)+(D124:D126&lt;AK117)),1)+1,0)</f>
        <v>0</v>
      </c>
      <c r="AL120" s="83">
        <f t="array" ref="AL120">IFERROR(MATCH(1,1/((E124:E126&gt;AL118)+(E124:E126&lt;AL117)),1)+1,0)</f>
        <v>0</v>
      </c>
      <c r="AM120" s="83">
        <f t="array" ref="AM120">IFERROR(MATCH(1,1/((F124:F126&gt;AM118)+(F124:F126&lt;AM117)),1)+1,0)</f>
        <v>0</v>
      </c>
      <c r="AN120" s="83">
        <f t="array" ref="AN120">IFERROR(MATCH(1,1/((G124:G126&gt;AN118)+(G124:G126&lt;AN117)),1)+1,0)</f>
        <v>0</v>
      </c>
      <c r="AO120" s="83">
        <f t="array" ref="AO120">IFERROR(MATCH(1,1/((H124:H126&gt;AO118)+(H124:H126&lt;AO117)),1)+1,0)</f>
        <v>0</v>
      </c>
      <c r="AP120" s="83">
        <f t="array" ref="AP120">IFERROR(MATCH(1,1/((I124:I126&gt;AP118)+(I124:I126&lt;AP117)),1)+1,0)</f>
        <v>0</v>
      </c>
      <c r="AQ120" s="83">
        <f t="array" ref="AQ120">IFERROR(MATCH(1,1/((J124:J126&gt;AQ118)+(J124:J126&lt;AQ117)),1)+1,0)</f>
        <v>0</v>
      </c>
      <c r="AR120" s="83">
        <f t="array" ref="AR120">IFERROR(MATCH(1,1/((K124:K126&gt;AR118)+(K124:K126&lt;AR117)),1)+1,0)</f>
        <v>0</v>
      </c>
      <c r="AS120" s="83">
        <f t="array" ref="AS120">IFERROR(MATCH(1,1/((L124:L126&gt;AS118)+(L124:L126&lt;AS117)),1)+1,0)</f>
        <v>0</v>
      </c>
      <c r="AT120" s="83">
        <f t="array" ref="AT120">IFERROR(MATCH(1,1/((M124:M126&gt;AT118)+(M124:M126&lt;AT117)),1)+1,0)</f>
        <v>0</v>
      </c>
      <c r="AU120" s="83">
        <f t="array" ref="AU120">IFERROR(MATCH(1,1/((N124:N126&gt;AU118)+(N124:N126&lt;AU117)),1)+1,0)</f>
        <v>0</v>
      </c>
      <c r="AV120" s="83">
        <f t="array" ref="AV120">IFERROR(MATCH(1,1/((O124:O126&gt;AV118)+(O124:O126&lt;AV117)),1)+1,0)</f>
        <v>0</v>
      </c>
      <c r="AW120" s="83">
        <f t="array" ref="AW120">IFERROR(MATCH(1,1/((P124:P126&gt;AW118)+(P124:P126&lt;AW117)),1)+1,0)</f>
        <v>0</v>
      </c>
      <c r="AX120" s="83">
        <f t="array" ref="AX120">IFERROR(MATCH(1,1/((Q124:Q126&gt;AX118)+(Q124:Q126&lt;AX117)),1)+1,0)</f>
        <v>0</v>
      </c>
      <c r="AY120" s="83">
        <f t="array" ref="AY120">IFERROR(MATCH(1,1/((R124:R126&gt;AY118)+(R124:R126&lt;AY117)),1)+1,0)</f>
        <v>0</v>
      </c>
      <c r="AZ120" s="83">
        <f t="array" ref="AZ120">IFERROR(MATCH(1,1/((S124:S126&gt;AZ118)+(S124:S126&lt;AZ117)),1)+1,0)</f>
        <v>0</v>
      </c>
      <c r="BA120" s="83">
        <f t="array" ref="BA120">IFERROR(MATCH(1,1/((T124:T126&gt;BA118)+(T124:T126&lt;BA117)),1)+1,0)</f>
        <v>0</v>
      </c>
      <c r="BB120" s="83">
        <f t="array" ref="BB120">IFERROR(MATCH(1,1/((U124:U126&gt;BB118)+(U124:U126&lt;BB117)),1)+1,0)</f>
        <v>0</v>
      </c>
      <c r="BC120" s="83">
        <f t="array" ref="BC120">IFERROR(MATCH(1,1/((V124:V126&gt;BC118)+(V124:V126&lt;BC117)),1)+1,0)</f>
        <v>0</v>
      </c>
      <c r="BD120" s="83">
        <f t="array" ref="BD120">IFERROR(MATCH(1,1/((W124:W126&gt;BD118)+(W124:W126&lt;BD117)),1)+1,0)</f>
        <v>0</v>
      </c>
      <c r="BE120" s="83">
        <f t="array" ref="BE120">IFERROR(MATCH(1,1/((X124:X126&gt;BE118)+(X124:X126&lt;BE117)),1)+1,0)</f>
        <v>0</v>
      </c>
      <c r="BF120" s="83">
        <f t="array" ref="BF120">IFERROR(MATCH(1,1/((Y124:Y126&gt;BF118)+(Y124:Y126&lt;BF117)),1)+1,0)</f>
        <v>0</v>
      </c>
    </row>
    <row r="121" spans="1:58" s="24" customFormat="1" x14ac:dyDescent="0.25">
      <c r="A121" s="25">
        <v>1800</v>
      </c>
      <c r="AH121" s="111" t="s">
        <v>68</v>
      </c>
      <c r="AI121" s="83" t="str">
        <f t="shared" ref="AI121:BF121" si="37">IFERROR((INDEX($A124:$A126,AI120)-INDEX($A124:$A126,AI119))/(INDEX(B124:B126,AI120)-INDEX(B124:B126,AI119)),"INF")</f>
        <v>INF</v>
      </c>
      <c r="AJ121" s="83" t="str">
        <f t="shared" si="37"/>
        <v>INF</v>
      </c>
      <c r="AK121" s="83" t="str">
        <f t="shared" si="37"/>
        <v>INF</v>
      </c>
      <c r="AL121" s="83" t="str">
        <f t="shared" si="37"/>
        <v>INF</v>
      </c>
      <c r="AM121" s="83" t="str">
        <f t="shared" si="37"/>
        <v>INF</v>
      </c>
      <c r="AN121" s="83" t="str">
        <f t="shared" si="37"/>
        <v>INF</v>
      </c>
      <c r="AO121" s="83" t="str">
        <f t="shared" si="37"/>
        <v>INF</v>
      </c>
      <c r="AP121" s="83" t="str">
        <f t="shared" si="37"/>
        <v>INF</v>
      </c>
      <c r="AQ121" s="83" t="str">
        <f t="shared" si="37"/>
        <v>INF</v>
      </c>
      <c r="AR121" s="83" t="str">
        <f t="shared" si="37"/>
        <v>INF</v>
      </c>
      <c r="AS121" s="83" t="str">
        <f t="shared" si="37"/>
        <v>INF</v>
      </c>
      <c r="AT121" s="83" t="str">
        <f t="shared" si="37"/>
        <v>INF</v>
      </c>
      <c r="AU121" s="83" t="str">
        <f t="shared" si="37"/>
        <v>INF</v>
      </c>
      <c r="AV121" s="83" t="str">
        <f t="shared" si="37"/>
        <v>INF</v>
      </c>
      <c r="AW121" s="83" t="str">
        <f t="shared" si="37"/>
        <v>INF</v>
      </c>
      <c r="AX121" s="83" t="str">
        <f t="shared" si="37"/>
        <v>INF</v>
      </c>
      <c r="AY121" s="83" t="str">
        <f t="shared" si="37"/>
        <v>INF</v>
      </c>
      <c r="AZ121" s="83" t="str">
        <f t="shared" si="37"/>
        <v>INF</v>
      </c>
      <c r="BA121" s="83" t="str">
        <f t="shared" si="37"/>
        <v>INF</v>
      </c>
      <c r="BB121" s="83" t="str">
        <f t="shared" si="37"/>
        <v>INF</v>
      </c>
      <c r="BC121" s="83" t="str">
        <f t="shared" si="37"/>
        <v>INF</v>
      </c>
      <c r="BD121" s="83" t="str">
        <f t="shared" si="37"/>
        <v>INF</v>
      </c>
      <c r="BE121" s="83" t="str">
        <f t="shared" si="37"/>
        <v>INF</v>
      </c>
      <c r="BF121" s="83" t="str">
        <f t="shared" si="37"/>
        <v>INF</v>
      </c>
    </row>
    <row r="122" spans="1:58" s="24" customFormat="1" x14ac:dyDescent="0.25">
      <c r="A122" s="25"/>
      <c r="AH122" s="112" t="s">
        <v>69</v>
      </c>
      <c r="AI122" s="85">
        <f t="shared" ref="AI122:BF122" si="38">IFERROR(INDEX($A124:$A126,AI119)+((IF(AND(INDEX(B124:B126,AI119)&lt;=AI117,AI117&lt;=INDEX(B124:B126,AI120)),AI117,AI118)-INDEX(B124:B126,AI119))*AI121),0)</f>
        <v>0</v>
      </c>
      <c r="AJ122" s="85">
        <f t="shared" si="38"/>
        <v>0</v>
      </c>
      <c r="AK122" s="85">
        <f t="shared" si="38"/>
        <v>0</v>
      </c>
      <c r="AL122" s="85">
        <f t="shared" si="38"/>
        <v>0</v>
      </c>
      <c r="AM122" s="85">
        <f t="shared" si="38"/>
        <v>0</v>
      </c>
      <c r="AN122" s="85">
        <f t="shared" si="38"/>
        <v>0</v>
      </c>
      <c r="AO122" s="85">
        <f t="shared" si="38"/>
        <v>0</v>
      </c>
      <c r="AP122" s="85">
        <f t="shared" si="38"/>
        <v>0</v>
      </c>
      <c r="AQ122" s="85">
        <f t="shared" si="38"/>
        <v>0</v>
      </c>
      <c r="AR122" s="85">
        <f t="shared" si="38"/>
        <v>0</v>
      </c>
      <c r="AS122" s="85">
        <f t="shared" si="38"/>
        <v>0</v>
      </c>
      <c r="AT122" s="85">
        <f t="shared" si="38"/>
        <v>0</v>
      </c>
      <c r="AU122" s="85">
        <f t="shared" si="38"/>
        <v>0</v>
      </c>
      <c r="AV122" s="85">
        <f t="shared" si="38"/>
        <v>0</v>
      </c>
      <c r="AW122" s="85">
        <f t="shared" si="38"/>
        <v>0</v>
      </c>
      <c r="AX122" s="85">
        <f t="shared" si="38"/>
        <v>0</v>
      </c>
      <c r="AY122" s="85">
        <f t="shared" si="38"/>
        <v>0</v>
      </c>
      <c r="AZ122" s="85">
        <f t="shared" si="38"/>
        <v>0</v>
      </c>
      <c r="BA122" s="85">
        <f t="shared" si="38"/>
        <v>0</v>
      </c>
      <c r="BB122" s="85">
        <f t="shared" si="38"/>
        <v>0</v>
      </c>
      <c r="BC122" s="85">
        <f t="shared" si="38"/>
        <v>0</v>
      </c>
      <c r="BD122" s="85">
        <f t="shared" si="38"/>
        <v>0</v>
      </c>
      <c r="BE122" s="85">
        <f t="shared" si="38"/>
        <v>0</v>
      </c>
      <c r="BF122" s="85">
        <f t="shared" si="38"/>
        <v>0</v>
      </c>
    </row>
    <row r="123" spans="1:58" s="24" customFormat="1" x14ac:dyDescent="0.25">
      <c r="A123" s="25" t="s">
        <v>28</v>
      </c>
      <c r="AH123" s="111"/>
    </row>
    <row r="124" spans="1:58" s="24" customFormat="1" x14ac:dyDescent="0.25">
      <c r="A124" s="25">
        <v>300</v>
      </c>
      <c r="AH124" s="111"/>
      <c r="AI124" s="83" t="s">
        <v>4</v>
      </c>
      <c r="AJ124" s="83" t="s">
        <v>5</v>
      </c>
      <c r="AK124" s="83" t="s">
        <v>6</v>
      </c>
      <c r="AL124" s="83" t="s">
        <v>7</v>
      </c>
      <c r="AM124" s="83" t="s">
        <v>8</v>
      </c>
      <c r="AN124" s="83" t="s">
        <v>9</v>
      </c>
      <c r="AO124" s="83" t="s">
        <v>10</v>
      </c>
      <c r="AP124" s="83" t="s">
        <v>11</v>
      </c>
      <c r="AQ124" s="83" t="s">
        <v>12</v>
      </c>
      <c r="AR124" s="83" t="s">
        <v>13</v>
      </c>
      <c r="AS124" s="83" t="s">
        <v>14</v>
      </c>
      <c r="AT124" s="83" t="s">
        <v>15</v>
      </c>
      <c r="AU124" s="83" t="s">
        <v>16</v>
      </c>
      <c r="AV124" s="83" t="s">
        <v>17</v>
      </c>
      <c r="AW124" s="83" t="s">
        <v>18</v>
      </c>
      <c r="AX124" s="83" t="s">
        <v>19</v>
      </c>
      <c r="AY124" s="83" t="s">
        <v>20</v>
      </c>
      <c r="AZ124" s="83" t="s">
        <v>21</v>
      </c>
      <c r="BA124" s="83" t="s">
        <v>22</v>
      </c>
      <c r="BB124" s="83" t="s">
        <v>23</v>
      </c>
      <c r="BC124" s="83" t="s">
        <v>24</v>
      </c>
      <c r="BD124" s="83" t="s">
        <v>25</v>
      </c>
      <c r="BE124" s="83" t="s">
        <v>26</v>
      </c>
      <c r="BF124" s="83" t="s">
        <v>27</v>
      </c>
    </row>
    <row r="125" spans="1:58" s="24" customFormat="1" x14ac:dyDescent="0.25">
      <c r="A125" s="25">
        <v>600</v>
      </c>
      <c r="AH125" s="111" t="s">
        <v>52</v>
      </c>
      <c r="AI125" s="83" t="str">
        <f t="shared" ref="AI125:BF125" si="39">IFERROR(SLOPE(LN(B129:B131),LN($A129:$A131)),"")</f>
        <v/>
      </c>
      <c r="AJ125" s="83" t="str">
        <f t="shared" si="39"/>
        <v/>
      </c>
      <c r="AK125" s="83" t="str">
        <f t="shared" si="39"/>
        <v/>
      </c>
      <c r="AL125" s="83" t="str">
        <f t="shared" si="39"/>
        <v/>
      </c>
      <c r="AM125" s="83" t="str">
        <f t="shared" si="39"/>
        <v/>
      </c>
      <c r="AN125" s="83" t="str">
        <f t="shared" si="39"/>
        <v/>
      </c>
      <c r="AO125" s="83" t="str">
        <f t="shared" si="39"/>
        <v/>
      </c>
      <c r="AP125" s="83" t="str">
        <f t="shared" si="39"/>
        <v/>
      </c>
      <c r="AQ125" s="83" t="str">
        <f t="shared" si="39"/>
        <v/>
      </c>
      <c r="AR125" s="83" t="str">
        <f t="shared" si="39"/>
        <v/>
      </c>
      <c r="AS125" s="83" t="str">
        <f t="shared" si="39"/>
        <v/>
      </c>
      <c r="AT125" s="83" t="str">
        <f t="shared" si="39"/>
        <v/>
      </c>
      <c r="AU125" s="83" t="str">
        <f t="shared" si="39"/>
        <v/>
      </c>
      <c r="AV125" s="83" t="str">
        <f t="shared" si="39"/>
        <v/>
      </c>
      <c r="AW125" s="83" t="str">
        <f t="shared" si="39"/>
        <v/>
      </c>
      <c r="AX125" s="83" t="str">
        <f t="shared" si="39"/>
        <v/>
      </c>
      <c r="AY125" s="83" t="str">
        <f t="shared" si="39"/>
        <v/>
      </c>
      <c r="AZ125" s="83" t="str">
        <f t="shared" si="39"/>
        <v/>
      </c>
      <c r="BA125" s="83" t="str">
        <f t="shared" si="39"/>
        <v/>
      </c>
      <c r="BB125" s="83" t="str">
        <f t="shared" si="39"/>
        <v/>
      </c>
      <c r="BC125" s="83" t="str">
        <f t="shared" si="39"/>
        <v/>
      </c>
      <c r="BD125" s="83" t="str">
        <f t="shared" si="39"/>
        <v/>
      </c>
      <c r="BE125" s="83" t="str">
        <f t="shared" si="39"/>
        <v/>
      </c>
      <c r="BF125" s="83" t="str">
        <f t="shared" si="39"/>
        <v/>
      </c>
    </row>
    <row r="126" spans="1:58" s="24" customFormat="1" x14ac:dyDescent="0.25">
      <c r="A126" s="25">
        <v>1800</v>
      </c>
      <c r="AH126" s="111" t="s">
        <v>53</v>
      </c>
      <c r="AI126" s="83" t="str">
        <f t="shared" ref="AI126:BF126" si="40">IFERROR(EXP(INTERCEPT(LN(B129:B131),LN($A129:$A131))),"")</f>
        <v/>
      </c>
      <c r="AJ126" s="83" t="str">
        <f t="shared" si="40"/>
        <v/>
      </c>
      <c r="AK126" s="83" t="str">
        <f t="shared" si="40"/>
        <v/>
      </c>
      <c r="AL126" s="83" t="str">
        <f t="shared" si="40"/>
        <v/>
      </c>
      <c r="AM126" s="83" t="str">
        <f t="shared" si="40"/>
        <v/>
      </c>
      <c r="AN126" s="83" t="str">
        <f t="shared" si="40"/>
        <v/>
      </c>
      <c r="AO126" s="83" t="str">
        <f t="shared" si="40"/>
        <v/>
      </c>
      <c r="AP126" s="83" t="str">
        <f t="shared" si="40"/>
        <v/>
      </c>
      <c r="AQ126" s="83" t="str">
        <f t="shared" si="40"/>
        <v/>
      </c>
      <c r="AR126" s="83" t="str">
        <f t="shared" si="40"/>
        <v/>
      </c>
      <c r="AS126" s="83" t="str">
        <f t="shared" si="40"/>
        <v/>
      </c>
      <c r="AT126" s="83" t="str">
        <f t="shared" si="40"/>
        <v/>
      </c>
      <c r="AU126" s="83" t="str">
        <f t="shared" si="40"/>
        <v/>
      </c>
      <c r="AV126" s="83" t="str">
        <f t="shared" si="40"/>
        <v/>
      </c>
      <c r="AW126" s="83" t="str">
        <f t="shared" si="40"/>
        <v/>
      </c>
      <c r="AX126" s="83" t="str">
        <f t="shared" si="40"/>
        <v/>
      </c>
      <c r="AY126" s="83" t="str">
        <f t="shared" si="40"/>
        <v/>
      </c>
      <c r="AZ126" s="83" t="str">
        <f t="shared" si="40"/>
        <v/>
      </c>
      <c r="BA126" s="83" t="str">
        <f t="shared" si="40"/>
        <v/>
      </c>
      <c r="BB126" s="83" t="str">
        <f t="shared" si="40"/>
        <v/>
      </c>
      <c r="BC126" s="83" t="str">
        <f t="shared" si="40"/>
        <v/>
      </c>
      <c r="BD126" s="83" t="str">
        <f t="shared" si="40"/>
        <v/>
      </c>
      <c r="BE126" s="83" t="str">
        <f t="shared" si="40"/>
        <v/>
      </c>
      <c r="BF126" s="83" t="str">
        <f t="shared" si="40"/>
        <v/>
      </c>
    </row>
    <row r="127" spans="1:58" s="24" customFormat="1" x14ac:dyDescent="0.25">
      <c r="A127" s="25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AH127" s="111" t="s">
        <v>48</v>
      </c>
      <c r="AI127" s="83" t="str">
        <f t="shared" ref="AI127:BF127" si="41">IFERROR(RSQ(LN(B129:B131),LN($A129:$A131)),"")</f>
        <v/>
      </c>
      <c r="AJ127" s="83" t="str">
        <f t="shared" si="41"/>
        <v/>
      </c>
      <c r="AK127" s="83" t="str">
        <f t="shared" si="41"/>
        <v/>
      </c>
      <c r="AL127" s="83" t="str">
        <f t="shared" si="41"/>
        <v/>
      </c>
      <c r="AM127" s="83" t="str">
        <f t="shared" si="41"/>
        <v/>
      </c>
      <c r="AN127" s="83" t="str">
        <f t="shared" si="41"/>
        <v/>
      </c>
      <c r="AO127" s="83" t="str">
        <f t="shared" si="41"/>
        <v/>
      </c>
      <c r="AP127" s="83" t="str">
        <f t="shared" si="41"/>
        <v/>
      </c>
      <c r="AQ127" s="83" t="str">
        <f t="shared" si="41"/>
        <v/>
      </c>
      <c r="AR127" s="83" t="str">
        <f t="shared" si="41"/>
        <v/>
      </c>
      <c r="AS127" s="83" t="str">
        <f t="shared" si="41"/>
        <v/>
      </c>
      <c r="AT127" s="83" t="str">
        <f t="shared" si="41"/>
        <v/>
      </c>
      <c r="AU127" s="83" t="str">
        <f t="shared" si="41"/>
        <v/>
      </c>
      <c r="AV127" s="83" t="str">
        <f t="shared" si="41"/>
        <v/>
      </c>
      <c r="AW127" s="83" t="str">
        <f t="shared" si="41"/>
        <v/>
      </c>
      <c r="AX127" s="83" t="str">
        <f t="shared" si="41"/>
        <v/>
      </c>
      <c r="AY127" s="83" t="str">
        <f t="shared" si="41"/>
        <v/>
      </c>
      <c r="AZ127" s="83" t="str">
        <f t="shared" si="41"/>
        <v/>
      </c>
      <c r="BA127" s="83" t="str">
        <f t="shared" si="41"/>
        <v/>
      </c>
      <c r="BB127" s="83" t="str">
        <f t="shared" si="41"/>
        <v/>
      </c>
      <c r="BC127" s="83" t="str">
        <f t="shared" si="41"/>
        <v/>
      </c>
      <c r="BD127" s="83" t="str">
        <f t="shared" si="41"/>
        <v/>
      </c>
      <c r="BE127" s="83" t="str">
        <f t="shared" si="41"/>
        <v/>
      </c>
      <c r="BF127" s="83" t="str">
        <f t="shared" si="41"/>
        <v/>
      </c>
    </row>
    <row r="128" spans="1:58" s="24" customFormat="1" x14ac:dyDescent="0.25">
      <c r="A128" s="25" t="s">
        <v>29</v>
      </c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AH128" s="111" t="s">
        <v>50</v>
      </c>
      <c r="AI128" s="83" t="str">
        <f>IFERROR(AI125-1,"")</f>
        <v/>
      </c>
      <c r="AJ128" s="83" t="str">
        <f t="shared" ref="AJ128:BF128" si="42">IFERROR(AJ125-1,"")</f>
        <v/>
      </c>
      <c r="AK128" s="83" t="str">
        <f t="shared" si="42"/>
        <v/>
      </c>
      <c r="AL128" s="83" t="str">
        <f t="shared" si="42"/>
        <v/>
      </c>
      <c r="AM128" s="83" t="str">
        <f t="shared" si="42"/>
        <v/>
      </c>
      <c r="AN128" s="83" t="str">
        <f t="shared" si="42"/>
        <v/>
      </c>
      <c r="AO128" s="83" t="str">
        <f t="shared" si="42"/>
        <v/>
      </c>
      <c r="AP128" s="83" t="str">
        <f t="shared" si="42"/>
        <v/>
      </c>
      <c r="AQ128" s="83" t="str">
        <f t="shared" si="42"/>
        <v/>
      </c>
      <c r="AR128" s="83" t="str">
        <f t="shared" si="42"/>
        <v/>
      </c>
      <c r="AS128" s="83" t="str">
        <f t="shared" si="42"/>
        <v/>
      </c>
      <c r="AT128" s="83" t="str">
        <f t="shared" si="42"/>
        <v/>
      </c>
      <c r="AU128" s="83" t="str">
        <f t="shared" si="42"/>
        <v/>
      </c>
      <c r="AV128" s="83" t="str">
        <f t="shared" si="42"/>
        <v/>
      </c>
      <c r="AW128" s="83" t="str">
        <f t="shared" si="42"/>
        <v/>
      </c>
      <c r="AX128" s="83" t="str">
        <f t="shared" si="42"/>
        <v/>
      </c>
      <c r="AY128" s="83" t="str">
        <f t="shared" si="42"/>
        <v/>
      </c>
      <c r="AZ128" s="83" t="str">
        <f t="shared" si="42"/>
        <v/>
      </c>
      <c r="BA128" s="83" t="str">
        <f t="shared" si="42"/>
        <v/>
      </c>
      <c r="BB128" s="83" t="str">
        <f t="shared" si="42"/>
        <v/>
      </c>
      <c r="BC128" s="83" t="str">
        <f t="shared" si="42"/>
        <v/>
      </c>
      <c r="BD128" s="83" t="str">
        <f t="shared" si="42"/>
        <v/>
      </c>
      <c r="BE128" s="83" t="str">
        <f t="shared" si="42"/>
        <v/>
      </c>
      <c r="BF128" s="83" t="str">
        <f t="shared" si="42"/>
        <v/>
      </c>
    </row>
    <row r="129" spans="1:58" s="24" customFormat="1" x14ac:dyDescent="0.25">
      <c r="A129" s="25">
        <v>300</v>
      </c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AH129" s="111" t="s">
        <v>54</v>
      </c>
      <c r="AI129" s="83" t="str">
        <f>IFERROR(AI126*AI125,"")</f>
        <v/>
      </c>
      <c r="AJ129" s="83" t="str">
        <f t="shared" ref="AJ129:BF129" si="43">IFERROR(AJ126*AJ125,"")</f>
        <v/>
      </c>
      <c r="AK129" s="83" t="str">
        <f t="shared" si="43"/>
        <v/>
      </c>
      <c r="AL129" s="83" t="str">
        <f t="shared" si="43"/>
        <v/>
      </c>
      <c r="AM129" s="83" t="str">
        <f t="shared" si="43"/>
        <v/>
      </c>
      <c r="AN129" s="83" t="str">
        <f t="shared" si="43"/>
        <v/>
      </c>
      <c r="AO129" s="83" t="str">
        <f t="shared" si="43"/>
        <v/>
      </c>
      <c r="AP129" s="83" t="str">
        <f t="shared" si="43"/>
        <v/>
      </c>
      <c r="AQ129" s="83" t="str">
        <f t="shared" si="43"/>
        <v/>
      </c>
      <c r="AR129" s="83" t="str">
        <f t="shared" si="43"/>
        <v/>
      </c>
      <c r="AS129" s="83" t="str">
        <f t="shared" si="43"/>
        <v/>
      </c>
      <c r="AT129" s="83" t="str">
        <f t="shared" si="43"/>
        <v/>
      </c>
      <c r="AU129" s="83" t="str">
        <f t="shared" si="43"/>
        <v/>
      </c>
      <c r="AV129" s="83" t="str">
        <f t="shared" si="43"/>
        <v/>
      </c>
      <c r="AW129" s="83" t="str">
        <f t="shared" si="43"/>
        <v/>
      </c>
      <c r="AX129" s="83" t="str">
        <f t="shared" si="43"/>
        <v/>
      </c>
      <c r="AY129" s="83" t="str">
        <f t="shared" si="43"/>
        <v/>
      </c>
      <c r="AZ129" s="83" t="str">
        <f t="shared" si="43"/>
        <v/>
      </c>
      <c r="BA129" s="83" t="str">
        <f t="shared" si="43"/>
        <v/>
      </c>
      <c r="BB129" s="83" t="str">
        <f t="shared" si="43"/>
        <v/>
      </c>
      <c r="BC129" s="83" t="str">
        <f t="shared" si="43"/>
        <v/>
      </c>
      <c r="BD129" s="83" t="str">
        <f t="shared" si="43"/>
        <v/>
      </c>
      <c r="BE129" s="83" t="str">
        <f t="shared" si="43"/>
        <v/>
      </c>
      <c r="BF129" s="83" t="str">
        <f t="shared" si="43"/>
        <v/>
      </c>
    </row>
    <row r="130" spans="1:58" s="24" customFormat="1" x14ac:dyDescent="0.25">
      <c r="A130" s="25">
        <v>600</v>
      </c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AH130" s="112" t="s">
        <v>51</v>
      </c>
      <c r="AI130" s="84" t="str">
        <f>IFERROR((SIGN(AI125)*ABS($AI$3)/AI129)^(1/AI128),"")</f>
        <v/>
      </c>
      <c r="AJ130" s="84" t="str">
        <f t="shared" ref="AJ130:BF130" si="44">IFERROR((SIGN(AJ125)*ABS($AI$3)/AJ129)^(1/AJ128),"")</f>
        <v/>
      </c>
      <c r="AK130" s="84" t="str">
        <f t="shared" si="44"/>
        <v/>
      </c>
      <c r="AL130" s="84" t="str">
        <f t="shared" si="44"/>
        <v/>
      </c>
      <c r="AM130" s="84" t="str">
        <f t="shared" si="44"/>
        <v/>
      </c>
      <c r="AN130" s="84" t="str">
        <f t="shared" si="44"/>
        <v/>
      </c>
      <c r="AO130" s="84" t="str">
        <f t="shared" si="44"/>
        <v/>
      </c>
      <c r="AP130" s="84" t="str">
        <f t="shared" si="44"/>
        <v/>
      </c>
      <c r="AQ130" s="84" t="str">
        <f t="shared" si="44"/>
        <v/>
      </c>
      <c r="AR130" s="84" t="str">
        <f t="shared" si="44"/>
        <v/>
      </c>
      <c r="AS130" s="84" t="str">
        <f t="shared" si="44"/>
        <v/>
      </c>
      <c r="AT130" s="84" t="str">
        <f t="shared" si="44"/>
        <v/>
      </c>
      <c r="AU130" s="84" t="str">
        <f t="shared" si="44"/>
        <v/>
      </c>
      <c r="AV130" s="84" t="str">
        <f t="shared" si="44"/>
        <v/>
      </c>
      <c r="AW130" s="84" t="str">
        <f t="shared" si="44"/>
        <v/>
      </c>
      <c r="AX130" s="84" t="str">
        <f t="shared" si="44"/>
        <v/>
      </c>
      <c r="AY130" s="84" t="str">
        <f t="shared" si="44"/>
        <v/>
      </c>
      <c r="AZ130" s="84" t="str">
        <f t="shared" si="44"/>
        <v/>
      </c>
      <c r="BA130" s="84" t="str">
        <f t="shared" si="44"/>
        <v/>
      </c>
      <c r="BB130" s="84" t="str">
        <f t="shared" si="44"/>
        <v/>
      </c>
      <c r="BC130" s="84" t="str">
        <f t="shared" si="44"/>
        <v/>
      </c>
      <c r="BD130" s="84" t="str">
        <f t="shared" si="44"/>
        <v/>
      </c>
      <c r="BE130" s="84" t="str">
        <f t="shared" si="44"/>
        <v/>
      </c>
      <c r="BF130" s="84" t="str">
        <f t="shared" si="44"/>
        <v/>
      </c>
    </row>
    <row r="131" spans="1:58" s="24" customFormat="1" x14ac:dyDescent="0.25">
      <c r="A131" s="25">
        <v>1800</v>
      </c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AH131" s="112" t="s">
        <v>55</v>
      </c>
      <c r="AI131" s="85" t="str">
        <f>IFERROR(AI126*AI130^AI125,"")</f>
        <v/>
      </c>
      <c r="AJ131" s="85" t="str">
        <f t="shared" ref="AJ131:BF131" si="45">IFERROR(AJ126*AJ130^AJ125,"")</f>
        <v/>
      </c>
      <c r="AK131" s="85" t="str">
        <f t="shared" si="45"/>
        <v/>
      </c>
      <c r="AL131" s="85" t="str">
        <f t="shared" si="45"/>
        <v/>
      </c>
      <c r="AM131" s="85" t="str">
        <f t="shared" si="45"/>
        <v/>
      </c>
      <c r="AN131" s="85" t="str">
        <f t="shared" si="45"/>
        <v/>
      </c>
      <c r="AO131" s="85" t="str">
        <f t="shared" si="45"/>
        <v/>
      </c>
      <c r="AP131" s="85" t="str">
        <f t="shared" si="45"/>
        <v/>
      </c>
      <c r="AQ131" s="85" t="str">
        <f t="shared" si="45"/>
        <v/>
      </c>
      <c r="AR131" s="85" t="str">
        <f t="shared" si="45"/>
        <v/>
      </c>
      <c r="AS131" s="85" t="str">
        <f t="shared" si="45"/>
        <v/>
      </c>
      <c r="AT131" s="85" t="str">
        <f t="shared" si="45"/>
        <v/>
      </c>
      <c r="AU131" s="85" t="str">
        <f t="shared" si="45"/>
        <v/>
      </c>
      <c r="AV131" s="85" t="str">
        <f t="shared" si="45"/>
        <v/>
      </c>
      <c r="AW131" s="85" t="str">
        <f t="shared" si="45"/>
        <v/>
      </c>
      <c r="AX131" s="85" t="str">
        <f t="shared" si="45"/>
        <v/>
      </c>
      <c r="AY131" s="85" t="str">
        <f t="shared" si="45"/>
        <v/>
      </c>
      <c r="AZ131" s="85" t="str">
        <f t="shared" si="45"/>
        <v/>
      </c>
      <c r="BA131" s="85" t="str">
        <f t="shared" si="45"/>
        <v/>
      </c>
      <c r="BB131" s="85" t="str">
        <f t="shared" si="45"/>
        <v/>
      </c>
      <c r="BC131" s="85" t="str">
        <f t="shared" si="45"/>
        <v/>
      </c>
      <c r="BD131" s="85" t="str">
        <f t="shared" si="45"/>
        <v/>
      </c>
      <c r="BE131" s="85" t="str">
        <f t="shared" si="45"/>
        <v/>
      </c>
      <c r="BF131" s="85" t="str">
        <f t="shared" si="45"/>
        <v/>
      </c>
    </row>
    <row r="132" spans="1:58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58" s="20" customFormat="1" ht="28.5" x14ac:dyDescent="0.45">
      <c r="A133" s="19" t="s">
        <v>31</v>
      </c>
      <c r="E133" s="19" t="s">
        <v>36</v>
      </c>
      <c r="AH133" s="113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  <c r="AU133" s="86"/>
      <c r="AV133" s="86"/>
      <c r="AW133" s="86"/>
      <c r="AX133" s="86"/>
      <c r="AY133" s="86"/>
      <c r="AZ133" s="86"/>
      <c r="BA133" s="86"/>
      <c r="BB133" s="86"/>
      <c r="BC133" s="86"/>
      <c r="BD133" s="86"/>
      <c r="BE133" s="86"/>
      <c r="BF133" s="86"/>
    </row>
    <row r="134" spans="1:58" s="4" customFormat="1" ht="18.75" x14ac:dyDescent="0.3">
      <c r="A134" s="3"/>
      <c r="E134" s="3"/>
      <c r="AH134" s="98"/>
      <c r="AI134" s="60"/>
      <c r="AJ134" s="60"/>
      <c r="AK134" s="60"/>
      <c r="AL134" s="60"/>
      <c r="AM134" s="60"/>
      <c r="AN134" s="60"/>
      <c r="AO134" s="60"/>
      <c r="AP134" s="60"/>
      <c r="AQ134" s="60"/>
      <c r="AR134" s="60"/>
      <c r="AS134" s="60"/>
      <c r="AT134" s="60"/>
      <c r="AU134" s="60"/>
      <c r="AV134" s="60"/>
      <c r="AW134" s="60"/>
      <c r="AX134" s="60"/>
      <c r="AY134" s="60"/>
      <c r="AZ134" s="60"/>
      <c r="BA134" s="60"/>
      <c r="BB134" s="60"/>
      <c r="BC134" s="60"/>
      <c r="BD134" s="60"/>
      <c r="BE134" s="60"/>
      <c r="BF134" s="60"/>
    </row>
    <row r="135" spans="1:58" s="4" customFormat="1" x14ac:dyDescent="0.25">
      <c r="A135" s="8" t="s">
        <v>30</v>
      </c>
      <c r="AH135" s="98"/>
      <c r="AI135" s="60"/>
      <c r="AJ135" s="60"/>
      <c r="AK135" s="60"/>
      <c r="AL135" s="60"/>
      <c r="AM135" s="60"/>
      <c r="AN135" s="60"/>
      <c r="AO135" s="60"/>
      <c r="AP135" s="60"/>
      <c r="AQ135" s="60"/>
      <c r="AR135" s="60"/>
      <c r="AS135" s="60"/>
      <c r="AT135" s="60"/>
      <c r="AU135" s="60"/>
      <c r="AV135" s="60"/>
      <c r="AW135" s="60"/>
      <c r="AX135" s="60"/>
      <c r="AY135" s="60"/>
      <c r="AZ135" s="60"/>
      <c r="BA135" s="60"/>
      <c r="BB135" s="60"/>
      <c r="BC135" s="60"/>
      <c r="BD135" s="60"/>
      <c r="BE135" s="60"/>
      <c r="BF135" s="60"/>
    </row>
    <row r="136" spans="1:58" s="4" customFormat="1" x14ac:dyDescent="0.25">
      <c r="A136" s="5" t="s">
        <v>34</v>
      </c>
      <c r="B136" s="6" t="s">
        <v>4</v>
      </c>
      <c r="C136" s="6" t="s">
        <v>5</v>
      </c>
      <c r="D136" s="5" t="s">
        <v>6</v>
      </c>
      <c r="E136" s="5" t="s">
        <v>7</v>
      </c>
      <c r="F136" s="5" t="s">
        <v>8</v>
      </c>
      <c r="G136" s="5" t="s">
        <v>9</v>
      </c>
      <c r="H136" s="5" t="s">
        <v>10</v>
      </c>
      <c r="I136" s="5" t="s">
        <v>11</v>
      </c>
      <c r="J136" s="5" t="s">
        <v>12</v>
      </c>
      <c r="K136" s="5" t="s">
        <v>13</v>
      </c>
      <c r="L136" s="5" t="s">
        <v>14</v>
      </c>
      <c r="M136" s="5" t="s">
        <v>15</v>
      </c>
      <c r="N136" s="5" t="s">
        <v>16</v>
      </c>
      <c r="O136" s="5" t="s">
        <v>17</v>
      </c>
      <c r="P136" s="5" t="s">
        <v>18</v>
      </c>
      <c r="Q136" s="5" t="s">
        <v>19</v>
      </c>
      <c r="R136" s="5" t="s">
        <v>20</v>
      </c>
      <c r="S136" s="5" t="s">
        <v>21</v>
      </c>
      <c r="T136" s="5" t="s">
        <v>22</v>
      </c>
      <c r="U136" s="5" t="s">
        <v>23</v>
      </c>
      <c r="V136" s="5" t="s">
        <v>24</v>
      </c>
      <c r="W136" s="5" t="s">
        <v>25</v>
      </c>
      <c r="X136" s="5" t="s">
        <v>26</v>
      </c>
      <c r="Y136" s="5" t="s">
        <v>27</v>
      </c>
      <c r="AH136" s="100" t="s">
        <v>56</v>
      </c>
      <c r="AI136" s="6" t="s">
        <v>4</v>
      </c>
      <c r="AJ136" s="6" t="s">
        <v>5</v>
      </c>
      <c r="AK136" s="6" t="s">
        <v>6</v>
      </c>
      <c r="AL136" s="6" t="s">
        <v>7</v>
      </c>
      <c r="AM136" s="6" t="s">
        <v>8</v>
      </c>
      <c r="AN136" s="6" t="s">
        <v>9</v>
      </c>
      <c r="AO136" s="6" t="s">
        <v>10</v>
      </c>
      <c r="AP136" s="6" t="s">
        <v>11</v>
      </c>
      <c r="AQ136" s="6" t="s">
        <v>12</v>
      </c>
      <c r="AR136" s="6" t="s">
        <v>13</v>
      </c>
      <c r="AS136" s="6" t="s">
        <v>14</v>
      </c>
      <c r="AT136" s="6" t="s">
        <v>15</v>
      </c>
      <c r="AU136" s="6" t="s">
        <v>16</v>
      </c>
      <c r="AV136" s="6" t="s">
        <v>17</v>
      </c>
      <c r="AW136" s="6" t="s">
        <v>18</v>
      </c>
      <c r="AX136" s="6" t="s">
        <v>19</v>
      </c>
      <c r="AY136" s="6" t="s">
        <v>20</v>
      </c>
      <c r="AZ136" s="6" t="s">
        <v>21</v>
      </c>
      <c r="BA136" s="6" t="s">
        <v>22</v>
      </c>
      <c r="BB136" s="6" t="s">
        <v>23</v>
      </c>
      <c r="BC136" s="6" t="s">
        <v>24</v>
      </c>
      <c r="BD136" s="6" t="s">
        <v>25</v>
      </c>
      <c r="BE136" s="6" t="s">
        <v>26</v>
      </c>
      <c r="BF136" s="6" t="s">
        <v>27</v>
      </c>
    </row>
    <row r="137" spans="1:58" s="4" customFormat="1" x14ac:dyDescent="0.25">
      <c r="A137" s="8">
        <v>3</v>
      </c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AH137" s="98" t="s">
        <v>61</v>
      </c>
      <c r="AI137" s="60" t="str">
        <f t="array" ref="AI137">IFERROR(MATCH(MIN(IF(B137:B144&gt;0.33,B137:B144)),B137:B144,0),"-INF")</f>
        <v>-INF</v>
      </c>
      <c r="AJ137" s="60" t="str">
        <f t="array" ref="AJ137">IFERROR(MATCH(MIN(IF(C137:C144&gt;0.33,C137:C144)),C137:C144,0),"-INF")</f>
        <v>-INF</v>
      </c>
      <c r="AK137" s="60" t="str">
        <f t="array" ref="AK137">IFERROR(MATCH(MIN(IF(D137:D144&gt;0.33,D137:D144)),D137:D144,0),"-INF")</f>
        <v>-INF</v>
      </c>
      <c r="AL137" s="60" t="str">
        <f t="array" ref="AL137">IFERROR(MATCH(MIN(IF(E137:E144&gt;0.33,E137:E144)),E137:E144,0),"-INF")</f>
        <v>-INF</v>
      </c>
      <c r="AM137" s="60" t="str">
        <f t="array" ref="AM137">IFERROR(MATCH(MIN(IF(F137:F144&gt;0.33,F137:F144)),F137:F144,0),"-INF")</f>
        <v>-INF</v>
      </c>
      <c r="AN137" s="60" t="str">
        <f t="array" ref="AN137">IFERROR(MATCH(MIN(IF(G137:G144&gt;0.33,G137:G144)),G137:G144,0),"-INF")</f>
        <v>-INF</v>
      </c>
      <c r="AO137" s="60" t="str">
        <f t="array" ref="AO137">IFERROR(MATCH(MIN(IF(H137:H144&gt;0.33,H137:H144)),H137:H144,0),"-INF")</f>
        <v>-INF</v>
      </c>
      <c r="AP137" s="60" t="str">
        <f t="array" ref="AP137">IFERROR(MATCH(MIN(IF(I137:I144&gt;0.33,I137:I144)),I137:I144,0),"-INF")</f>
        <v>-INF</v>
      </c>
      <c r="AQ137" s="60" t="str">
        <f t="array" ref="AQ137">IFERROR(MATCH(MIN(IF(J137:J144&gt;0.33,J137:J144)),J137:J144,0),"-INF")</f>
        <v>-INF</v>
      </c>
      <c r="AR137" s="60" t="str">
        <f t="array" ref="AR137">IFERROR(MATCH(MIN(IF(K137:K144&gt;0.33,K137:K144)),K137:K144,0),"-INF")</f>
        <v>-INF</v>
      </c>
      <c r="AS137" s="60" t="str">
        <f t="array" ref="AS137">IFERROR(MATCH(MIN(IF(L137:L144&gt;0.33,L137:L144)),L137:L144,0),"-INF")</f>
        <v>-INF</v>
      </c>
      <c r="AT137" s="60" t="str">
        <f t="array" ref="AT137">IFERROR(MATCH(MIN(IF(M137:M144&gt;0.33,M137:M144)),M137:M144,0),"-INF")</f>
        <v>-INF</v>
      </c>
      <c r="AU137" s="60" t="str">
        <f t="array" ref="AU137">IFERROR(MATCH(MIN(IF(N137:N144&gt;0.33,N137:N144)),N137:N144,0),"-INF")</f>
        <v>-INF</v>
      </c>
      <c r="AV137" s="60" t="str">
        <f t="array" ref="AV137">IFERROR(MATCH(MIN(IF(O137:O144&gt;0.33,O137:O144)),O137:O144,0),"-INF")</f>
        <v>-INF</v>
      </c>
      <c r="AW137" s="60" t="str">
        <f t="array" ref="AW137">IFERROR(MATCH(MIN(IF(P137:P144&gt;0.33,P137:P144)),P137:P144,0),"-INF")</f>
        <v>-INF</v>
      </c>
      <c r="AX137" s="60" t="str">
        <f t="array" ref="AX137">IFERROR(MATCH(MIN(IF(Q137:Q144&gt;0.33,Q137:Q144)),Q137:Q144,0),"-INF")</f>
        <v>-INF</v>
      </c>
      <c r="AY137" s="60" t="str">
        <f t="array" ref="AY137">IFERROR(MATCH(MIN(IF(R137:R144&gt;0.33,R137:R144)),R137:R144,0),"-INF")</f>
        <v>-INF</v>
      </c>
      <c r="AZ137" s="60" t="str">
        <f t="array" ref="AZ137">IFERROR(MATCH(MIN(IF(S137:S144&gt;0.33,S137:S144)),S137:S144,0),"-INF")</f>
        <v>-INF</v>
      </c>
      <c r="BA137" s="60" t="str">
        <f t="array" ref="BA137">IFERROR(MATCH(MIN(IF(T137:T144&gt;0.33,T137:T144)),T137:T144,0),"-INF")</f>
        <v>-INF</v>
      </c>
      <c r="BB137" s="60" t="str">
        <f t="array" ref="BB137">IFERROR(MATCH(MIN(IF(U137:U144&gt;0.33,U137:U144)),U137:U144,0),"-INF")</f>
        <v>-INF</v>
      </c>
      <c r="BC137" s="60" t="str">
        <f t="array" ref="BC137">IFERROR(MATCH(MIN(IF(V137:V144&gt;0.33,V137:V144)),V137:V144,0),"-INF")</f>
        <v>-INF</v>
      </c>
      <c r="BD137" s="60" t="str">
        <f t="array" ref="BD137">IFERROR(MATCH(MIN(IF(W137:W144&gt;0.33,W137:W144)),W137:W144,0),"-INF")</f>
        <v>-INF</v>
      </c>
      <c r="BE137" s="60" t="str">
        <f t="array" ref="BE137">IFERROR(MATCH(MIN(IF(X137:X144&gt;0.33,X137:X144)),X137:X144,0),"-INF")</f>
        <v>-INF</v>
      </c>
      <c r="BF137" s="60" t="str">
        <f t="array" ref="BF137">IFERROR(MATCH(MIN(IF(Y137:Y144&gt;0.33,Y137:Y144)),Y137:Y144,0),"-INF")</f>
        <v>-INF</v>
      </c>
    </row>
    <row r="138" spans="1:58" s="4" customFormat="1" x14ac:dyDescent="0.25">
      <c r="A138" s="8">
        <v>10</v>
      </c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AH138" s="98" t="s">
        <v>62</v>
      </c>
      <c r="AI138" s="60" t="str">
        <f t="array" ref="AI138">IFERROR(MATCH(MAX(IF(B137:B144&lt;0.33,B137:B144)),B137:B144,0),"INF")</f>
        <v>INF</v>
      </c>
      <c r="AJ138" s="60" t="str">
        <f t="array" ref="AJ138">IFERROR(MATCH(MAX(IF(C137:C144&lt;0.33,C137:C144)),C137:C144,0),"INF")</f>
        <v>INF</v>
      </c>
      <c r="AK138" s="60" t="str">
        <f t="array" ref="AK138">IFERROR(MATCH(MAX(IF(D137:D144&lt;0.33,D137:D144)),D137:D144,0),"INF")</f>
        <v>INF</v>
      </c>
      <c r="AL138" s="60" t="str">
        <f t="array" ref="AL138">IFERROR(MATCH(MAX(IF(E137:E144&lt;0.33,E137:E144)),E137:E144,0),"INF")</f>
        <v>INF</v>
      </c>
      <c r="AM138" s="60" t="str">
        <f t="array" ref="AM138">IFERROR(MATCH(MAX(IF(F137:F144&lt;0.33,F137:F144)),F137:F144,0),"INF")</f>
        <v>INF</v>
      </c>
      <c r="AN138" s="60" t="str">
        <f t="array" ref="AN138">IFERROR(MATCH(MAX(IF(G137:G144&lt;0.33,G137:G144)),G137:G144,0),"INF")</f>
        <v>INF</v>
      </c>
      <c r="AO138" s="60" t="str">
        <f t="array" ref="AO138">IFERROR(MATCH(MAX(IF(H137:H144&lt;0.33,H137:H144)),H137:H144,0),"INF")</f>
        <v>INF</v>
      </c>
      <c r="AP138" s="60" t="str">
        <f t="array" ref="AP138">IFERROR(MATCH(MAX(IF(I137:I144&lt;0.33,I137:I144)),I137:I144,0),"INF")</f>
        <v>INF</v>
      </c>
      <c r="AQ138" s="60" t="str">
        <f t="array" ref="AQ138">IFERROR(MATCH(MAX(IF(J137:J144&lt;0.33,J137:J144)),J137:J144,0),"INF")</f>
        <v>INF</v>
      </c>
      <c r="AR138" s="60" t="str">
        <f t="array" ref="AR138">IFERROR(MATCH(MAX(IF(K137:K144&lt;0.33,K137:K144)),K137:K144,0),"INF")</f>
        <v>INF</v>
      </c>
      <c r="AS138" s="60" t="str">
        <f t="array" ref="AS138">IFERROR(MATCH(MAX(IF(L137:L144&lt;0.33,L137:L144)),L137:L144,0),"INF")</f>
        <v>INF</v>
      </c>
      <c r="AT138" s="60" t="str">
        <f t="array" ref="AT138">IFERROR(MATCH(MAX(IF(M137:M144&lt;0.33,M137:M144)),M137:M144,0),"INF")</f>
        <v>INF</v>
      </c>
      <c r="AU138" s="60" t="str">
        <f t="array" ref="AU138">IFERROR(MATCH(MAX(IF(N137:N144&lt;0.33,N137:N144)),N137:N144,0),"INF")</f>
        <v>INF</v>
      </c>
      <c r="AV138" s="60" t="str">
        <f t="array" ref="AV138">IFERROR(MATCH(MAX(IF(O137:O144&lt;0.33,O137:O144)),O137:O144,0),"INF")</f>
        <v>INF</v>
      </c>
      <c r="AW138" s="60" t="str">
        <f t="array" ref="AW138">IFERROR(MATCH(MAX(IF(P137:P144&lt;0.33,P137:P144)),P137:P144,0),"INF")</f>
        <v>INF</v>
      </c>
      <c r="AX138" s="60" t="str">
        <f t="array" ref="AX138">IFERROR(MATCH(MAX(IF(Q137:Q144&lt;0.33,Q137:Q144)),Q137:Q144,0),"INF")</f>
        <v>INF</v>
      </c>
      <c r="AY138" s="60" t="str">
        <f t="array" ref="AY138">IFERROR(MATCH(MAX(IF(R137:R144&lt;0.33,R137:R144)),R137:R144,0),"INF")</f>
        <v>INF</v>
      </c>
      <c r="AZ138" s="60" t="str">
        <f t="array" ref="AZ138">IFERROR(MATCH(MAX(IF(S137:S144&lt;0.33,S137:S144)),S137:S144,0),"INF")</f>
        <v>INF</v>
      </c>
      <c r="BA138" s="60" t="str">
        <f t="array" ref="BA138">IFERROR(MATCH(MAX(IF(T137:T144&lt;0.33,T137:T144)),T137:T144,0),"INF")</f>
        <v>INF</v>
      </c>
      <c r="BB138" s="60" t="str">
        <f t="array" ref="BB138">IFERROR(MATCH(MAX(IF(U137:U144&lt;0.33,U137:U144)),U137:U144,0),"INF")</f>
        <v>INF</v>
      </c>
      <c r="BC138" s="60" t="str">
        <f t="array" ref="BC138">IFERROR(MATCH(MAX(IF(V137:V144&lt;0.33,V137:V144)),V137:V144,0),"INF")</f>
        <v>INF</v>
      </c>
      <c r="BD138" s="60" t="str">
        <f t="array" ref="BD138">IFERROR(MATCH(MAX(IF(W137:W144&lt;0.33,W137:W144)),W137:W144,0),"INF")</f>
        <v>INF</v>
      </c>
      <c r="BE138" s="60" t="str">
        <f t="array" ref="BE138">IFERROR(MATCH(MAX(IF(X137:X144&lt;0.33,X137:X144)),X137:X144,0),"INF")</f>
        <v>INF</v>
      </c>
      <c r="BF138" s="60" t="str">
        <f t="array" ref="BF138">IFERROR(MATCH(MAX(IF(Y137:Y144&lt;0.33,Y137:Y144)),Y137:Y144,0),"INF")</f>
        <v>INF</v>
      </c>
    </row>
    <row r="139" spans="1:58" s="4" customFormat="1" x14ac:dyDescent="0.25">
      <c r="A139" s="8">
        <v>30</v>
      </c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AH139" s="98" t="s">
        <v>58</v>
      </c>
      <c r="AI139" s="60">
        <f t="shared" ref="AI139:BF139" si="46">IFERROR(INDEX(B137:B144,AI138)-INDEX(B137:B144,AI137),0)</f>
        <v>0</v>
      </c>
      <c r="AJ139" s="60">
        <f t="shared" si="46"/>
        <v>0</v>
      </c>
      <c r="AK139" s="60">
        <f t="shared" si="46"/>
        <v>0</v>
      </c>
      <c r="AL139" s="60">
        <f t="shared" si="46"/>
        <v>0</v>
      </c>
      <c r="AM139" s="60">
        <f t="shared" si="46"/>
        <v>0</v>
      </c>
      <c r="AN139" s="60">
        <f t="shared" si="46"/>
        <v>0</v>
      </c>
      <c r="AO139" s="60">
        <f t="shared" si="46"/>
        <v>0</v>
      </c>
      <c r="AP139" s="60">
        <f t="shared" si="46"/>
        <v>0</v>
      </c>
      <c r="AQ139" s="60">
        <f t="shared" si="46"/>
        <v>0</v>
      </c>
      <c r="AR139" s="60">
        <f t="shared" si="46"/>
        <v>0</v>
      </c>
      <c r="AS139" s="60">
        <f t="shared" si="46"/>
        <v>0</v>
      </c>
      <c r="AT139" s="60">
        <f t="shared" si="46"/>
        <v>0</v>
      </c>
      <c r="AU139" s="60">
        <f t="shared" si="46"/>
        <v>0</v>
      </c>
      <c r="AV139" s="60">
        <f t="shared" si="46"/>
        <v>0</v>
      </c>
      <c r="AW139" s="60">
        <f t="shared" si="46"/>
        <v>0</v>
      </c>
      <c r="AX139" s="60">
        <f t="shared" si="46"/>
        <v>0</v>
      </c>
      <c r="AY139" s="60">
        <f t="shared" si="46"/>
        <v>0</v>
      </c>
      <c r="AZ139" s="60">
        <f t="shared" si="46"/>
        <v>0</v>
      </c>
      <c r="BA139" s="60">
        <f t="shared" si="46"/>
        <v>0</v>
      </c>
      <c r="BB139" s="60">
        <f t="shared" si="46"/>
        <v>0</v>
      </c>
      <c r="BC139" s="60">
        <f t="shared" si="46"/>
        <v>0</v>
      </c>
      <c r="BD139" s="60">
        <f t="shared" si="46"/>
        <v>0</v>
      </c>
      <c r="BE139" s="60">
        <f t="shared" si="46"/>
        <v>0</v>
      </c>
      <c r="BF139" s="60">
        <f t="shared" si="46"/>
        <v>0</v>
      </c>
    </row>
    <row r="140" spans="1:58" s="4" customFormat="1" x14ac:dyDescent="0.25">
      <c r="A140" s="8">
        <v>60</v>
      </c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AH140" s="98" t="s">
        <v>59</v>
      </c>
      <c r="AI140" s="60">
        <f t="shared" ref="AI140:AK140" si="47">IFERROR(INDEX($A137:$A144,AI138)-INDEX($A137:$A144,AI137),0)</f>
        <v>0</v>
      </c>
      <c r="AJ140" s="60">
        <f t="shared" si="47"/>
        <v>0</v>
      </c>
      <c r="AK140" s="60">
        <f t="shared" si="47"/>
        <v>0</v>
      </c>
      <c r="AL140" s="60">
        <f>IFERROR(INDEX($A137:$A144,AL138)-INDEX($A137:$A144,AL137),0)</f>
        <v>0</v>
      </c>
      <c r="AM140" s="60">
        <f t="shared" ref="AM140:BF140" si="48">IFERROR(INDEX($A137:$A144,AM138)-INDEX($A137:$A144,AM137),0)</f>
        <v>0</v>
      </c>
      <c r="AN140" s="60">
        <f t="shared" si="48"/>
        <v>0</v>
      </c>
      <c r="AO140" s="60">
        <f t="shared" si="48"/>
        <v>0</v>
      </c>
      <c r="AP140" s="60">
        <f t="shared" si="48"/>
        <v>0</v>
      </c>
      <c r="AQ140" s="60">
        <f t="shared" si="48"/>
        <v>0</v>
      </c>
      <c r="AR140" s="60">
        <f t="shared" si="48"/>
        <v>0</v>
      </c>
      <c r="AS140" s="60">
        <f t="shared" si="48"/>
        <v>0</v>
      </c>
      <c r="AT140" s="60">
        <f t="shared" si="48"/>
        <v>0</v>
      </c>
      <c r="AU140" s="60">
        <f t="shared" si="48"/>
        <v>0</v>
      </c>
      <c r="AV140" s="60">
        <f t="shared" si="48"/>
        <v>0</v>
      </c>
      <c r="AW140" s="60">
        <f t="shared" si="48"/>
        <v>0</v>
      </c>
      <c r="AX140" s="60">
        <f t="shared" si="48"/>
        <v>0</v>
      </c>
      <c r="AY140" s="60">
        <f t="shared" si="48"/>
        <v>0</v>
      </c>
      <c r="AZ140" s="60">
        <f t="shared" si="48"/>
        <v>0</v>
      </c>
      <c r="BA140" s="60">
        <f t="shared" si="48"/>
        <v>0</v>
      </c>
      <c r="BB140" s="60">
        <f t="shared" si="48"/>
        <v>0</v>
      </c>
      <c r="BC140" s="60">
        <f t="shared" si="48"/>
        <v>0</v>
      </c>
      <c r="BD140" s="60">
        <f t="shared" si="48"/>
        <v>0</v>
      </c>
      <c r="BE140" s="60">
        <f t="shared" si="48"/>
        <v>0</v>
      </c>
      <c r="BF140" s="60">
        <f t="shared" si="48"/>
        <v>0</v>
      </c>
    </row>
    <row r="141" spans="1:58" s="4" customFormat="1" x14ac:dyDescent="0.25">
      <c r="A141" s="8">
        <v>120</v>
      </c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AH141" s="100" t="s">
        <v>60</v>
      </c>
      <c r="AI141" s="68" t="str">
        <f t="shared" ref="AI141:BF141" si="49">IF(AI138="INF","INF",IFERROR(INDEX($A137:$A144,AI137)+AI140/AI139*(0.33-INDEX(B137:B144,AI137)),0))</f>
        <v>INF</v>
      </c>
      <c r="AJ141" s="68" t="str">
        <f t="shared" si="49"/>
        <v>INF</v>
      </c>
      <c r="AK141" s="68" t="str">
        <f t="shared" si="49"/>
        <v>INF</v>
      </c>
      <c r="AL141" s="68" t="str">
        <f t="shared" si="49"/>
        <v>INF</v>
      </c>
      <c r="AM141" s="68" t="str">
        <f t="shared" si="49"/>
        <v>INF</v>
      </c>
      <c r="AN141" s="68" t="str">
        <f t="shared" si="49"/>
        <v>INF</v>
      </c>
      <c r="AO141" s="68" t="str">
        <f t="shared" si="49"/>
        <v>INF</v>
      </c>
      <c r="AP141" s="68" t="str">
        <f t="shared" si="49"/>
        <v>INF</v>
      </c>
      <c r="AQ141" s="68" t="str">
        <f t="shared" si="49"/>
        <v>INF</v>
      </c>
      <c r="AR141" s="68" t="str">
        <f t="shared" si="49"/>
        <v>INF</v>
      </c>
      <c r="AS141" s="68" t="str">
        <f t="shared" si="49"/>
        <v>INF</v>
      </c>
      <c r="AT141" s="68" t="str">
        <f t="shared" si="49"/>
        <v>INF</v>
      </c>
      <c r="AU141" s="68" t="str">
        <f t="shared" si="49"/>
        <v>INF</v>
      </c>
      <c r="AV141" s="68" t="str">
        <f t="shared" si="49"/>
        <v>INF</v>
      </c>
      <c r="AW141" s="68" t="str">
        <f t="shared" si="49"/>
        <v>INF</v>
      </c>
      <c r="AX141" s="68" t="str">
        <f t="shared" si="49"/>
        <v>INF</v>
      </c>
      <c r="AY141" s="68" t="str">
        <f t="shared" si="49"/>
        <v>INF</v>
      </c>
      <c r="AZ141" s="68" t="str">
        <f t="shared" si="49"/>
        <v>INF</v>
      </c>
      <c r="BA141" s="68" t="str">
        <f t="shared" si="49"/>
        <v>INF</v>
      </c>
      <c r="BB141" s="68" t="str">
        <f t="shared" si="49"/>
        <v>INF</v>
      </c>
      <c r="BC141" s="68" t="str">
        <f t="shared" si="49"/>
        <v>INF</v>
      </c>
      <c r="BD141" s="68" t="str">
        <f t="shared" si="49"/>
        <v>INF</v>
      </c>
      <c r="BE141" s="68" t="str">
        <f t="shared" si="49"/>
        <v>INF</v>
      </c>
      <c r="BF141" s="68" t="str">
        <f t="shared" si="49"/>
        <v>INF</v>
      </c>
    </row>
    <row r="142" spans="1:58" s="4" customFormat="1" x14ac:dyDescent="0.25">
      <c r="A142" s="8">
        <v>300</v>
      </c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AH142" s="98"/>
      <c r="AI142" s="60"/>
      <c r="AJ142" s="60"/>
      <c r="AK142" s="60"/>
      <c r="AL142" s="60"/>
      <c r="AM142" s="60"/>
      <c r="AN142" s="60"/>
      <c r="AO142" s="60"/>
      <c r="AP142" s="60"/>
      <c r="AQ142" s="60"/>
      <c r="AR142" s="60"/>
      <c r="AS142" s="60"/>
      <c r="AT142" s="60"/>
      <c r="AU142" s="60"/>
      <c r="AV142" s="60"/>
      <c r="AW142" s="60"/>
      <c r="AX142" s="60"/>
      <c r="AY142" s="60"/>
      <c r="AZ142" s="60"/>
      <c r="BA142" s="60"/>
      <c r="BB142" s="60"/>
      <c r="BC142" s="60"/>
      <c r="BD142" s="60"/>
      <c r="BE142" s="60"/>
      <c r="BF142" s="60"/>
    </row>
    <row r="143" spans="1:58" s="4" customFormat="1" x14ac:dyDescent="0.25">
      <c r="A143" s="8">
        <v>600</v>
      </c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AH143" s="100" t="s">
        <v>57</v>
      </c>
      <c r="AI143" s="60"/>
      <c r="AJ143" s="60"/>
      <c r="AK143" s="60"/>
      <c r="AL143" s="60"/>
      <c r="AM143" s="60"/>
      <c r="AN143" s="60"/>
      <c r="AO143" s="60"/>
      <c r="AP143" s="60"/>
      <c r="AQ143" s="60"/>
      <c r="AR143" s="60"/>
      <c r="AS143" s="60"/>
      <c r="AT143" s="60"/>
      <c r="AU143" s="60"/>
      <c r="AV143" s="60"/>
      <c r="AW143" s="60"/>
      <c r="AX143" s="60"/>
      <c r="AY143" s="60"/>
      <c r="AZ143" s="60"/>
      <c r="BA143" s="60"/>
      <c r="BB143" s="60"/>
      <c r="BC143" s="60"/>
      <c r="BD143" s="60"/>
      <c r="BE143" s="60"/>
      <c r="BF143" s="60"/>
    </row>
    <row r="144" spans="1:58" s="4" customFormat="1" x14ac:dyDescent="0.25">
      <c r="A144" s="8">
        <v>1800</v>
      </c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AH144" s="98" t="s">
        <v>61</v>
      </c>
      <c r="AI144" s="60" t="str">
        <f t="array" ref="AI144">IFERROR(MATCH(MIN(IF(B137:B144&gt;0.1,B137:B144)),B137:B144,0),"-INF")</f>
        <v>-INF</v>
      </c>
      <c r="AJ144" s="60" t="str">
        <f t="array" ref="AJ144">IFERROR(MATCH(MIN(IF(C137:C144&gt;0.1,C137:C144)),C137:C144,0),"-INF")</f>
        <v>-INF</v>
      </c>
      <c r="AK144" s="60" t="str">
        <f t="array" ref="AK144">IFERROR(MATCH(MIN(IF(D137:D144&gt;0.1,D137:D144)),D137:D144,0),"-INF")</f>
        <v>-INF</v>
      </c>
      <c r="AL144" s="60" t="str">
        <f t="array" ref="AL144">IFERROR(MATCH(MIN(IF(E137:E144&gt;0.1,E137:E144)),E137:E144,0),"-INF")</f>
        <v>-INF</v>
      </c>
      <c r="AM144" s="60" t="str">
        <f t="array" ref="AM144">IFERROR(MATCH(MIN(IF(F137:F144&gt;0.1,F137:F144)),F137:F144,0),"-INF")</f>
        <v>-INF</v>
      </c>
      <c r="AN144" s="60" t="str">
        <f t="array" ref="AN144">IFERROR(MATCH(MIN(IF(G137:G144&gt;0.1,G137:G144)),G137:G144,0),"-INF")</f>
        <v>-INF</v>
      </c>
      <c r="AO144" s="60" t="str">
        <f t="array" ref="AO144">IFERROR(MATCH(MIN(IF(H137:H144&gt;0.1,H137:H144)),H137:H144,0),"-INF")</f>
        <v>-INF</v>
      </c>
      <c r="AP144" s="60" t="str">
        <f t="array" ref="AP144">IFERROR(MATCH(MIN(IF(I137:I144&gt;0.1,I137:I144)),I137:I144,0),"-INF")</f>
        <v>-INF</v>
      </c>
      <c r="AQ144" s="60" t="str">
        <f t="array" ref="AQ144">IFERROR(MATCH(MIN(IF(J137:J144&gt;0.1,J137:J144)),J137:J144,0),"-INF")</f>
        <v>-INF</v>
      </c>
      <c r="AR144" s="60" t="str">
        <f t="array" ref="AR144">IFERROR(MATCH(MIN(IF(K137:K144&gt;0.1,K137:K144)),K137:K144,0),"-INF")</f>
        <v>-INF</v>
      </c>
      <c r="AS144" s="60" t="str">
        <f t="array" ref="AS144">IFERROR(MATCH(MIN(IF(L137:L144&gt;0.1,L137:L144)),L137:L144,0),"-INF")</f>
        <v>-INF</v>
      </c>
      <c r="AT144" s="60" t="str">
        <f t="array" ref="AT144">IFERROR(MATCH(MIN(IF(M137:M144&gt;0.1,M137:M144)),M137:M144,0),"-INF")</f>
        <v>-INF</v>
      </c>
      <c r="AU144" s="60" t="str">
        <f t="array" ref="AU144">IFERROR(MATCH(MIN(IF(N137:N144&gt;0.1,N137:N144)),N137:N144,0),"-INF")</f>
        <v>-INF</v>
      </c>
      <c r="AV144" s="60" t="str">
        <f t="array" ref="AV144">IFERROR(MATCH(MIN(IF(O137:O144&gt;0.1,O137:O144)),O137:O144,0),"-INF")</f>
        <v>-INF</v>
      </c>
      <c r="AW144" s="60" t="str">
        <f t="array" ref="AW144">IFERROR(MATCH(MIN(IF(P137:P144&gt;0.1,P137:P144)),P137:P144,0),"-INF")</f>
        <v>-INF</v>
      </c>
      <c r="AX144" s="60" t="str">
        <f t="array" ref="AX144">IFERROR(MATCH(MIN(IF(Q137:Q144&gt;0.1,Q137:Q144)),Q137:Q144,0),"-INF")</f>
        <v>-INF</v>
      </c>
      <c r="AY144" s="60" t="str">
        <f t="array" ref="AY144">IFERROR(MATCH(MIN(IF(R137:R144&gt;0.1,R137:R144)),R137:R144,0),"-INF")</f>
        <v>-INF</v>
      </c>
      <c r="AZ144" s="60" t="str">
        <f t="array" ref="AZ144">IFERROR(MATCH(MIN(IF(S137:S144&gt;0.1,S137:S144)),S137:S144,0),"-INF")</f>
        <v>-INF</v>
      </c>
      <c r="BA144" s="60" t="str">
        <f t="array" ref="BA144">IFERROR(MATCH(MIN(IF(T137:T144&gt;0.1,T137:T144)),T137:T144,0),"-INF")</f>
        <v>-INF</v>
      </c>
      <c r="BB144" s="60" t="str">
        <f t="array" ref="BB144">IFERROR(MATCH(MIN(IF(U137:U144&gt;0.1,U137:U144)),U137:U144,0),"-INF")</f>
        <v>-INF</v>
      </c>
      <c r="BC144" s="60" t="str">
        <f t="array" ref="BC144">IFERROR(MATCH(MIN(IF(V137:V144&gt;0.1,V137:V144)),V137:V144,0),"-INF")</f>
        <v>-INF</v>
      </c>
      <c r="BD144" s="60" t="str">
        <f t="array" ref="BD144">IFERROR(MATCH(MIN(IF(W137:W144&gt;0.1,W137:W144)),W137:W144,0),"-INF")</f>
        <v>-INF</v>
      </c>
      <c r="BE144" s="60" t="str">
        <f t="array" ref="BE144">IFERROR(MATCH(MIN(IF(X137:X144&gt;0.1,X137:X144)),X137:X144,0),"-INF")</f>
        <v>-INF</v>
      </c>
      <c r="BF144" s="60" t="str">
        <f t="array" ref="BF144">IFERROR(MATCH(MIN(IF(Y137:Y144&gt;0.1,Y137:Y144)),Y137:Y144,0),"-INF")</f>
        <v>-INF</v>
      </c>
    </row>
    <row r="145" spans="1:58" s="4" customFormat="1" x14ac:dyDescent="0.25">
      <c r="AH145" s="98" t="s">
        <v>62</v>
      </c>
      <c r="AI145" s="60" t="str">
        <f t="array" ref="AI145">IFERROR(MATCH(MAX(IF(B137:B144&lt;0.1,B137:B144)),B137:B144,0),"INF")</f>
        <v>INF</v>
      </c>
      <c r="AJ145" s="60" t="str">
        <f t="array" ref="AJ145">IFERROR(MATCH(MAX(IF(C137:C144&lt;0.1,C137:C144)),C137:C144,0),"INF")</f>
        <v>INF</v>
      </c>
      <c r="AK145" s="60" t="str">
        <f t="array" ref="AK145">IFERROR(MATCH(MAX(IF(D137:D144&lt;0.1,D137:D144)),D137:D144,0),"INF")</f>
        <v>INF</v>
      </c>
      <c r="AL145" s="60" t="str">
        <f t="array" ref="AL145">IFERROR(MATCH(MAX(IF(E137:E144&lt;0.1,E137:E144)),E137:E144,0),"INF")</f>
        <v>INF</v>
      </c>
      <c r="AM145" s="60" t="str">
        <f t="array" ref="AM145">IFERROR(MATCH(MAX(IF(F137:F144&lt;0.1,F137:F144)),F137:F144,0),"INF")</f>
        <v>INF</v>
      </c>
      <c r="AN145" s="60" t="str">
        <f t="array" ref="AN145">IFERROR(MATCH(MAX(IF(G137:G144&lt;0.1,G137:G144)),G137:G144,0),"INF")</f>
        <v>INF</v>
      </c>
      <c r="AO145" s="60" t="str">
        <f t="array" ref="AO145">IFERROR(MATCH(MAX(IF(H137:H144&lt;0.1,H137:H144)),H137:H144,0),"INF")</f>
        <v>INF</v>
      </c>
      <c r="AP145" s="60" t="str">
        <f t="array" ref="AP145">IFERROR(MATCH(MAX(IF(I137:I144&lt;0.1,I137:I144)),I137:I144,0),"INF")</f>
        <v>INF</v>
      </c>
      <c r="AQ145" s="60" t="str">
        <f t="array" ref="AQ145">IFERROR(MATCH(MAX(IF(J137:J144&lt;0.1,J137:J144)),J137:J144,0),"INF")</f>
        <v>INF</v>
      </c>
      <c r="AR145" s="60" t="str">
        <f t="array" ref="AR145">IFERROR(MATCH(MAX(IF(K137:K144&lt;0.1,K137:K144)),K137:K144,0),"INF")</f>
        <v>INF</v>
      </c>
      <c r="AS145" s="60" t="str">
        <f t="array" ref="AS145">IFERROR(MATCH(MAX(IF(L137:L144&lt;0.1,L137:L144)),L137:L144,0),"INF")</f>
        <v>INF</v>
      </c>
      <c r="AT145" s="60" t="str">
        <f t="array" ref="AT145">IFERROR(MATCH(MAX(IF(M137:M144&lt;0.1,M137:M144)),M137:M144,0),"INF")</f>
        <v>INF</v>
      </c>
      <c r="AU145" s="60" t="str">
        <f t="array" ref="AU145">IFERROR(MATCH(MAX(IF(N137:N144&lt;0.1,N137:N144)),N137:N144,0),"INF")</f>
        <v>INF</v>
      </c>
      <c r="AV145" s="60" t="str">
        <f t="array" ref="AV145">IFERROR(MATCH(MAX(IF(O137:O144&lt;0.1,O137:O144)),O137:O144,0),"INF")</f>
        <v>INF</v>
      </c>
      <c r="AW145" s="60" t="str">
        <f t="array" ref="AW145">IFERROR(MATCH(MAX(IF(P137:P144&lt;0.1,P137:P144)),P137:P144,0),"INF")</f>
        <v>INF</v>
      </c>
      <c r="AX145" s="60" t="str">
        <f t="array" ref="AX145">IFERROR(MATCH(MAX(IF(Q137:Q144&lt;0.1,Q137:Q144)),Q137:Q144,0),"INF")</f>
        <v>INF</v>
      </c>
      <c r="AY145" s="60" t="str">
        <f t="array" ref="AY145">IFERROR(MATCH(MAX(IF(R137:R144&lt;0.1,R137:R144)),R137:R144,0),"INF")</f>
        <v>INF</v>
      </c>
      <c r="AZ145" s="60" t="str">
        <f t="array" ref="AZ145">IFERROR(MATCH(MAX(IF(S137:S144&lt;0.1,S137:S144)),S137:S144,0),"INF")</f>
        <v>INF</v>
      </c>
      <c r="BA145" s="60" t="str">
        <f t="array" ref="BA145">IFERROR(MATCH(MAX(IF(T137:T144&lt;0.1,T137:T144)),T137:T144,0),"INF")</f>
        <v>INF</v>
      </c>
      <c r="BB145" s="60" t="str">
        <f t="array" ref="BB145">IFERROR(MATCH(MAX(IF(U137:U144&lt;0.1,U137:U144)),U137:U144,0),"INF")</f>
        <v>INF</v>
      </c>
      <c r="BC145" s="60" t="str">
        <f t="array" ref="BC145">IFERROR(MATCH(MAX(IF(V137:V144&lt;0.1,V137:V144)),V137:V144,0),"INF")</f>
        <v>INF</v>
      </c>
      <c r="BD145" s="60" t="str">
        <f t="array" ref="BD145">IFERROR(MATCH(MAX(IF(W137:W144&lt;0.1,W137:W144)),W137:W144,0),"INF")</f>
        <v>INF</v>
      </c>
      <c r="BE145" s="60" t="str">
        <f t="array" ref="BE145">IFERROR(MATCH(MAX(IF(X137:X144&lt;0.1,X137:X144)),X137:X144,0),"INF")</f>
        <v>INF</v>
      </c>
      <c r="BF145" s="60" t="str">
        <f t="array" ref="BF145">IFERROR(MATCH(MAX(IF(Y137:Y144&lt;0.1,Y137:Y144)),Y137:Y144,0),"INF")</f>
        <v>INF</v>
      </c>
    </row>
    <row r="146" spans="1:58" s="4" customFormat="1" x14ac:dyDescent="0.25">
      <c r="A146" s="4" t="s">
        <v>32</v>
      </c>
      <c r="AH146" s="98" t="s">
        <v>58</v>
      </c>
      <c r="AI146" s="60">
        <f t="shared" ref="AI146:BF146" si="50">IFERROR(INDEX(B137:B144,AI145)-INDEX(B137:B144,AI144),0)</f>
        <v>0</v>
      </c>
      <c r="AJ146" s="60">
        <f t="shared" si="50"/>
        <v>0</v>
      </c>
      <c r="AK146" s="60">
        <f t="shared" si="50"/>
        <v>0</v>
      </c>
      <c r="AL146" s="60">
        <f t="shared" si="50"/>
        <v>0</v>
      </c>
      <c r="AM146" s="60">
        <f t="shared" si="50"/>
        <v>0</v>
      </c>
      <c r="AN146" s="60">
        <f t="shared" si="50"/>
        <v>0</v>
      </c>
      <c r="AO146" s="60">
        <f t="shared" si="50"/>
        <v>0</v>
      </c>
      <c r="AP146" s="60">
        <f t="shared" si="50"/>
        <v>0</v>
      </c>
      <c r="AQ146" s="60">
        <f t="shared" si="50"/>
        <v>0</v>
      </c>
      <c r="AR146" s="60">
        <f t="shared" si="50"/>
        <v>0</v>
      </c>
      <c r="AS146" s="60">
        <f t="shared" si="50"/>
        <v>0</v>
      </c>
      <c r="AT146" s="60">
        <f t="shared" si="50"/>
        <v>0</v>
      </c>
      <c r="AU146" s="60">
        <f t="shared" si="50"/>
        <v>0</v>
      </c>
      <c r="AV146" s="60">
        <f t="shared" si="50"/>
        <v>0</v>
      </c>
      <c r="AW146" s="60">
        <f t="shared" si="50"/>
        <v>0</v>
      </c>
      <c r="AX146" s="60">
        <f t="shared" si="50"/>
        <v>0</v>
      </c>
      <c r="AY146" s="60">
        <f t="shared" si="50"/>
        <v>0</v>
      </c>
      <c r="AZ146" s="60">
        <f t="shared" si="50"/>
        <v>0</v>
      </c>
      <c r="BA146" s="60">
        <f t="shared" si="50"/>
        <v>0</v>
      </c>
      <c r="BB146" s="60">
        <f t="shared" si="50"/>
        <v>0</v>
      </c>
      <c r="BC146" s="60">
        <f t="shared" si="50"/>
        <v>0</v>
      </c>
      <c r="BD146" s="60">
        <f t="shared" si="50"/>
        <v>0</v>
      </c>
      <c r="BE146" s="60">
        <f t="shared" si="50"/>
        <v>0</v>
      </c>
      <c r="BF146" s="60">
        <f t="shared" si="50"/>
        <v>0</v>
      </c>
    </row>
    <row r="147" spans="1:58" s="4" customFormat="1" x14ac:dyDescent="0.25">
      <c r="A147" s="5" t="s">
        <v>34</v>
      </c>
      <c r="B147" s="6" t="s">
        <v>4</v>
      </c>
      <c r="C147" s="6" t="s">
        <v>5</v>
      </c>
      <c r="D147" s="5" t="s">
        <v>6</v>
      </c>
      <c r="E147" s="5" t="s">
        <v>7</v>
      </c>
      <c r="F147" s="5" t="s">
        <v>8</v>
      </c>
      <c r="G147" s="5" t="s">
        <v>9</v>
      </c>
      <c r="H147" s="5" t="s">
        <v>10</v>
      </c>
      <c r="I147" s="5" t="s">
        <v>11</v>
      </c>
      <c r="J147" s="5" t="s">
        <v>12</v>
      </c>
      <c r="K147" s="5" t="s">
        <v>13</v>
      </c>
      <c r="L147" s="5" t="s">
        <v>14</v>
      </c>
      <c r="M147" s="5" t="s">
        <v>15</v>
      </c>
      <c r="N147" s="5" t="s">
        <v>16</v>
      </c>
      <c r="O147" s="5" t="s">
        <v>17</v>
      </c>
      <c r="P147" s="5" t="s">
        <v>18</v>
      </c>
      <c r="Q147" s="5" t="s">
        <v>19</v>
      </c>
      <c r="R147" s="5" t="s">
        <v>20</v>
      </c>
      <c r="S147" s="5" t="s">
        <v>21</v>
      </c>
      <c r="T147" s="5" t="s">
        <v>22</v>
      </c>
      <c r="U147" s="5" t="s">
        <v>23</v>
      </c>
      <c r="V147" s="5" t="s">
        <v>24</v>
      </c>
      <c r="W147" s="5" t="s">
        <v>25</v>
      </c>
      <c r="X147" s="5" t="s">
        <v>26</v>
      </c>
      <c r="Y147" s="5" t="s">
        <v>27</v>
      </c>
      <c r="AH147" s="98" t="s">
        <v>59</v>
      </c>
      <c r="AI147" s="60">
        <f>IFERROR(INDEX($A137:$A144,AI145)-INDEX($A137:$A144,AI144),0)</f>
        <v>0</v>
      </c>
      <c r="AJ147" s="60">
        <f t="shared" ref="AJ147:BF147" si="51">IFERROR(INDEX($A137:$A144,AJ145)-INDEX($A137:$A144,AJ144),0)</f>
        <v>0</v>
      </c>
      <c r="AK147" s="60">
        <f t="shared" si="51"/>
        <v>0</v>
      </c>
      <c r="AL147" s="60">
        <f t="shared" si="51"/>
        <v>0</v>
      </c>
      <c r="AM147" s="60">
        <f t="shared" si="51"/>
        <v>0</v>
      </c>
      <c r="AN147" s="60">
        <f t="shared" si="51"/>
        <v>0</v>
      </c>
      <c r="AO147" s="60">
        <f t="shared" si="51"/>
        <v>0</v>
      </c>
      <c r="AP147" s="60">
        <f t="shared" si="51"/>
        <v>0</v>
      </c>
      <c r="AQ147" s="60">
        <f t="shared" si="51"/>
        <v>0</v>
      </c>
      <c r="AR147" s="60">
        <f t="shared" si="51"/>
        <v>0</v>
      </c>
      <c r="AS147" s="60">
        <f t="shared" si="51"/>
        <v>0</v>
      </c>
      <c r="AT147" s="60">
        <f t="shared" si="51"/>
        <v>0</v>
      </c>
      <c r="AU147" s="60">
        <f t="shared" si="51"/>
        <v>0</v>
      </c>
      <c r="AV147" s="60">
        <f t="shared" si="51"/>
        <v>0</v>
      </c>
      <c r="AW147" s="60">
        <f t="shared" si="51"/>
        <v>0</v>
      </c>
      <c r="AX147" s="60">
        <f t="shared" si="51"/>
        <v>0</v>
      </c>
      <c r="AY147" s="60">
        <f t="shared" si="51"/>
        <v>0</v>
      </c>
      <c r="AZ147" s="60">
        <f t="shared" si="51"/>
        <v>0</v>
      </c>
      <c r="BA147" s="60">
        <f t="shared" si="51"/>
        <v>0</v>
      </c>
      <c r="BB147" s="60">
        <f t="shared" si="51"/>
        <v>0</v>
      </c>
      <c r="BC147" s="60">
        <f t="shared" si="51"/>
        <v>0</v>
      </c>
      <c r="BD147" s="60">
        <f t="shared" si="51"/>
        <v>0</v>
      </c>
      <c r="BE147" s="60">
        <f t="shared" si="51"/>
        <v>0</v>
      </c>
      <c r="BF147" s="60">
        <f t="shared" si="51"/>
        <v>0</v>
      </c>
    </row>
    <row r="148" spans="1:58" s="4" customFormat="1" x14ac:dyDescent="0.25">
      <c r="A148" s="8">
        <v>3</v>
      </c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AH148" s="100" t="s">
        <v>63</v>
      </c>
      <c r="AI148" s="68" t="str">
        <f t="shared" ref="AI148:BF148" si="52">IF(AI145="INF","INF",IFERROR(INDEX($A137:$A144,AI144)+AI147/AI146*(0.1-INDEX(B137:B144,AI144)),0))</f>
        <v>INF</v>
      </c>
      <c r="AJ148" s="68" t="str">
        <f t="shared" si="52"/>
        <v>INF</v>
      </c>
      <c r="AK148" s="68" t="str">
        <f t="shared" si="52"/>
        <v>INF</v>
      </c>
      <c r="AL148" s="68" t="str">
        <f t="shared" si="52"/>
        <v>INF</v>
      </c>
      <c r="AM148" s="68" t="str">
        <f t="shared" si="52"/>
        <v>INF</v>
      </c>
      <c r="AN148" s="68" t="str">
        <f t="shared" si="52"/>
        <v>INF</v>
      </c>
      <c r="AO148" s="68" t="str">
        <f t="shared" si="52"/>
        <v>INF</v>
      </c>
      <c r="AP148" s="68" t="str">
        <f t="shared" si="52"/>
        <v>INF</v>
      </c>
      <c r="AQ148" s="68" t="str">
        <f t="shared" si="52"/>
        <v>INF</v>
      </c>
      <c r="AR148" s="68" t="str">
        <f t="shared" si="52"/>
        <v>INF</v>
      </c>
      <c r="AS148" s="68" t="str">
        <f t="shared" si="52"/>
        <v>INF</v>
      </c>
      <c r="AT148" s="68" t="str">
        <f t="shared" si="52"/>
        <v>INF</v>
      </c>
      <c r="AU148" s="68" t="str">
        <f t="shared" si="52"/>
        <v>INF</v>
      </c>
      <c r="AV148" s="68" t="str">
        <f t="shared" si="52"/>
        <v>INF</v>
      </c>
      <c r="AW148" s="68" t="str">
        <f t="shared" si="52"/>
        <v>INF</v>
      </c>
      <c r="AX148" s="68" t="str">
        <f t="shared" si="52"/>
        <v>INF</v>
      </c>
      <c r="AY148" s="68" t="str">
        <f t="shared" si="52"/>
        <v>INF</v>
      </c>
      <c r="AZ148" s="68" t="str">
        <f t="shared" si="52"/>
        <v>INF</v>
      </c>
      <c r="BA148" s="68" t="str">
        <f t="shared" si="52"/>
        <v>INF</v>
      </c>
      <c r="BB148" s="68" t="str">
        <f t="shared" si="52"/>
        <v>INF</v>
      </c>
      <c r="BC148" s="68" t="str">
        <f t="shared" si="52"/>
        <v>INF</v>
      </c>
      <c r="BD148" s="68" t="str">
        <f t="shared" si="52"/>
        <v>INF</v>
      </c>
      <c r="BE148" s="68" t="str">
        <f t="shared" si="52"/>
        <v>INF</v>
      </c>
      <c r="BF148" s="68" t="str">
        <f t="shared" si="52"/>
        <v>INF</v>
      </c>
    </row>
    <row r="149" spans="1:58" s="4" customFormat="1" x14ac:dyDescent="0.25">
      <c r="A149" s="8">
        <v>10</v>
      </c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AH149" s="98"/>
      <c r="AI149" s="60"/>
      <c r="AJ149" s="60"/>
      <c r="AK149" s="60"/>
      <c r="AL149" s="60"/>
      <c r="AM149" s="60"/>
      <c r="AN149" s="60"/>
      <c r="AO149" s="60"/>
      <c r="AP149" s="60"/>
      <c r="AQ149" s="60"/>
      <c r="AR149" s="60"/>
      <c r="AS149" s="60"/>
      <c r="AT149" s="60"/>
      <c r="AU149" s="60"/>
      <c r="AV149" s="60"/>
      <c r="AW149" s="60"/>
      <c r="AX149" s="60"/>
      <c r="AY149" s="60"/>
      <c r="AZ149" s="60"/>
      <c r="BA149" s="60"/>
      <c r="BB149" s="60"/>
      <c r="BC149" s="60"/>
      <c r="BD149" s="60"/>
      <c r="BE149" s="60"/>
      <c r="BF149" s="60"/>
    </row>
    <row r="150" spans="1:58" s="4" customFormat="1" x14ac:dyDescent="0.25">
      <c r="A150" s="8">
        <v>30</v>
      </c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AH150" s="98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0"/>
      <c r="BD150" s="60"/>
      <c r="BE150" s="60"/>
      <c r="BF150" s="60"/>
    </row>
    <row r="151" spans="1:58" s="4" customFormat="1" x14ac:dyDescent="0.25">
      <c r="A151" s="8">
        <v>60</v>
      </c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AH151" s="98"/>
      <c r="AI151" s="60"/>
      <c r="AJ151" s="60"/>
      <c r="AK151" s="60"/>
      <c r="AL151" s="60"/>
      <c r="AM151" s="60"/>
      <c r="AN151" s="60"/>
      <c r="AO151" s="60"/>
      <c r="AP151" s="60"/>
      <c r="AQ151" s="60"/>
      <c r="AR151" s="60"/>
      <c r="AS151" s="60"/>
      <c r="AT151" s="60"/>
      <c r="AU151" s="60"/>
      <c r="AV151" s="60"/>
      <c r="AW151" s="60"/>
      <c r="AX151" s="60"/>
      <c r="AY151" s="60"/>
      <c r="AZ151" s="60"/>
      <c r="BA151" s="60"/>
      <c r="BB151" s="60"/>
      <c r="BC151" s="60"/>
      <c r="BD151" s="60"/>
      <c r="BE151" s="60"/>
      <c r="BF151" s="60"/>
    </row>
    <row r="152" spans="1:58" s="4" customFormat="1" x14ac:dyDescent="0.25">
      <c r="A152" s="8">
        <v>120</v>
      </c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AH152" s="98"/>
      <c r="AI152" s="60"/>
      <c r="AJ152" s="60"/>
      <c r="AK152" s="60"/>
      <c r="AL152" s="60"/>
      <c r="AM152" s="60"/>
      <c r="AN152" s="60"/>
      <c r="AO152" s="60"/>
      <c r="AP152" s="60"/>
      <c r="AQ152" s="60"/>
      <c r="AR152" s="60"/>
      <c r="AS152" s="60"/>
      <c r="AT152" s="60"/>
      <c r="AU152" s="60"/>
      <c r="AV152" s="60"/>
      <c r="AW152" s="60"/>
      <c r="AX152" s="60"/>
      <c r="AY152" s="60"/>
      <c r="AZ152" s="60"/>
      <c r="BA152" s="60"/>
      <c r="BB152" s="60"/>
      <c r="BC152" s="60"/>
      <c r="BD152" s="60"/>
      <c r="BE152" s="60"/>
      <c r="BF152" s="60"/>
    </row>
    <row r="153" spans="1:58" s="4" customFormat="1" x14ac:dyDescent="0.25">
      <c r="A153" s="8">
        <v>300</v>
      </c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AH153" s="98"/>
      <c r="AI153" s="60"/>
      <c r="AJ153" s="60"/>
      <c r="AK153" s="60"/>
      <c r="AL153" s="60"/>
      <c r="AM153" s="60"/>
      <c r="AN153" s="60"/>
      <c r="AO153" s="60"/>
      <c r="AP153" s="60"/>
      <c r="AQ153" s="60"/>
      <c r="AR153" s="60"/>
      <c r="AS153" s="60"/>
      <c r="AT153" s="60"/>
      <c r="AU153" s="60"/>
      <c r="AV153" s="60"/>
      <c r="AW153" s="60"/>
      <c r="AX153" s="60"/>
      <c r="AY153" s="60"/>
      <c r="AZ153" s="60"/>
      <c r="BA153" s="60"/>
      <c r="BB153" s="60"/>
      <c r="BC153" s="60"/>
      <c r="BD153" s="60"/>
      <c r="BE153" s="60"/>
      <c r="BF153" s="60"/>
    </row>
    <row r="154" spans="1:58" s="4" customFormat="1" x14ac:dyDescent="0.25">
      <c r="A154" s="8">
        <v>600</v>
      </c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AH154" s="98"/>
      <c r="AI154" s="60"/>
      <c r="AJ154" s="60"/>
      <c r="AK154" s="60"/>
      <c r="AL154" s="60"/>
      <c r="AM154" s="60"/>
      <c r="AN154" s="60"/>
      <c r="AO154" s="60"/>
      <c r="AP154" s="60"/>
      <c r="AQ154" s="60"/>
      <c r="AR154" s="60"/>
      <c r="AS154" s="60"/>
      <c r="AT154" s="60"/>
      <c r="AU154" s="60"/>
      <c r="AV154" s="60"/>
      <c r="AW154" s="60"/>
      <c r="AX154" s="60"/>
      <c r="AY154" s="60"/>
      <c r="AZ154" s="60"/>
      <c r="BA154" s="60"/>
      <c r="BB154" s="60"/>
      <c r="BC154" s="60"/>
      <c r="BD154" s="60"/>
      <c r="BE154" s="60"/>
      <c r="BF154" s="60"/>
    </row>
    <row r="155" spans="1:58" s="4" customFormat="1" x14ac:dyDescent="0.25">
      <c r="A155" s="8">
        <v>1800</v>
      </c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AH155" s="98"/>
      <c r="AI155" s="60"/>
      <c r="AJ155" s="60"/>
      <c r="AK155" s="60"/>
      <c r="AL155" s="60"/>
      <c r="AM155" s="60"/>
      <c r="AN155" s="60"/>
      <c r="AO155" s="60"/>
      <c r="AP155" s="60"/>
      <c r="AQ155" s="60"/>
      <c r="AR155" s="60"/>
      <c r="AS155" s="60"/>
      <c r="AT155" s="60"/>
      <c r="AU155" s="60"/>
      <c r="AV155" s="60"/>
      <c r="AW155" s="60"/>
      <c r="AX155" s="60"/>
      <c r="AY155" s="60"/>
      <c r="AZ155" s="60"/>
      <c r="BA155" s="60"/>
      <c r="BB155" s="60"/>
      <c r="BC155" s="60"/>
      <c r="BD155" s="60"/>
      <c r="BE155" s="60"/>
      <c r="BF155" s="60"/>
    </row>
    <row r="157" spans="1:58" s="10" customFormat="1" ht="18.75" x14ac:dyDescent="0.3">
      <c r="A157" s="9" t="s">
        <v>31</v>
      </c>
      <c r="E157" s="9" t="s">
        <v>35</v>
      </c>
      <c r="AH157" s="101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69"/>
      <c r="AU157" s="69"/>
      <c r="AV157" s="69"/>
      <c r="AW157" s="69"/>
      <c r="AX157" s="69"/>
      <c r="AY157" s="69"/>
      <c r="AZ157" s="69"/>
      <c r="BA157" s="69"/>
      <c r="BB157" s="69"/>
      <c r="BC157" s="69"/>
      <c r="BD157" s="69"/>
      <c r="BE157" s="69"/>
      <c r="BF157" s="69"/>
    </row>
    <row r="158" spans="1:58" s="10" customFormat="1" x14ac:dyDescent="0.25">
      <c r="AH158" s="101"/>
      <c r="AI158" s="69"/>
      <c r="AJ158" s="69"/>
      <c r="AK158" s="69"/>
      <c r="AL158" s="69"/>
      <c r="AM158" s="69"/>
      <c r="AN158" s="69"/>
      <c r="AO158" s="69"/>
      <c r="AP158" s="69"/>
      <c r="AQ158" s="69"/>
      <c r="AR158" s="69"/>
      <c r="AS158" s="69"/>
      <c r="AT158" s="69"/>
      <c r="AU158" s="69"/>
      <c r="AV158" s="69"/>
      <c r="AW158" s="69"/>
      <c r="AX158" s="69"/>
      <c r="AY158" s="69"/>
      <c r="AZ158" s="69"/>
      <c r="BA158" s="69"/>
      <c r="BB158" s="69"/>
      <c r="BC158" s="69"/>
      <c r="BD158" s="69"/>
      <c r="BE158" s="69"/>
      <c r="BF158" s="69"/>
    </row>
    <row r="159" spans="1:58" s="10" customFormat="1" x14ac:dyDescent="0.25">
      <c r="A159" s="14" t="s">
        <v>30</v>
      </c>
      <c r="AH159" s="101"/>
      <c r="AI159" s="69"/>
      <c r="AJ159" s="69"/>
      <c r="AK159" s="69"/>
      <c r="AL159" s="69"/>
      <c r="AM159" s="69"/>
      <c r="AN159" s="69"/>
      <c r="AO159" s="69"/>
      <c r="AP159" s="69"/>
      <c r="AQ159" s="69"/>
      <c r="AR159" s="69"/>
      <c r="AS159" s="69"/>
      <c r="AT159" s="69"/>
      <c r="AU159" s="69"/>
      <c r="AV159" s="69"/>
      <c r="AW159" s="69"/>
      <c r="AX159" s="69"/>
      <c r="AY159" s="69"/>
      <c r="AZ159" s="69"/>
      <c r="BA159" s="69"/>
      <c r="BB159" s="69"/>
      <c r="BC159" s="69"/>
      <c r="BD159" s="69"/>
      <c r="BE159" s="69"/>
      <c r="BF159" s="69"/>
    </row>
    <row r="160" spans="1:58" s="10" customFormat="1" x14ac:dyDescent="0.25">
      <c r="A160" s="11" t="s">
        <v>34</v>
      </c>
      <c r="B160" s="12" t="s">
        <v>4</v>
      </c>
      <c r="C160" s="12" t="s">
        <v>5</v>
      </c>
      <c r="D160" s="11" t="s">
        <v>6</v>
      </c>
      <c r="E160" s="11" t="s">
        <v>7</v>
      </c>
      <c r="F160" s="11" t="s">
        <v>8</v>
      </c>
      <c r="G160" s="11" t="s">
        <v>9</v>
      </c>
      <c r="H160" s="11" t="s">
        <v>10</v>
      </c>
      <c r="I160" s="11" t="s">
        <v>11</v>
      </c>
      <c r="J160" s="11" t="s">
        <v>12</v>
      </c>
      <c r="K160" s="11" t="s">
        <v>13</v>
      </c>
      <c r="L160" s="11" t="s">
        <v>14</v>
      </c>
      <c r="M160" s="11" t="s">
        <v>15</v>
      </c>
      <c r="N160" s="11" t="s">
        <v>16</v>
      </c>
      <c r="O160" s="11" t="s">
        <v>17</v>
      </c>
      <c r="P160" s="11" t="s">
        <v>18</v>
      </c>
      <c r="Q160" s="11" t="s">
        <v>19</v>
      </c>
      <c r="R160" s="11" t="s">
        <v>20</v>
      </c>
      <c r="S160" s="11" t="s">
        <v>21</v>
      </c>
      <c r="T160" s="11" t="s">
        <v>22</v>
      </c>
      <c r="U160" s="11" t="s">
        <v>23</v>
      </c>
      <c r="V160" s="11" t="s">
        <v>24</v>
      </c>
      <c r="W160" s="11" t="s">
        <v>25</v>
      </c>
      <c r="X160" s="11" t="s">
        <v>26</v>
      </c>
      <c r="Y160" s="11" t="s">
        <v>27</v>
      </c>
      <c r="AH160" s="101" t="s">
        <v>56</v>
      </c>
      <c r="AI160" s="69" t="s">
        <v>4</v>
      </c>
      <c r="AJ160" s="69" t="s">
        <v>5</v>
      </c>
      <c r="AK160" s="69" t="s">
        <v>6</v>
      </c>
      <c r="AL160" s="69" t="s">
        <v>7</v>
      </c>
      <c r="AM160" s="69" t="s">
        <v>8</v>
      </c>
      <c r="AN160" s="69" t="s">
        <v>9</v>
      </c>
      <c r="AO160" s="69" t="s">
        <v>10</v>
      </c>
      <c r="AP160" s="69" t="s">
        <v>11</v>
      </c>
      <c r="AQ160" s="69" t="s">
        <v>12</v>
      </c>
      <c r="AR160" s="69" t="s">
        <v>13</v>
      </c>
      <c r="AS160" s="69" t="s">
        <v>14</v>
      </c>
      <c r="AT160" s="69" t="s">
        <v>15</v>
      </c>
      <c r="AU160" s="69" t="s">
        <v>16</v>
      </c>
      <c r="AV160" s="69" t="s">
        <v>17</v>
      </c>
      <c r="AW160" s="69" t="s">
        <v>18</v>
      </c>
      <c r="AX160" s="69" t="s">
        <v>19</v>
      </c>
      <c r="AY160" s="69" t="s">
        <v>20</v>
      </c>
      <c r="AZ160" s="69" t="s">
        <v>21</v>
      </c>
      <c r="BA160" s="69" t="s">
        <v>22</v>
      </c>
      <c r="BB160" s="69" t="s">
        <v>23</v>
      </c>
      <c r="BC160" s="69" t="s">
        <v>24</v>
      </c>
      <c r="BD160" s="69" t="s">
        <v>25</v>
      </c>
      <c r="BE160" s="69" t="s">
        <v>26</v>
      </c>
      <c r="BF160" s="69" t="s">
        <v>27</v>
      </c>
    </row>
    <row r="161" spans="1:58" s="10" customFormat="1" x14ac:dyDescent="0.25">
      <c r="A161" s="14">
        <v>3</v>
      </c>
      <c r="B161" s="14"/>
      <c r="C161" s="14"/>
      <c r="D161" s="14">
        <v>0.21881331940815435</v>
      </c>
      <c r="E161" s="14">
        <v>0.17983045659083377</v>
      </c>
      <c r="F161" s="14">
        <v>4.1148358708380632</v>
      </c>
      <c r="G161" s="14">
        <v>17.276666666666664</v>
      </c>
      <c r="H161" s="14">
        <v>8.4230422500746735E-2</v>
      </c>
      <c r="I161" s="14">
        <v>0.85794022021118121</v>
      </c>
      <c r="J161" s="14">
        <v>0.42786594224710256</v>
      </c>
      <c r="K161" s="14">
        <v>0.18718922067072777</v>
      </c>
      <c r="L161" s="14">
        <v>1.6971116951165504</v>
      </c>
      <c r="M161" s="14">
        <v>2.5155036002654656</v>
      </c>
      <c r="N161" s="14">
        <v>2.5585775157443329E-3</v>
      </c>
      <c r="O161" s="14">
        <v>3.2403533942338494</v>
      </c>
      <c r="P161" s="14">
        <v>7.2303799676695384</v>
      </c>
      <c r="Q161" s="14">
        <v>3.2428723552148722E-2</v>
      </c>
      <c r="R161" s="14">
        <v>1.0591958045758175E-2</v>
      </c>
      <c r="S161" s="14">
        <v>9.2503920002179593E-2</v>
      </c>
      <c r="T161" s="14">
        <v>10.611743945731819</v>
      </c>
      <c r="U161" s="14">
        <v>0.15120443782661089</v>
      </c>
      <c r="V161" s="14">
        <v>9.1829796842517677</v>
      </c>
      <c r="W161" s="14">
        <v>0.40133002354388753</v>
      </c>
      <c r="X161" s="14">
        <v>-2.1493774649787561E-3</v>
      </c>
      <c r="Y161" s="14">
        <v>1.4117946405446407</v>
      </c>
      <c r="AH161" s="101" t="s">
        <v>61</v>
      </c>
      <c r="AI161" s="69" t="str">
        <f t="array" ref="AI161">IFERROR(MATCH(MIN(IF(B161:B168&gt;0.33,B161:B168)),B161:B168,0),"-INF")</f>
        <v>-INF</v>
      </c>
      <c r="AJ161" s="69" t="str">
        <f t="array" ref="AJ161">IFERROR(MATCH(MIN(IF(C161:C168&gt;0.33,C161:C168)),C161:C168,0),"-INF")</f>
        <v>-INF</v>
      </c>
      <c r="AK161" s="69" t="str">
        <f t="array" ref="AK161">IFERROR(MATCH(MIN(IF(D161:D168&gt;0.33,D161:D168)),D161:D168,0),"-INF")</f>
        <v>-INF</v>
      </c>
      <c r="AL161" s="69" t="str">
        <f t="array" ref="AL161">IFERROR(MATCH(MIN(IF(E161:E168&gt;0.33,E161:E168)),E161:E168,0),"-INF")</f>
        <v>-INF</v>
      </c>
      <c r="AM161" s="69">
        <f t="array" ref="AM161">IFERROR(MATCH(MIN(IF(F161:F168&gt;0.33,F161:F168)),F161:F168,0),"-INF")</f>
        <v>2</v>
      </c>
      <c r="AN161" s="69">
        <f t="array" ref="AN161">IFERROR(MATCH(MIN(IF(G161:G168&gt;0.33,G161:G168)),G161:G168,0),"-INF")</f>
        <v>1</v>
      </c>
      <c r="AO161" s="69" t="str">
        <f t="array" ref="AO161">IFERROR(MATCH(MIN(IF(H161:H168&gt;0.33,H161:H168)),H161:H168,0),"-INF")</f>
        <v>-INF</v>
      </c>
      <c r="AP161" s="69">
        <f t="array" ref="AP161">IFERROR(MATCH(MIN(IF(I161:I168&gt;0.33,I161:I168)),I161:I168,0),"-INF")</f>
        <v>2</v>
      </c>
      <c r="AQ161" s="69">
        <f t="array" ref="AQ161">IFERROR(MATCH(MIN(IF(J161:J168&gt;0.33,J161:J168)),J161:J168,0),"-INF")</f>
        <v>2</v>
      </c>
      <c r="AR161" s="69" t="str">
        <f t="array" ref="AR161">IFERROR(MATCH(MIN(IF(K161:K168&gt;0.33,K161:K168)),K161:K168,0),"-INF")</f>
        <v>-INF</v>
      </c>
      <c r="AS161" s="69">
        <f t="array" ref="AS161">IFERROR(MATCH(MIN(IF(L161:L168&gt;0.33,L161:L168)),L161:L168,0),"-INF")</f>
        <v>2</v>
      </c>
      <c r="AT161" s="69">
        <f t="array" ref="AT161">IFERROR(MATCH(MIN(IF(M161:M168&gt;0.33,M161:M168)),M161:M168,0),"-INF")</f>
        <v>1</v>
      </c>
      <c r="AU161" s="69" t="str">
        <f t="array" ref="AU161">IFERROR(MATCH(MIN(IF(N161:N168&gt;0.33,N161:N168)),N161:N168,0),"-INF")</f>
        <v>-INF</v>
      </c>
      <c r="AV161" s="69">
        <f t="array" ref="AV161">IFERROR(MATCH(MIN(IF(O161:O168&gt;0.33,O161:O168)),O161:O168,0),"-INF")</f>
        <v>1</v>
      </c>
      <c r="AW161" s="69">
        <f t="array" ref="AW161">IFERROR(MATCH(MIN(IF(P161:P168&gt;0.33,P161:P168)),P161:P168,0),"-INF")</f>
        <v>1</v>
      </c>
      <c r="AX161" s="69" t="str">
        <f t="array" ref="AX161">IFERROR(MATCH(MIN(IF(Q161:Q168&gt;0.33,Q161:Q168)),Q161:Q168,0),"-INF")</f>
        <v>-INF</v>
      </c>
      <c r="AY161" s="69" t="str">
        <f t="array" ref="AY161">IFERROR(MATCH(MIN(IF(R161:R168&gt;0.33,R161:R168)),R161:R168,0),"-INF")</f>
        <v>-INF</v>
      </c>
      <c r="AZ161" s="69" t="str">
        <f t="array" ref="AZ161">IFERROR(MATCH(MIN(IF(S161:S168&gt;0.33,S161:S168)),S161:S168,0),"-INF")</f>
        <v>-INF</v>
      </c>
      <c r="BA161" s="69">
        <f t="array" ref="BA161">IFERROR(MATCH(MIN(IF(T161:T168&gt;0.33,T161:T168)),T161:T168,0),"-INF")</f>
        <v>4</v>
      </c>
      <c r="BB161" s="69" t="str">
        <f t="array" ref="BB161">IFERROR(MATCH(MIN(IF(U161:U168&gt;0.33,U161:U168)),U161:U168,0),"-INF")</f>
        <v>-INF</v>
      </c>
      <c r="BC161" s="69">
        <f t="array" ref="BC161">IFERROR(MATCH(MIN(IF(V161:V168&gt;0.33,V161:V168)),V161:V168,0),"-INF")</f>
        <v>8</v>
      </c>
      <c r="BD161" s="69">
        <f t="array" ref="BD161">IFERROR(MATCH(MIN(IF(W161:W168&gt;0.33,W161:W168)),W161:W168,0),"-INF")</f>
        <v>1</v>
      </c>
      <c r="BE161" s="69">
        <f t="array" ref="BE161">IFERROR(MATCH(MIN(IF(X161:X168&gt;0.33,X161:X168)),X161:X168,0),"-INF")</f>
        <v>3</v>
      </c>
      <c r="BF161" s="69">
        <f t="array" ref="BF161">IFERROR(MATCH(MIN(IF(Y161:Y168&gt;0.33,Y161:Y168)),Y161:Y168,0),"-INF")</f>
        <v>6</v>
      </c>
    </row>
    <row r="162" spans="1:58" s="10" customFormat="1" x14ac:dyDescent="0.25">
      <c r="A162" s="14">
        <v>10</v>
      </c>
      <c r="B162" s="14"/>
      <c r="C162" s="14"/>
      <c r="D162" s="14">
        <v>0.11798135292152215</v>
      </c>
      <c r="E162" s="14">
        <v>0.10085460599628833</v>
      </c>
      <c r="F162" s="14">
        <v>1.9886695186466481</v>
      </c>
      <c r="G162" s="14">
        <v>32.227619047619051</v>
      </c>
      <c r="H162" s="14">
        <v>4.7495552121521907E-2</v>
      </c>
      <c r="I162" s="14">
        <v>0.37743481275137525</v>
      </c>
      <c r="J162" s="14">
        <v>0.34183555187207354</v>
      </c>
      <c r="K162" s="14">
        <v>0.15575306756473722</v>
      </c>
      <c r="L162" s="14">
        <v>1.5904843524815664</v>
      </c>
      <c r="M162" s="14">
        <v>0.22416820651070776</v>
      </c>
      <c r="N162" s="14">
        <v>1.402061931920946E-3</v>
      </c>
      <c r="O162" s="14">
        <v>4.6662286412282867</v>
      </c>
      <c r="P162" s="14">
        <v>18.112035325077265</v>
      </c>
      <c r="Q162" s="14">
        <v>1.7714756860272195E-2</v>
      </c>
      <c r="R162" s="14">
        <v>5.795228213130648E-3</v>
      </c>
      <c r="S162" s="14">
        <v>4.6211341926703765E-2</v>
      </c>
      <c r="T162" s="14">
        <v>19.72445267816412</v>
      </c>
      <c r="U162" s="14">
        <v>8.4673206084662569E-2</v>
      </c>
      <c r="V162" s="14">
        <v>30.627592164127922</v>
      </c>
      <c r="W162" s="14">
        <v>0.24599960477522334</v>
      </c>
      <c r="X162" s="14">
        <v>0.83485446454507828</v>
      </c>
      <c r="Y162" s="14">
        <v>1.6333560741738491</v>
      </c>
      <c r="AH162" s="101" t="s">
        <v>62</v>
      </c>
      <c r="AI162" s="69" t="str">
        <f t="array" ref="AI162">IFERROR(MATCH(MAX(IF(B161:B168&lt;0.33,B161:B168)),B161:B168,0),"INF")</f>
        <v>INF</v>
      </c>
      <c r="AJ162" s="69" t="str">
        <f t="array" ref="AJ162">IFERROR(MATCH(MAX(IF(C161:C168&lt;0.33,C161:C168)),C161:C168,0),"INF")</f>
        <v>INF</v>
      </c>
      <c r="AK162" s="69">
        <f t="array" ref="AK162">IFERROR(MATCH(MAX(IF(D161:D168&lt;0.33,D161:D168)),D161:D168,0),"INF")</f>
        <v>1</v>
      </c>
      <c r="AL162" s="69">
        <f t="array" ref="AL162">IFERROR(MATCH(MAX(IF(E161:E168&lt;0.33,E161:E168)),E161:E168,0),"INF")</f>
        <v>1</v>
      </c>
      <c r="AM162" s="69">
        <f t="array" ref="AM162">IFERROR(MATCH(MAX(IF(F161:F168&lt;0.33,F161:F168)),F161:F168,0),"INF")</f>
        <v>6</v>
      </c>
      <c r="AN162" s="69">
        <f t="array" ref="AN162">IFERROR(MATCH(MAX(IF(G161:G168&lt;0.33,G161:G168)),G161:G168,0),"INF")</f>
        <v>8</v>
      </c>
      <c r="AO162" s="69">
        <f t="array" ref="AO162">IFERROR(MATCH(MAX(IF(H161:H168&lt;0.33,H161:H168)),H161:H168,0),"INF")</f>
        <v>1</v>
      </c>
      <c r="AP162" s="69">
        <f t="array" ref="AP162">IFERROR(MATCH(MAX(IF(I161:I168&lt;0.33,I161:I168)),I161:I168,0),"INF")</f>
        <v>3</v>
      </c>
      <c r="AQ162" s="69">
        <f t="array" ref="AQ162">IFERROR(MATCH(MAX(IF(J161:J168&lt;0.33,J161:J168)),J161:J168,0),"INF")</f>
        <v>3</v>
      </c>
      <c r="AR162" s="69">
        <f t="array" ref="AR162">IFERROR(MATCH(MAX(IF(K161:K168&lt;0.33,K161:K168)),K161:K168,0),"INF")</f>
        <v>1</v>
      </c>
      <c r="AS162" s="69">
        <f t="array" ref="AS162">IFERROR(MATCH(MAX(IF(L161:L168&lt;0.33,L161:L168)),L161:L168,0),"INF")</f>
        <v>3</v>
      </c>
      <c r="AT162" s="69">
        <f t="array" ref="AT162">IFERROR(MATCH(MAX(IF(M161:M168&lt;0.33,M161:M168)),M161:M168,0),"INF")</f>
        <v>2</v>
      </c>
      <c r="AU162" s="69">
        <f t="array" ref="AU162">IFERROR(MATCH(MAX(IF(N161:N168&lt;0.33,N161:N168)),N161:N168,0),"INF")</f>
        <v>1</v>
      </c>
      <c r="AV162" s="69" t="str">
        <f t="array" ref="AV162">IFERROR(MATCH(MAX(IF(O161:O168&lt;0.33,O161:O168)),O161:O168,0),"INF")</f>
        <v>INF</v>
      </c>
      <c r="AW162" s="69" t="str">
        <f t="array" ref="AW162">IFERROR(MATCH(MAX(IF(P161:P168&lt;0.33,P161:P168)),P161:P168,0),"INF")</f>
        <v>INF</v>
      </c>
      <c r="AX162" s="69">
        <f t="array" ref="AX162">IFERROR(MATCH(MAX(IF(Q161:Q168&lt;0.33,Q161:Q168)),Q161:Q168,0),"INF")</f>
        <v>1</v>
      </c>
      <c r="AY162" s="69">
        <f t="array" ref="AY162">IFERROR(MATCH(MAX(IF(R161:R168&lt;0.33,R161:R168)),R161:R168,0),"INF")</f>
        <v>1</v>
      </c>
      <c r="AZ162" s="69">
        <f t="array" ref="AZ162">IFERROR(MATCH(MAX(IF(S161:S168&lt;0.33,S161:S168)),S161:S168,0),"INF")</f>
        <v>1</v>
      </c>
      <c r="BA162" s="69">
        <f t="array" ref="BA162">IFERROR(MATCH(MAX(IF(T161:T168&lt;0.33,T161:T168)),T161:T168,0),"INF")</f>
        <v>6</v>
      </c>
      <c r="BB162" s="69">
        <f t="array" ref="BB162">IFERROR(MATCH(MAX(IF(U161:U168&lt;0.33,U161:U168)),U161:U168,0),"INF")</f>
        <v>1</v>
      </c>
      <c r="BC162" s="69" t="str">
        <f t="array" ref="BC162">IFERROR(MATCH(MAX(IF(V161:V168&lt;0.33,V161:V168)),V161:V168,0),"INF")</f>
        <v>INF</v>
      </c>
      <c r="BD162" s="69">
        <f t="array" ref="BD162">IFERROR(MATCH(MAX(IF(W161:W168&lt;0.33,W161:W168)),W161:W168,0),"INF")</f>
        <v>2</v>
      </c>
      <c r="BE162" s="69">
        <f t="array" ref="BE162">IFERROR(MATCH(MAX(IF(X161:X168&lt;0.33,X161:X168)),X161:X168,0),"INF")</f>
        <v>4</v>
      </c>
      <c r="BF162" s="69">
        <f t="array" ref="BF162">IFERROR(MATCH(MAX(IF(Y161:Y168&lt;0.33,Y161:Y168)),Y161:Y168,0),"INF")</f>
        <v>7</v>
      </c>
    </row>
    <row r="163" spans="1:58" s="10" customFormat="1" x14ac:dyDescent="0.25">
      <c r="A163" s="14">
        <v>30</v>
      </c>
      <c r="B163" s="14"/>
      <c r="C163" s="14"/>
      <c r="D163" s="14">
        <v>7.2603834463998054E-2</v>
      </c>
      <c r="E163" s="14">
        <v>5.7383007774075269E-2</v>
      </c>
      <c r="F163" s="14">
        <v>2.6995618387993381</v>
      </c>
      <c r="G163" s="14">
        <v>54.1</v>
      </c>
      <c r="H163" s="14">
        <v>2.9201349664050406E-2</v>
      </c>
      <c r="I163" s="14">
        <v>0.23694449210614746</v>
      </c>
      <c r="J163" s="14">
        <v>0.21268947591287252</v>
      </c>
      <c r="K163" s="14">
        <v>0.11009101815616977</v>
      </c>
      <c r="L163" s="14">
        <v>0.32783433261287281</v>
      </c>
      <c r="M163" s="14">
        <v>0.12398453918543732</v>
      </c>
      <c r="N163" s="14">
        <v>8.5939808644402169E-4</v>
      </c>
      <c r="O163" s="14">
        <v>5.2855711208720404</v>
      </c>
      <c r="P163" s="14">
        <v>27.525709967229297</v>
      </c>
      <c r="Q163" s="14">
        <v>1.0803775369464445E-2</v>
      </c>
      <c r="R163" s="14">
        <v>3.5515829381309481E-3</v>
      </c>
      <c r="S163" s="14">
        <v>2.7518690463887337E-2</v>
      </c>
      <c r="T163" s="14">
        <v>30.099735615670777</v>
      </c>
      <c r="U163" s="14">
        <v>5.0180383332264412E-2</v>
      </c>
      <c r="V163" s="14">
        <v>30.687756012395422</v>
      </c>
      <c r="W163" s="14">
        <v>0.14401161008221985</v>
      </c>
      <c r="X163" s="14">
        <v>0.53514450571609362</v>
      </c>
      <c r="Y163" s="14">
        <v>-0.24038950382407626</v>
      </c>
      <c r="AH163" s="101" t="s">
        <v>58</v>
      </c>
      <c r="AI163" s="69">
        <f t="shared" ref="AI163:BF163" si="53">IFERROR(INDEX(B161:B168,AI162)-INDEX(B161:B168,AI161),0)</f>
        <v>0</v>
      </c>
      <c r="AJ163" s="69">
        <f t="shared" si="53"/>
        <v>0</v>
      </c>
      <c r="AK163" s="69">
        <f t="shared" si="53"/>
        <v>0</v>
      </c>
      <c r="AL163" s="69">
        <f t="shared" si="53"/>
        <v>0</v>
      </c>
      <c r="AM163" s="69">
        <f t="shared" si="53"/>
        <v>-1.7875251996215695</v>
      </c>
      <c r="AN163" s="69">
        <f t="shared" si="53"/>
        <v>-16.957290956162872</v>
      </c>
      <c r="AO163" s="69">
        <f t="shared" si="53"/>
        <v>0</v>
      </c>
      <c r="AP163" s="69">
        <f t="shared" si="53"/>
        <v>-0.14049032064522779</v>
      </c>
      <c r="AQ163" s="69">
        <f t="shared" si="53"/>
        <v>-0.12914607595920102</v>
      </c>
      <c r="AR163" s="69">
        <f t="shared" si="53"/>
        <v>0</v>
      </c>
      <c r="AS163" s="69">
        <f t="shared" si="53"/>
        <v>-1.2626500198686936</v>
      </c>
      <c r="AT163" s="69">
        <f t="shared" si="53"/>
        <v>-2.2913353937547578</v>
      </c>
      <c r="AU163" s="69">
        <f t="shared" si="53"/>
        <v>0</v>
      </c>
      <c r="AV163" s="69">
        <f t="shared" si="53"/>
        <v>0</v>
      </c>
      <c r="AW163" s="69">
        <f t="shared" si="53"/>
        <v>0</v>
      </c>
      <c r="AX163" s="69">
        <f t="shared" si="53"/>
        <v>0</v>
      </c>
      <c r="AY163" s="69">
        <f t="shared" si="53"/>
        <v>0</v>
      </c>
      <c r="AZ163" s="69">
        <f t="shared" si="53"/>
        <v>0</v>
      </c>
      <c r="BA163" s="69">
        <f t="shared" si="53"/>
        <v>-0.49577444561610629</v>
      </c>
      <c r="BB163" s="69">
        <f t="shared" si="53"/>
        <v>0</v>
      </c>
      <c r="BC163" s="69">
        <f t="shared" si="53"/>
        <v>0</v>
      </c>
      <c r="BD163" s="69">
        <f t="shared" si="53"/>
        <v>-0.15533041876866419</v>
      </c>
      <c r="BE163" s="69">
        <f t="shared" si="53"/>
        <v>-0.26921732478602006</v>
      </c>
      <c r="BF163" s="69">
        <f t="shared" si="53"/>
        <v>-0.15063728401271004</v>
      </c>
    </row>
    <row r="164" spans="1:58" s="10" customFormat="1" x14ac:dyDescent="0.25">
      <c r="A164" s="14">
        <v>60</v>
      </c>
      <c r="B164" s="14"/>
      <c r="C164" s="14"/>
      <c r="D164" s="14">
        <v>4.7910414944319239E-2</v>
      </c>
      <c r="E164" s="14">
        <v>3.7437202821458168E-2</v>
      </c>
      <c r="F164" s="14">
        <v>4.1008888281197953</v>
      </c>
      <c r="G164" s="14">
        <v>69.872421889704498</v>
      </c>
      <c r="H164" s="14">
        <v>1.9320311709231326E-2</v>
      </c>
      <c r="I164" s="14">
        <v>0.13689888915418189</v>
      </c>
      <c r="J164" s="14">
        <v>0.12956147657084188</v>
      </c>
      <c r="K164" s="14">
        <v>6.8771692899077974E-2</v>
      </c>
      <c r="L164" s="14">
        <v>0.22159228587620566</v>
      </c>
      <c r="M164" s="14">
        <v>8.0758550832945711E-2</v>
      </c>
      <c r="N164" s="14">
        <v>5.7190765105969853E-4</v>
      </c>
      <c r="O164" s="14">
        <v>9.4037077022128788</v>
      </c>
      <c r="P164" s="14">
        <v>22.836708485565826</v>
      </c>
      <c r="Q164" s="14">
        <v>7.1657918646757706E-3</v>
      </c>
      <c r="R164" s="14">
        <v>2.3608664889158714E-3</v>
      </c>
      <c r="S164" s="14">
        <v>1.8457321089263911E-2</v>
      </c>
      <c r="T164" s="14">
        <v>0.64718341817822389</v>
      </c>
      <c r="U164" s="14">
        <v>3.2748224989385233E-2</v>
      </c>
      <c r="V164" s="14">
        <v>3.6511716049183831</v>
      </c>
      <c r="W164" s="14">
        <v>8.9312853301918502E-2</v>
      </c>
      <c r="X164" s="14">
        <v>0.26592718093007356</v>
      </c>
      <c r="Y164" s="14">
        <v>1.0596923447902244</v>
      </c>
      <c r="AH164" s="101" t="s">
        <v>59</v>
      </c>
      <c r="AI164" s="69">
        <f t="shared" ref="AI164:AK164" si="54">IFERROR(INDEX($A161:$A168,AI162)-INDEX($A161:$A168,AI161),0)</f>
        <v>0</v>
      </c>
      <c r="AJ164" s="69">
        <f t="shared" si="54"/>
        <v>0</v>
      </c>
      <c r="AK164" s="69">
        <f t="shared" si="54"/>
        <v>0</v>
      </c>
      <c r="AL164" s="69">
        <f>IFERROR(INDEX($A161:$A168,AL162)-INDEX($A161:$A168,AL161),0)</f>
        <v>0</v>
      </c>
      <c r="AM164" s="69">
        <f t="shared" ref="AM164:BF164" si="55">IFERROR(INDEX($A161:$A168,AM162)-INDEX($A161:$A168,AM161),0)</f>
        <v>290</v>
      </c>
      <c r="AN164" s="69">
        <f t="shared" si="55"/>
        <v>1797</v>
      </c>
      <c r="AO164" s="69">
        <f t="shared" si="55"/>
        <v>0</v>
      </c>
      <c r="AP164" s="69">
        <f t="shared" si="55"/>
        <v>20</v>
      </c>
      <c r="AQ164" s="69">
        <f t="shared" si="55"/>
        <v>20</v>
      </c>
      <c r="AR164" s="69">
        <f t="shared" si="55"/>
        <v>0</v>
      </c>
      <c r="AS164" s="69">
        <f t="shared" si="55"/>
        <v>20</v>
      </c>
      <c r="AT164" s="69">
        <f t="shared" si="55"/>
        <v>7</v>
      </c>
      <c r="AU164" s="69">
        <f t="shared" si="55"/>
        <v>0</v>
      </c>
      <c r="AV164" s="69">
        <f t="shared" si="55"/>
        <v>0</v>
      </c>
      <c r="AW164" s="69">
        <f t="shared" si="55"/>
        <v>0</v>
      </c>
      <c r="AX164" s="69">
        <f t="shared" si="55"/>
        <v>0</v>
      </c>
      <c r="AY164" s="69">
        <f t="shared" si="55"/>
        <v>0</v>
      </c>
      <c r="AZ164" s="69">
        <f t="shared" si="55"/>
        <v>0</v>
      </c>
      <c r="BA164" s="69">
        <f t="shared" si="55"/>
        <v>240</v>
      </c>
      <c r="BB164" s="69">
        <f t="shared" si="55"/>
        <v>0</v>
      </c>
      <c r="BC164" s="69">
        <f t="shared" si="55"/>
        <v>0</v>
      </c>
      <c r="BD164" s="69">
        <f t="shared" si="55"/>
        <v>7</v>
      </c>
      <c r="BE164" s="69">
        <f t="shared" si="55"/>
        <v>30</v>
      </c>
      <c r="BF164" s="69">
        <f t="shared" si="55"/>
        <v>300</v>
      </c>
    </row>
    <row r="165" spans="1:58" s="10" customFormat="1" x14ac:dyDescent="0.25">
      <c r="A165" s="14">
        <v>120</v>
      </c>
      <c r="B165" s="14"/>
      <c r="C165" s="14"/>
      <c r="D165" s="14">
        <v>3.4803844108526334E-2</v>
      </c>
      <c r="E165" s="14">
        <v>2.5538693257218432E-2</v>
      </c>
      <c r="F165" s="14">
        <v>6.0868379613397714</v>
      </c>
      <c r="G165" s="14">
        <v>105.28198581560284</v>
      </c>
      <c r="H165" s="14">
        <v>1.3662757622672356E-2</v>
      </c>
      <c r="I165" s="14">
        <v>9.971657222987515E-2</v>
      </c>
      <c r="J165" s="14">
        <v>9.0977725323625858E-2</v>
      </c>
      <c r="K165" s="14">
        <v>4.680784100058169E-2</v>
      </c>
      <c r="L165" s="14">
        <v>0.1479344416495009</v>
      </c>
      <c r="M165" s="14">
        <v>5.5799846463983296E-2</v>
      </c>
      <c r="N165" s="14">
        <v>4.0415574319972383E-4</v>
      </c>
      <c r="O165" s="14">
        <v>15.433940568790804</v>
      </c>
      <c r="P165" s="14">
        <v>26.325799617928606</v>
      </c>
      <c r="Q165" s="14">
        <v>5.0437838851492183E-3</v>
      </c>
      <c r="R165" s="14">
        <v>1.6649849923277907E-3</v>
      </c>
      <c r="S165" s="14">
        <v>1.2772259062407022E-2</v>
      </c>
      <c r="T165" s="14">
        <v>10.254257155731983</v>
      </c>
      <c r="U165" s="14">
        <v>2.241223651194486E-2</v>
      </c>
      <c r="V165" s="14">
        <v>12.884667652335574</v>
      </c>
      <c r="W165" s="14">
        <v>6.120828936617137E-2</v>
      </c>
      <c r="X165" s="14">
        <v>0.20580858057370416</v>
      </c>
      <c r="Y165" s="14">
        <v>0.59699423030178334</v>
      </c>
      <c r="AH165" s="101" t="s">
        <v>60</v>
      </c>
      <c r="AI165" s="69" t="str">
        <f t="shared" ref="AI165:BF165" si="56">IF(AI162="INF","INF",IFERROR(INDEX($A161:$A168,AI161)+AI164/AI163*(0.33-INDEX(B161:B168,AI161)),0))</f>
        <v>INF</v>
      </c>
      <c r="AJ165" s="69" t="str">
        <f t="shared" si="56"/>
        <v>INF</v>
      </c>
      <c r="AK165" s="69">
        <f t="shared" si="56"/>
        <v>0</v>
      </c>
      <c r="AL165" s="69">
        <f t="shared" si="56"/>
        <v>0</v>
      </c>
      <c r="AM165" s="69">
        <f t="shared" si="56"/>
        <v>279.09503737869636</v>
      </c>
      <c r="AN165" s="69">
        <f t="shared" si="56"/>
        <v>1798.8741215637547</v>
      </c>
      <c r="AO165" s="69">
        <f t="shared" si="56"/>
        <v>0</v>
      </c>
      <c r="AP165" s="69">
        <f t="shared" si="56"/>
        <v>16.75275172460595</v>
      </c>
      <c r="AQ165" s="69">
        <f t="shared" si="56"/>
        <v>11.832893765322384</v>
      </c>
      <c r="AR165" s="69">
        <f t="shared" si="56"/>
        <v>0</v>
      </c>
      <c r="AS165" s="69">
        <f t="shared" si="56"/>
        <v>29.965696474033994</v>
      </c>
      <c r="AT165" s="69">
        <f t="shared" si="56"/>
        <v>9.6766852393393705</v>
      </c>
      <c r="AU165" s="69">
        <f t="shared" si="56"/>
        <v>0</v>
      </c>
      <c r="AV165" s="69" t="str">
        <f t="shared" si="56"/>
        <v>INF</v>
      </c>
      <c r="AW165" s="69" t="str">
        <f t="shared" si="56"/>
        <v>INF</v>
      </c>
      <c r="AX165" s="69">
        <f t="shared" si="56"/>
        <v>0</v>
      </c>
      <c r="AY165" s="69">
        <f t="shared" si="56"/>
        <v>0</v>
      </c>
      <c r="AZ165" s="69">
        <f t="shared" si="56"/>
        <v>0</v>
      </c>
      <c r="BA165" s="69">
        <f t="shared" si="56"/>
        <v>213.54567189959394</v>
      </c>
      <c r="BB165" s="69">
        <f t="shared" si="56"/>
        <v>0</v>
      </c>
      <c r="BC165" s="69" t="str">
        <f t="shared" si="56"/>
        <v>INF</v>
      </c>
      <c r="BD165" s="69">
        <f t="shared" si="56"/>
        <v>6.2145034357426301</v>
      </c>
      <c r="BE165" s="69">
        <f t="shared" si="56"/>
        <v>52.860100761993721</v>
      </c>
      <c r="BF165" s="69">
        <f t="shared" si="56"/>
        <v>403.30207994916361</v>
      </c>
    </row>
    <row r="166" spans="1:58" s="10" customFormat="1" x14ac:dyDescent="0.25">
      <c r="A166" s="14">
        <v>300</v>
      </c>
      <c r="B166" s="14"/>
      <c r="C166" s="14"/>
      <c r="D166" s="14">
        <v>2.3536705115819075E-2</v>
      </c>
      <c r="E166" s="14">
        <v>1.649819613416021E-2</v>
      </c>
      <c r="F166" s="14">
        <v>0.20114431902507854</v>
      </c>
      <c r="G166" s="14">
        <v>97.593887460367696</v>
      </c>
      <c r="H166" s="14">
        <v>8.6493361317675748E-3</v>
      </c>
      <c r="I166" s="14">
        <v>5.8602778971290841E-2</v>
      </c>
      <c r="J166" s="14">
        <v>5.5201258318675811E-2</v>
      </c>
      <c r="K166" s="14">
        <v>2.9949436649083453E-2</v>
      </c>
      <c r="L166" s="14">
        <v>9.6283404137425255E-2</v>
      </c>
      <c r="M166" s="14">
        <v>3.3701430336569402E-2</v>
      </c>
      <c r="N166" s="14">
        <v>2.5594645180450028E-4</v>
      </c>
      <c r="O166" s="14">
        <v>27.941336237126794</v>
      </c>
      <c r="P166" s="14">
        <v>52.989061319021999</v>
      </c>
      <c r="Q166" s="14">
        <v>3.1916881174848893E-3</v>
      </c>
      <c r="R166" s="14">
        <v>1.0557829229417481E-3</v>
      </c>
      <c r="S166" s="14">
        <v>8.0484148057660115E-3</v>
      </c>
      <c r="T166" s="14">
        <v>0.15140897256211763</v>
      </c>
      <c r="U166" s="14">
        <v>1.3948860818871577E-2</v>
      </c>
      <c r="V166" s="14">
        <v>0.94951369586213685</v>
      </c>
      <c r="W166" s="14">
        <v>3.6906752085856101E-2</v>
      </c>
      <c r="X166" s="14">
        <v>0.1120039233058405</v>
      </c>
      <c r="Y166" s="14">
        <v>0.38187048252135281</v>
      </c>
      <c r="AH166" s="101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</row>
    <row r="167" spans="1:58" s="10" customFormat="1" x14ac:dyDescent="0.25">
      <c r="A167" s="14">
        <v>600</v>
      </c>
      <c r="B167" s="14"/>
      <c r="C167" s="14"/>
      <c r="D167" s="14">
        <v>1.6343870269567903E-2</v>
      </c>
      <c r="E167" s="14">
        <v>1.1284868842140316E-2</v>
      </c>
      <c r="F167" s="14">
        <v>0.15643762321860272</v>
      </c>
      <c r="G167" s="14">
        <v>40.771747056239562</v>
      </c>
      <c r="H167" s="14">
        <v>6.1002787970069047E-3</v>
      </c>
      <c r="I167" s="14">
        <v>4.0711711658612391E-2</v>
      </c>
      <c r="J167" s="14">
        <v>3.8391521503051154E-2</v>
      </c>
      <c r="K167" s="14">
        <v>2.0747514833335121E-2</v>
      </c>
      <c r="L167" s="14">
        <v>6.5472060551117747E-2</v>
      </c>
      <c r="M167" s="14">
        <v>2.3645576096384308E-2</v>
      </c>
      <c r="N167" s="14">
        <v>1.8096266667062016E-4</v>
      </c>
      <c r="O167" s="14">
        <v>21.988710982031396</v>
      </c>
      <c r="P167" s="14">
        <v>74.885217726424969</v>
      </c>
      <c r="Q167" s="14">
        <v>2.2516459129843128E-3</v>
      </c>
      <c r="R167" s="14">
        <v>7.4598056015243045E-4</v>
      </c>
      <c r="S167" s="14">
        <v>5.6215658430490683E-3</v>
      </c>
      <c r="T167" s="14">
        <v>0.10135120458793216</v>
      </c>
      <c r="U167" s="14">
        <v>9.7884643515934767E-3</v>
      </c>
      <c r="V167" s="14">
        <v>0.71382208605014852</v>
      </c>
      <c r="W167" s="14">
        <v>2.5542581208898865E-2</v>
      </c>
      <c r="X167" s="14">
        <v>7.3603977699991038E-2</v>
      </c>
      <c r="Y167" s="14">
        <v>0.23123319850864277</v>
      </c>
      <c r="AH167" s="101" t="s">
        <v>57</v>
      </c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</row>
    <row r="168" spans="1:58" s="10" customFormat="1" x14ac:dyDescent="0.25">
      <c r="A168" s="14">
        <v>1800</v>
      </c>
      <c r="B168" s="14"/>
      <c r="C168" s="14"/>
      <c r="D168" s="14">
        <v>9.7884834997069032E-3</v>
      </c>
      <c r="E168" s="14">
        <v>6.5707680113239629E-3</v>
      </c>
      <c r="F168" s="14">
        <v>7.6301590445703088E-2</v>
      </c>
      <c r="G168" s="14">
        <v>0.3193757105037921</v>
      </c>
      <c r="H168" s="14">
        <v>3.5172061016718031E-3</v>
      </c>
      <c r="I168" s="14">
        <v>2.3059246351969796E-2</v>
      </c>
      <c r="J168" s="14">
        <v>2.1715895504078268E-2</v>
      </c>
      <c r="K168" s="14">
        <v>1.1941291745193235E-2</v>
      </c>
      <c r="L168" s="14">
        <v>3.6654009414135498E-2</v>
      </c>
      <c r="M168" s="14">
        <v>1.3528263096355695E-2</v>
      </c>
      <c r="N168" s="14">
        <v>1.0463574319389759E-4</v>
      </c>
      <c r="O168" s="14">
        <v>58.126619146461898</v>
      </c>
      <c r="P168" s="14">
        <v>114.82645444833214</v>
      </c>
      <c r="Q168" s="14">
        <v>1.3004836584682568E-3</v>
      </c>
      <c r="R168" s="14">
        <v>4.315825553833113E-4</v>
      </c>
      <c r="S168" s="14">
        <v>3.2567433255915306E-3</v>
      </c>
      <c r="T168" s="14">
        <v>4.8942853285531114E-2</v>
      </c>
      <c r="U168" s="14">
        <v>5.5945443333857954E-3</v>
      </c>
      <c r="V168" s="14">
        <v>0.37093557491726448</v>
      </c>
      <c r="W168" s="14">
        <v>1.4292120341428859E-2</v>
      </c>
      <c r="X168" s="14">
        <v>4.0884167012484575E-2</v>
      </c>
      <c r="Y168" s="14">
        <v>0.12405428615218111</v>
      </c>
      <c r="AH168" s="101" t="s">
        <v>61</v>
      </c>
      <c r="AI168" s="69" t="str">
        <f t="array" ref="AI168">IFERROR(MATCH(MIN(IF(B161:B168&gt;0.1,B161:B168)),B161:B168,0),"-INF")</f>
        <v>-INF</v>
      </c>
      <c r="AJ168" s="69" t="str">
        <f t="array" ref="AJ168">IFERROR(MATCH(MIN(IF(C161:C168&gt;0.1,C161:C168)),C161:C168,0),"-INF")</f>
        <v>-INF</v>
      </c>
      <c r="AK168" s="69">
        <f t="array" ref="AK168">IFERROR(MATCH(MIN(IF(D161:D168&gt;0.1,D161:D168)),D161:D168,0),"-INF")</f>
        <v>2</v>
      </c>
      <c r="AL168" s="69">
        <f t="array" ref="AL168">IFERROR(MATCH(MIN(IF(E161:E168&gt;0.1,E161:E168)),E161:E168,0),"-INF")</f>
        <v>2</v>
      </c>
      <c r="AM168" s="69">
        <f t="array" ref="AM168">IFERROR(MATCH(MIN(IF(F161:F168&gt;0.1,F161:F168)),F161:F168,0),"-INF")</f>
        <v>7</v>
      </c>
      <c r="AN168" s="69">
        <f t="array" ref="AN168">IFERROR(MATCH(MIN(IF(G161:G168&gt;0.1,G161:G168)),G161:G168,0),"-INF")</f>
        <v>8</v>
      </c>
      <c r="AO168" s="69" t="str">
        <f t="array" ref="AO168">IFERROR(MATCH(MIN(IF(H161:H168&gt;0.1,H161:H168)),H161:H168,0),"-INF")</f>
        <v>-INF</v>
      </c>
      <c r="AP168" s="69">
        <f t="array" ref="AP168">IFERROR(MATCH(MIN(IF(I161:I168&gt;0.1,I161:I168)),I161:I168,0),"-INF")</f>
        <v>4</v>
      </c>
      <c r="AQ168" s="69">
        <f t="array" ref="AQ168">IFERROR(MATCH(MIN(IF(J161:J168&gt;0.1,J161:J168)),J161:J168,0),"-INF")</f>
        <v>4</v>
      </c>
      <c r="AR168" s="69">
        <f t="array" ref="AR168">IFERROR(MATCH(MIN(IF(K161:K168&gt;0.1,K161:K168)),K161:K168,0),"-INF")</f>
        <v>3</v>
      </c>
      <c r="AS168" s="69">
        <f t="array" ref="AS168">IFERROR(MATCH(MIN(IF(L161:L168&gt;0.1,L161:L168)),L161:L168,0),"-INF")</f>
        <v>5</v>
      </c>
      <c r="AT168" s="69">
        <f t="array" ref="AT168">IFERROR(MATCH(MIN(IF(M161:M168&gt;0.1,M161:M168)),M161:M168,0),"-INF")</f>
        <v>3</v>
      </c>
      <c r="AU168" s="69" t="str">
        <f t="array" ref="AU168">IFERROR(MATCH(MIN(IF(N161:N168&gt;0.1,N161:N168)),N161:N168,0),"-INF")</f>
        <v>-INF</v>
      </c>
      <c r="AV168" s="69">
        <f t="array" ref="AV168">IFERROR(MATCH(MIN(IF(O161:O168&gt;0.1,O161:O168)),O161:O168,0),"-INF")</f>
        <v>1</v>
      </c>
      <c r="AW168" s="69">
        <f t="array" ref="AW168">IFERROR(MATCH(MIN(IF(P161:P168&gt;0.1,P161:P168)),P161:P168,0),"-INF")</f>
        <v>1</v>
      </c>
      <c r="AX168" s="69" t="str">
        <f t="array" ref="AX168">IFERROR(MATCH(MIN(IF(Q161:Q168&gt;0.1,Q161:Q168)),Q161:Q168,0),"-INF")</f>
        <v>-INF</v>
      </c>
      <c r="AY168" s="69" t="str">
        <f t="array" ref="AY168">IFERROR(MATCH(MIN(IF(R161:R168&gt;0.1,R161:R168)),R161:R168,0),"-INF")</f>
        <v>-INF</v>
      </c>
      <c r="AZ168" s="69" t="str">
        <f t="array" ref="AZ168">IFERROR(MATCH(MIN(IF(S161:S168&gt;0.1,S161:S168)),S161:S168,0),"-INF")</f>
        <v>-INF</v>
      </c>
      <c r="BA168" s="69">
        <f t="array" ref="BA168">IFERROR(MATCH(MIN(IF(T161:T168&gt;0.1,T161:T168)),T161:T168,0),"-INF")</f>
        <v>7</v>
      </c>
      <c r="BB168" s="69">
        <f t="array" ref="BB168">IFERROR(MATCH(MIN(IF(U161:U168&gt;0.1,U161:U168)),U161:U168,0),"-INF")</f>
        <v>1</v>
      </c>
      <c r="BC168" s="69">
        <f t="array" ref="BC168">IFERROR(MATCH(MIN(IF(V161:V168&gt;0.1,V161:V168)),V161:V168,0),"-INF")</f>
        <v>8</v>
      </c>
      <c r="BD168" s="69">
        <f t="array" ref="BD168">IFERROR(MATCH(MIN(IF(W161:W168&gt;0.1,W161:W168)),W161:W168,0),"-INF")</f>
        <v>3</v>
      </c>
      <c r="BE168" s="69">
        <f t="array" ref="BE168">IFERROR(MATCH(MIN(IF(X161:X168&gt;0.1,X161:X168)),X161:X168,0),"-INF")</f>
        <v>6</v>
      </c>
      <c r="BF168" s="69">
        <f t="array" ref="BF168">IFERROR(MATCH(MIN(IF(Y161:Y168&gt;0.1,Y161:Y168)),Y161:Y168,0),"-INF")</f>
        <v>8</v>
      </c>
    </row>
    <row r="169" spans="1:58" s="10" customFormat="1" x14ac:dyDescent="0.25">
      <c r="AH169" s="101" t="s">
        <v>62</v>
      </c>
      <c r="AI169" s="69" t="str">
        <f t="array" ref="AI169">IFERROR(MATCH(MAX(IF(B161:B168&lt;0.1,B161:B168)),B161:B168,0),"INF")</f>
        <v>INF</v>
      </c>
      <c r="AJ169" s="69" t="str">
        <f t="array" ref="AJ169">IFERROR(MATCH(MAX(IF(C161:C168&lt;0.1,C161:C168)),C161:C168,0),"INF")</f>
        <v>INF</v>
      </c>
      <c r="AK169" s="69">
        <f t="array" ref="AK169">IFERROR(MATCH(MAX(IF(D161:D168&lt;0.1,D161:D168)),D161:D168,0),"INF")</f>
        <v>3</v>
      </c>
      <c r="AL169" s="69">
        <f t="array" ref="AL169">IFERROR(MATCH(MAX(IF(E161:E168&lt;0.1,E161:E168)),E161:E168,0),"INF")</f>
        <v>3</v>
      </c>
      <c r="AM169" s="69">
        <f t="array" ref="AM169">IFERROR(MATCH(MAX(IF(F161:F168&lt;0.1,F161:F168)),F161:F168,0),"INF")</f>
        <v>8</v>
      </c>
      <c r="AN169" s="69" t="str">
        <f t="array" ref="AN169">IFERROR(MATCH(MAX(IF(G161:G168&lt;0.1,G161:G168)),G161:G168,0),"INF")</f>
        <v>INF</v>
      </c>
      <c r="AO169" s="69">
        <f t="array" ref="AO169">IFERROR(MATCH(MAX(IF(H161:H168&lt;0.1,H161:H168)),H161:H168,0),"INF")</f>
        <v>1</v>
      </c>
      <c r="AP169" s="69">
        <f t="array" ref="AP169">IFERROR(MATCH(MAX(IF(I161:I168&lt;0.1,I161:I168)),I161:I168,0),"INF")</f>
        <v>5</v>
      </c>
      <c r="AQ169" s="69">
        <f t="array" ref="AQ169">IFERROR(MATCH(MAX(IF(J161:J168&lt;0.1,J161:J168)),J161:J168,0),"INF")</f>
        <v>5</v>
      </c>
      <c r="AR169" s="69">
        <f t="array" ref="AR169">IFERROR(MATCH(MAX(IF(K161:K168&lt;0.1,K161:K168)),K161:K168,0),"INF")</f>
        <v>4</v>
      </c>
      <c r="AS169" s="69">
        <f t="array" ref="AS169">IFERROR(MATCH(MAX(IF(L161:L168&lt;0.1,L161:L168)),L161:L168,0),"INF")</f>
        <v>6</v>
      </c>
      <c r="AT169" s="69">
        <f t="array" ref="AT169">IFERROR(MATCH(MAX(IF(M161:M168&lt;0.1,M161:M168)),M161:M168,0),"INF")</f>
        <v>4</v>
      </c>
      <c r="AU169" s="69">
        <f t="array" ref="AU169">IFERROR(MATCH(MAX(IF(N161:N168&lt;0.1,N161:N168)),N161:N168,0),"INF")</f>
        <v>1</v>
      </c>
      <c r="AV169" s="69" t="str">
        <f t="array" ref="AV169">IFERROR(MATCH(MAX(IF(O161:O168&lt;0.1,O161:O168)),O161:O168,0),"INF")</f>
        <v>INF</v>
      </c>
      <c r="AW169" s="69" t="str">
        <f t="array" ref="AW169">IFERROR(MATCH(MAX(IF(P161:P168&lt;0.1,P161:P168)),P161:P168,0),"INF")</f>
        <v>INF</v>
      </c>
      <c r="AX169" s="69">
        <f t="array" ref="AX169">IFERROR(MATCH(MAX(IF(Q161:Q168&lt;0.1,Q161:Q168)),Q161:Q168,0),"INF")</f>
        <v>1</v>
      </c>
      <c r="AY169" s="69">
        <f t="array" ref="AY169">IFERROR(MATCH(MAX(IF(R161:R168&lt;0.1,R161:R168)),R161:R168,0),"INF")</f>
        <v>1</v>
      </c>
      <c r="AZ169" s="69">
        <f t="array" ref="AZ169">IFERROR(MATCH(MAX(IF(S161:S168&lt;0.1,S161:S168)),S161:S168,0),"INF")</f>
        <v>1</v>
      </c>
      <c r="BA169" s="69">
        <f t="array" ref="BA169">IFERROR(MATCH(MAX(IF(T161:T168&lt;0.1,T161:T168)),T161:T168,0),"INF")</f>
        <v>8</v>
      </c>
      <c r="BB169" s="69">
        <f t="array" ref="BB169">IFERROR(MATCH(MAX(IF(U161:U168&lt;0.1,U161:U168)),U161:U168,0),"INF")</f>
        <v>2</v>
      </c>
      <c r="BC169" s="69" t="str">
        <f t="array" ref="BC169">IFERROR(MATCH(MAX(IF(V161:V168&lt;0.1,V161:V168)),V161:V168,0),"INF")</f>
        <v>INF</v>
      </c>
      <c r="BD169" s="69">
        <f t="array" ref="BD169">IFERROR(MATCH(MAX(IF(W161:W168&lt;0.1,W161:W168)),W161:W168,0),"INF")</f>
        <v>4</v>
      </c>
      <c r="BE169" s="69">
        <f t="array" ref="BE169">IFERROR(MATCH(MAX(IF(X161:X168&lt;0.1,X161:X168)),X161:X168,0),"INF")</f>
        <v>7</v>
      </c>
      <c r="BF169" s="69">
        <f t="array" ref="BF169">IFERROR(MATCH(MAX(IF(Y161:Y168&lt;0.1,Y161:Y168)),Y161:Y168,0),"INF")</f>
        <v>3</v>
      </c>
    </row>
    <row r="170" spans="1:58" s="10" customFormat="1" x14ac:dyDescent="0.25">
      <c r="A170" s="10" t="s">
        <v>32</v>
      </c>
      <c r="AH170" s="101" t="s">
        <v>58</v>
      </c>
      <c r="AI170" s="69">
        <f t="shared" ref="AI170:BF170" si="57">IFERROR(INDEX(B161:B168,AI169)-INDEX(B161:B168,AI168),0)</f>
        <v>0</v>
      </c>
      <c r="AJ170" s="69">
        <f t="shared" si="57"/>
        <v>0</v>
      </c>
      <c r="AK170" s="69">
        <f t="shared" si="57"/>
        <v>-4.5377518457524094E-2</v>
      </c>
      <c r="AL170" s="69">
        <f t="shared" si="57"/>
        <v>-4.3471598222213061E-2</v>
      </c>
      <c r="AM170" s="69">
        <f t="shared" si="57"/>
        <v>-8.0136032772899629E-2</v>
      </c>
      <c r="AN170" s="69">
        <f t="shared" si="57"/>
        <v>0</v>
      </c>
      <c r="AO170" s="69">
        <f t="shared" si="57"/>
        <v>0</v>
      </c>
      <c r="AP170" s="69">
        <f t="shared" si="57"/>
        <v>-3.7182316924306735E-2</v>
      </c>
      <c r="AQ170" s="69">
        <f t="shared" si="57"/>
        <v>-3.8583751247216025E-2</v>
      </c>
      <c r="AR170" s="69">
        <f t="shared" si="57"/>
        <v>-4.1319325257091796E-2</v>
      </c>
      <c r="AS170" s="69">
        <f t="shared" si="57"/>
        <v>-5.1651037512075643E-2</v>
      </c>
      <c r="AT170" s="69">
        <f t="shared" si="57"/>
        <v>-4.3225988352491612E-2</v>
      </c>
      <c r="AU170" s="69">
        <f t="shared" si="57"/>
        <v>0</v>
      </c>
      <c r="AV170" s="69">
        <f t="shared" si="57"/>
        <v>0</v>
      </c>
      <c r="AW170" s="69">
        <f t="shared" si="57"/>
        <v>0</v>
      </c>
      <c r="AX170" s="69">
        <f t="shared" si="57"/>
        <v>0</v>
      </c>
      <c r="AY170" s="69">
        <f t="shared" si="57"/>
        <v>0</v>
      </c>
      <c r="AZ170" s="69">
        <f t="shared" si="57"/>
        <v>0</v>
      </c>
      <c r="BA170" s="69">
        <f t="shared" si="57"/>
        <v>-5.2408351302401048E-2</v>
      </c>
      <c r="BB170" s="69">
        <f t="shared" si="57"/>
        <v>-6.6531231741948318E-2</v>
      </c>
      <c r="BC170" s="69">
        <f t="shared" si="57"/>
        <v>0</v>
      </c>
      <c r="BD170" s="69">
        <f t="shared" si="57"/>
        <v>-5.4698756780301352E-2</v>
      </c>
      <c r="BE170" s="69">
        <f t="shared" si="57"/>
        <v>-3.8399945605849459E-2</v>
      </c>
      <c r="BF170" s="69">
        <f t="shared" si="57"/>
        <v>-0.36444378997625737</v>
      </c>
    </row>
    <row r="171" spans="1:58" s="10" customFormat="1" x14ac:dyDescent="0.25">
      <c r="A171" s="11" t="s">
        <v>34</v>
      </c>
      <c r="B171" s="12" t="s">
        <v>4</v>
      </c>
      <c r="C171" s="12" t="s">
        <v>5</v>
      </c>
      <c r="D171" s="11" t="s">
        <v>6</v>
      </c>
      <c r="E171" s="11" t="s">
        <v>7</v>
      </c>
      <c r="F171" s="11" t="s">
        <v>8</v>
      </c>
      <c r="G171" s="11" t="s">
        <v>9</v>
      </c>
      <c r="H171" s="11" t="s">
        <v>10</v>
      </c>
      <c r="I171" s="11" t="s">
        <v>11</v>
      </c>
      <c r="J171" s="11" t="s">
        <v>12</v>
      </c>
      <c r="K171" s="11" t="s">
        <v>13</v>
      </c>
      <c r="L171" s="11" t="s">
        <v>14</v>
      </c>
      <c r="M171" s="11" t="s">
        <v>15</v>
      </c>
      <c r="N171" s="11" t="s">
        <v>16</v>
      </c>
      <c r="O171" s="11" t="s">
        <v>17</v>
      </c>
      <c r="P171" s="11" t="s">
        <v>18</v>
      </c>
      <c r="Q171" s="11" t="s">
        <v>19</v>
      </c>
      <c r="R171" s="11" t="s">
        <v>20</v>
      </c>
      <c r="S171" s="11" t="s">
        <v>21</v>
      </c>
      <c r="T171" s="11" t="s">
        <v>22</v>
      </c>
      <c r="U171" s="11" t="s">
        <v>23</v>
      </c>
      <c r="V171" s="11" t="s">
        <v>24</v>
      </c>
      <c r="W171" s="11" t="s">
        <v>25</v>
      </c>
      <c r="X171" s="11" t="s">
        <v>26</v>
      </c>
      <c r="Y171" s="11" t="s">
        <v>27</v>
      </c>
      <c r="AH171" s="101" t="s">
        <v>59</v>
      </c>
      <c r="AI171" s="69">
        <f>IFERROR(INDEX($A161:$A168,AI169)-INDEX($A161:$A168,AI168),0)</f>
        <v>0</v>
      </c>
      <c r="AJ171" s="69">
        <f t="shared" ref="AJ171:BF171" si="58">IFERROR(INDEX($A161:$A168,AJ169)-INDEX($A161:$A168,AJ168),0)</f>
        <v>0</v>
      </c>
      <c r="AK171" s="69">
        <f t="shared" si="58"/>
        <v>20</v>
      </c>
      <c r="AL171" s="69">
        <f t="shared" si="58"/>
        <v>20</v>
      </c>
      <c r="AM171" s="69">
        <f t="shared" si="58"/>
        <v>1200</v>
      </c>
      <c r="AN171" s="69">
        <f t="shared" si="58"/>
        <v>0</v>
      </c>
      <c r="AO171" s="69">
        <f t="shared" si="58"/>
        <v>0</v>
      </c>
      <c r="AP171" s="69">
        <f t="shared" si="58"/>
        <v>60</v>
      </c>
      <c r="AQ171" s="69">
        <f t="shared" si="58"/>
        <v>60</v>
      </c>
      <c r="AR171" s="69">
        <f t="shared" si="58"/>
        <v>30</v>
      </c>
      <c r="AS171" s="69">
        <f t="shared" si="58"/>
        <v>180</v>
      </c>
      <c r="AT171" s="69">
        <f t="shared" si="58"/>
        <v>30</v>
      </c>
      <c r="AU171" s="69">
        <f t="shared" si="58"/>
        <v>0</v>
      </c>
      <c r="AV171" s="69">
        <f t="shared" si="58"/>
        <v>0</v>
      </c>
      <c r="AW171" s="69">
        <f t="shared" si="58"/>
        <v>0</v>
      </c>
      <c r="AX171" s="69">
        <f t="shared" si="58"/>
        <v>0</v>
      </c>
      <c r="AY171" s="69">
        <f t="shared" si="58"/>
        <v>0</v>
      </c>
      <c r="AZ171" s="69">
        <f t="shared" si="58"/>
        <v>0</v>
      </c>
      <c r="BA171" s="69">
        <f t="shared" si="58"/>
        <v>1200</v>
      </c>
      <c r="BB171" s="69">
        <f t="shared" si="58"/>
        <v>7</v>
      </c>
      <c r="BC171" s="69">
        <f t="shared" si="58"/>
        <v>0</v>
      </c>
      <c r="BD171" s="69">
        <f t="shared" si="58"/>
        <v>30</v>
      </c>
      <c r="BE171" s="69">
        <f t="shared" si="58"/>
        <v>300</v>
      </c>
      <c r="BF171" s="69">
        <f t="shared" si="58"/>
        <v>-1770</v>
      </c>
    </row>
    <row r="172" spans="1:58" s="10" customFormat="1" x14ac:dyDescent="0.25">
      <c r="A172" s="14">
        <v>3</v>
      </c>
      <c r="B172" s="14"/>
      <c r="C172" s="14"/>
      <c r="D172" s="14">
        <v>1.5857552743024983</v>
      </c>
      <c r="E172" s="14">
        <v>1.1419162158274996</v>
      </c>
      <c r="F172" s="14">
        <v>1.0637899711220444</v>
      </c>
      <c r="G172" s="14">
        <v>1.0080500248601703</v>
      </c>
      <c r="H172" s="14">
        <v>3.030282737589348</v>
      </c>
      <c r="I172" s="14">
        <v>1.2921997080206973</v>
      </c>
      <c r="J172" s="14">
        <v>1.6302604874142557</v>
      </c>
      <c r="K172" s="14">
        <v>2.4419368381793034</v>
      </c>
      <c r="L172" s="14">
        <v>1.3153261608142117</v>
      </c>
      <c r="M172" s="14">
        <v>1.1467248951207125</v>
      </c>
      <c r="N172" s="14">
        <v>170.34089543006823</v>
      </c>
      <c r="O172" s="14">
        <v>1.2088787401888401</v>
      </c>
      <c r="P172" s="14">
        <v>1.1142017861035471</v>
      </c>
      <c r="Q172" s="14">
        <v>5.4820578263536817</v>
      </c>
      <c r="R172" s="14">
        <v>22.291363264292329</v>
      </c>
      <c r="S172" s="14">
        <v>1.6157118016689798</v>
      </c>
      <c r="T172" s="14">
        <v>1.0264904572105786</v>
      </c>
      <c r="U172" s="14">
        <v>1.2656468285526956</v>
      </c>
      <c r="V172" s="14">
        <v>1.0098991722588169</v>
      </c>
      <c r="W172" s="14">
        <v>1.0679622213079569</v>
      </c>
      <c r="X172" s="14">
        <v>1.2662934995399999</v>
      </c>
      <c r="Y172" s="14">
        <v>1.0637083846350994</v>
      </c>
      <c r="AH172" s="101" t="s">
        <v>63</v>
      </c>
      <c r="AI172" s="69" t="str">
        <f t="shared" ref="AI172:BF172" si="59">IF(AI169="INF","INF",IFERROR(INDEX($A161:$A168,AI168)+AI171/AI170*(0.1-INDEX(B161:B168,AI168)),0))</f>
        <v>INF</v>
      </c>
      <c r="AJ172" s="69" t="str">
        <f t="shared" si="59"/>
        <v>INF</v>
      </c>
      <c r="AK172" s="69">
        <f t="shared" si="59"/>
        <v>17.925225324233494</v>
      </c>
      <c r="AL172" s="69">
        <f t="shared" si="59"/>
        <v>10.393179009393604</v>
      </c>
      <c r="AM172" s="69">
        <f t="shared" si="59"/>
        <v>1445.1272856774926</v>
      </c>
      <c r="AN172" s="69" t="str">
        <f t="shared" si="59"/>
        <v>INF</v>
      </c>
      <c r="AO172" s="69">
        <f t="shared" si="59"/>
        <v>0</v>
      </c>
      <c r="AP172" s="69">
        <f t="shared" si="59"/>
        <v>119.54264102901091</v>
      </c>
      <c r="AQ172" s="69">
        <f t="shared" si="59"/>
        <v>105.96983281604821</v>
      </c>
      <c r="AR172" s="69">
        <f t="shared" si="59"/>
        <v>37.326609106065547</v>
      </c>
      <c r="AS172" s="69">
        <f t="shared" si="59"/>
        <v>287.04794158090147</v>
      </c>
      <c r="AT172" s="69">
        <f t="shared" si="59"/>
        <v>46.645916102497736</v>
      </c>
      <c r="AU172" s="69">
        <f t="shared" si="59"/>
        <v>0</v>
      </c>
      <c r="AV172" s="69" t="str">
        <f t="shared" si="59"/>
        <v>INF</v>
      </c>
      <c r="AW172" s="69" t="str">
        <f t="shared" si="59"/>
        <v>INF</v>
      </c>
      <c r="AX172" s="69">
        <f t="shared" si="59"/>
        <v>0</v>
      </c>
      <c r="AY172" s="69">
        <f t="shared" si="59"/>
        <v>0</v>
      </c>
      <c r="AZ172" s="69">
        <f t="shared" si="59"/>
        <v>0</v>
      </c>
      <c r="BA172" s="69">
        <f t="shared" si="59"/>
        <v>630.93868563356818</v>
      </c>
      <c r="BB172" s="69">
        <f t="shared" si="59"/>
        <v>8.3874106250806619</v>
      </c>
      <c r="BC172" s="69" t="str">
        <f t="shared" si="59"/>
        <v>INF</v>
      </c>
      <c r="BD172" s="69">
        <f t="shared" si="59"/>
        <v>54.138543180602817</v>
      </c>
      <c r="BE172" s="69">
        <f t="shared" si="59"/>
        <v>393.78078366870341</v>
      </c>
      <c r="BF172" s="69">
        <f t="shared" si="59"/>
        <v>1683.1751626440546</v>
      </c>
    </row>
    <row r="173" spans="1:58" s="10" customFormat="1" x14ac:dyDescent="0.25">
      <c r="A173" s="14">
        <v>10</v>
      </c>
      <c r="B173" s="14"/>
      <c r="C173" s="14"/>
      <c r="D173" s="14">
        <v>1.559345325861011</v>
      </c>
      <c r="E173" s="14">
        <v>1.1365681721522174</v>
      </c>
      <c r="F173" s="14">
        <v>1.0344425964042547</v>
      </c>
      <c r="G173" s="14">
        <v>1.0046556584102011</v>
      </c>
      <c r="H173" s="14">
        <v>2.8811522487456402</v>
      </c>
      <c r="I173" s="14">
        <v>1.2061076743956971</v>
      </c>
      <c r="J173" s="14">
        <v>1.2957351159875672</v>
      </c>
      <c r="K173" s="14">
        <v>1.5711903479264782</v>
      </c>
      <c r="L173" s="14">
        <v>1.1509209116487968</v>
      </c>
      <c r="M173" s="14">
        <v>1.1942095737562686</v>
      </c>
      <c r="N173" s="14">
        <v>177.25453206938693</v>
      </c>
      <c r="O173" s="14">
        <v>1.1407020067356661</v>
      </c>
      <c r="P173" s="14">
        <v>1.0790540599525964</v>
      </c>
      <c r="Q173" s="14">
        <v>5.5542647703427424</v>
      </c>
      <c r="R173" s="14">
        <v>23.051233298863785</v>
      </c>
      <c r="S173" s="14">
        <v>1.6480869772224294</v>
      </c>
      <c r="T173" s="14">
        <v>1.0258372643896059</v>
      </c>
      <c r="U173" s="14">
        <v>1.2585371447582709</v>
      </c>
      <c r="V173" s="14">
        <v>1.0050474940776419</v>
      </c>
      <c r="W173" s="14">
        <v>1.0594649362737958</v>
      </c>
      <c r="X173" s="14">
        <v>1.1886739683365166</v>
      </c>
      <c r="Y173" s="14">
        <v>1.0374602323984834</v>
      </c>
      <c r="AH173" s="101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</row>
    <row r="174" spans="1:58" s="10" customFormat="1" x14ac:dyDescent="0.25">
      <c r="A174" s="14">
        <v>30</v>
      </c>
      <c r="B174" s="14"/>
      <c r="C174" s="14"/>
      <c r="D174" s="14">
        <v>1.5462176333884741</v>
      </c>
      <c r="E174" s="14">
        <v>1.1440957386725661</v>
      </c>
      <c r="F174" s="14">
        <v>1.0329815884822129</v>
      </c>
      <c r="G174" s="14">
        <v>1.0007027727399342</v>
      </c>
      <c r="H174" s="14">
        <v>2.8628797464573283</v>
      </c>
      <c r="I174" s="14">
        <v>1.1992967246909976</v>
      </c>
      <c r="J174" s="14">
        <v>1.224363903528398</v>
      </c>
      <c r="K174" s="14">
        <v>1.4164395347676637</v>
      </c>
      <c r="L174" s="14">
        <v>1.1339299286321496</v>
      </c>
      <c r="M174" s="14">
        <v>1.2099434793319259</v>
      </c>
      <c r="N174" s="14">
        <v>179.79341919416981</v>
      </c>
      <c r="O174" s="14">
        <v>1.1257746063360656</v>
      </c>
      <c r="P174" s="14">
        <v>1.0761792308658285</v>
      </c>
      <c r="Q174" s="14">
        <v>5.650710778388123</v>
      </c>
      <c r="R174" s="14">
        <v>23.361479282976916</v>
      </c>
      <c r="S174" s="14">
        <v>1.6674520076578347</v>
      </c>
      <c r="T174" s="14">
        <v>1.0237539752825631</v>
      </c>
      <c r="U174" s="14">
        <v>1.2716101047179242</v>
      </c>
      <c r="V174" s="14">
        <v>1.0061078504572416</v>
      </c>
      <c r="W174" s="14">
        <v>1.0577667609477612</v>
      </c>
      <c r="X174" s="14">
        <v>1.1763397197303709</v>
      </c>
      <c r="Y174" s="14">
        <v>1.0268615658205946</v>
      </c>
      <c r="AH174" s="101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</row>
    <row r="175" spans="1:58" s="10" customFormat="1" x14ac:dyDescent="0.25">
      <c r="A175" s="14">
        <v>60</v>
      </c>
      <c r="B175" s="14"/>
      <c r="C175" s="14"/>
      <c r="D175" s="14">
        <v>1.5462176333884741</v>
      </c>
      <c r="E175" s="14">
        <v>1.1440957386725661</v>
      </c>
      <c r="F175" s="14">
        <v>1.0329815884822129</v>
      </c>
      <c r="G175" s="14">
        <v>1.0007027727399342</v>
      </c>
      <c r="H175" s="14">
        <v>2.8628797464573283</v>
      </c>
      <c r="I175" s="14">
        <v>1.1992967246909976</v>
      </c>
      <c r="J175" s="14">
        <v>1.224363903528398</v>
      </c>
      <c r="K175" s="14">
        <v>1.4164395347676637</v>
      </c>
      <c r="L175" s="14">
        <v>1.1339299286321496</v>
      </c>
      <c r="M175" s="14">
        <v>1.2099434793319259</v>
      </c>
      <c r="N175" s="14">
        <v>179.79341919416981</v>
      </c>
      <c r="O175" s="14">
        <v>1.1257746063360656</v>
      </c>
      <c r="P175" s="14">
        <v>1.0761792308658285</v>
      </c>
      <c r="Q175" s="14">
        <v>5.650710778388123</v>
      </c>
      <c r="R175" s="14">
        <v>23.361479282976916</v>
      </c>
      <c r="S175" s="14">
        <v>1.6674520076578347</v>
      </c>
      <c r="T175" s="14">
        <v>1.0237539752825631</v>
      </c>
      <c r="U175" s="14">
        <v>1.2716101047179242</v>
      </c>
      <c r="V175" s="14">
        <v>1.0061078504572416</v>
      </c>
      <c r="W175" s="14">
        <v>1.0577667609477612</v>
      </c>
      <c r="X175" s="14">
        <v>1.1763397197303709</v>
      </c>
      <c r="Y175" s="14">
        <v>1.0268615658205946</v>
      </c>
      <c r="AH175" s="101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</row>
    <row r="176" spans="1:58" s="10" customFormat="1" x14ac:dyDescent="0.25">
      <c r="A176" s="14">
        <v>120</v>
      </c>
      <c r="B176" s="14"/>
      <c r="C176" s="14"/>
      <c r="D176" s="14">
        <v>1.5355494620643009</v>
      </c>
      <c r="E176" s="14">
        <v>1.1517914754153238</v>
      </c>
      <c r="F176" s="14">
        <v>1.035594852248499</v>
      </c>
      <c r="G176" s="14">
        <v>1.0005933093536055</v>
      </c>
      <c r="H176" s="14">
        <v>2.8722262359532391</v>
      </c>
      <c r="I176" s="14">
        <v>1.2071447287215946</v>
      </c>
      <c r="J176" s="14">
        <v>1.2346115473383972</v>
      </c>
      <c r="K176" s="14">
        <v>1.4492692697473928</v>
      </c>
      <c r="L176" s="14">
        <v>1.1278544518319109</v>
      </c>
      <c r="M176" s="14">
        <v>1.2186760300376707</v>
      </c>
      <c r="N176" s="14">
        <v>182.86537955961512</v>
      </c>
      <c r="O176" s="14">
        <v>1.1238135086991494</v>
      </c>
      <c r="P176" s="14">
        <v>1.0894173684210748</v>
      </c>
      <c r="Q176" s="14">
        <v>5.7558878818241777</v>
      </c>
      <c r="R176" s="14">
        <v>24.0265765452774</v>
      </c>
      <c r="S176" s="14">
        <v>1.684101920444907</v>
      </c>
      <c r="T176" s="14">
        <v>1.0336327901151108</v>
      </c>
      <c r="U176" s="14">
        <v>1.2832982980490433</v>
      </c>
      <c r="V176" s="14">
        <v>1.0069862298073127</v>
      </c>
      <c r="W176" s="14">
        <v>1.0637913503035545</v>
      </c>
      <c r="X176" s="14">
        <v>1.1953418865794743</v>
      </c>
      <c r="Y176" s="14">
        <v>1.0342486774526796</v>
      </c>
      <c r="AH176" s="101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</row>
    <row r="177" spans="1:58" s="10" customFormat="1" x14ac:dyDescent="0.25">
      <c r="A177" s="14">
        <v>300</v>
      </c>
      <c r="B177" s="14"/>
      <c r="C177" s="14"/>
      <c r="D177" s="14">
        <v>1.5002174755046049</v>
      </c>
      <c r="E177" s="14">
        <v>1.1491200690758465</v>
      </c>
      <c r="F177" s="14">
        <v>1.0556842050873636</v>
      </c>
      <c r="G177" s="14">
        <v>1.0042205864758527</v>
      </c>
      <c r="H177" s="14">
        <v>2.8756379429483139</v>
      </c>
      <c r="I177" s="14">
        <v>1.2225413690231484</v>
      </c>
      <c r="J177" s="14">
        <v>1.2464707495861296</v>
      </c>
      <c r="K177" s="14">
        <v>1.4434538748931145</v>
      </c>
      <c r="L177" s="14">
        <v>1.1222664158240403</v>
      </c>
      <c r="M177" s="14">
        <v>1.2298809871449463</v>
      </c>
      <c r="N177" s="14">
        <v>183.61223125735543</v>
      </c>
      <c r="O177" s="14">
        <v>1.1279796969239613</v>
      </c>
      <c r="P177" s="14">
        <v>1.0861956195997342</v>
      </c>
      <c r="Q177" s="14">
        <v>5.7790996772240346</v>
      </c>
      <c r="R177" s="14">
        <v>24.046785140477652</v>
      </c>
      <c r="S177" s="14">
        <v>1.688779527710804</v>
      </c>
      <c r="T177" s="14">
        <v>1.0405067076436216</v>
      </c>
      <c r="U177" s="14">
        <v>1.2882977787577574</v>
      </c>
      <c r="V177" s="14">
        <v>1.0075018766758645</v>
      </c>
      <c r="W177" s="14">
        <v>1.0668974911941345</v>
      </c>
      <c r="X177" s="14">
        <v>1.207384368443873</v>
      </c>
      <c r="Y177" s="14">
        <v>1.0354590147295206</v>
      </c>
      <c r="AH177" s="101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</row>
    <row r="178" spans="1:58" s="10" customFormat="1" x14ac:dyDescent="0.25">
      <c r="A178" s="14">
        <v>600</v>
      </c>
      <c r="B178" s="14"/>
      <c r="C178" s="14"/>
      <c r="D178" s="14">
        <v>1.5120500534421886</v>
      </c>
      <c r="E178" s="14">
        <v>1.153799915459</v>
      </c>
      <c r="F178" s="14">
        <v>1.050781841545875</v>
      </c>
      <c r="G178" s="14">
        <v>1.009625155506519</v>
      </c>
      <c r="H178" s="14">
        <v>2.8897224730242694</v>
      </c>
      <c r="I178" s="14">
        <v>1.2284352219629437</v>
      </c>
      <c r="J178" s="14">
        <v>1.252283519627704</v>
      </c>
      <c r="K178" s="14">
        <v>1.453892036242233</v>
      </c>
      <c r="L178" s="14">
        <v>1.1259631933050831</v>
      </c>
      <c r="M178" s="14">
        <v>1.2320087480727682</v>
      </c>
      <c r="N178" s="14">
        <v>183.95276571517303</v>
      </c>
      <c r="O178" s="14">
        <v>1.1323908599947488</v>
      </c>
      <c r="P178" s="14">
        <v>1.0866147386004859</v>
      </c>
      <c r="Q178" s="14">
        <v>5.8132102664183192</v>
      </c>
      <c r="R178" s="14">
        <v>24.181836560044886</v>
      </c>
      <c r="S178" s="14">
        <v>1.6966147342457878</v>
      </c>
      <c r="T178" s="14">
        <v>1.0421919752947533</v>
      </c>
      <c r="U178" s="14">
        <v>1.2907605394052259</v>
      </c>
      <c r="V178" s="14">
        <v>1.0083339348325502</v>
      </c>
      <c r="W178" s="14">
        <v>1.0680549776866486</v>
      </c>
      <c r="X178" s="14">
        <v>1.2163404109989395</v>
      </c>
      <c r="Y178" s="14">
        <v>1.0377968457266045</v>
      </c>
      <c r="AH178" s="101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</row>
    <row r="179" spans="1:58" s="10" customFormat="1" x14ac:dyDescent="0.25">
      <c r="A179" s="14">
        <v>1800</v>
      </c>
      <c r="B179" s="14"/>
      <c r="C179" s="14"/>
      <c r="D179" s="14">
        <v>1.4927781514361753</v>
      </c>
      <c r="E179" s="14">
        <v>1.1528982781094743</v>
      </c>
      <c r="F179" s="14">
        <v>1.058917888026311</v>
      </c>
      <c r="G179" s="14">
        <v>1.017157500021119</v>
      </c>
      <c r="H179" s="14">
        <v>2.8986224688461055</v>
      </c>
      <c r="I179" s="14">
        <v>1.2322407333940117</v>
      </c>
      <c r="J179" s="14">
        <v>1.2571143297257936</v>
      </c>
      <c r="K179" s="14">
        <v>1.4571813816564061</v>
      </c>
      <c r="L179" s="14">
        <v>1.1293622771817213</v>
      </c>
      <c r="M179" s="14">
        <v>1.2347202485406956</v>
      </c>
      <c r="N179" s="14">
        <v>184.43771791072712</v>
      </c>
      <c r="O179" s="14">
        <v>1.1296324789566266</v>
      </c>
      <c r="P179" s="14">
        <v>1.0879011860766663</v>
      </c>
      <c r="Q179" s="14">
        <v>5.8342583063363902</v>
      </c>
      <c r="R179" s="14">
        <v>24.238038614469652</v>
      </c>
      <c r="S179" s="14">
        <v>1.6970886391878337</v>
      </c>
      <c r="T179" s="14">
        <v>1.0456447183867923</v>
      </c>
      <c r="U179" s="14">
        <v>1.2934134044608276</v>
      </c>
      <c r="V179" s="14">
        <v>1.0095059726485354</v>
      </c>
      <c r="W179" s="14">
        <v>1.0702814818949666</v>
      </c>
      <c r="X179" s="14">
        <v>1.2250163184934724</v>
      </c>
      <c r="Y179" s="14">
        <v>1.0400028770872705</v>
      </c>
      <c r="AH179" s="101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</row>
    <row r="181" spans="1:58" s="29" customFormat="1" x14ac:dyDescent="0.25">
      <c r="A181" s="36" t="s">
        <v>31</v>
      </c>
      <c r="B181" s="36"/>
      <c r="C181" s="36"/>
      <c r="D181" s="36"/>
      <c r="E181" s="36" t="s">
        <v>40</v>
      </c>
      <c r="F181" s="36"/>
      <c r="AH181" s="58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</row>
    <row r="182" spans="1:58" s="29" customFormat="1" x14ac:dyDescent="0.25">
      <c r="AH182" s="58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</row>
    <row r="183" spans="1:58" s="29" customFormat="1" x14ac:dyDescent="0.25">
      <c r="A183" s="33" t="s">
        <v>30</v>
      </c>
      <c r="AH183" s="58"/>
      <c r="AI183" s="35"/>
      <c r="AJ183" s="35"/>
      <c r="AK183" s="35"/>
      <c r="AL183" s="35"/>
      <c r="AM183" s="35"/>
      <c r="AN183" s="35"/>
      <c r="AO183" s="35"/>
      <c r="AP183" s="35"/>
      <c r="AQ183" s="35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35"/>
      <c r="BD183" s="35"/>
      <c r="BE183" s="35"/>
      <c r="BF183" s="35"/>
    </row>
    <row r="184" spans="1:58" s="29" customFormat="1" x14ac:dyDescent="0.25">
      <c r="A184" s="29" t="s">
        <v>34</v>
      </c>
      <c r="B184" s="29" t="s">
        <v>4</v>
      </c>
      <c r="C184" s="29" t="s">
        <v>5</v>
      </c>
      <c r="D184" s="29" t="s">
        <v>6</v>
      </c>
      <c r="E184" s="29" t="s">
        <v>7</v>
      </c>
      <c r="F184" s="29" t="s">
        <v>8</v>
      </c>
      <c r="G184" s="29" t="s">
        <v>9</v>
      </c>
      <c r="H184" s="29" t="s">
        <v>10</v>
      </c>
      <c r="I184" s="29" t="s">
        <v>11</v>
      </c>
      <c r="J184" s="29" t="s">
        <v>12</v>
      </c>
      <c r="K184" s="29" t="s">
        <v>13</v>
      </c>
      <c r="L184" s="29" t="s">
        <v>14</v>
      </c>
      <c r="M184" s="29" t="s">
        <v>15</v>
      </c>
      <c r="N184" s="29" t="s">
        <v>16</v>
      </c>
      <c r="O184" s="29" t="s">
        <v>17</v>
      </c>
      <c r="P184" s="29" t="s">
        <v>18</v>
      </c>
      <c r="Q184" s="29" t="s">
        <v>19</v>
      </c>
      <c r="R184" s="29" t="s">
        <v>20</v>
      </c>
      <c r="S184" s="29" t="s">
        <v>21</v>
      </c>
      <c r="T184" s="29" t="s">
        <v>22</v>
      </c>
      <c r="U184" s="29" t="s">
        <v>23</v>
      </c>
      <c r="V184" s="29" t="s">
        <v>24</v>
      </c>
      <c r="W184" s="29" t="s">
        <v>25</v>
      </c>
      <c r="X184" s="29" t="s">
        <v>26</v>
      </c>
      <c r="Y184" s="29" t="s">
        <v>27</v>
      </c>
      <c r="AH184" s="58" t="s">
        <v>56</v>
      </c>
      <c r="AI184" s="35" t="s">
        <v>4</v>
      </c>
      <c r="AJ184" s="35" t="s">
        <v>5</v>
      </c>
      <c r="AK184" s="35" t="s">
        <v>6</v>
      </c>
      <c r="AL184" s="35" t="s">
        <v>7</v>
      </c>
      <c r="AM184" s="35" t="s">
        <v>8</v>
      </c>
      <c r="AN184" s="35" t="s">
        <v>9</v>
      </c>
      <c r="AO184" s="35" t="s">
        <v>10</v>
      </c>
      <c r="AP184" s="35" t="s">
        <v>11</v>
      </c>
      <c r="AQ184" s="35" t="s">
        <v>12</v>
      </c>
      <c r="AR184" s="35" t="s">
        <v>13</v>
      </c>
      <c r="AS184" s="35" t="s">
        <v>14</v>
      </c>
      <c r="AT184" s="35" t="s">
        <v>15</v>
      </c>
      <c r="AU184" s="35" t="s">
        <v>16</v>
      </c>
      <c r="AV184" s="35" t="s">
        <v>17</v>
      </c>
      <c r="AW184" s="35" t="s">
        <v>18</v>
      </c>
      <c r="AX184" s="35" t="s">
        <v>19</v>
      </c>
      <c r="AY184" s="35" t="s">
        <v>20</v>
      </c>
      <c r="AZ184" s="35" t="s">
        <v>21</v>
      </c>
      <c r="BA184" s="35" t="s">
        <v>22</v>
      </c>
      <c r="BB184" s="35" t="s">
        <v>23</v>
      </c>
      <c r="BC184" s="35" t="s">
        <v>24</v>
      </c>
      <c r="BD184" s="35" t="s">
        <v>25</v>
      </c>
      <c r="BE184" s="35" t="s">
        <v>26</v>
      </c>
      <c r="BF184" s="35" t="s">
        <v>27</v>
      </c>
    </row>
    <row r="185" spans="1:58" s="29" customFormat="1" x14ac:dyDescent="0.25">
      <c r="A185" s="29">
        <v>3</v>
      </c>
      <c r="D185" s="29">
        <v>9.5146206571206573</v>
      </c>
      <c r="E185" s="29">
        <v>0.26282838101456107</v>
      </c>
      <c r="F185" s="29">
        <v>1.6382306398269584</v>
      </c>
      <c r="G185" s="29">
        <v>19.094907407407405</v>
      </c>
      <c r="H185" s="29">
        <v>3.2882903116880562</v>
      </c>
      <c r="I185" s="29">
        <v>1.4049573063454899</v>
      </c>
      <c r="J185" s="29">
        <v>1.5808159349627826</v>
      </c>
      <c r="K185" s="29">
        <v>0.94658936784604464</v>
      </c>
      <c r="L185" s="29">
        <v>3.6941373744545332</v>
      </c>
      <c r="M185" s="29">
        <v>3.951098806164504</v>
      </c>
      <c r="N185" s="29">
        <v>9.3105814770982967E-3</v>
      </c>
      <c r="O185" s="29">
        <v>4.495610329587409</v>
      </c>
      <c r="P185" s="29">
        <v>2.0207045220101483</v>
      </c>
      <c r="Q185" s="29">
        <v>9.5336747929205226E-2</v>
      </c>
      <c r="R185" s="29">
        <v>2.8131134718518067E-2</v>
      </c>
      <c r="S185" s="29">
        <v>0.49241142512881619</v>
      </c>
      <c r="T185" s="29">
        <v>0.36762418739812475</v>
      </c>
      <c r="U185" s="29">
        <v>0.124941835833647</v>
      </c>
      <c r="V185" s="29">
        <v>1.836294585742839</v>
      </c>
      <c r="W185" s="29">
        <v>0.22033704568789855</v>
      </c>
      <c r="X185" s="29">
        <v>1.6427573585361308</v>
      </c>
      <c r="Y185" s="29">
        <v>3.8638888888888885</v>
      </c>
      <c r="AH185" s="58" t="s">
        <v>61</v>
      </c>
      <c r="AI185" s="35" t="str">
        <f t="array" ref="AI185">IFERROR(MATCH(MIN(IF(B185:B192&gt;0.33,B185:B192)),B185:B192,0),"-INF")</f>
        <v>-INF</v>
      </c>
      <c r="AJ185" s="35" t="str">
        <f t="array" ref="AJ185">IFERROR(MATCH(MIN(IF(C185:C192&gt;0.33,C185:C192)),C185:C192,0),"-INF")</f>
        <v>-INF</v>
      </c>
      <c r="AK185" s="35">
        <f t="array" ref="AK185">IFERROR(MATCH(MIN(IF(D185:D192&gt;0.33,D185:D192)),D185:D192,0),"-INF")</f>
        <v>1</v>
      </c>
      <c r="AL185" s="35" t="str">
        <f t="array" ref="AL185">IFERROR(MATCH(MIN(IF(E185:E192&gt;0.33,E185:E192)),E185:E192,0),"-INF")</f>
        <v>-INF</v>
      </c>
      <c r="AM185" s="35">
        <f t="array" ref="AM185">IFERROR(MATCH(MIN(IF(F185:F192&gt;0.33,F185:F192)),F185:F192,0),"-INF")</f>
        <v>6</v>
      </c>
      <c r="AN185" s="35">
        <f t="array" ref="AN185">IFERROR(MATCH(MIN(IF(G185:G192&gt;0.33,G185:G192)),G185:G192,0),"-INF")</f>
        <v>1</v>
      </c>
      <c r="AO185" s="35">
        <f t="array" ref="AO185">IFERROR(MATCH(MIN(IF(H185:H192&gt;0.33,H185:H192)),H185:H192,0),"-INF")</f>
        <v>3</v>
      </c>
      <c r="AP185" s="35">
        <f t="array" ref="AP185">IFERROR(MATCH(MIN(IF(I185:I192&gt;0.33,I185:I192)),I185:I192,0),"-INF")</f>
        <v>3</v>
      </c>
      <c r="AQ185" s="35">
        <f t="array" ref="AQ185">IFERROR(MATCH(MIN(IF(J185:J192&gt;0.33,J185:J192)),J185:J192,0),"-INF")</f>
        <v>1</v>
      </c>
      <c r="AR185" s="35">
        <f t="array" ref="AR185">IFERROR(MATCH(MIN(IF(K185:K192&gt;0.33,K185:K192)),K185:K192,0),"-INF")</f>
        <v>6</v>
      </c>
      <c r="AS185" s="35">
        <f t="array" ref="AS185">IFERROR(MATCH(MIN(IF(L185:L192&gt;0.33,L185:L192)),L185:L192,0),"-INF")</f>
        <v>1</v>
      </c>
      <c r="AT185" s="35">
        <f t="array" ref="AT185">IFERROR(MATCH(MIN(IF(M185:M192&gt;0.33,M185:M192)),M185:M192,0),"-INF")</f>
        <v>6</v>
      </c>
      <c r="AU185" s="35" t="str">
        <f t="array" ref="AU185">IFERROR(MATCH(MIN(IF(N185:N192&gt;0.33,N185:N192)),N185:N192,0),"-INF")</f>
        <v>-INF</v>
      </c>
      <c r="AV185" s="35">
        <f t="array" ref="AV185">IFERROR(MATCH(MIN(IF(O185:O192&gt;0.33,O185:O192)),O185:O192,0),"-INF")</f>
        <v>7</v>
      </c>
      <c r="AW185" s="35">
        <f t="array" ref="AW185">IFERROR(MATCH(MIN(IF(P185:P192&gt;0.33,P185:P192)),P185:P192,0),"-INF")</f>
        <v>7</v>
      </c>
      <c r="AX185" s="35" t="str">
        <f t="array" ref="AX185">IFERROR(MATCH(MIN(IF(Q185:Q192&gt;0.33,Q185:Q192)),Q185:Q192,0),"-INF")</f>
        <v>-INF</v>
      </c>
      <c r="AY185" s="35" t="str">
        <f t="array" ref="AY185">IFERROR(MATCH(MIN(IF(R185:R192&gt;0.33,R185:R192)),R185:R192,0),"-INF")</f>
        <v>-INF</v>
      </c>
      <c r="AZ185" s="35">
        <f t="array" ref="AZ185">IFERROR(MATCH(MIN(IF(S185:S192&gt;0.33,S185:S192)),S185:S192,0),"-INF")</f>
        <v>6</v>
      </c>
      <c r="BA185" s="35">
        <f t="array" ref="BA185">IFERROR(MATCH(MIN(IF(T185:T192&gt;0.33,T185:T192)),T185:T192,0),"-INF")</f>
        <v>1</v>
      </c>
      <c r="BB185" s="35" t="str">
        <f t="array" ref="BB185">IFERROR(MATCH(MIN(IF(U185:U192&gt;0.33,U185:U192)),U185:U192,0),"-INF")</f>
        <v>-INF</v>
      </c>
      <c r="BC185" s="35">
        <f t="array" ref="BC185">IFERROR(MATCH(MIN(IF(V185:V192&gt;0.33,V185:V192)),V185:V192,0),"-INF")</f>
        <v>7</v>
      </c>
      <c r="BD185" s="35" t="str">
        <f t="array" ref="BD185">IFERROR(MATCH(MIN(IF(W185:W192&gt;0.33,W185:W192)),W185:W192,0),"-INF")</f>
        <v>-INF</v>
      </c>
      <c r="BE185" s="35">
        <f t="array" ref="BE185">IFERROR(MATCH(MIN(IF(X185:X192&gt;0.33,X185:X192)),X185:X192,0),"-INF")</f>
        <v>7</v>
      </c>
      <c r="BF185" s="35">
        <f t="array" ref="BF185">IFERROR(MATCH(MIN(IF(Y185:Y192&gt;0.33,Y185:Y192)),Y185:Y192,0),"-INF")</f>
        <v>2</v>
      </c>
    </row>
    <row r="186" spans="1:58" s="29" customFormat="1" x14ac:dyDescent="0.25">
      <c r="A186" s="29">
        <v>10</v>
      </c>
      <c r="D186" s="29">
        <v>21.810310245310248</v>
      </c>
      <c r="E186" s="29">
        <v>0.16346622960567136</v>
      </c>
      <c r="F186" s="29">
        <v>1.8880171716089331</v>
      </c>
      <c r="G186" s="29">
        <v>34.331481481481475</v>
      </c>
      <c r="H186" s="29">
        <v>2.7400399807760691</v>
      </c>
      <c r="I186" s="29">
        <v>2.2046905755009658</v>
      </c>
      <c r="J186" s="29">
        <v>3.0839101727943108</v>
      </c>
      <c r="K186" s="29">
        <v>0.60296727694443653</v>
      </c>
      <c r="L186" s="29">
        <v>6.44228349609907</v>
      </c>
      <c r="M186" s="29">
        <v>7.4506691086634227</v>
      </c>
      <c r="N186" s="29">
        <v>5.6051887706020827E-3</v>
      </c>
      <c r="O186" s="29">
        <v>5.1302493833248315</v>
      </c>
      <c r="P186" s="29">
        <v>2.3695849999171541</v>
      </c>
      <c r="Q186" s="29">
        <v>5.7032726923875877E-2</v>
      </c>
      <c r="R186" s="29">
        <v>1.7144418122183029E-2</v>
      </c>
      <c r="S186" s="29">
        <v>1.1530752536073421</v>
      </c>
      <c r="T186" s="29">
        <v>0.20778713013463573</v>
      </c>
      <c r="U186" s="29">
        <v>7.8705637328510214E-2</v>
      </c>
      <c r="V186" s="29">
        <v>1.0347496449306337</v>
      </c>
      <c r="W186" s="29">
        <v>0.14282770933558772</v>
      </c>
      <c r="X186" s="29">
        <v>2.0960339571748174</v>
      </c>
      <c r="Y186" s="29">
        <v>3.5163342943606102</v>
      </c>
      <c r="AH186" s="58" t="s">
        <v>62</v>
      </c>
      <c r="AI186" s="35" t="str">
        <f t="array" ref="AI186">IFERROR(MATCH(MAX(IF(B185:B192&lt;0.33,B185:B192)),B185:B192,0),"INF")</f>
        <v>INF</v>
      </c>
      <c r="AJ186" s="35" t="str">
        <f t="array" ref="AJ186">IFERROR(MATCH(MAX(IF(C185:C192&lt;0.33,C185:C192)),C185:C192,0),"INF")</f>
        <v>INF</v>
      </c>
      <c r="AK186" s="35" t="str">
        <f t="array" ref="AK186">IFERROR(MATCH(MAX(IF(D185:D192&lt;0.33,D185:D192)),D185:D192,0),"INF")</f>
        <v>INF</v>
      </c>
      <c r="AL186" s="35">
        <f t="array" ref="AL186">IFERROR(MATCH(MAX(IF(E185:E192&lt;0.33,E185:E192)),E185:E192,0),"INF")</f>
        <v>1</v>
      </c>
      <c r="AM186" s="35" t="str">
        <f t="array" ref="AM186">IFERROR(MATCH(MAX(IF(F185:F192&lt;0.33,F185:F192)),F185:F192,0),"INF")</f>
        <v>INF</v>
      </c>
      <c r="AN186" s="35" t="str">
        <f t="array" ref="AN186">IFERROR(MATCH(MAX(IF(G185:G192&lt;0.33,G185:G192)),G185:G192,0),"INF")</f>
        <v>INF</v>
      </c>
      <c r="AO186" s="35" t="str">
        <f t="array" ref="AO186">IFERROR(MATCH(MAX(IF(H185:H192&lt;0.33,H185:H192)),H185:H192,0),"INF")</f>
        <v>INF</v>
      </c>
      <c r="AP186" s="35" t="str">
        <f t="array" ref="AP186">IFERROR(MATCH(MAX(IF(I185:I192&lt;0.33,I185:I192)),I185:I192,0),"INF")</f>
        <v>INF</v>
      </c>
      <c r="AQ186" s="35" t="str">
        <f t="array" ref="AQ186">IFERROR(MATCH(MAX(IF(J185:J192&lt;0.33,J185:J192)),J185:J192,0),"INF")</f>
        <v>INF</v>
      </c>
      <c r="AR186" s="35" t="str">
        <f t="array" ref="AR186">IFERROR(MATCH(MAX(IF(K185:K192&lt;0.33,K185:K192)),K185:K192,0),"INF")</f>
        <v>INF</v>
      </c>
      <c r="AS186" s="35" t="str">
        <f t="array" ref="AS186">IFERROR(MATCH(MAX(IF(L185:L192&lt;0.33,L185:L192)),L185:L192,0),"INF")</f>
        <v>INF</v>
      </c>
      <c r="AT186" s="35" t="str">
        <f t="array" ref="AT186">IFERROR(MATCH(MAX(IF(M185:M192&lt;0.33,M185:M192)),M185:M192,0),"INF")</f>
        <v>INF</v>
      </c>
      <c r="AU186" s="35">
        <f t="array" ref="AU186">IFERROR(MATCH(MAX(IF(N185:N192&lt;0.33,N185:N192)),N185:N192,0),"INF")</f>
        <v>1</v>
      </c>
      <c r="AV186" s="35" t="str">
        <f t="array" ref="AV186">IFERROR(MATCH(MAX(IF(O185:O192&lt;0.33,O185:O192)),O185:O192,0),"INF")</f>
        <v>INF</v>
      </c>
      <c r="AW186" s="35" t="str">
        <f t="array" ref="AW186">IFERROR(MATCH(MAX(IF(P185:P192&lt;0.33,P185:P192)),P185:P192,0),"INF")</f>
        <v>INF</v>
      </c>
      <c r="AX186" s="35">
        <f t="array" ref="AX186">IFERROR(MATCH(MAX(IF(Q185:Q192&lt;0.33,Q185:Q192)),Q185:Q192,0),"INF")</f>
        <v>1</v>
      </c>
      <c r="AY186" s="35">
        <f t="array" ref="AY186">IFERROR(MATCH(MAX(IF(R185:R192&lt;0.33,R185:R192)),R185:R192,0),"INF")</f>
        <v>1</v>
      </c>
      <c r="AZ186" s="35">
        <f t="array" ref="AZ186">IFERROR(MATCH(MAX(IF(S185:S192&lt;0.33,S185:S192)),S185:S192,0),"INF")</f>
        <v>7</v>
      </c>
      <c r="BA186" s="35">
        <f t="array" ref="BA186">IFERROR(MATCH(MAX(IF(T185:T192&lt;0.33,T185:T192)),T185:T192,0),"INF")</f>
        <v>2</v>
      </c>
      <c r="BB186" s="35">
        <f t="array" ref="BB186">IFERROR(MATCH(MAX(IF(U185:U192&lt;0.33,U185:U192)),U185:U192,0),"INF")</f>
        <v>1</v>
      </c>
      <c r="BC186" s="35" t="str">
        <f t="array" ref="BC186">IFERROR(MATCH(MAX(IF(V185:V192&lt;0.33,V185:V192)),V185:V192,0),"INF")</f>
        <v>INF</v>
      </c>
      <c r="BD186" s="35">
        <f t="array" ref="BD186">IFERROR(MATCH(MAX(IF(W185:W192&lt;0.33,W185:W192)),W185:W192,0),"INF")</f>
        <v>1</v>
      </c>
      <c r="BE186" s="35" t="str">
        <f t="array" ref="BE186">IFERROR(MATCH(MAX(IF(X185:X192&lt;0.33,X185:X192)),X185:X192,0),"INF")</f>
        <v>INF</v>
      </c>
      <c r="BF186" s="35" t="str">
        <f t="array" ref="BF186">IFERROR(MATCH(MAX(IF(Y185:Y192&lt;0.33,Y185:Y192)),Y185:Y192,0),"INF")</f>
        <v>INF</v>
      </c>
    </row>
    <row r="187" spans="1:58" s="29" customFormat="1" x14ac:dyDescent="0.25">
      <c r="A187" s="29">
        <v>30</v>
      </c>
      <c r="D187" s="29">
        <v>29.468724423724424</v>
      </c>
      <c r="E187" s="29">
        <v>0.10397231623860011</v>
      </c>
      <c r="F187" s="29">
        <v>-0.64018704492993384</v>
      </c>
      <c r="G187" s="29">
        <v>61.290909090909089</v>
      </c>
      <c r="H187" s="29">
        <v>1.0935950929893601</v>
      </c>
      <c r="I187" s="29">
        <v>1.1319789931383004</v>
      </c>
      <c r="J187" s="29">
        <v>2.8597870752253103</v>
      </c>
      <c r="K187" s="29">
        <v>-0.12455682485382936</v>
      </c>
      <c r="L187" s="29">
        <v>9.9905024972292988</v>
      </c>
      <c r="M187" s="29">
        <v>5.415082849648825</v>
      </c>
      <c r="N187" s="29">
        <v>3.2332652966612935E-3</v>
      </c>
      <c r="O187" s="29">
        <v>4.6857301606083661</v>
      </c>
      <c r="P187" s="29">
        <v>0.85765850489867412</v>
      </c>
      <c r="Q187" s="29">
        <v>3.3527745149761722E-2</v>
      </c>
      <c r="R187" s="29">
        <v>9.915646225584003E-3</v>
      </c>
      <c r="S187" s="29">
        <v>0.73566359049578267</v>
      </c>
      <c r="T187" s="29">
        <v>0.13718326432656988</v>
      </c>
      <c r="U187" s="29">
        <v>4.5427292582816775E-2</v>
      </c>
      <c r="V187" s="29">
        <v>3.9945249629952069</v>
      </c>
      <c r="W187" s="29">
        <v>9.0315560091788719E-2</v>
      </c>
      <c r="X187" s="29">
        <v>3.262784773214249</v>
      </c>
      <c r="Y187" s="29">
        <v>7.5361111111111123</v>
      </c>
      <c r="AH187" s="58" t="s">
        <v>58</v>
      </c>
      <c r="AI187" s="35">
        <f t="shared" ref="AI187:BF187" si="60">IFERROR(INDEX(B185:B192,AI186)-INDEX(B185:B192,AI185),0)</f>
        <v>0</v>
      </c>
      <c r="AJ187" s="35">
        <f t="shared" si="60"/>
        <v>0</v>
      </c>
      <c r="AK187" s="35">
        <f t="shared" si="60"/>
        <v>0</v>
      </c>
      <c r="AL187" s="35">
        <f t="shared" si="60"/>
        <v>0</v>
      </c>
      <c r="AM187" s="35">
        <f t="shared" si="60"/>
        <v>0</v>
      </c>
      <c r="AN187" s="35">
        <f t="shared" si="60"/>
        <v>0</v>
      </c>
      <c r="AO187" s="35">
        <f t="shared" si="60"/>
        <v>0</v>
      </c>
      <c r="AP187" s="35">
        <f t="shared" si="60"/>
        <v>0</v>
      </c>
      <c r="AQ187" s="35">
        <f t="shared" si="60"/>
        <v>0</v>
      </c>
      <c r="AR187" s="35">
        <f t="shared" si="60"/>
        <v>0</v>
      </c>
      <c r="AS187" s="35">
        <f t="shared" si="60"/>
        <v>0</v>
      </c>
      <c r="AT187" s="35">
        <f t="shared" si="60"/>
        <v>0</v>
      </c>
      <c r="AU187" s="35">
        <f t="shared" si="60"/>
        <v>0</v>
      </c>
      <c r="AV187" s="35">
        <f t="shared" si="60"/>
        <v>0</v>
      </c>
      <c r="AW187" s="35">
        <f t="shared" si="60"/>
        <v>0</v>
      </c>
      <c r="AX187" s="35">
        <f t="shared" si="60"/>
        <v>0</v>
      </c>
      <c r="AY187" s="35">
        <f t="shared" si="60"/>
        <v>0</v>
      </c>
      <c r="AZ187" s="35">
        <f t="shared" si="60"/>
        <v>-8.4712392369693745E-2</v>
      </c>
      <c r="BA187" s="35">
        <f t="shared" si="60"/>
        <v>-0.15983705726348901</v>
      </c>
      <c r="BB187" s="35">
        <f t="shared" si="60"/>
        <v>0</v>
      </c>
      <c r="BC187" s="35">
        <f t="shared" si="60"/>
        <v>0</v>
      </c>
      <c r="BD187" s="35">
        <f t="shared" si="60"/>
        <v>0</v>
      </c>
      <c r="BE187" s="35">
        <f t="shared" si="60"/>
        <v>0</v>
      </c>
      <c r="BF187" s="35">
        <f t="shared" si="60"/>
        <v>0</v>
      </c>
    </row>
    <row r="188" spans="1:58" s="29" customFormat="1" x14ac:dyDescent="0.25">
      <c r="A188" s="29">
        <v>45</v>
      </c>
      <c r="D188" s="29">
        <v>43.641028022233549</v>
      </c>
      <c r="E188" s="29">
        <v>8.7872609292398957E-2</v>
      </c>
      <c r="F188" s="29">
        <v>1.4226373420292773</v>
      </c>
      <c r="G188" s="29">
        <v>72.402745098039219</v>
      </c>
      <c r="H188" s="29">
        <v>1.6096534556298467</v>
      </c>
      <c r="I188" s="29">
        <v>11.728804348830671</v>
      </c>
      <c r="J188" s="29">
        <v>5.8950268343487364</v>
      </c>
      <c r="K188" s="29">
        <v>0.61139639262425804</v>
      </c>
      <c r="L188" s="29">
        <v>15.562846954576361</v>
      </c>
      <c r="M188" s="29">
        <v>6.3182595619828694</v>
      </c>
      <c r="N188" s="29">
        <v>2.6596554633451044E-3</v>
      </c>
      <c r="O188" s="29">
        <v>4.9809983958412509</v>
      </c>
      <c r="P188" s="29">
        <v>0.6107277347113701</v>
      </c>
      <c r="Q188" s="29">
        <v>2.7560851075188294E-2</v>
      </c>
      <c r="R188" s="29">
        <v>8.162905065626478E-3</v>
      </c>
      <c r="S188" s="29">
        <v>0.44823396181272096</v>
      </c>
      <c r="T188" s="29">
        <v>0.11399626001601897</v>
      </c>
      <c r="U188" s="29">
        <v>3.8425465048971909E-2</v>
      </c>
      <c r="V188" s="29">
        <v>0.69036576142195316</v>
      </c>
      <c r="W188" s="29">
        <v>7.4494965557139192E-2</v>
      </c>
      <c r="X188" s="29">
        <v>2.3246441679580556</v>
      </c>
      <c r="Y188" s="29">
        <v>8.003952991452989</v>
      </c>
      <c r="AH188" s="58" t="s">
        <v>59</v>
      </c>
      <c r="AI188" s="35">
        <f t="shared" ref="AI188:AK188" si="61">IFERROR(INDEX($A185:$A192,AI186)-INDEX($A185:$A192,AI185),0)</f>
        <v>0</v>
      </c>
      <c r="AJ188" s="35">
        <f t="shared" si="61"/>
        <v>0</v>
      </c>
      <c r="AK188" s="35">
        <f t="shared" si="61"/>
        <v>0</v>
      </c>
      <c r="AL188" s="35">
        <f>IFERROR(INDEX($A185:$A192,AL186)-INDEX($A185:$A192,AL185),0)</f>
        <v>0</v>
      </c>
      <c r="AM188" s="35">
        <f t="shared" ref="AM188:BF188" si="62">IFERROR(INDEX($A185:$A192,AM186)-INDEX($A185:$A192,AM185),0)</f>
        <v>0</v>
      </c>
      <c r="AN188" s="35">
        <f t="shared" si="62"/>
        <v>0</v>
      </c>
      <c r="AO188" s="35">
        <f t="shared" si="62"/>
        <v>0</v>
      </c>
      <c r="AP188" s="35">
        <f t="shared" si="62"/>
        <v>0</v>
      </c>
      <c r="AQ188" s="35">
        <f t="shared" si="62"/>
        <v>0</v>
      </c>
      <c r="AR188" s="35">
        <f t="shared" si="62"/>
        <v>0</v>
      </c>
      <c r="AS188" s="35">
        <f t="shared" si="62"/>
        <v>0</v>
      </c>
      <c r="AT188" s="35">
        <f t="shared" si="62"/>
        <v>0</v>
      </c>
      <c r="AU188" s="35">
        <f t="shared" si="62"/>
        <v>0</v>
      </c>
      <c r="AV188" s="35">
        <f t="shared" si="62"/>
        <v>0</v>
      </c>
      <c r="AW188" s="35">
        <f t="shared" si="62"/>
        <v>0</v>
      </c>
      <c r="AX188" s="35">
        <f t="shared" si="62"/>
        <v>0</v>
      </c>
      <c r="AY188" s="35">
        <f t="shared" si="62"/>
        <v>0</v>
      </c>
      <c r="AZ188" s="35">
        <f t="shared" si="62"/>
        <v>30</v>
      </c>
      <c r="BA188" s="35">
        <f t="shared" si="62"/>
        <v>7</v>
      </c>
      <c r="BB188" s="35">
        <f t="shared" si="62"/>
        <v>0</v>
      </c>
      <c r="BC188" s="35">
        <f t="shared" si="62"/>
        <v>0</v>
      </c>
      <c r="BD188" s="35">
        <f t="shared" si="62"/>
        <v>0</v>
      </c>
      <c r="BE188" s="35">
        <f t="shared" si="62"/>
        <v>0</v>
      </c>
      <c r="BF188" s="35">
        <f t="shared" si="62"/>
        <v>0</v>
      </c>
    </row>
    <row r="189" spans="1:58" s="29" customFormat="1" x14ac:dyDescent="0.25">
      <c r="A189" s="29">
        <v>60</v>
      </c>
      <c r="D189" s="29">
        <v>44.360061864826896</v>
      </c>
      <c r="E189" s="29">
        <v>7.6836618204774887E-2</v>
      </c>
      <c r="F189" s="29">
        <v>4.0505743491373343</v>
      </c>
      <c r="G189" s="29">
        <v>79.754672739541149</v>
      </c>
      <c r="H189" s="29">
        <v>3.7560259711301303</v>
      </c>
      <c r="I189" s="29">
        <v>4.2872724204243555</v>
      </c>
      <c r="J189" s="29">
        <v>1.6759123695636844</v>
      </c>
      <c r="K189" s="29">
        <v>0.75467432464910866</v>
      </c>
      <c r="L189" s="29">
        <v>13.909536660059077</v>
      </c>
      <c r="M189" s="29">
        <v>4.2590762375496762</v>
      </c>
      <c r="N189" s="29">
        <v>2.3135729093594695E-3</v>
      </c>
      <c r="O189" s="29">
        <v>2.0840764739528259</v>
      </c>
      <c r="P189" s="29">
        <v>0.53316447955978585</v>
      </c>
      <c r="Q189" s="29">
        <v>2.4014281430972669E-2</v>
      </c>
      <c r="R189" s="29">
        <v>7.0848846944561563E-3</v>
      </c>
      <c r="S189" s="29">
        <v>0.40767395304874232</v>
      </c>
      <c r="T189" s="29">
        <v>9.938414417795266E-2</v>
      </c>
      <c r="U189" s="29">
        <v>3.3279999637878824E-2</v>
      </c>
      <c r="V189" s="29">
        <v>0.57135378071002263</v>
      </c>
      <c r="W189" s="29">
        <v>6.7038592062283325E-2</v>
      </c>
      <c r="X189" s="29">
        <v>-1.8611258034633922</v>
      </c>
      <c r="Y189" s="29">
        <v>10.778173628173628</v>
      </c>
      <c r="AH189" s="58" t="s">
        <v>60</v>
      </c>
      <c r="AI189" s="35" t="str">
        <f t="shared" ref="AI189:BF189" si="63">IF(AI186="INF","INF",IFERROR(INDEX($A185:$A192,AI185)+AI188/AI187*(0.33-INDEX(B185:B192,AI185)),0))</f>
        <v>INF</v>
      </c>
      <c r="AJ189" s="35" t="str">
        <f t="shared" si="63"/>
        <v>INF</v>
      </c>
      <c r="AK189" s="35" t="str">
        <f t="shared" si="63"/>
        <v>INF</v>
      </c>
      <c r="AL189" s="35">
        <f t="shared" si="63"/>
        <v>0</v>
      </c>
      <c r="AM189" s="35" t="str">
        <f t="shared" si="63"/>
        <v>INF</v>
      </c>
      <c r="AN189" s="35" t="str">
        <f t="shared" si="63"/>
        <v>INF</v>
      </c>
      <c r="AO189" s="35" t="str">
        <f t="shared" si="63"/>
        <v>INF</v>
      </c>
      <c r="AP189" s="35" t="str">
        <f t="shared" si="63"/>
        <v>INF</v>
      </c>
      <c r="AQ189" s="35" t="str">
        <f t="shared" si="63"/>
        <v>INF</v>
      </c>
      <c r="AR189" s="35" t="str">
        <f t="shared" si="63"/>
        <v>INF</v>
      </c>
      <c r="AS189" s="35" t="str">
        <f t="shared" si="63"/>
        <v>INF</v>
      </c>
      <c r="AT189" s="35" t="str">
        <f t="shared" si="63"/>
        <v>INF</v>
      </c>
      <c r="AU189" s="35">
        <f t="shared" si="63"/>
        <v>0</v>
      </c>
      <c r="AV189" s="35" t="str">
        <f t="shared" si="63"/>
        <v>INF</v>
      </c>
      <c r="AW189" s="35" t="str">
        <f t="shared" si="63"/>
        <v>INF</v>
      </c>
      <c r="AX189" s="35">
        <f t="shared" si="63"/>
        <v>0</v>
      </c>
      <c r="AY189" s="35">
        <f t="shared" si="63"/>
        <v>0</v>
      </c>
      <c r="AZ189" s="35">
        <f t="shared" si="63"/>
        <v>109.3853132575491</v>
      </c>
      <c r="BA189" s="35">
        <f t="shared" si="63"/>
        <v>4.6477362402431668</v>
      </c>
      <c r="BB189" s="35">
        <f t="shared" si="63"/>
        <v>0</v>
      </c>
      <c r="BC189" s="35" t="str">
        <f t="shared" si="63"/>
        <v>INF</v>
      </c>
      <c r="BD189" s="35">
        <f t="shared" si="63"/>
        <v>0</v>
      </c>
      <c r="BE189" s="35" t="str">
        <f t="shared" si="63"/>
        <v>INF</v>
      </c>
      <c r="BF189" s="35" t="str">
        <f t="shared" si="63"/>
        <v>INF</v>
      </c>
    </row>
    <row r="190" spans="1:58" s="29" customFormat="1" x14ac:dyDescent="0.25">
      <c r="A190" s="29">
        <v>90</v>
      </c>
      <c r="D190" s="29">
        <v>68.867460317460328</v>
      </c>
      <c r="E190" s="29">
        <v>6.2985559643211911E-2</v>
      </c>
      <c r="F190" s="29">
        <v>0.9092081185866403</v>
      </c>
      <c r="G190" s="29">
        <v>94.366512605042018</v>
      </c>
      <c r="H190" s="29">
        <v>2.5478388433584365</v>
      </c>
      <c r="I190" s="29">
        <v>11.605233045202596</v>
      </c>
      <c r="J190" s="29">
        <v>22.832062126885653</v>
      </c>
      <c r="K190" s="29">
        <v>0.54767343577418226</v>
      </c>
      <c r="L190" s="29">
        <v>21.03055251498181</v>
      </c>
      <c r="M190" s="29">
        <v>0.9587977080325889</v>
      </c>
      <c r="N190" s="29">
        <v>1.9138266749980921E-3</v>
      </c>
      <c r="O190" s="29">
        <v>4.5230166917489774</v>
      </c>
      <c r="P190" s="29">
        <v>0.52916760955121223</v>
      </c>
      <c r="Q190" s="29">
        <v>1.9890556055279972E-2</v>
      </c>
      <c r="R190" s="29">
        <v>5.8666455220774492E-3</v>
      </c>
      <c r="S190" s="29">
        <v>0.38473920876276418</v>
      </c>
      <c r="T190" s="29">
        <v>8.2211453681619889E-2</v>
      </c>
      <c r="U190" s="29">
        <v>2.7983085472894062E-2</v>
      </c>
      <c r="V190" s="29">
        <v>0.52105840447695673</v>
      </c>
      <c r="W190" s="29">
        <v>5.5617235114171874E-2</v>
      </c>
      <c r="X190" s="29">
        <v>-2.0090686371175064</v>
      </c>
      <c r="Y190" s="29">
        <v>20.163563257767251</v>
      </c>
      <c r="AH190" s="58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</row>
    <row r="191" spans="1:58" s="29" customFormat="1" x14ac:dyDescent="0.25">
      <c r="A191" s="29">
        <v>120</v>
      </c>
      <c r="D191" s="29">
        <v>70.805820105820118</v>
      </c>
      <c r="E191" s="29">
        <v>5.6903039182329675E-2</v>
      </c>
      <c r="F191" s="29">
        <v>1.0692533974924237</v>
      </c>
      <c r="G191" s="29">
        <v>119.92361111111111</v>
      </c>
      <c r="H191" s="29">
        <v>9.3422927822009498</v>
      </c>
      <c r="I191" s="29">
        <v>12.1452085288217</v>
      </c>
      <c r="J191" s="29">
        <v>12.982551036687997</v>
      </c>
      <c r="K191" s="29">
        <v>0.55958005401745936</v>
      </c>
      <c r="L191" s="29">
        <v>14.595870398667353</v>
      </c>
      <c r="M191" s="29">
        <v>13.21961802792578</v>
      </c>
      <c r="N191" s="29">
        <v>1.6575001345800124E-3</v>
      </c>
      <c r="O191" s="29">
        <v>0.67520744662970977</v>
      </c>
      <c r="P191" s="29">
        <v>0.39874491034802573</v>
      </c>
      <c r="Q191" s="29">
        <v>1.7220960569910574E-2</v>
      </c>
      <c r="R191" s="29">
        <v>5.1015467980146754E-3</v>
      </c>
      <c r="S191" s="29">
        <v>0.30002681639307044</v>
      </c>
      <c r="T191" s="29">
        <v>7.1500290663856367E-2</v>
      </c>
      <c r="U191" s="29">
        <v>2.4010111596156576E-2</v>
      </c>
      <c r="V191" s="29">
        <v>0.48666339304053452</v>
      </c>
      <c r="W191" s="29">
        <v>4.7551602596127521E-2</v>
      </c>
      <c r="X191" s="29">
        <v>1.0556626598352523</v>
      </c>
      <c r="Y191" s="29">
        <v>9.944642857142858</v>
      </c>
      <c r="AH191" s="58" t="s">
        <v>57</v>
      </c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</row>
    <row r="192" spans="1:58" s="29" customFormat="1" x14ac:dyDescent="0.25">
      <c r="AH192" s="58" t="s">
        <v>61</v>
      </c>
      <c r="AI192" s="35" t="str">
        <f t="array" ref="AI192">IFERROR(MATCH(MIN(IF(B185:B192&gt;0.1,B185:B192)),B185:B192,0),"-INF")</f>
        <v>-INF</v>
      </c>
      <c r="AJ192" s="35" t="str">
        <f t="array" ref="AJ192">IFERROR(MATCH(MIN(IF(C185:C192&gt;0.1,C185:C192)),C185:C192,0),"-INF")</f>
        <v>-INF</v>
      </c>
      <c r="AK192" s="35">
        <f t="array" ref="AK192">IFERROR(MATCH(MIN(IF(D185:D192&gt;0.1,D185:D192)),D185:D192,0),"-INF")</f>
        <v>1</v>
      </c>
      <c r="AL192" s="35">
        <f t="array" ref="AL192">IFERROR(MATCH(MIN(IF(E185:E192&gt;0.1,E185:E192)),E185:E192,0),"-INF")</f>
        <v>3</v>
      </c>
      <c r="AM192" s="35">
        <f t="array" ref="AM192">IFERROR(MATCH(MIN(IF(F185:F192&gt;0.1,F185:F192)),F185:F192,0),"-INF")</f>
        <v>6</v>
      </c>
      <c r="AN192" s="35">
        <f t="array" ref="AN192">IFERROR(MATCH(MIN(IF(G185:G192&gt;0.1,G185:G192)),G185:G192,0),"-INF")</f>
        <v>1</v>
      </c>
      <c r="AO192" s="35">
        <f t="array" ref="AO192">IFERROR(MATCH(MIN(IF(H185:H192&gt;0.1,H185:H192)),H185:H192,0),"-INF")</f>
        <v>3</v>
      </c>
      <c r="AP192" s="35">
        <f t="array" ref="AP192">IFERROR(MATCH(MIN(IF(I185:I192&gt;0.1,I185:I192)),I185:I192,0),"-INF")</f>
        <v>3</v>
      </c>
      <c r="AQ192" s="35">
        <f t="array" ref="AQ192">IFERROR(MATCH(MIN(IF(J185:J192&gt;0.1,J185:J192)),J185:J192,0),"-INF")</f>
        <v>1</v>
      </c>
      <c r="AR192" s="35">
        <f t="array" ref="AR192">IFERROR(MATCH(MIN(IF(K185:K192&gt;0.1,K185:K192)),K185:K192,0),"-INF")</f>
        <v>6</v>
      </c>
      <c r="AS192" s="35">
        <f t="array" ref="AS192">IFERROR(MATCH(MIN(IF(L185:L192&gt;0.1,L185:L192)),L185:L192,0),"-INF")</f>
        <v>1</v>
      </c>
      <c r="AT192" s="35">
        <f t="array" ref="AT192">IFERROR(MATCH(MIN(IF(M185:M192&gt;0.1,M185:M192)),M185:M192,0),"-INF")</f>
        <v>6</v>
      </c>
      <c r="AU192" s="35" t="str">
        <f t="array" ref="AU192">IFERROR(MATCH(MIN(IF(N185:N192&gt;0.1,N185:N192)),N185:N192,0),"-INF")</f>
        <v>-INF</v>
      </c>
      <c r="AV192" s="35">
        <f t="array" ref="AV192">IFERROR(MATCH(MIN(IF(O185:O192&gt;0.1,O185:O192)),O185:O192,0),"-INF")</f>
        <v>7</v>
      </c>
      <c r="AW192" s="35">
        <f t="array" ref="AW192">IFERROR(MATCH(MIN(IF(P185:P192&gt;0.1,P185:P192)),P185:P192,0),"-INF")</f>
        <v>7</v>
      </c>
      <c r="AX192" s="35" t="str">
        <f t="array" ref="AX192">IFERROR(MATCH(MIN(IF(Q185:Q192&gt;0.1,Q185:Q192)),Q185:Q192,0),"-INF")</f>
        <v>-INF</v>
      </c>
      <c r="AY192" s="35" t="str">
        <f t="array" ref="AY192">IFERROR(MATCH(MIN(IF(R185:R192&gt;0.1,R185:R192)),R185:R192,0),"-INF")</f>
        <v>-INF</v>
      </c>
      <c r="AZ192" s="35">
        <f t="array" ref="AZ192">IFERROR(MATCH(MIN(IF(S185:S192&gt;0.1,S185:S192)),S185:S192,0),"-INF")</f>
        <v>7</v>
      </c>
      <c r="BA192" s="35">
        <f t="array" ref="BA192">IFERROR(MATCH(MIN(IF(T185:T192&gt;0.1,T185:T192)),T185:T192,0),"-INF")</f>
        <v>4</v>
      </c>
      <c r="BB192" s="35">
        <f t="array" ref="BB192">IFERROR(MATCH(MIN(IF(U185:U192&gt;0.1,U185:U192)),U185:U192,0),"-INF")</f>
        <v>1</v>
      </c>
      <c r="BC192" s="35">
        <f t="array" ref="BC192">IFERROR(MATCH(MIN(IF(V185:V192&gt;0.1,V185:V192)),V185:V192,0),"-INF")</f>
        <v>7</v>
      </c>
      <c r="BD192" s="35">
        <f t="array" ref="BD192">IFERROR(MATCH(MIN(IF(W185:W192&gt;0.1,W185:W192)),W185:W192,0),"-INF")</f>
        <v>2</v>
      </c>
      <c r="BE192" s="35">
        <f t="array" ref="BE192">IFERROR(MATCH(MIN(IF(X185:X192&gt;0.1,X185:X192)),X185:X192,0),"-INF")</f>
        <v>7</v>
      </c>
      <c r="BF192" s="35">
        <f t="array" ref="BF192">IFERROR(MATCH(MIN(IF(Y185:Y192&gt;0.1,Y185:Y192)),Y185:Y192,0),"-INF")</f>
        <v>2</v>
      </c>
    </row>
    <row r="193" spans="1:58" s="29" customFormat="1" x14ac:dyDescent="0.25">
      <c r="A193" s="33" t="s">
        <v>32</v>
      </c>
      <c r="AH193" s="58" t="s">
        <v>62</v>
      </c>
      <c r="AI193" s="35" t="str">
        <f t="array" ref="AI193">IFERROR(MATCH(MAX(IF(B185:B192&lt;0.1,B185:B192)),B185:B192,0),"INF")</f>
        <v>INF</v>
      </c>
      <c r="AJ193" s="35" t="str">
        <f t="array" ref="AJ193">IFERROR(MATCH(MAX(IF(C185:C192&lt;0.1,C185:C192)),C185:C192,0),"INF")</f>
        <v>INF</v>
      </c>
      <c r="AK193" s="35" t="str">
        <f t="array" ref="AK193">IFERROR(MATCH(MAX(IF(D185:D192&lt;0.1,D185:D192)),D185:D192,0),"INF")</f>
        <v>INF</v>
      </c>
      <c r="AL193" s="35">
        <f t="array" ref="AL193">IFERROR(MATCH(MAX(IF(E185:E192&lt;0.1,E185:E192)),E185:E192,0),"INF")</f>
        <v>4</v>
      </c>
      <c r="AM193" s="35" t="str">
        <f t="array" ref="AM193">IFERROR(MATCH(MAX(IF(F185:F192&lt;0.1,F185:F192)),F185:F192,0),"INF")</f>
        <v>INF</v>
      </c>
      <c r="AN193" s="35" t="str">
        <f t="array" ref="AN193">IFERROR(MATCH(MAX(IF(G185:G192&lt;0.1,G185:G192)),G185:G192,0),"INF")</f>
        <v>INF</v>
      </c>
      <c r="AO193" s="35" t="str">
        <f t="array" ref="AO193">IFERROR(MATCH(MAX(IF(H185:H192&lt;0.1,H185:H192)),H185:H192,0),"INF")</f>
        <v>INF</v>
      </c>
      <c r="AP193" s="35" t="str">
        <f t="array" ref="AP193">IFERROR(MATCH(MAX(IF(I185:I192&lt;0.1,I185:I192)),I185:I192,0),"INF")</f>
        <v>INF</v>
      </c>
      <c r="AQ193" s="35" t="str">
        <f t="array" ref="AQ193">IFERROR(MATCH(MAX(IF(J185:J192&lt;0.1,J185:J192)),J185:J192,0),"INF")</f>
        <v>INF</v>
      </c>
      <c r="AR193" s="35" t="str">
        <f t="array" ref="AR193">IFERROR(MATCH(MAX(IF(K185:K192&lt;0.1,K185:K192)),K185:K192,0),"INF")</f>
        <v>INF</v>
      </c>
      <c r="AS193" s="35" t="str">
        <f t="array" ref="AS193">IFERROR(MATCH(MAX(IF(L185:L192&lt;0.1,L185:L192)),L185:L192,0),"INF")</f>
        <v>INF</v>
      </c>
      <c r="AT193" s="35" t="str">
        <f t="array" ref="AT193">IFERROR(MATCH(MAX(IF(M185:M192&lt;0.1,M185:M192)),M185:M192,0),"INF")</f>
        <v>INF</v>
      </c>
      <c r="AU193" s="35">
        <f t="array" ref="AU193">IFERROR(MATCH(MAX(IF(N185:N192&lt;0.1,N185:N192)),N185:N192,0),"INF")</f>
        <v>1</v>
      </c>
      <c r="AV193" s="35" t="str">
        <f t="array" ref="AV193">IFERROR(MATCH(MAX(IF(O185:O192&lt;0.1,O185:O192)),O185:O192,0),"INF")</f>
        <v>INF</v>
      </c>
      <c r="AW193" s="35" t="str">
        <f t="array" ref="AW193">IFERROR(MATCH(MAX(IF(P185:P192&lt;0.1,P185:P192)),P185:P192,0),"INF")</f>
        <v>INF</v>
      </c>
      <c r="AX193" s="35">
        <f t="array" ref="AX193">IFERROR(MATCH(MAX(IF(Q185:Q192&lt;0.1,Q185:Q192)),Q185:Q192,0),"INF")</f>
        <v>1</v>
      </c>
      <c r="AY193" s="35">
        <f t="array" ref="AY193">IFERROR(MATCH(MAX(IF(R185:R192&lt;0.1,R185:R192)),R185:R192,0),"INF")</f>
        <v>1</v>
      </c>
      <c r="AZ193" s="35" t="str">
        <f t="array" ref="AZ193">IFERROR(MATCH(MAX(IF(S185:S192&lt;0.1,S185:S192)),S185:S192,0),"INF")</f>
        <v>INF</v>
      </c>
      <c r="BA193" s="35">
        <f t="array" ref="BA193">IFERROR(MATCH(MAX(IF(T185:T192&lt;0.1,T185:T192)),T185:T192,0),"INF")</f>
        <v>5</v>
      </c>
      <c r="BB193" s="35">
        <f t="array" ref="BB193">IFERROR(MATCH(MAX(IF(U185:U192&lt;0.1,U185:U192)),U185:U192,0),"INF")</f>
        <v>2</v>
      </c>
      <c r="BC193" s="35" t="str">
        <f t="array" ref="BC193">IFERROR(MATCH(MAX(IF(V185:V192&lt;0.1,V185:V192)),V185:V192,0),"INF")</f>
        <v>INF</v>
      </c>
      <c r="BD193" s="35">
        <f t="array" ref="BD193">IFERROR(MATCH(MAX(IF(W185:W192&lt;0.1,W185:W192)),W185:W192,0),"INF")</f>
        <v>3</v>
      </c>
      <c r="BE193" s="35" t="str">
        <f t="array" ref="BE193">IFERROR(MATCH(MAX(IF(X185:X192&lt;0.1,X185:X192)),X185:X192,0),"INF")</f>
        <v>INF</v>
      </c>
      <c r="BF193" s="35" t="str">
        <f t="array" ref="BF193">IFERROR(MATCH(MAX(IF(Y185:Y192&lt;0.1,Y185:Y192)),Y185:Y192,0),"INF")</f>
        <v>INF</v>
      </c>
    </row>
    <row r="194" spans="1:58" s="29" customFormat="1" x14ac:dyDescent="0.25">
      <c r="A194" s="29" t="s">
        <v>34</v>
      </c>
      <c r="B194" s="29" t="s">
        <v>4</v>
      </c>
      <c r="C194" s="29" t="s">
        <v>5</v>
      </c>
      <c r="D194" s="29" t="s">
        <v>6</v>
      </c>
      <c r="E194" s="29" t="s">
        <v>7</v>
      </c>
      <c r="F194" s="29" t="s">
        <v>8</v>
      </c>
      <c r="G194" s="29" t="s">
        <v>9</v>
      </c>
      <c r="H194" s="29" t="s">
        <v>10</v>
      </c>
      <c r="I194" s="29" t="s">
        <v>11</v>
      </c>
      <c r="J194" s="29" t="s">
        <v>12</v>
      </c>
      <c r="K194" s="29" t="s">
        <v>13</v>
      </c>
      <c r="L194" s="29" t="s">
        <v>14</v>
      </c>
      <c r="M194" s="29" t="s">
        <v>15</v>
      </c>
      <c r="N194" s="29" t="s">
        <v>16</v>
      </c>
      <c r="O194" s="29" t="s">
        <v>17</v>
      </c>
      <c r="P194" s="29" t="s">
        <v>18</v>
      </c>
      <c r="Q194" s="29" t="s">
        <v>19</v>
      </c>
      <c r="R194" s="29" t="s">
        <v>20</v>
      </c>
      <c r="S194" s="29" t="s">
        <v>21</v>
      </c>
      <c r="T194" s="29" t="s">
        <v>22</v>
      </c>
      <c r="U194" s="29" t="s">
        <v>23</v>
      </c>
      <c r="V194" s="29" t="s">
        <v>24</v>
      </c>
      <c r="W194" s="29" t="s">
        <v>25</v>
      </c>
      <c r="X194" s="29" t="s">
        <v>26</v>
      </c>
      <c r="Y194" s="29" t="s">
        <v>27</v>
      </c>
      <c r="AH194" s="58" t="s">
        <v>58</v>
      </c>
      <c r="AI194" s="35">
        <f t="shared" ref="AI194:BF194" si="64">IFERROR(INDEX(B185:B192,AI193)-INDEX(B185:B192,AI192),0)</f>
        <v>0</v>
      </c>
      <c r="AJ194" s="35">
        <f t="shared" si="64"/>
        <v>0</v>
      </c>
      <c r="AK194" s="35">
        <f t="shared" si="64"/>
        <v>0</v>
      </c>
      <c r="AL194" s="35">
        <f t="shared" si="64"/>
        <v>-1.6099706946201151E-2</v>
      </c>
      <c r="AM194" s="35">
        <f t="shared" si="64"/>
        <v>0</v>
      </c>
      <c r="AN194" s="35">
        <f t="shared" si="64"/>
        <v>0</v>
      </c>
      <c r="AO194" s="35">
        <f t="shared" si="64"/>
        <v>0</v>
      </c>
      <c r="AP194" s="35">
        <f t="shared" si="64"/>
        <v>0</v>
      </c>
      <c r="AQ194" s="35">
        <f t="shared" si="64"/>
        <v>0</v>
      </c>
      <c r="AR194" s="35">
        <f t="shared" si="64"/>
        <v>0</v>
      </c>
      <c r="AS194" s="35">
        <f t="shared" si="64"/>
        <v>0</v>
      </c>
      <c r="AT194" s="35">
        <f t="shared" si="64"/>
        <v>0</v>
      </c>
      <c r="AU194" s="35">
        <f t="shared" si="64"/>
        <v>0</v>
      </c>
      <c r="AV194" s="35">
        <f t="shared" si="64"/>
        <v>0</v>
      </c>
      <c r="AW194" s="35">
        <f t="shared" si="64"/>
        <v>0</v>
      </c>
      <c r="AX194" s="35">
        <f t="shared" si="64"/>
        <v>0</v>
      </c>
      <c r="AY194" s="35">
        <f t="shared" si="64"/>
        <v>0</v>
      </c>
      <c r="AZ194" s="35">
        <f t="shared" si="64"/>
        <v>0</v>
      </c>
      <c r="BA194" s="35">
        <f t="shared" si="64"/>
        <v>-1.4612115838066306E-2</v>
      </c>
      <c r="BB194" s="35">
        <f t="shared" si="64"/>
        <v>-4.6236198505136786E-2</v>
      </c>
      <c r="BC194" s="35">
        <f t="shared" si="64"/>
        <v>0</v>
      </c>
      <c r="BD194" s="35">
        <f t="shared" si="64"/>
        <v>-5.2512149243799003E-2</v>
      </c>
      <c r="BE194" s="35">
        <f t="shared" si="64"/>
        <v>0</v>
      </c>
      <c r="BF194" s="35">
        <f t="shared" si="64"/>
        <v>0</v>
      </c>
    </row>
    <row r="195" spans="1:58" s="29" customFormat="1" x14ac:dyDescent="0.25">
      <c r="A195" s="29">
        <v>3</v>
      </c>
      <c r="D195" s="29">
        <v>1.0443495144001651</v>
      </c>
      <c r="E195" s="29">
        <v>1.3417604066622657</v>
      </c>
      <c r="F195" s="29">
        <v>1.1062262278101858</v>
      </c>
      <c r="G195" s="29">
        <v>1.008472901903247</v>
      </c>
      <c r="H195" s="29">
        <v>1.1231509562131901</v>
      </c>
      <c r="I195" s="29">
        <v>1.1476611953157707</v>
      </c>
      <c r="J195" s="29">
        <v>1.1462499984149281</v>
      </c>
      <c r="K195" s="29">
        <v>1.2453890150195974</v>
      </c>
      <c r="L195" s="29">
        <v>1.0987361568448752</v>
      </c>
      <c r="M195" s="29">
        <v>1.0927669814407017</v>
      </c>
      <c r="N195" s="29">
        <v>53.362330587717885</v>
      </c>
      <c r="O195" s="29">
        <v>1.1261174167433101</v>
      </c>
      <c r="P195" s="29">
        <v>1.4026130352609498</v>
      </c>
      <c r="Q195" s="29">
        <v>5.1857411878420239</v>
      </c>
      <c r="R195" s="29">
        <v>34.306994712846958</v>
      </c>
      <c r="S195" s="29">
        <v>1.6619058118933352</v>
      </c>
      <c r="T195" s="29">
        <v>2.065197663682989</v>
      </c>
      <c r="U195" s="29">
        <v>3.5594610144103891</v>
      </c>
      <c r="V195" s="29">
        <v>1.0874097409176833</v>
      </c>
      <c r="W195" s="29">
        <v>1.2602629004305186</v>
      </c>
      <c r="X195" s="29">
        <v>1.2279586640226055</v>
      </c>
      <c r="Y195" s="29">
        <v>1.0237388073402198</v>
      </c>
      <c r="AH195" s="58" t="s">
        <v>59</v>
      </c>
      <c r="AI195" s="35">
        <f>IFERROR(INDEX($A185:$A192,AI193)-INDEX($A185:$A192,AI192),0)</f>
        <v>0</v>
      </c>
      <c r="AJ195" s="35">
        <f t="shared" ref="AJ195:BF195" si="65">IFERROR(INDEX($A185:$A192,AJ193)-INDEX($A185:$A192,AJ192),0)</f>
        <v>0</v>
      </c>
      <c r="AK195" s="35">
        <f t="shared" si="65"/>
        <v>0</v>
      </c>
      <c r="AL195" s="35">
        <f t="shared" si="65"/>
        <v>15</v>
      </c>
      <c r="AM195" s="35">
        <f t="shared" si="65"/>
        <v>0</v>
      </c>
      <c r="AN195" s="35">
        <f t="shared" si="65"/>
        <v>0</v>
      </c>
      <c r="AO195" s="35">
        <f t="shared" si="65"/>
        <v>0</v>
      </c>
      <c r="AP195" s="35">
        <f t="shared" si="65"/>
        <v>0</v>
      </c>
      <c r="AQ195" s="35">
        <f t="shared" si="65"/>
        <v>0</v>
      </c>
      <c r="AR195" s="35">
        <f t="shared" si="65"/>
        <v>0</v>
      </c>
      <c r="AS195" s="35">
        <f t="shared" si="65"/>
        <v>0</v>
      </c>
      <c r="AT195" s="35">
        <f t="shared" si="65"/>
        <v>0</v>
      </c>
      <c r="AU195" s="35">
        <f t="shared" si="65"/>
        <v>0</v>
      </c>
      <c r="AV195" s="35">
        <f t="shared" si="65"/>
        <v>0</v>
      </c>
      <c r="AW195" s="35">
        <f t="shared" si="65"/>
        <v>0</v>
      </c>
      <c r="AX195" s="35">
        <f t="shared" si="65"/>
        <v>0</v>
      </c>
      <c r="AY195" s="35">
        <f t="shared" si="65"/>
        <v>0</v>
      </c>
      <c r="AZ195" s="35">
        <f t="shared" si="65"/>
        <v>0</v>
      </c>
      <c r="BA195" s="35">
        <f t="shared" si="65"/>
        <v>15</v>
      </c>
      <c r="BB195" s="35">
        <f t="shared" si="65"/>
        <v>7</v>
      </c>
      <c r="BC195" s="35">
        <f t="shared" si="65"/>
        <v>0</v>
      </c>
      <c r="BD195" s="35">
        <f t="shared" si="65"/>
        <v>20</v>
      </c>
      <c r="BE195" s="35">
        <f t="shared" si="65"/>
        <v>0</v>
      </c>
      <c r="BF195" s="35">
        <f t="shared" si="65"/>
        <v>0</v>
      </c>
    </row>
    <row r="196" spans="1:58" s="29" customFormat="1" x14ac:dyDescent="0.25">
      <c r="A196" s="29">
        <v>10</v>
      </c>
      <c r="D196" s="29">
        <v>1.0103360292150276</v>
      </c>
      <c r="E196" s="29">
        <v>1.3162005839748718</v>
      </c>
      <c r="F196" s="29">
        <v>1.0476511223881624</v>
      </c>
      <c r="G196" s="29">
        <v>1.0033110920859181</v>
      </c>
      <c r="H196" s="29">
        <v>1.0859998850317312</v>
      </c>
      <c r="I196" s="29">
        <v>1.0705507607925888</v>
      </c>
      <c r="J196" s="29">
        <v>1.0911698832985841</v>
      </c>
      <c r="K196" s="29">
        <v>1.1301493342626228</v>
      </c>
      <c r="L196" s="29">
        <v>1.0616665745842266</v>
      </c>
      <c r="M196" s="29">
        <v>1.0359986704939326</v>
      </c>
      <c r="N196" s="29">
        <v>49.435072702119548</v>
      </c>
      <c r="O196" s="29">
        <v>1.0874083806164223</v>
      </c>
      <c r="P196" s="29">
        <v>1.158022205978001</v>
      </c>
      <c r="Q196" s="29">
        <v>4.9871917114720414</v>
      </c>
      <c r="R196" s="29">
        <v>29.379895632751413</v>
      </c>
      <c r="S196" s="29">
        <v>1.2824555811881511</v>
      </c>
      <c r="T196" s="29">
        <v>1.8109338176797711</v>
      </c>
      <c r="U196" s="29">
        <v>3.2705264434980204</v>
      </c>
      <c r="V196" s="29">
        <v>1.0560711084822278</v>
      </c>
      <c r="W196" s="29">
        <v>1.2323541684841077</v>
      </c>
      <c r="X196" s="29">
        <v>1.1128175328499093</v>
      </c>
      <c r="Y196" s="29">
        <v>1.0086083487403648</v>
      </c>
      <c r="AH196" s="58" t="s">
        <v>63</v>
      </c>
      <c r="AI196" s="35" t="str">
        <f t="shared" ref="AI196:BF196" si="66">IF(AI193="INF","INF",IFERROR(INDEX($A185:$A192,AI192)+AI195/AI194*(0.1-INDEX(B185:B192,AI192)),0))</f>
        <v>INF</v>
      </c>
      <c r="AJ196" s="35" t="str">
        <f t="shared" si="66"/>
        <v>INF</v>
      </c>
      <c r="AK196" s="35" t="str">
        <f t="shared" si="66"/>
        <v>INF</v>
      </c>
      <c r="AL196" s="35">
        <f t="shared" si="66"/>
        <v>33.700983115910752</v>
      </c>
      <c r="AM196" s="35" t="str">
        <f t="shared" si="66"/>
        <v>INF</v>
      </c>
      <c r="AN196" s="35" t="str">
        <f t="shared" si="66"/>
        <v>INF</v>
      </c>
      <c r="AO196" s="35" t="str">
        <f t="shared" si="66"/>
        <v>INF</v>
      </c>
      <c r="AP196" s="35" t="str">
        <f t="shared" si="66"/>
        <v>INF</v>
      </c>
      <c r="AQ196" s="35" t="str">
        <f t="shared" si="66"/>
        <v>INF</v>
      </c>
      <c r="AR196" s="35" t="str">
        <f t="shared" si="66"/>
        <v>INF</v>
      </c>
      <c r="AS196" s="35" t="str">
        <f t="shared" si="66"/>
        <v>INF</v>
      </c>
      <c r="AT196" s="35" t="str">
        <f t="shared" si="66"/>
        <v>INF</v>
      </c>
      <c r="AU196" s="35">
        <f t="shared" si="66"/>
        <v>0</v>
      </c>
      <c r="AV196" s="35" t="str">
        <f t="shared" si="66"/>
        <v>INF</v>
      </c>
      <c r="AW196" s="35" t="str">
        <f t="shared" si="66"/>
        <v>INF</v>
      </c>
      <c r="AX196" s="35">
        <f t="shared" si="66"/>
        <v>0</v>
      </c>
      <c r="AY196" s="35">
        <f t="shared" si="66"/>
        <v>0</v>
      </c>
      <c r="AZ196" s="35" t="str">
        <f t="shared" si="66"/>
        <v>INF</v>
      </c>
      <c r="BA196" s="35">
        <f t="shared" si="66"/>
        <v>59.367796051366867</v>
      </c>
      <c r="BB196" s="35">
        <f t="shared" si="66"/>
        <v>6.7761073894544319</v>
      </c>
      <c r="BC196" s="35" t="str">
        <f t="shared" si="66"/>
        <v>INF</v>
      </c>
      <c r="BD196" s="35">
        <f t="shared" si="66"/>
        <v>26.311543119955275</v>
      </c>
      <c r="BE196" s="35" t="str">
        <f t="shared" si="66"/>
        <v>INF</v>
      </c>
      <c r="BF196" s="35" t="str">
        <f t="shared" si="66"/>
        <v>INF</v>
      </c>
    </row>
    <row r="197" spans="1:58" s="29" customFormat="1" x14ac:dyDescent="0.25">
      <c r="A197" s="29">
        <v>30</v>
      </c>
      <c r="D197" s="29">
        <v>1.0025168218087404</v>
      </c>
      <c r="E197" s="29">
        <v>1.2745843818673519</v>
      </c>
      <c r="F197" s="29">
        <v>1.0360337854169925</v>
      </c>
      <c r="G197" s="29">
        <v>1.00067050577952</v>
      </c>
      <c r="H197" s="29">
        <v>1.0471743933191489</v>
      </c>
      <c r="I197" s="29">
        <v>1.041453403278783</v>
      </c>
      <c r="J197" s="29">
        <v>1.0529213070135468</v>
      </c>
      <c r="K197" s="29">
        <v>1.0693518323676408</v>
      </c>
      <c r="L197" s="29">
        <v>1.0254447433042311</v>
      </c>
      <c r="M197" s="29">
        <v>1.0316745218839811</v>
      </c>
      <c r="N197" s="29">
        <v>50.311537562133978</v>
      </c>
      <c r="O197" s="29">
        <v>1.067167699294665</v>
      </c>
      <c r="P197" s="29">
        <v>1.1316342731473259</v>
      </c>
      <c r="Q197" s="29">
        <v>4.7648610397462479</v>
      </c>
      <c r="R197" s="29">
        <v>28.790013159344472</v>
      </c>
      <c r="S197" s="29">
        <v>1.1731491015805784</v>
      </c>
      <c r="T197" s="29">
        <v>1.6657608661872905</v>
      </c>
      <c r="U197" s="29">
        <v>3.1404157731201257</v>
      </c>
      <c r="V197" s="29">
        <v>1.0346780836423162</v>
      </c>
      <c r="W197" s="29">
        <v>1.2074718451260971</v>
      </c>
      <c r="X197" s="29">
        <v>1.0394434731709279</v>
      </c>
      <c r="Y197" s="29">
        <v>1.0007265132671255</v>
      </c>
      <c r="AH197" s="58"/>
      <c r="AI197" s="35"/>
      <c r="AJ197" s="35"/>
      <c r="AK197" s="35"/>
      <c r="AL197" s="35"/>
      <c r="AM197" s="35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</row>
    <row r="198" spans="1:58" s="29" customFormat="1" x14ac:dyDescent="0.25">
      <c r="A198" s="29">
        <v>45</v>
      </c>
      <c r="D198" s="29">
        <v>1.0032975532959749</v>
      </c>
      <c r="E198" s="29">
        <v>1.2634733324668288</v>
      </c>
      <c r="F198" s="29">
        <v>1.0291767246642849</v>
      </c>
      <c r="G198" s="29">
        <v>1.0015358945703894</v>
      </c>
      <c r="H198" s="29">
        <v>1.0389724911316665</v>
      </c>
      <c r="I198" s="29">
        <v>1.0217654188729037</v>
      </c>
      <c r="J198" s="29">
        <v>1.0330035216348186</v>
      </c>
      <c r="K198" s="29">
        <v>1.0582391221158194</v>
      </c>
      <c r="L198" s="29">
        <v>1.019010373904387</v>
      </c>
      <c r="M198" s="29">
        <v>1.0252205623556392</v>
      </c>
      <c r="N198" s="29">
        <v>50.133148973760875</v>
      </c>
      <c r="O198" s="29">
        <v>1.0521743832991937</v>
      </c>
      <c r="P198" s="29">
        <v>1.1304339200527083</v>
      </c>
      <c r="Q198" s="29">
        <v>4.7724805948596218</v>
      </c>
      <c r="R198" s="29">
        <v>28.312595977189229</v>
      </c>
      <c r="S198" s="29">
        <v>1.1728465619836252</v>
      </c>
      <c r="T198" s="29">
        <v>1.6465980034367624</v>
      </c>
      <c r="U198" s="29">
        <v>3.0568172454846261</v>
      </c>
      <c r="V198" s="29">
        <v>1.0322203173999343</v>
      </c>
      <c r="W198" s="29">
        <v>1.2057726092514613</v>
      </c>
      <c r="X198" s="29">
        <v>1.0249506889190096</v>
      </c>
      <c r="Y198" s="29">
        <v>1.0007933349421294</v>
      </c>
      <c r="AH198" s="58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</row>
    <row r="199" spans="1:58" s="29" customFormat="1" x14ac:dyDescent="0.25">
      <c r="A199" s="29">
        <v>60</v>
      </c>
      <c r="D199" s="29">
        <v>1.002501682836219</v>
      </c>
      <c r="E199" s="29">
        <v>1.2621307587155366</v>
      </c>
      <c r="F199" s="29">
        <v>1.0289824419716178</v>
      </c>
      <c r="G199" s="29">
        <v>1.0012252188820194</v>
      </c>
      <c r="H199" s="29">
        <v>1.0330578911170119</v>
      </c>
      <c r="I199" s="29">
        <v>1.0269221206382482</v>
      </c>
      <c r="J199" s="29">
        <v>1.0266605659834507</v>
      </c>
      <c r="K199" s="29">
        <v>1.0500607911470887</v>
      </c>
      <c r="L199" s="29">
        <v>1.0191226009655989</v>
      </c>
      <c r="M199" s="29">
        <v>1.0240098905874002</v>
      </c>
      <c r="N199" s="29">
        <v>50.647322487430138</v>
      </c>
      <c r="O199" s="29">
        <v>1.0664108003688864</v>
      </c>
      <c r="P199" s="29">
        <v>1.113500947375605</v>
      </c>
      <c r="Q199" s="29">
        <v>4.7447832804688863</v>
      </c>
      <c r="R199" s="29">
        <v>28.723902709652489</v>
      </c>
      <c r="S199" s="29">
        <v>1.1570659340173413</v>
      </c>
      <c r="T199" s="29">
        <v>1.6397033741012481</v>
      </c>
      <c r="U199" s="29">
        <v>3.0710504047110301</v>
      </c>
      <c r="V199" s="29">
        <v>1.0295626662685322</v>
      </c>
      <c r="W199" s="29">
        <v>1.198517578169972</v>
      </c>
      <c r="X199" s="29">
        <v>1.0274939117417259</v>
      </c>
      <c r="Y199" s="29">
        <v>1.0007481495710224</v>
      </c>
      <c r="AH199" s="58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</row>
    <row r="200" spans="1:58" s="29" customFormat="1" x14ac:dyDescent="0.25">
      <c r="A200" s="29">
        <v>90</v>
      </c>
      <c r="D200" s="29">
        <v>1.0007474346997356</v>
      </c>
      <c r="E200" s="29">
        <v>1.263577363990078</v>
      </c>
      <c r="F200" s="29">
        <v>1.0268352096077671</v>
      </c>
      <c r="G200" s="29">
        <v>1.0010176126706167</v>
      </c>
      <c r="H200" s="29">
        <v>1.022565594062733</v>
      </c>
      <c r="I200" s="29">
        <v>1.0171264304905003</v>
      </c>
      <c r="J200" s="29">
        <v>1.0209313605398327</v>
      </c>
      <c r="K200" s="29">
        <v>1.0479113901047346</v>
      </c>
      <c r="L200" s="29">
        <v>1.0142228525329458</v>
      </c>
      <c r="M200" s="29">
        <v>1.0265820594837305</v>
      </c>
      <c r="N200" s="29">
        <v>50.050753839218487</v>
      </c>
      <c r="O200" s="29">
        <v>1.0523181170776779</v>
      </c>
      <c r="P200" s="29">
        <v>1.1053461533472746</v>
      </c>
      <c r="Q200" s="29">
        <v>4.6977995750789212</v>
      </c>
      <c r="R200" s="29">
        <v>28.156798780832609</v>
      </c>
      <c r="S200" s="29">
        <v>1.1346794489190377</v>
      </c>
      <c r="T200" s="29">
        <v>1.6296664546256219</v>
      </c>
      <c r="U200" s="29">
        <v>3.0061462812841953</v>
      </c>
      <c r="V200" s="29">
        <v>1.0269386738857607</v>
      </c>
      <c r="W200" s="29">
        <v>1.1949703603294242</v>
      </c>
      <c r="X200" s="29">
        <v>1.0198307739244388</v>
      </c>
      <c r="Y200" s="29">
        <v>1.0013912117693331</v>
      </c>
      <c r="AH200" s="58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</row>
    <row r="201" spans="1:58" s="29" customFormat="1" x14ac:dyDescent="0.25">
      <c r="A201" s="29">
        <v>120</v>
      </c>
      <c r="D201" s="29">
        <v>1.0004863126618118</v>
      </c>
      <c r="E201" s="29">
        <v>1.246556079326411</v>
      </c>
      <c r="F201" s="29">
        <v>1.0234114199390774</v>
      </c>
      <c r="G201" s="29">
        <v>1.0004425306826625</v>
      </c>
      <c r="H201" s="29">
        <v>1.0227007090189415</v>
      </c>
      <c r="I201" s="29">
        <v>1.0173276904128332</v>
      </c>
      <c r="J201" s="29">
        <v>1.0175722659496966</v>
      </c>
      <c r="K201" s="29">
        <v>1.0388384617659121</v>
      </c>
      <c r="L201" s="29">
        <v>1.0130303374448433</v>
      </c>
      <c r="M201" s="29">
        <v>1.0221305826865408</v>
      </c>
      <c r="N201" s="29">
        <v>50.667787470736855</v>
      </c>
      <c r="O201" s="29">
        <v>1.0589434567945573</v>
      </c>
      <c r="P201" s="29">
        <v>1.1076748202979081</v>
      </c>
      <c r="Q201" s="29">
        <v>4.7536992867883194</v>
      </c>
      <c r="R201" s="29">
        <v>28.321200248566758</v>
      </c>
      <c r="S201" s="29">
        <v>1.1489035617186798</v>
      </c>
      <c r="T201" s="29">
        <v>1.6253862698745016</v>
      </c>
      <c r="U201" s="29">
        <v>3.0472243788386968</v>
      </c>
      <c r="V201" s="29">
        <v>1.0244938667913355</v>
      </c>
      <c r="W201" s="29">
        <v>1.2004579531755792</v>
      </c>
      <c r="X201" s="29">
        <v>1.0138843697266173</v>
      </c>
      <c r="Y201" s="29">
        <v>1.0001772779008455</v>
      </c>
      <c r="AH201" s="58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</row>
    <row r="203" spans="1:58" s="37" customFormat="1" x14ac:dyDescent="0.25">
      <c r="A203" s="37" t="s">
        <v>31</v>
      </c>
      <c r="E203" s="37" t="s">
        <v>41</v>
      </c>
      <c r="AH203" s="56" t="s">
        <v>56</v>
      </c>
      <c r="AI203" s="87" t="s">
        <v>4</v>
      </c>
      <c r="AJ203" s="87" t="s">
        <v>5</v>
      </c>
      <c r="AK203" s="87" t="s">
        <v>6</v>
      </c>
      <c r="AL203" s="87" t="s">
        <v>7</v>
      </c>
      <c r="AM203" s="87" t="s">
        <v>8</v>
      </c>
      <c r="AN203" s="87" t="s">
        <v>9</v>
      </c>
      <c r="AO203" s="87" t="s">
        <v>10</v>
      </c>
      <c r="AP203" s="87" t="s">
        <v>11</v>
      </c>
      <c r="AQ203" s="87" t="s">
        <v>12</v>
      </c>
      <c r="AR203" s="87" t="s">
        <v>13</v>
      </c>
      <c r="AS203" s="87" t="s">
        <v>14</v>
      </c>
      <c r="AT203" s="87" t="s">
        <v>15</v>
      </c>
      <c r="AU203" s="87" t="s">
        <v>16</v>
      </c>
      <c r="AV203" s="87" t="s">
        <v>17</v>
      </c>
      <c r="AW203" s="87" t="s">
        <v>18</v>
      </c>
      <c r="AX203" s="87" t="s">
        <v>19</v>
      </c>
      <c r="AY203" s="87" t="s">
        <v>20</v>
      </c>
      <c r="AZ203" s="87" t="s">
        <v>21</v>
      </c>
      <c r="BA203" s="87" t="s">
        <v>22</v>
      </c>
      <c r="BB203" s="87" t="s">
        <v>23</v>
      </c>
      <c r="BC203" s="87" t="s">
        <v>24</v>
      </c>
      <c r="BD203" s="87" t="s">
        <v>25</v>
      </c>
      <c r="BE203" s="87" t="s">
        <v>26</v>
      </c>
      <c r="BF203" s="87" t="s">
        <v>27</v>
      </c>
    </row>
    <row r="204" spans="1:58" s="26" customFormat="1" x14ac:dyDescent="0.25">
      <c r="AH204" s="59" t="s">
        <v>61</v>
      </c>
      <c r="AI204" s="26" t="str">
        <f t="array" ref="AI204">IFERROR(MATCH(MIN(IF(B207:B209&gt;0.33,B207:B209)),B207:B209,0),"-INF")</f>
        <v>-INF</v>
      </c>
      <c r="AJ204" s="26" t="str">
        <f t="array" ref="AJ204">IFERROR(MATCH(MIN(IF(C207:C209&gt;0.33,C207:C209)),C207:C209,0),"-INF")</f>
        <v>-INF</v>
      </c>
      <c r="AK204" s="26" t="str">
        <f t="array" ref="AK204">IFERROR(MATCH(MIN(IF(D207:D209&gt;0.33,D207:D209)),D207:D209,0),"-INF")</f>
        <v>-INF</v>
      </c>
      <c r="AL204" s="26" t="str">
        <f t="array" ref="AL204">IFERROR(MATCH(MIN(IF(E207:E209&gt;0.33,E207:E209)),E207:E209,0),"-INF")</f>
        <v>-INF</v>
      </c>
      <c r="AM204" s="26" t="str">
        <f t="array" ref="AM204">IFERROR(MATCH(MIN(IF(F207:F209&gt;0.33,F207:F209)),F207:F209,0),"-INF")</f>
        <v>-INF</v>
      </c>
      <c r="AN204" s="26" t="str">
        <f t="array" ref="AN204">IFERROR(MATCH(MIN(IF(G207:G209&gt;0.33,G207:G209)),G207:G209,0),"-INF")</f>
        <v>-INF</v>
      </c>
      <c r="AO204" s="26" t="str">
        <f t="array" ref="AO204">IFERROR(MATCH(MIN(IF(H207:H209&gt;0.33,H207:H209)),H207:H209,0),"-INF")</f>
        <v>-INF</v>
      </c>
      <c r="AP204" s="26" t="str">
        <f t="array" ref="AP204">IFERROR(MATCH(MIN(IF(I207:I209&gt;0.33,I207:I209)),I207:I209,0),"-INF")</f>
        <v>-INF</v>
      </c>
      <c r="AQ204" s="26" t="str">
        <f t="array" ref="AQ204">IFERROR(MATCH(MIN(IF(J207:J209&gt;0.33,J207:J209)),J207:J209,0),"-INF")</f>
        <v>-INF</v>
      </c>
      <c r="AR204" s="26" t="str">
        <f t="array" ref="AR204">IFERROR(MATCH(MIN(IF(K207:K209&gt;0.33,K207:K209)),K207:K209,0),"-INF")</f>
        <v>-INF</v>
      </c>
      <c r="AS204" s="26" t="str">
        <f t="array" ref="AS204">IFERROR(MATCH(MIN(IF(L207:L209&gt;0.33,L207:L209)),L207:L209,0),"-INF")</f>
        <v>-INF</v>
      </c>
      <c r="AT204" s="26" t="str">
        <f t="array" ref="AT204">IFERROR(MATCH(MIN(IF(M207:M209&gt;0.33,M207:M209)),M207:M209,0),"-INF")</f>
        <v>-INF</v>
      </c>
      <c r="AU204" s="26" t="str">
        <f t="array" ref="AU204">IFERROR(MATCH(MIN(IF(N207:N209&gt;0.33,N207:N209)),N207:N209,0),"-INF")</f>
        <v>-INF</v>
      </c>
      <c r="AV204" s="26" t="str">
        <f t="array" ref="AV204">IFERROR(MATCH(MIN(IF(O207:O209&gt;0.33,O207:O209)),O207:O209,0),"-INF")</f>
        <v>-INF</v>
      </c>
      <c r="AW204" s="26" t="str">
        <f t="array" ref="AW204">IFERROR(MATCH(MIN(IF(P207:P209&gt;0.33,P207:P209)),P207:P209,0),"-INF")</f>
        <v>-INF</v>
      </c>
      <c r="AX204" s="26" t="str">
        <f t="array" ref="AX204">IFERROR(MATCH(MIN(IF(Q207:Q209&gt;0.33,Q207:Q209)),Q207:Q209,0),"-INF")</f>
        <v>-INF</v>
      </c>
      <c r="AY204" s="26" t="str">
        <f t="array" ref="AY204">IFERROR(MATCH(MIN(IF(R207:R209&gt;0.33,R207:R209)),R207:R209,0),"-INF")</f>
        <v>-INF</v>
      </c>
      <c r="AZ204" s="26" t="str">
        <f t="array" ref="AZ204">IFERROR(MATCH(MIN(IF(S207:S209&gt;0.33,S207:S209)),S207:S209,0),"-INF")</f>
        <v>-INF</v>
      </c>
      <c r="BA204" s="26" t="str">
        <f t="array" ref="BA204">IFERROR(MATCH(MIN(IF(T207:T209&gt;0.33,T207:T209)),T207:T209,0),"-INF")</f>
        <v>-INF</v>
      </c>
      <c r="BB204" s="26" t="str">
        <f t="array" ref="BB204">IFERROR(MATCH(MIN(IF(U207:U209&gt;0.33,U207:U209)),U207:U209,0),"-INF")</f>
        <v>-INF</v>
      </c>
      <c r="BC204" s="26" t="str">
        <f t="array" ref="BC204">IFERROR(MATCH(MIN(IF(V207:V209&gt;0.33,V207:V209)),V207:V209,0),"-INF")</f>
        <v>-INF</v>
      </c>
      <c r="BD204" s="26" t="str">
        <f t="array" ref="BD204">IFERROR(MATCH(MIN(IF(W207:W209&gt;0.33,W207:W209)),W207:W209,0),"-INF")</f>
        <v>-INF</v>
      </c>
      <c r="BE204" s="26" t="str">
        <f t="array" ref="BE204">IFERROR(MATCH(MIN(IF(X207:X209&gt;0.33,X207:X209)),X207:X209,0),"-INF")</f>
        <v>-INF</v>
      </c>
      <c r="BF204" s="26" t="str">
        <f t="array" ref="BF204">IFERROR(MATCH(MIN(IF(Y207:Y209&gt;0.33,Y207:Y209)),Y207:Y209,0),"-INF")</f>
        <v>-INF</v>
      </c>
    </row>
    <row r="205" spans="1:58" s="24" customFormat="1" ht="18.75" x14ac:dyDescent="0.3">
      <c r="A205" s="23" t="s">
        <v>30</v>
      </c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AH205" s="111" t="s">
        <v>62</v>
      </c>
      <c r="AI205" s="83" t="str">
        <f t="array" ref="AI205">IFERROR(MATCH(MAX(IF(B207:B209&lt;0.33,B207:B209)),B207:B209,0),"INF")</f>
        <v>INF</v>
      </c>
      <c r="AJ205" s="83" t="str">
        <f t="array" ref="AJ205">IFERROR(MATCH(MAX(IF(C207:C209&lt;0.33,C207:C209)),C207:C209,0),"INF")</f>
        <v>INF</v>
      </c>
      <c r="AK205" s="83" t="str">
        <f t="array" ref="AK205">IFERROR(MATCH(MAX(IF(D207:D209&lt;0.33,D207:D209)),D207:D209,0),"INF")</f>
        <v>INF</v>
      </c>
      <c r="AL205" s="83" t="str">
        <f t="array" ref="AL205">IFERROR(MATCH(MAX(IF(E207:E209&lt;0.33,E207:E209)),E207:E209,0),"INF")</f>
        <v>INF</v>
      </c>
      <c r="AM205" s="83" t="str">
        <f t="array" ref="AM205">IFERROR(MATCH(MAX(IF(F207:F209&lt;0.33,F207:F209)),F207:F209,0),"INF")</f>
        <v>INF</v>
      </c>
      <c r="AN205" s="83" t="str">
        <f t="array" ref="AN205">IFERROR(MATCH(MAX(IF(G207:G209&lt;0.33,G207:G209)),G207:G209,0),"INF")</f>
        <v>INF</v>
      </c>
      <c r="AO205" s="83" t="str">
        <f t="array" ref="AO205">IFERROR(MATCH(MAX(IF(H207:H209&lt;0.33,H207:H209)),H207:H209,0),"INF")</f>
        <v>INF</v>
      </c>
      <c r="AP205" s="83" t="str">
        <f t="array" ref="AP205">IFERROR(MATCH(MAX(IF(I207:I209&lt;0.33,I207:I209)),I207:I209,0),"INF")</f>
        <v>INF</v>
      </c>
      <c r="AQ205" s="83" t="str">
        <f t="array" ref="AQ205">IFERROR(MATCH(MAX(IF(J207:J209&lt;0.33,J207:J209)),J207:J209,0),"INF")</f>
        <v>INF</v>
      </c>
      <c r="AR205" s="83" t="str">
        <f t="array" ref="AR205">IFERROR(MATCH(MAX(IF(K207:K209&lt;0.33,K207:K209)),K207:K209,0),"INF")</f>
        <v>INF</v>
      </c>
      <c r="AS205" s="83" t="str">
        <f t="array" ref="AS205">IFERROR(MATCH(MAX(IF(L207:L209&lt;0.33,L207:L209)),L207:L209,0),"INF")</f>
        <v>INF</v>
      </c>
      <c r="AT205" s="83" t="str">
        <f t="array" ref="AT205">IFERROR(MATCH(MAX(IF(M207:M209&lt;0.33,M207:M209)),M207:M209,0),"INF")</f>
        <v>INF</v>
      </c>
      <c r="AU205" s="83" t="str">
        <f t="array" ref="AU205">IFERROR(MATCH(MAX(IF(N207:N209&lt;0.33,N207:N209)),N207:N209,0),"INF")</f>
        <v>INF</v>
      </c>
      <c r="AV205" s="83" t="str">
        <f t="array" ref="AV205">IFERROR(MATCH(MAX(IF(O207:O209&lt;0.33,O207:O209)),O207:O209,0),"INF")</f>
        <v>INF</v>
      </c>
      <c r="AW205" s="83" t="str">
        <f t="array" ref="AW205">IFERROR(MATCH(MAX(IF(P207:P209&lt;0.33,P207:P209)),P207:P209,0),"INF")</f>
        <v>INF</v>
      </c>
      <c r="AX205" s="83" t="str">
        <f t="array" ref="AX205">IFERROR(MATCH(MAX(IF(Q207:Q209&lt;0.33,Q207:Q209)),Q207:Q209,0),"INF")</f>
        <v>INF</v>
      </c>
      <c r="AY205" s="83" t="str">
        <f t="array" ref="AY205">IFERROR(MATCH(MAX(IF(R207:R209&lt;0.33,R207:R209)),R207:R209,0),"INF")</f>
        <v>INF</v>
      </c>
      <c r="AZ205" s="83" t="str">
        <f t="array" ref="AZ205">IFERROR(MATCH(MAX(IF(S207:S209&lt;0.33,S207:S209)),S207:S209,0),"INF")</f>
        <v>INF</v>
      </c>
      <c r="BA205" s="83" t="str">
        <f t="array" ref="BA205">IFERROR(MATCH(MAX(IF(T207:T209&lt;0.33,T207:T209)),T207:T209,0),"INF")</f>
        <v>INF</v>
      </c>
      <c r="BB205" s="83" t="str">
        <f t="array" ref="BB205">IFERROR(MATCH(MAX(IF(U207:U209&lt;0.33,U207:U209)),U207:U209,0),"INF")</f>
        <v>INF</v>
      </c>
      <c r="BC205" s="83" t="str">
        <f t="array" ref="BC205">IFERROR(MATCH(MAX(IF(V207:V209&lt;0.33,V207:V209)),V207:V209,0),"INF")</f>
        <v>INF</v>
      </c>
      <c r="BD205" s="83" t="str">
        <f t="array" ref="BD205">IFERROR(MATCH(MAX(IF(W207:W209&lt;0.33,W207:W209)),W207:W209,0),"INF")</f>
        <v>INF</v>
      </c>
      <c r="BE205" s="83" t="str">
        <f t="array" ref="BE205">IFERROR(MATCH(MAX(IF(X207:X209&lt;0.33,X207:X209)),X207:X209,0),"INF")</f>
        <v>INF</v>
      </c>
      <c r="BF205" s="83" t="str">
        <f t="array" ref="BF205">IFERROR(MATCH(MAX(IF(Y207:Y209&lt;0.33,Y207:Y209)),Y207:Y209,0),"INF")</f>
        <v>INF</v>
      </c>
    </row>
    <row r="206" spans="1:58" s="24" customFormat="1" x14ac:dyDescent="0.25">
      <c r="A206" s="25" t="s">
        <v>34</v>
      </c>
      <c r="B206" s="26" t="s">
        <v>4</v>
      </c>
      <c r="C206" s="26" t="s">
        <v>5</v>
      </c>
      <c r="D206" s="25" t="s">
        <v>6</v>
      </c>
      <c r="E206" s="25" t="s">
        <v>7</v>
      </c>
      <c r="F206" s="25" t="s">
        <v>8</v>
      </c>
      <c r="G206" s="25" t="s">
        <v>9</v>
      </c>
      <c r="H206" s="25" t="s">
        <v>10</v>
      </c>
      <c r="I206" s="25" t="s">
        <v>11</v>
      </c>
      <c r="J206" s="25" t="s">
        <v>12</v>
      </c>
      <c r="K206" s="25" t="s">
        <v>13</v>
      </c>
      <c r="L206" s="25" t="s">
        <v>14</v>
      </c>
      <c r="M206" s="25" t="s">
        <v>15</v>
      </c>
      <c r="N206" s="25" t="s">
        <v>16</v>
      </c>
      <c r="O206" s="25" t="s">
        <v>17</v>
      </c>
      <c r="P206" s="25" t="s">
        <v>18</v>
      </c>
      <c r="Q206" s="25" t="s">
        <v>19</v>
      </c>
      <c r="R206" s="25" t="s">
        <v>20</v>
      </c>
      <c r="S206" s="25" t="s">
        <v>21</v>
      </c>
      <c r="T206" s="25" t="s">
        <v>22</v>
      </c>
      <c r="U206" s="25" t="s">
        <v>23</v>
      </c>
      <c r="V206" s="25" t="s">
        <v>24</v>
      </c>
      <c r="W206" s="25" t="s">
        <v>25</v>
      </c>
      <c r="X206" s="25" t="s">
        <v>26</v>
      </c>
      <c r="Y206" s="25" t="s">
        <v>27</v>
      </c>
      <c r="AH206" s="111" t="s">
        <v>58</v>
      </c>
      <c r="AI206" s="83">
        <f t="shared" ref="AI206:BF206" si="67">IFERROR(INDEX(B207:B209,AI205)-INDEX(B207:B209,AI204),0)</f>
        <v>0</v>
      </c>
      <c r="AJ206" s="83">
        <f t="shared" si="67"/>
        <v>0</v>
      </c>
      <c r="AK206" s="83">
        <f t="shared" si="67"/>
        <v>0</v>
      </c>
      <c r="AL206" s="83">
        <f t="shared" si="67"/>
        <v>0</v>
      </c>
      <c r="AM206" s="83">
        <f t="shared" si="67"/>
        <v>0</v>
      </c>
      <c r="AN206" s="83">
        <f t="shared" si="67"/>
        <v>0</v>
      </c>
      <c r="AO206" s="83">
        <f t="shared" si="67"/>
        <v>0</v>
      </c>
      <c r="AP206" s="83">
        <f t="shared" si="67"/>
        <v>0</v>
      </c>
      <c r="AQ206" s="83">
        <f t="shared" si="67"/>
        <v>0</v>
      </c>
      <c r="AR206" s="83">
        <f t="shared" si="67"/>
        <v>0</v>
      </c>
      <c r="AS206" s="83">
        <f t="shared" si="67"/>
        <v>0</v>
      </c>
      <c r="AT206" s="83">
        <f t="shared" si="67"/>
        <v>0</v>
      </c>
      <c r="AU206" s="83">
        <f t="shared" si="67"/>
        <v>0</v>
      </c>
      <c r="AV206" s="83">
        <f t="shared" si="67"/>
        <v>0</v>
      </c>
      <c r="AW206" s="83">
        <f t="shared" si="67"/>
        <v>0</v>
      </c>
      <c r="AX206" s="83">
        <f t="shared" si="67"/>
        <v>0</v>
      </c>
      <c r="AY206" s="83">
        <f t="shared" si="67"/>
        <v>0</v>
      </c>
      <c r="AZ206" s="83">
        <f t="shared" si="67"/>
        <v>0</v>
      </c>
      <c r="BA206" s="83">
        <f t="shared" si="67"/>
        <v>0</v>
      </c>
      <c r="BB206" s="83">
        <f t="shared" si="67"/>
        <v>0</v>
      </c>
      <c r="BC206" s="83">
        <f t="shared" si="67"/>
        <v>0</v>
      </c>
      <c r="BD206" s="83">
        <f t="shared" si="67"/>
        <v>0</v>
      </c>
      <c r="BE206" s="83">
        <f t="shared" si="67"/>
        <v>0</v>
      </c>
      <c r="BF206" s="83">
        <f t="shared" si="67"/>
        <v>0</v>
      </c>
    </row>
    <row r="207" spans="1:58" s="24" customFormat="1" x14ac:dyDescent="0.25">
      <c r="A207" s="25">
        <v>300</v>
      </c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AH207" s="111" t="s">
        <v>59</v>
      </c>
      <c r="AI207" s="83">
        <f>IFERROR(INDEX($A207:$A209,AI205)-INDEX($A207:$A209,AI204),0)</f>
        <v>0</v>
      </c>
      <c r="AJ207" s="83">
        <f t="shared" ref="AJ207:BF207" si="68">IFERROR(INDEX($A207:$A209,AJ205)-INDEX($A207:$A209,AJ204),0)</f>
        <v>0</v>
      </c>
      <c r="AK207" s="83">
        <f t="shared" si="68"/>
        <v>0</v>
      </c>
      <c r="AL207" s="83">
        <f t="shared" si="68"/>
        <v>0</v>
      </c>
      <c r="AM207" s="83">
        <f t="shared" si="68"/>
        <v>0</v>
      </c>
      <c r="AN207" s="83">
        <f t="shared" si="68"/>
        <v>0</v>
      </c>
      <c r="AO207" s="83">
        <f t="shared" si="68"/>
        <v>0</v>
      </c>
      <c r="AP207" s="83">
        <f t="shared" si="68"/>
        <v>0</v>
      </c>
      <c r="AQ207" s="83">
        <f t="shared" si="68"/>
        <v>0</v>
      </c>
      <c r="AR207" s="83">
        <f t="shared" si="68"/>
        <v>0</v>
      </c>
      <c r="AS207" s="83">
        <f t="shared" si="68"/>
        <v>0</v>
      </c>
      <c r="AT207" s="83">
        <f t="shared" si="68"/>
        <v>0</v>
      </c>
      <c r="AU207" s="83">
        <f t="shared" si="68"/>
        <v>0</v>
      </c>
      <c r="AV207" s="83">
        <f t="shared" si="68"/>
        <v>0</v>
      </c>
      <c r="AW207" s="83">
        <f t="shared" si="68"/>
        <v>0</v>
      </c>
      <c r="AX207" s="83">
        <f t="shared" si="68"/>
        <v>0</v>
      </c>
      <c r="AY207" s="83">
        <f t="shared" si="68"/>
        <v>0</v>
      </c>
      <c r="AZ207" s="83">
        <f t="shared" si="68"/>
        <v>0</v>
      </c>
      <c r="BA207" s="83">
        <f t="shared" si="68"/>
        <v>0</v>
      </c>
      <c r="BB207" s="83">
        <f t="shared" si="68"/>
        <v>0</v>
      </c>
      <c r="BC207" s="83">
        <f t="shared" si="68"/>
        <v>0</v>
      </c>
      <c r="BD207" s="83">
        <f t="shared" si="68"/>
        <v>0</v>
      </c>
      <c r="BE207" s="83">
        <f t="shared" si="68"/>
        <v>0</v>
      </c>
      <c r="BF207" s="83">
        <f t="shared" si="68"/>
        <v>0</v>
      </c>
    </row>
    <row r="208" spans="1:58" s="24" customFormat="1" x14ac:dyDescent="0.25">
      <c r="A208" s="25">
        <v>600</v>
      </c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AH208" s="111" t="s">
        <v>60</v>
      </c>
      <c r="AI208" s="83" t="str">
        <f t="shared" ref="AI208:BF208" si="69">IF(AI205="INF","INF",IFERROR(INDEX($A207:$A209,AI204)+AI207/AI206*(0.33-INDEX(B207:B209,AI204)),0))</f>
        <v>INF</v>
      </c>
      <c r="AJ208" s="83" t="str">
        <f t="shared" si="69"/>
        <v>INF</v>
      </c>
      <c r="AK208" s="83" t="str">
        <f t="shared" si="69"/>
        <v>INF</v>
      </c>
      <c r="AL208" s="83" t="str">
        <f t="shared" si="69"/>
        <v>INF</v>
      </c>
      <c r="AM208" s="83" t="str">
        <f t="shared" si="69"/>
        <v>INF</v>
      </c>
      <c r="AN208" s="83" t="str">
        <f t="shared" si="69"/>
        <v>INF</v>
      </c>
      <c r="AO208" s="83" t="str">
        <f t="shared" si="69"/>
        <v>INF</v>
      </c>
      <c r="AP208" s="83" t="str">
        <f t="shared" si="69"/>
        <v>INF</v>
      </c>
      <c r="AQ208" s="83" t="str">
        <f t="shared" si="69"/>
        <v>INF</v>
      </c>
      <c r="AR208" s="83" t="str">
        <f t="shared" si="69"/>
        <v>INF</v>
      </c>
      <c r="AS208" s="83" t="str">
        <f t="shared" si="69"/>
        <v>INF</v>
      </c>
      <c r="AT208" s="83" t="str">
        <f t="shared" si="69"/>
        <v>INF</v>
      </c>
      <c r="AU208" s="83" t="str">
        <f t="shared" si="69"/>
        <v>INF</v>
      </c>
      <c r="AV208" s="83" t="str">
        <f t="shared" si="69"/>
        <v>INF</v>
      </c>
      <c r="AW208" s="83" t="str">
        <f t="shared" si="69"/>
        <v>INF</v>
      </c>
      <c r="AX208" s="83" t="str">
        <f t="shared" si="69"/>
        <v>INF</v>
      </c>
      <c r="AY208" s="83" t="str">
        <f t="shared" si="69"/>
        <v>INF</v>
      </c>
      <c r="AZ208" s="83" t="str">
        <f t="shared" si="69"/>
        <v>INF</v>
      </c>
      <c r="BA208" s="83" t="str">
        <f t="shared" si="69"/>
        <v>INF</v>
      </c>
      <c r="BB208" s="83" t="str">
        <f t="shared" si="69"/>
        <v>INF</v>
      </c>
      <c r="BC208" s="83" t="str">
        <f t="shared" si="69"/>
        <v>INF</v>
      </c>
      <c r="BD208" s="83" t="str">
        <f t="shared" si="69"/>
        <v>INF</v>
      </c>
      <c r="BE208" s="83" t="str">
        <f t="shared" si="69"/>
        <v>INF</v>
      </c>
      <c r="BF208" s="83" t="str">
        <f t="shared" si="69"/>
        <v>INF</v>
      </c>
    </row>
    <row r="209" spans="1:58" s="24" customFormat="1" x14ac:dyDescent="0.25">
      <c r="A209" s="25">
        <v>1800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AH209" s="111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  <c r="BD209" s="83"/>
      <c r="BE209" s="83"/>
      <c r="BF209" s="83"/>
    </row>
    <row r="210" spans="1:58" s="24" customFormat="1" x14ac:dyDescent="0.25">
      <c r="A210" s="25"/>
      <c r="AH210" s="111" t="s">
        <v>57</v>
      </c>
      <c r="AI210" s="83"/>
      <c r="AJ210" s="83"/>
      <c r="AK210" s="83"/>
      <c r="AL210" s="83"/>
      <c r="AM210" s="83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  <c r="AZ210" s="83"/>
      <c r="BA210" s="83"/>
      <c r="BB210" s="83"/>
      <c r="BC210" s="83"/>
      <c r="BD210" s="83"/>
      <c r="BE210" s="83"/>
      <c r="BF210" s="83"/>
    </row>
    <row r="211" spans="1:58" s="24" customFormat="1" x14ac:dyDescent="0.25">
      <c r="A211" s="25" t="s">
        <v>32</v>
      </c>
      <c r="AH211" s="111" t="s">
        <v>61</v>
      </c>
      <c r="AI211" s="83" t="str">
        <f t="array" ref="AI211">IFERROR(MATCH(MIN(IF(B207:B209&gt;0.1,B207:B209)),B207:B209,0),"-INF")</f>
        <v>-INF</v>
      </c>
      <c r="AJ211" s="83" t="str">
        <f t="array" ref="AJ211">IFERROR(MATCH(MIN(IF(C207:C209&gt;0.1,C207:C209)),C207:C209,0),"-INF")</f>
        <v>-INF</v>
      </c>
      <c r="AK211" s="83" t="str">
        <f t="array" ref="AK211">IFERROR(MATCH(MIN(IF(D207:D209&gt;0.1,D207:D209)),D207:D209,0),"-INF")</f>
        <v>-INF</v>
      </c>
      <c r="AL211" s="83" t="str">
        <f t="array" ref="AL211">IFERROR(MATCH(MIN(IF(E207:E209&gt;0.1,E207:E209)),E207:E209,0),"-INF")</f>
        <v>-INF</v>
      </c>
      <c r="AM211" s="83" t="str">
        <f t="array" ref="AM211">IFERROR(MATCH(MIN(IF(F207:F209&gt;0.1,F207:F209)),F207:F209,0),"-INF")</f>
        <v>-INF</v>
      </c>
      <c r="AN211" s="83" t="str">
        <f t="array" ref="AN211">IFERROR(MATCH(MIN(IF(G207:G209&gt;0.1,G207:G209)),G207:G209,0),"-INF")</f>
        <v>-INF</v>
      </c>
      <c r="AO211" s="83" t="str">
        <f t="array" ref="AO211">IFERROR(MATCH(MIN(IF(H207:H209&gt;0.1,H207:H209)),H207:H209,0),"-INF")</f>
        <v>-INF</v>
      </c>
      <c r="AP211" s="83" t="str">
        <f t="array" ref="AP211">IFERROR(MATCH(MIN(IF(I207:I209&gt;0.1,I207:I209)),I207:I209,0),"-INF")</f>
        <v>-INF</v>
      </c>
      <c r="AQ211" s="83" t="str">
        <f t="array" ref="AQ211">IFERROR(MATCH(MIN(IF(J207:J209&gt;0.1,J207:J209)),J207:J209,0),"-INF")</f>
        <v>-INF</v>
      </c>
      <c r="AR211" s="83" t="str">
        <f t="array" ref="AR211">IFERROR(MATCH(MIN(IF(K207:K209&gt;0.1,K207:K209)),K207:K209,0),"-INF")</f>
        <v>-INF</v>
      </c>
      <c r="AS211" s="83" t="str">
        <f t="array" ref="AS211">IFERROR(MATCH(MIN(IF(L207:L209&gt;0.1,L207:L209)),L207:L209,0),"-INF")</f>
        <v>-INF</v>
      </c>
      <c r="AT211" s="83" t="str">
        <f t="array" ref="AT211">IFERROR(MATCH(MIN(IF(M207:M209&gt;0.1,M207:M209)),M207:M209,0),"-INF")</f>
        <v>-INF</v>
      </c>
      <c r="AU211" s="83" t="str">
        <f t="array" ref="AU211">IFERROR(MATCH(MIN(IF(N207:N209&gt;0.1,N207:N209)),N207:N209,0),"-INF")</f>
        <v>-INF</v>
      </c>
      <c r="AV211" s="83" t="str">
        <f t="array" ref="AV211">IFERROR(MATCH(MIN(IF(O207:O209&gt;0.1,O207:O209)),O207:O209,0),"-INF")</f>
        <v>-INF</v>
      </c>
      <c r="AW211" s="83" t="str">
        <f t="array" ref="AW211">IFERROR(MATCH(MIN(IF(P207:P209&gt;0.1,P207:P209)),P207:P209,0),"-INF")</f>
        <v>-INF</v>
      </c>
      <c r="AX211" s="83" t="str">
        <f t="array" ref="AX211">IFERROR(MATCH(MIN(IF(Q207:Q209&gt;0.1,Q207:Q209)),Q207:Q209,0),"-INF")</f>
        <v>-INF</v>
      </c>
      <c r="AY211" s="83" t="str">
        <f t="array" ref="AY211">IFERROR(MATCH(MIN(IF(R207:R209&gt;0.1,R207:R209)),R207:R209,0),"-INF")</f>
        <v>-INF</v>
      </c>
      <c r="AZ211" s="83" t="str">
        <f t="array" ref="AZ211">IFERROR(MATCH(MIN(IF(S207:S209&gt;0.1,S207:S209)),S207:S209,0),"-INF")</f>
        <v>-INF</v>
      </c>
      <c r="BA211" s="83" t="str">
        <f t="array" ref="BA211">IFERROR(MATCH(MIN(IF(T207:T209&gt;0.1,T207:T209)),T207:T209,0),"-INF")</f>
        <v>-INF</v>
      </c>
      <c r="BB211" s="83" t="str">
        <f t="array" ref="BB211">IFERROR(MATCH(MIN(IF(U207:U209&gt;0.1,U207:U209)),U207:U209,0),"-INF")</f>
        <v>-INF</v>
      </c>
      <c r="BC211" s="83" t="str">
        <f t="array" ref="BC211">IFERROR(MATCH(MIN(IF(V207:V209&gt;0.1,V207:V209)),V207:V209,0),"-INF")</f>
        <v>-INF</v>
      </c>
      <c r="BD211" s="83" t="str">
        <f t="array" ref="BD211">IFERROR(MATCH(MIN(IF(W207:W209&gt;0.1,W207:W209)),W207:W209,0),"-INF")</f>
        <v>-INF</v>
      </c>
      <c r="BE211" s="83" t="str">
        <f t="array" ref="BE211">IFERROR(MATCH(MIN(IF(X207:X209&gt;0.1,X207:X209)),X207:X209,0),"-INF")</f>
        <v>-INF</v>
      </c>
      <c r="BF211" s="83" t="str">
        <f t="array" ref="BF211">IFERROR(MATCH(MIN(IF(Y207:Y209&gt;0.1,Y207:Y209)),Y207:Y209,0),"-INF")</f>
        <v>-INF</v>
      </c>
    </row>
    <row r="212" spans="1:58" s="24" customFormat="1" x14ac:dyDescent="0.25">
      <c r="A212" s="25" t="s">
        <v>34</v>
      </c>
      <c r="B212" s="24" t="s">
        <v>4</v>
      </c>
      <c r="C212" s="24" t="s">
        <v>5</v>
      </c>
      <c r="D212" s="24" t="s">
        <v>6</v>
      </c>
      <c r="E212" s="24" t="s">
        <v>7</v>
      </c>
      <c r="F212" s="24" t="s">
        <v>8</v>
      </c>
      <c r="G212" s="24" t="s">
        <v>9</v>
      </c>
      <c r="H212" s="24" t="s">
        <v>10</v>
      </c>
      <c r="I212" s="24" t="s">
        <v>11</v>
      </c>
      <c r="J212" s="24" t="s">
        <v>12</v>
      </c>
      <c r="K212" s="24" t="s">
        <v>13</v>
      </c>
      <c r="L212" s="24" t="s">
        <v>14</v>
      </c>
      <c r="M212" s="24" t="s">
        <v>15</v>
      </c>
      <c r="N212" s="24" t="s">
        <v>16</v>
      </c>
      <c r="O212" s="24" t="s">
        <v>17</v>
      </c>
      <c r="P212" s="24" t="s">
        <v>18</v>
      </c>
      <c r="Q212" s="24" t="s">
        <v>19</v>
      </c>
      <c r="R212" s="24" t="s">
        <v>20</v>
      </c>
      <c r="S212" s="24" t="s">
        <v>21</v>
      </c>
      <c r="T212" s="24" t="s">
        <v>22</v>
      </c>
      <c r="U212" s="24" t="s">
        <v>23</v>
      </c>
      <c r="V212" s="24" t="s">
        <v>24</v>
      </c>
      <c r="W212" s="24" t="s">
        <v>25</v>
      </c>
      <c r="X212" s="24" t="s">
        <v>26</v>
      </c>
      <c r="Y212" s="24" t="s">
        <v>27</v>
      </c>
      <c r="AH212" s="111" t="s">
        <v>62</v>
      </c>
      <c r="AI212" s="83" t="str">
        <f t="array" ref="AI212">IFERROR(MATCH(MAX(IF(B207:B209&lt;0.1,B207:B209)),B207:B209,0),"INF")</f>
        <v>INF</v>
      </c>
      <c r="AJ212" s="83" t="str">
        <f t="array" ref="AJ212">IFERROR(MATCH(MAX(IF(C207:C209&lt;0.1,C207:C209)),C207:C209,0),"INF")</f>
        <v>INF</v>
      </c>
      <c r="AK212" s="83" t="str">
        <f t="array" ref="AK212">IFERROR(MATCH(MAX(IF(D207:D209&lt;0.1,D207:D209)),D207:D209,0),"INF")</f>
        <v>INF</v>
      </c>
      <c r="AL212" s="83" t="str">
        <f t="array" ref="AL212">IFERROR(MATCH(MAX(IF(E207:E209&lt;0.1,E207:E209)),E207:E209,0),"INF")</f>
        <v>INF</v>
      </c>
      <c r="AM212" s="83" t="str">
        <f t="array" ref="AM212">IFERROR(MATCH(MAX(IF(F207:F209&lt;0.1,F207:F209)),F207:F209,0),"INF")</f>
        <v>INF</v>
      </c>
      <c r="AN212" s="83" t="str">
        <f t="array" ref="AN212">IFERROR(MATCH(MAX(IF(G207:G209&lt;0.1,G207:G209)),G207:G209,0),"INF")</f>
        <v>INF</v>
      </c>
      <c r="AO212" s="83" t="str">
        <f t="array" ref="AO212">IFERROR(MATCH(MAX(IF(H207:H209&lt;0.1,H207:H209)),H207:H209,0),"INF")</f>
        <v>INF</v>
      </c>
      <c r="AP212" s="83" t="str">
        <f t="array" ref="AP212">IFERROR(MATCH(MAX(IF(I207:I209&lt;0.1,I207:I209)),I207:I209,0),"INF")</f>
        <v>INF</v>
      </c>
      <c r="AQ212" s="83" t="str">
        <f t="array" ref="AQ212">IFERROR(MATCH(MAX(IF(J207:J209&lt;0.1,J207:J209)),J207:J209,0),"INF")</f>
        <v>INF</v>
      </c>
      <c r="AR212" s="83" t="str">
        <f t="array" ref="AR212">IFERROR(MATCH(MAX(IF(K207:K209&lt;0.1,K207:K209)),K207:K209,0),"INF")</f>
        <v>INF</v>
      </c>
      <c r="AS212" s="83" t="str">
        <f t="array" ref="AS212">IFERROR(MATCH(MAX(IF(L207:L209&lt;0.1,L207:L209)),L207:L209,0),"INF")</f>
        <v>INF</v>
      </c>
      <c r="AT212" s="83" t="str">
        <f t="array" ref="AT212">IFERROR(MATCH(MAX(IF(M207:M209&lt;0.1,M207:M209)),M207:M209,0),"INF")</f>
        <v>INF</v>
      </c>
      <c r="AU212" s="83" t="str">
        <f t="array" ref="AU212">IFERROR(MATCH(MAX(IF(N207:N209&lt;0.1,N207:N209)),N207:N209,0),"INF")</f>
        <v>INF</v>
      </c>
      <c r="AV212" s="83" t="str">
        <f t="array" ref="AV212">IFERROR(MATCH(MAX(IF(O207:O209&lt;0.1,O207:O209)),O207:O209,0),"INF")</f>
        <v>INF</v>
      </c>
      <c r="AW212" s="83" t="str">
        <f t="array" ref="AW212">IFERROR(MATCH(MAX(IF(P207:P209&lt;0.1,P207:P209)),P207:P209,0),"INF")</f>
        <v>INF</v>
      </c>
      <c r="AX212" s="83" t="str">
        <f t="array" ref="AX212">IFERROR(MATCH(MAX(IF(Q207:Q209&lt;0.1,Q207:Q209)),Q207:Q209,0),"INF")</f>
        <v>INF</v>
      </c>
      <c r="AY212" s="83" t="str">
        <f t="array" ref="AY212">IFERROR(MATCH(MAX(IF(R207:R209&lt;0.1,R207:R209)),R207:R209,0),"INF")</f>
        <v>INF</v>
      </c>
      <c r="AZ212" s="83" t="str">
        <f t="array" ref="AZ212">IFERROR(MATCH(MAX(IF(S207:S209&lt;0.1,S207:S209)),S207:S209,0),"INF")</f>
        <v>INF</v>
      </c>
      <c r="BA212" s="83" t="str">
        <f t="array" ref="BA212">IFERROR(MATCH(MAX(IF(T207:T209&lt;0.1,T207:T209)),T207:T209,0),"INF")</f>
        <v>INF</v>
      </c>
      <c r="BB212" s="83" t="str">
        <f t="array" ref="BB212">IFERROR(MATCH(MAX(IF(U207:U209&lt;0.1,U207:U209)),U207:U209,0),"INF")</f>
        <v>INF</v>
      </c>
      <c r="BC212" s="83" t="str">
        <f t="array" ref="BC212">IFERROR(MATCH(MAX(IF(V207:V209&lt;0.1,V207:V209)),V207:V209,0),"INF")</f>
        <v>INF</v>
      </c>
      <c r="BD212" s="83" t="str">
        <f t="array" ref="BD212">IFERROR(MATCH(MAX(IF(W207:W209&lt;0.1,W207:W209)),W207:W209,0),"INF")</f>
        <v>INF</v>
      </c>
      <c r="BE212" s="83" t="str">
        <f t="array" ref="BE212">IFERROR(MATCH(MAX(IF(X207:X209&lt;0.1,X207:X209)),X207:X209,0),"INF")</f>
        <v>INF</v>
      </c>
      <c r="BF212" s="83" t="str">
        <f t="array" ref="BF212">IFERROR(MATCH(MAX(IF(Y207:Y209&lt;0.1,Y207:Y209)),Y207:Y209,0),"INF")</f>
        <v>INF</v>
      </c>
    </row>
    <row r="213" spans="1:58" s="24" customFormat="1" x14ac:dyDescent="0.25">
      <c r="A213" s="25">
        <v>300</v>
      </c>
      <c r="AH213" s="111" t="s">
        <v>58</v>
      </c>
      <c r="AI213" s="83">
        <f t="shared" ref="AI213:BF213" si="70">IFERROR(INDEX(B207:B209,AI212)-INDEX(B207:B209,AI211),0)</f>
        <v>0</v>
      </c>
      <c r="AJ213" s="83">
        <f t="shared" si="70"/>
        <v>0</v>
      </c>
      <c r="AK213" s="83">
        <f t="shared" si="70"/>
        <v>0</v>
      </c>
      <c r="AL213" s="83">
        <f t="shared" si="70"/>
        <v>0</v>
      </c>
      <c r="AM213" s="83">
        <f t="shared" si="70"/>
        <v>0</v>
      </c>
      <c r="AN213" s="83">
        <f t="shared" si="70"/>
        <v>0</v>
      </c>
      <c r="AO213" s="83">
        <f t="shared" si="70"/>
        <v>0</v>
      </c>
      <c r="AP213" s="83">
        <f t="shared" si="70"/>
        <v>0</v>
      </c>
      <c r="AQ213" s="83">
        <f t="shared" si="70"/>
        <v>0</v>
      </c>
      <c r="AR213" s="83">
        <f t="shared" si="70"/>
        <v>0</v>
      </c>
      <c r="AS213" s="83">
        <f t="shared" si="70"/>
        <v>0</v>
      </c>
      <c r="AT213" s="83">
        <f t="shared" si="70"/>
        <v>0</v>
      </c>
      <c r="AU213" s="83">
        <f t="shared" si="70"/>
        <v>0</v>
      </c>
      <c r="AV213" s="83">
        <f t="shared" si="70"/>
        <v>0</v>
      </c>
      <c r="AW213" s="83">
        <f t="shared" si="70"/>
        <v>0</v>
      </c>
      <c r="AX213" s="83">
        <f t="shared" si="70"/>
        <v>0</v>
      </c>
      <c r="AY213" s="83">
        <f t="shared" si="70"/>
        <v>0</v>
      </c>
      <c r="AZ213" s="83">
        <f t="shared" si="70"/>
        <v>0</v>
      </c>
      <c r="BA213" s="83">
        <f t="shared" si="70"/>
        <v>0</v>
      </c>
      <c r="BB213" s="83">
        <f t="shared" si="70"/>
        <v>0</v>
      </c>
      <c r="BC213" s="83">
        <f t="shared" si="70"/>
        <v>0</v>
      </c>
      <c r="BD213" s="83">
        <f t="shared" si="70"/>
        <v>0</v>
      </c>
      <c r="BE213" s="83">
        <f t="shared" si="70"/>
        <v>0</v>
      </c>
      <c r="BF213" s="83">
        <f t="shared" si="70"/>
        <v>0</v>
      </c>
    </row>
    <row r="214" spans="1:58" s="24" customFormat="1" x14ac:dyDescent="0.25">
      <c r="A214" s="25">
        <v>600</v>
      </c>
      <c r="AH214" s="111" t="s">
        <v>59</v>
      </c>
      <c r="AI214" s="83">
        <f>IFERROR(INDEX($A207:$A209,AI212)-INDEX($A207:$A209,AI211),0)</f>
        <v>0</v>
      </c>
      <c r="AJ214" s="83">
        <f t="shared" ref="AJ214:BF214" si="71">IFERROR(INDEX($A207:$A209,AJ212)-INDEX($A207:$A209,AJ211),0)</f>
        <v>0</v>
      </c>
      <c r="AK214" s="83">
        <f t="shared" si="71"/>
        <v>0</v>
      </c>
      <c r="AL214" s="83">
        <f t="shared" si="71"/>
        <v>0</v>
      </c>
      <c r="AM214" s="83">
        <f t="shared" si="71"/>
        <v>0</v>
      </c>
      <c r="AN214" s="83">
        <f t="shared" si="71"/>
        <v>0</v>
      </c>
      <c r="AO214" s="83">
        <f t="shared" si="71"/>
        <v>0</v>
      </c>
      <c r="AP214" s="83">
        <f t="shared" si="71"/>
        <v>0</v>
      </c>
      <c r="AQ214" s="83">
        <f t="shared" si="71"/>
        <v>0</v>
      </c>
      <c r="AR214" s="83">
        <f t="shared" si="71"/>
        <v>0</v>
      </c>
      <c r="AS214" s="83">
        <f t="shared" si="71"/>
        <v>0</v>
      </c>
      <c r="AT214" s="83">
        <f t="shared" si="71"/>
        <v>0</v>
      </c>
      <c r="AU214" s="83">
        <f t="shared" si="71"/>
        <v>0</v>
      </c>
      <c r="AV214" s="83">
        <f t="shared" si="71"/>
        <v>0</v>
      </c>
      <c r="AW214" s="83">
        <f t="shared" si="71"/>
        <v>0</v>
      </c>
      <c r="AX214" s="83">
        <f t="shared" si="71"/>
        <v>0</v>
      </c>
      <c r="AY214" s="83">
        <f t="shared" si="71"/>
        <v>0</v>
      </c>
      <c r="AZ214" s="83">
        <f t="shared" si="71"/>
        <v>0</v>
      </c>
      <c r="BA214" s="83">
        <f t="shared" si="71"/>
        <v>0</v>
      </c>
      <c r="BB214" s="83">
        <f t="shared" si="71"/>
        <v>0</v>
      </c>
      <c r="BC214" s="83">
        <f t="shared" si="71"/>
        <v>0</v>
      </c>
      <c r="BD214" s="83">
        <f t="shared" si="71"/>
        <v>0</v>
      </c>
      <c r="BE214" s="83">
        <f t="shared" si="71"/>
        <v>0</v>
      </c>
      <c r="BF214" s="83">
        <f t="shared" si="71"/>
        <v>0</v>
      </c>
    </row>
    <row r="215" spans="1:58" s="24" customFormat="1" x14ac:dyDescent="0.25">
      <c r="A215" s="25">
        <v>1800</v>
      </c>
      <c r="AH215" s="111" t="s">
        <v>63</v>
      </c>
      <c r="AI215" s="83" t="str">
        <f t="shared" ref="AI215:BF215" si="72">IF(AI212="INF","INF",IFERROR(INDEX($A207:$A209,AI211)+AI214/AI213*(0.1-INDEX(B207:B209,AI211)),0))</f>
        <v>INF</v>
      </c>
      <c r="AJ215" s="83" t="str">
        <f t="shared" si="72"/>
        <v>INF</v>
      </c>
      <c r="AK215" s="83" t="str">
        <f t="shared" si="72"/>
        <v>INF</v>
      </c>
      <c r="AL215" s="83" t="str">
        <f t="shared" si="72"/>
        <v>INF</v>
      </c>
      <c r="AM215" s="83" t="str">
        <f t="shared" si="72"/>
        <v>INF</v>
      </c>
      <c r="AN215" s="83" t="str">
        <f t="shared" si="72"/>
        <v>INF</v>
      </c>
      <c r="AO215" s="83" t="str">
        <f t="shared" si="72"/>
        <v>INF</v>
      </c>
      <c r="AP215" s="83" t="str">
        <f t="shared" si="72"/>
        <v>INF</v>
      </c>
      <c r="AQ215" s="83" t="str">
        <f t="shared" si="72"/>
        <v>INF</v>
      </c>
      <c r="AR215" s="83" t="str">
        <f t="shared" si="72"/>
        <v>INF</v>
      </c>
      <c r="AS215" s="83" t="str">
        <f t="shared" si="72"/>
        <v>INF</v>
      </c>
      <c r="AT215" s="83" t="str">
        <f t="shared" si="72"/>
        <v>INF</v>
      </c>
      <c r="AU215" s="83" t="str">
        <f t="shared" si="72"/>
        <v>INF</v>
      </c>
      <c r="AV215" s="83" t="str">
        <f t="shared" si="72"/>
        <v>INF</v>
      </c>
      <c r="AW215" s="83" t="str">
        <f t="shared" si="72"/>
        <v>INF</v>
      </c>
      <c r="AX215" s="83" t="str">
        <f t="shared" si="72"/>
        <v>INF</v>
      </c>
      <c r="AY215" s="83" t="str">
        <f t="shared" si="72"/>
        <v>INF</v>
      </c>
      <c r="AZ215" s="83" t="str">
        <f t="shared" si="72"/>
        <v>INF</v>
      </c>
      <c r="BA215" s="83" t="str">
        <f t="shared" si="72"/>
        <v>INF</v>
      </c>
      <c r="BB215" s="83" t="str">
        <f t="shared" si="72"/>
        <v>INF</v>
      </c>
      <c r="BC215" s="83" t="str">
        <f t="shared" si="72"/>
        <v>INF</v>
      </c>
      <c r="BD215" s="83" t="str">
        <f t="shared" si="72"/>
        <v>INF</v>
      </c>
      <c r="BE215" s="83" t="str">
        <f t="shared" si="72"/>
        <v>INF</v>
      </c>
      <c r="BF215" s="83" t="str">
        <f t="shared" si="72"/>
        <v>INF</v>
      </c>
    </row>
    <row r="216" spans="1:58" s="15" customFormat="1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AH216" s="110"/>
      <c r="AI216" s="82"/>
      <c r="AJ216" s="82"/>
      <c r="AK216" s="82"/>
      <c r="AL216" s="82"/>
      <c r="AM216" s="82"/>
      <c r="AN216" s="82"/>
      <c r="AO216" s="82"/>
      <c r="AP216" s="82"/>
      <c r="AQ216" s="82"/>
      <c r="AR216" s="82"/>
      <c r="AS216" s="82"/>
      <c r="AT216" s="82"/>
      <c r="AU216" s="82"/>
      <c r="AV216" s="82"/>
      <c r="AW216" s="82"/>
      <c r="AX216" s="82"/>
      <c r="AY216" s="82"/>
      <c r="AZ216" s="82"/>
      <c r="BA216" s="82"/>
      <c r="BB216" s="82"/>
      <c r="BC216" s="82"/>
      <c r="BD216" s="82"/>
      <c r="BE216" s="82"/>
      <c r="BF216" s="82"/>
    </row>
    <row r="217" spans="1:58" s="40" customFormat="1" ht="18.75" x14ac:dyDescent="0.3">
      <c r="A217" s="39" t="s">
        <v>2</v>
      </c>
      <c r="B217" s="39" t="s">
        <v>43</v>
      </c>
      <c r="C217" s="39"/>
      <c r="D217" s="39"/>
      <c r="E217" s="39"/>
      <c r="F217" s="39"/>
      <c r="G217" s="39" t="s">
        <v>42</v>
      </c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AH217" s="114"/>
      <c r="AI217" s="88"/>
      <c r="AJ217" s="88"/>
      <c r="AK217" s="88"/>
      <c r="AL217" s="88"/>
      <c r="AM217" s="88"/>
      <c r="AN217" s="88"/>
      <c r="AO217" s="88"/>
      <c r="AP217" s="88"/>
      <c r="AQ217" s="88"/>
      <c r="AR217" s="88"/>
      <c r="AS217" s="88"/>
      <c r="AT217" s="88"/>
      <c r="AU217" s="88"/>
      <c r="AV217" s="88"/>
      <c r="AW217" s="88"/>
      <c r="AX217" s="88"/>
      <c r="AY217" s="88"/>
      <c r="AZ217" s="88"/>
      <c r="BA217" s="88"/>
      <c r="BB217" s="88"/>
      <c r="BC217" s="88"/>
      <c r="BD217" s="88"/>
      <c r="BE217" s="88"/>
      <c r="BF217" s="88"/>
    </row>
    <row r="218" spans="1:58" s="40" customFormat="1" x14ac:dyDescent="0.25">
      <c r="A218" s="40" t="s">
        <v>3</v>
      </c>
      <c r="AH218" s="114"/>
      <c r="AI218" s="88"/>
      <c r="AJ218" s="88"/>
      <c r="AK218" s="88"/>
      <c r="AL218" s="88"/>
      <c r="AM218" s="88"/>
      <c r="AN218" s="88"/>
      <c r="AO218" s="88"/>
      <c r="AP218" s="88"/>
      <c r="AQ218" s="88"/>
      <c r="AR218" s="88"/>
      <c r="AS218" s="88"/>
      <c r="AT218" s="88"/>
      <c r="AU218" s="88"/>
      <c r="AV218" s="88"/>
      <c r="AW218" s="88"/>
      <c r="AX218" s="88"/>
      <c r="AY218" s="88"/>
      <c r="AZ218" s="88"/>
      <c r="BA218" s="88"/>
      <c r="BB218" s="88"/>
      <c r="BC218" s="88"/>
      <c r="BD218" s="88"/>
      <c r="BE218" s="88"/>
      <c r="BF218" s="88"/>
    </row>
    <row r="219" spans="1:58" s="40" customFormat="1" x14ac:dyDescent="0.25">
      <c r="A219" s="41" t="s">
        <v>34</v>
      </c>
      <c r="B219" s="40" t="s">
        <v>4</v>
      </c>
      <c r="C219" s="40" t="s">
        <v>5</v>
      </c>
      <c r="D219" s="40" t="s">
        <v>6</v>
      </c>
      <c r="E219" s="40" t="s">
        <v>7</v>
      </c>
      <c r="F219" s="40" t="s">
        <v>8</v>
      </c>
      <c r="G219" s="40" t="s">
        <v>9</v>
      </c>
      <c r="H219" s="40" t="s">
        <v>10</v>
      </c>
      <c r="I219" s="40" t="s">
        <v>11</v>
      </c>
      <c r="J219" s="40" t="s">
        <v>12</v>
      </c>
      <c r="K219" s="40" t="s">
        <v>13</v>
      </c>
      <c r="L219" s="40" t="s">
        <v>14</v>
      </c>
      <c r="M219" s="40" t="s">
        <v>15</v>
      </c>
      <c r="N219" s="40" t="s">
        <v>16</v>
      </c>
      <c r="O219" s="40" t="s">
        <v>17</v>
      </c>
      <c r="P219" s="40" t="s">
        <v>18</v>
      </c>
      <c r="Q219" s="40" t="s">
        <v>19</v>
      </c>
      <c r="R219" s="40" t="s">
        <v>20</v>
      </c>
      <c r="S219" s="40" t="s">
        <v>21</v>
      </c>
      <c r="T219" s="40" t="s">
        <v>22</v>
      </c>
      <c r="U219" s="40" t="s">
        <v>23</v>
      </c>
      <c r="V219" s="40" t="s">
        <v>24</v>
      </c>
      <c r="W219" s="40" t="s">
        <v>25</v>
      </c>
      <c r="X219" s="40" t="s">
        <v>26</v>
      </c>
      <c r="Y219" s="40" t="s">
        <v>27</v>
      </c>
      <c r="AH219" s="114"/>
      <c r="AI219" s="88"/>
      <c r="AJ219" s="88"/>
      <c r="AK219" s="88"/>
      <c r="AL219" s="88"/>
      <c r="AM219" s="88"/>
      <c r="AN219" s="88"/>
      <c r="AO219" s="88"/>
      <c r="AP219" s="88"/>
      <c r="AQ219" s="88"/>
      <c r="AR219" s="88"/>
      <c r="AS219" s="88"/>
      <c r="AT219" s="88"/>
      <c r="AU219" s="88"/>
      <c r="AV219" s="88"/>
      <c r="AW219" s="88"/>
      <c r="AX219" s="88"/>
      <c r="AY219" s="88"/>
      <c r="AZ219" s="88"/>
      <c r="BA219" s="88"/>
      <c r="BB219" s="88"/>
      <c r="BC219" s="88"/>
      <c r="BD219" s="88"/>
      <c r="BE219" s="88"/>
      <c r="BF219" s="88"/>
    </row>
    <row r="220" spans="1:58" s="40" customFormat="1" x14ac:dyDescent="0.25">
      <c r="A220" s="40">
        <v>3</v>
      </c>
      <c r="B220" s="40">
        <v>2.8970955917153452E-4</v>
      </c>
      <c r="C220" s="40">
        <v>1.1249150783901563E-3</v>
      </c>
      <c r="D220" s="40">
        <v>6.0493388204081374E-5</v>
      </c>
      <c r="E220" s="40">
        <v>2.8718719922231123E-6</v>
      </c>
      <c r="F220" s="40">
        <v>0</v>
      </c>
      <c r="G220" s="40">
        <v>0</v>
      </c>
      <c r="H220" s="40">
        <v>3.5565428231817018E-3</v>
      </c>
      <c r="I220" s="40">
        <v>8.9890783145907033E-5</v>
      </c>
      <c r="J220" s="40">
        <v>2.6367887713028956E-4</v>
      </c>
      <c r="K220" s="40">
        <v>1.0414456100368906E-5</v>
      </c>
      <c r="L220" s="40">
        <v>1.1046705439492334E-4</v>
      </c>
      <c r="M220" s="40">
        <v>1.1691429472113672E-5</v>
      </c>
      <c r="N220" s="40">
        <v>4.944710077043793E-3</v>
      </c>
      <c r="O220" s="40">
        <v>4.8717995378736908E-5</v>
      </c>
      <c r="P220" s="40">
        <v>1.5977683285310741E-6</v>
      </c>
      <c r="Q220" s="40">
        <v>1.1453365671123437E-5</v>
      </c>
      <c r="R220" s="40">
        <v>1.2044491906680297E-4</v>
      </c>
      <c r="S220" s="40">
        <v>2.1903889607702494E-6</v>
      </c>
      <c r="T220" s="40">
        <v>7.2428034424819405E-7</v>
      </c>
      <c r="U220" s="40">
        <v>4.5442387597751878E-6</v>
      </c>
      <c r="V220" s="40">
        <v>0</v>
      </c>
      <c r="W220" s="40">
        <v>1.8724549410683227E-6</v>
      </c>
      <c r="X220" s="40">
        <v>3.1706747777961617E-6</v>
      </c>
      <c r="Y220" s="40">
        <v>6.8704606677158058E-6</v>
      </c>
      <c r="Z220" s="40">
        <v>0</v>
      </c>
      <c r="AA220" s="40">
        <v>0</v>
      </c>
      <c r="AB220" s="40">
        <v>0</v>
      </c>
      <c r="AC220" s="40">
        <v>0</v>
      </c>
      <c r="AD220" s="40">
        <v>0</v>
      </c>
      <c r="AE220" s="40">
        <v>0</v>
      </c>
      <c r="AF220" s="40">
        <v>0</v>
      </c>
      <c r="AH220" s="114"/>
      <c r="AI220" s="88"/>
      <c r="AJ220" s="88"/>
      <c r="AK220" s="88"/>
      <c r="AL220" s="88"/>
      <c r="AM220" s="88"/>
      <c r="AN220" s="88"/>
      <c r="AO220" s="88"/>
      <c r="AP220" s="88"/>
      <c r="AQ220" s="88"/>
      <c r="AR220" s="88"/>
      <c r="AS220" s="88"/>
      <c r="AT220" s="88"/>
      <c r="AU220" s="88"/>
      <c r="AV220" s="88"/>
      <c r="AW220" s="88"/>
      <c r="AX220" s="88"/>
      <c r="AY220" s="88"/>
      <c r="AZ220" s="88"/>
      <c r="BA220" s="88"/>
      <c r="BB220" s="88"/>
      <c r="BC220" s="88"/>
      <c r="BD220" s="88"/>
      <c r="BE220" s="88"/>
      <c r="BF220" s="88"/>
    </row>
    <row r="221" spans="1:58" s="40" customFormat="1" x14ac:dyDescent="0.25">
      <c r="A221" s="40">
        <v>10</v>
      </c>
      <c r="B221" s="40">
        <v>2.1702428024630542E-4</v>
      </c>
      <c r="C221" s="40">
        <v>9.4496537394971871E-4</v>
      </c>
      <c r="D221" s="40">
        <v>5.661382994909937E-5</v>
      </c>
      <c r="E221" s="40">
        <v>2.9716311755217356E-6</v>
      </c>
      <c r="F221" s="40">
        <v>0</v>
      </c>
      <c r="G221" s="40">
        <v>1.0159778460267565E-4</v>
      </c>
      <c r="H221" s="40">
        <v>3.0143837685337386E-3</v>
      </c>
      <c r="I221" s="40">
        <v>1.106143191247466E-4</v>
      </c>
      <c r="J221" s="40">
        <v>3.4287152218937558E-4</v>
      </c>
      <c r="K221" s="40">
        <v>8.8870416927355709E-6</v>
      </c>
      <c r="L221" s="40">
        <v>7.468978440733969E-5</v>
      </c>
      <c r="M221" s="40">
        <v>1.2426957457633886E-5</v>
      </c>
      <c r="N221" s="40">
        <v>4.3153924395872472E-3</v>
      </c>
      <c r="O221" s="40">
        <v>3.3248534569208456E-5</v>
      </c>
      <c r="P221" s="40">
        <v>1.6007576348309955E-6</v>
      </c>
      <c r="Q221" s="40">
        <v>1.1810683434467467E-5</v>
      </c>
      <c r="R221" s="40">
        <v>1.0124779391711022E-4</v>
      </c>
      <c r="S221" s="40">
        <v>2.4642661174367819E-6</v>
      </c>
      <c r="T221" s="40">
        <v>1.2881628434035843E-6</v>
      </c>
      <c r="U221" s="40">
        <v>3.6868960964158958E-6</v>
      </c>
      <c r="V221" s="40">
        <v>0</v>
      </c>
      <c r="W221" s="40">
        <v>2.1560342718575384E-6</v>
      </c>
      <c r="X221" s="40">
        <v>4.0616252931306137E-6</v>
      </c>
      <c r="Y221" s="40">
        <v>5.793312373320491E-6</v>
      </c>
      <c r="Z221" s="40">
        <v>0</v>
      </c>
      <c r="AA221" s="40">
        <v>0</v>
      </c>
      <c r="AB221" s="40">
        <v>0</v>
      </c>
      <c r="AC221" s="40">
        <v>0</v>
      </c>
      <c r="AD221" s="40">
        <v>0</v>
      </c>
      <c r="AE221" s="40">
        <v>0</v>
      </c>
      <c r="AF221" s="40">
        <v>0</v>
      </c>
      <c r="AH221" s="114"/>
      <c r="AI221" s="88"/>
      <c r="AJ221" s="88"/>
      <c r="AK221" s="88"/>
      <c r="AL221" s="88"/>
      <c r="AM221" s="88"/>
      <c r="AN221" s="88"/>
      <c r="AO221" s="88"/>
      <c r="AP221" s="88"/>
      <c r="AQ221" s="88"/>
      <c r="AR221" s="88"/>
      <c r="AS221" s="88"/>
      <c r="AT221" s="88"/>
      <c r="AU221" s="88"/>
      <c r="AV221" s="88"/>
      <c r="AW221" s="88"/>
      <c r="AX221" s="88"/>
      <c r="AY221" s="88"/>
      <c r="AZ221" s="88"/>
      <c r="BA221" s="88"/>
      <c r="BB221" s="88"/>
      <c r="BC221" s="88"/>
      <c r="BD221" s="88"/>
      <c r="BE221" s="88"/>
      <c r="BF221" s="88"/>
    </row>
    <row r="222" spans="1:58" s="40" customFormat="1" x14ac:dyDescent="0.25">
      <c r="A222" s="40">
        <v>30</v>
      </c>
      <c r="B222" s="40">
        <v>2.0133611498933317E-4</v>
      </c>
      <c r="C222" s="40">
        <v>9.1492032711251866E-4</v>
      </c>
      <c r="D222" s="40">
        <v>4.2894346124916617E-5</v>
      </c>
      <c r="E222" s="40">
        <v>2.6258029962716644E-6</v>
      </c>
      <c r="F222" s="40">
        <v>0</v>
      </c>
      <c r="G222" s="40">
        <v>0</v>
      </c>
      <c r="H222" s="40">
        <v>2.8890304254740504E-3</v>
      </c>
      <c r="I222" s="40">
        <v>7.433700306991752E-5</v>
      </c>
      <c r="J222" s="40">
        <v>3.4554927197741808E-4</v>
      </c>
      <c r="K222" s="40">
        <v>4.3454619884139153E-6</v>
      </c>
      <c r="L222" s="40">
        <v>5.2374190546589348E-5</v>
      </c>
      <c r="M222" s="40">
        <v>9.921122201942913E-6</v>
      </c>
      <c r="N222" s="40">
        <v>4.1598134271726289E-3</v>
      </c>
      <c r="O222" s="40">
        <v>3.2976882430069503E-5</v>
      </c>
      <c r="P222" s="40">
        <v>1.7215449286240298E-6</v>
      </c>
      <c r="Q222" s="40">
        <v>1.2110209545739861E-5</v>
      </c>
      <c r="R222" s="40">
        <v>9.6992746977942956E-5</v>
      </c>
      <c r="S222" s="40">
        <v>2.376515077666581E-6</v>
      </c>
      <c r="T222" s="40">
        <v>1.3669411714736307E-6</v>
      </c>
      <c r="U222" s="40">
        <v>3.937390491522838E-6</v>
      </c>
      <c r="V222" s="40">
        <v>3.9154702346422268E-8</v>
      </c>
      <c r="W222" s="40">
        <v>1.1506248018859979E-6</v>
      </c>
      <c r="X222" s="40">
        <v>4.8180714218919876E-6</v>
      </c>
      <c r="Y222" s="40">
        <v>4.9188905543242864E-6</v>
      </c>
      <c r="Z222" s="40">
        <v>0</v>
      </c>
      <c r="AA222" s="40">
        <v>0</v>
      </c>
      <c r="AB222" s="40">
        <v>0</v>
      </c>
      <c r="AC222" s="40">
        <v>0</v>
      </c>
      <c r="AD222" s="40">
        <v>0</v>
      </c>
      <c r="AE222" s="40">
        <v>0</v>
      </c>
      <c r="AF222" s="40">
        <v>0</v>
      </c>
      <c r="AH222" s="114"/>
      <c r="AI222" s="88"/>
      <c r="AJ222" s="88"/>
      <c r="AK222" s="88"/>
      <c r="AL222" s="88"/>
      <c r="AM222" s="88"/>
      <c r="AN222" s="88"/>
      <c r="AO222" s="88"/>
      <c r="AP222" s="88"/>
      <c r="AQ222" s="88"/>
      <c r="AR222" s="88"/>
      <c r="AS222" s="88"/>
      <c r="AT222" s="88"/>
      <c r="AU222" s="88"/>
      <c r="AV222" s="88"/>
      <c r="AW222" s="88"/>
      <c r="AX222" s="88"/>
      <c r="AY222" s="88"/>
      <c r="AZ222" s="88"/>
      <c r="BA222" s="88"/>
      <c r="BB222" s="88"/>
      <c r="BC222" s="88"/>
      <c r="BD222" s="88"/>
      <c r="BE222" s="88"/>
      <c r="BF222" s="88"/>
    </row>
    <row r="223" spans="1:58" s="40" customFormat="1" x14ac:dyDescent="0.25">
      <c r="A223" s="40">
        <v>60</v>
      </c>
      <c r="B223" s="40">
        <v>2.4070942669784774E-4</v>
      </c>
      <c r="C223" s="40">
        <v>9.3281289611895474E-4</v>
      </c>
      <c r="D223" s="40">
        <v>4.397025563329646E-5</v>
      </c>
      <c r="E223" s="40">
        <v>2.7282760566240822E-6</v>
      </c>
      <c r="F223" s="40">
        <v>0</v>
      </c>
      <c r="G223" s="40">
        <v>2.6265619540867996E-4</v>
      </c>
      <c r="H223" s="40">
        <v>2.9798541818112493E-3</v>
      </c>
      <c r="I223" s="40">
        <v>5.1437140895546019E-5</v>
      </c>
      <c r="J223" s="40">
        <v>3.1280236194361862E-4</v>
      </c>
      <c r="K223" s="40">
        <v>3.2462813194550907E-6</v>
      </c>
      <c r="L223" s="40">
        <v>3.3978354924416218E-5</v>
      </c>
      <c r="M223" s="40">
        <v>1.0113955494806897E-5</v>
      </c>
      <c r="N223" s="40">
        <v>4.2113116286881308E-3</v>
      </c>
      <c r="O223" s="40">
        <v>2.8503413934517516E-5</v>
      </c>
      <c r="P223" s="40">
        <v>1.5261490913947527E-6</v>
      </c>
      <c r="Q223" s="40">
        <v>1.2279585136000463E-5</v>
      </c>
      <c r="R223" s="40">
        <v>9.8037417836567683E-5</v>
      </c>
      <c r="S223" s="40">
        <v>2.5135967048982406E-6</v>
      </c>
      <c r="T223" s="40">
        <v>1.6446088881034718E-6</v>
      </c>
      <c r="U223" s="40">
        <v>3.6989954173736989E-6</v>
      </c>
      <c r="V223" s="40">
        <v>0</v>
      </c>
      <c r="W223" s="40">
        <v>1.5105748168330663E-6</v>
      </c>
      <c r="X223" s="40">
        <v>5.4024430083849099E-6</v>
      </c>
      <c r="Y223" s="40">
        <v>5.0446884062845038E-6</v>
      </c>
      <c r="Z223" s="40">
        <v>0</v>
      </c>
      <c r="AA223" s="40">
        <v>0</v>
      </c>
      <c r="AB223" s="40">
        <v>0</v>
      </c>
      <c r="AC223" s="40">
        <v>0</v>
      </c>
      <c r="AD223" s="40">
        <v>0</v>
      </c>
      <c r="AE223" s="40">
        <v>0</v>
      </c>
      <c r="AF223" s="40">
        <v>0</v>
      </c>
      <c r="AH223" s="114"/>
      <c r="AI223" s="88"/>
      <c r="AJ223" s="88"/>
      <c r="AK223" s="88"/>
      <c r="AL223" s="88"/>
      <c r="AM223" s="88"/>
      <c r="AN223" s="88"/>
      <c r="AO223" s="88"/>
      <c r="AP223" s="88"/>
      <c r="AQ223" s="88"/>
      <c r="AR223" s="88"/>
      <c r="AS223" s="88"/>
      <c r="AT223" s="88"/>
      <c r="AU223" s="88"/>
      <c r="AV223" s="88"/>
      <c r="AW223" s="88"/>
      <c r="AX223" s="88"/>
      <c r="AY223" s="88"/>
      <c r="AZ223" s="88"/>
      <c r="BA223" s="88"/>
      <c r="BB223" s="88"/>
      <c r="BC223" s="88"/>
      <c r="BD223" s="88"/>
      <c r="BE223" s="88"/>
      <c r="BF223" s="88"/>
    </row>
    <row r="224" spans="1:58" s="40" customFormat="1" x14ac:dyDescent="0.25">
      <c r="A224" s="40">
        <v>120</v>
      </c>
      <c r="B224" s="40">
        <v>2.3792085592284069E-4</v>
      </c>
      <c r="C224" s="40">
        <v>9.5430865090520936E-4</v>
      </c>
      <c r="D224" s="40">
        <v>4.4765029484357463E-5</v>
      </c>
      <c r="E224" s="40">
        <v>2.7308266934975657E-6</v>
      </c>
      <c r="F224" s="40">
        <v>0</v>
      </c>
      <c r="G224" s="40">
        <v>1.3588635524172923E-4</v>
      </c>
      <c r="H224" s="40">
        <v>3.0031559594909771E-3</v>
      </c>
      <c r="I224" s="40">
        <v>4.655580818912833E-5</v>
      </c>
      <c r="J224" s="40">
        <v>2.7806236298495398E-4</v>
      </c>
      <c r="K224" s="40">
        <v>2.4850689706946361E-6</v>
      </c>
      <c r="L224" s="40">
        <v>2.7906856512417316E-5</v>
      </c>
      <c r="M224" s="40">
        <v>1.0202048601932879E-5</v>
      </c>
      <c r="N224" s="40">
        <v>4.2187956189173792E-3</v>
      </c>
      <c r="O224" s="40">
        <v>2.6698343360974155E-5</v>
      </c>
      <c r="P224" s="40">
        <v>1.8646926340483875E-6</v>
      </c>
      <c r="Q224" s="40">
        <v>1.1695912921386138E-5</v>
      </c>
      <c r="R224" s="40">
        <v>1.069618060783229E-4</v>
      </c>
      <c r="S224" s="40">
        <v>2.3408438531495719E-6</v>
      </c>
      <c r="T224" s="40">
        <v>1.6061341425966743E-6</v>
      </c>
      <c r="U224" s="40">
        <v>3.7105099003016464E-6</v>
      </c>
      <c r="V224" s="40">
        <v>1.8095694471771413E-7</v>
      </c>
      <c r="W224" s="40">
        <v>1.4522608910666996E-6</v>
      </c>
      <c r="X224" s="40">
        <v>6.1042651735951769E-6</v>
      </c>
      <c r="Y224" s="40">
        <v>5.4364905252353377E-6</v>
      </c>
      <c r="Z224" s="40">
        <v>0</v>
      </c>
      <c r="AA224" s="40">
        <v>0</v>
      </c>
      <c r="AB224" s="40">
        <v>0</v>
      </c>
      <c r="AC224" s="40">
        <v>0</v>
      </c>
      <c r="AD224" s="40">
        <v>0</v>
      </c>
      <c r="AE224" s="40">
        <v>0</v>
      </c>
      <c r="AF224" s="40">
        <v>0</v>
      </c>
      <c r="AH224" s="114"/>
      <c r="AI224" s="88"/>
      <c r="AJ224" s="88"/>
      <c r="AK224" s="88"/>
      <c r="AL224" s="88"/>
      <c r="AM224" s="88"/>
      <c r="AN224" s="88"/>
      <c r="AO224" s="88"/>
      <c r="AP224" s="88"/>
      <c r="AQ224" s="88"/>
      <c r="AR224" s="88"/>
      <c r="AS224" s="88"/>
      <c r="AT224" s="88"/>
      <c r="AU224" s="88"/>
      <c r="AV224" s="88"/>
      <c r="AW224" s="88"/>
      <c r="AX224" s="88"/>
      <c r="AY224" s="88"/>
      <c r="AZ224" s="88"/>
      <c r="BA224" s="88"/>
      <c r="BB224" s="88"/>
      <c r="BC224" s="88"/>
      <c r="BD224" s="88"/>
      <c r="BE224" s="88"/>
      <c r="BF224" s="88"/>
    </row>
    <row r="225" spans="1:58" s="40" customFormat="1" x14ac:dyDescent="0.25">
      <c r="A225" s="40">
        <v>300</v>
      </c>
      <c r="B225" s="40">
        <v>2.1661561384958791E-4</v>
      </c>
      <c r="C225" s="40">
        <v>9.1935407559963803E-4</v>
      </c>
      <c r="D225" s="40">
        <v>4.572975602618783E-5</v>
      </c>
      <c r="E225" s="40">
        <v>2.5621195641277646E-6</v>
      </c>
      <c r="F225" s="40">
        <v>0</v>
      </c>
      <c r="G225" s="40">
        <v>4.0547847853683225E-4</v>
      </c>
      <c r="H225" s="40">
        <v>2.9617734420376426E-3</v>
      </c>
      <c r="I225" s="40">
        <v>2.9195483145518846E-5</v>
      </c>
      <c r="J225" s="40">
        <v>2.6742372918957285E-4</v>
      </c>
      <c r="K225" s="40">
        <v>2.0167387049292946E-6</v>
      </c>
      <c r="L225" s="40">
        <v>1.4061212817000879E-5</v>
      </c>
      <c r="M225" s="40">
        <v>9.879038213614249E-6</v>
      </c>
      <c r="N225" s="40">
        <v>4.215984427985992E-3</v>
      </c>
      <c r="O225" s="40">
        <v>2.6202432130880139E-5</v>
      </c>
      <c r="P225" s="40">
        <v>1.9386556001725809E-6</v>
      </c>
      <c r="Q225" s="40">
        <v>1.1537328636595266E-5</v>
      </c>
      <c r="R225" s="40">
        <v>1.0030550400724984E-4</v>
      </c>
      <c r="S225" s="40">
        <v>2.5411088412860963E-6</v>
      </c>
      <c r="T225" s="40">
        <v>1.7645477211951829E-6</v>
      </c>
      <c r="U225" s="40">
        <v>3.7822977588219471E-6</v>
      </c>
      <c r="V225" s="40">
        <v>2.8877531919581383E-7</v>
      </c>
      <c r="W225" s="40">
        <v>1.4407998844521077E-6</v>
      </c>
      <c r="X225" s="40">
        <v>6.361635404648626E-6</v>
      </c>
      <c r="Y225" s="40">
        <v>4.8689084798680801E-6</v>
      </c>
      <c r="Z225" s="40">
        <v>0</v>
      </c>
      <c r="AA225" s="40">
        <v>0</v>
      </c>
      <c r="AB225" s="40">
        <v>0</v>
      </c>
      <c r="AC225" s="40">
        <v>0</v>
      </c>
      <c r="AD225" s="40">
        <v>0</v>
      </c>
      <c r="AE225" s="40">
        <v>0</v>
      </c>
      <c r="AF225" s="40">
        <v>0</v>
      </c>
      <c r="AH225" s="114"/>
      <c r="AI225" s="88"/>
      <c r="AJ225" s="88"/>
      <c r="AK225" s="88"/>
      <c r="AL225" s="88"/>
      <c r="AM225" s="88"/>
      <c r="AN225" s="88"/>
      <c r="AO225" s="88"/>
      <c r="AP225" s="88"/>
      <c r="AQ225" s="88"/>
      <c r="AR225" s="88"/>
      <c r="AS225" s="88"/>
      <c r="AT225" s="88"/>
      <c r="AU225" s="88"/>
      <c r="AV225" s="88"/>
      <c r="AW225" s="88"/>
      <c r="AX225" s="88"/>
      <c r="AY225" s="88"/>
      <c r="AZ225" s="88"/>
      <c r="BA225" s="88"/>
      <c r="BB225" s="88"/>
      <c r="BC225" s="88"/>
      <c r="BD225" s="88"/>
      <c r="BE225" s="88"/>
      <c r="BF225" s="88"/>
    </row>
    <row r="226" spans="1:58" s="40" customFormat="1" x14ac:dyDescent="0.25">
      <c r="A226" s="40">
        <v>600</v>
      </c>
      <c r="B226" s="40">
        <v>2.2133612472728797E-4</v>
      </c>
      <c r="C226" s="40">
        <v>9.4436559754139946E-4</v>
      </c>
      <c r="D226" s="40">
        <v>4.2921207425918528E-5</v>
      </c>
      <c r="E226" s="40">
        <v>2.6155657314646169E-6</v>
      </c>
      <c r="F226" s="40">
        <v>0</v>
      </c>
      <c r="G226" s="40">
        <v>4.3029473298428553E-4</v>
      </c>
      <c r="H226" s="40">
        <v>2.932853266285377E-3</v>
      </c>
      <c r="I226" s="40">
        <v>3.4208664252549377E-5</v>
      </c>
      <c r="J226" s="40">
        <v>2.7669527091872846E-4</v>
      </c>
      <c r="K226" s="40">
        <v>2.0327748876606039E-6</v>
      </c>
      <c r="L226" s="40">
        <v>1.8807511770953528E-5</v>
      </c>
      <c r="M226" s="40">
        <v>1.018057943403555E-5</v>
      </c>
      <c r="N226" s="40">
        <v>4.1572311988339701E-3</v>
      </c>
      <c r="O226" s="40">
        <v>2.6231862808319318E-5</v>
      </c>
      <c r="P226" s="40">
        <v>1.9008451692227156E-6</v>
      </c>
      <c r="Q226" s="40">
        <v>1.1191630591507585E-5</v>
      </c>
      <c r="R226" s="40">
        <v>9.8692068993981884E-5</v>
      </c>
      <c r="S226" s="40">
        <v>2.6023809497665336E-6</v>
      </c>
      <c r="T226" s="40">
        <v>1.7942472190191899E-6</v>
      </c>
      <c r="U226" s="40">
        <v>3.7474756228378265E-6</v>
      </c>
      <c r="V226" s="40">
        <v>4.1270562882676754E-7</v>
      </c>
      <c r="W226" s="40">
        <v>1.4234024181707482E-6</v>
      </c>
      <c r="X226" s="40">
        <v>6.5321870800323825E-6</v>
      </c>
      <c r="Y226" s="40">
        <v>5.333242115798955E-6</v>
      </c>
      <c r="Z226" s="40">
        <v>0</v>
      </c>
      <c r="AA226" s="40">
        <v>0</v>
      </c>
      <c r="AB226" s="40">
        <v>0</v>
      </c>
      <c r="AC226" s="40">
        <v>0</v>
      </c>
      <c r="AD226" s="40">
        <v>0</v>
      </c>
      <c r="AE226" s="40">
        <v>0</v>
      </c>
      <c r="AF226" s="40">
        <v>0</v>
      </c>
      <c r="AH226" s="114"/>
      <c r="AI226" s="88"/>
      <c r="AJ226" s="88"/>
      <c r="AK226" s="88"/>
      <c r="AL226" s="88"/>
      <c r="AM226" s="88"/>
      <c r="AN226" s="88"/>
      <c r="AO226" s="88"/>
      <c r="AP226" s="88"/>
      <c r="AQ226" s="88"/>
      <c r="AR226" s="88"/>
      <c r="AS226" s="88"/>
      <c r="AT226" s="88"/>
      <c r="AU226" s="88"/>
      <c r="AV226" s="88"/>
      <c r="AW226" s="88"/>
      <c r="AX226" s="88"/>
      <c r="AY226" s="88"/>
      <c r="AZ226" s="88"/>
      <c r="BA226" s="88"/>
      <c r="BB226" s="88"/>
      <c r="BC226" s="88"/>
      <c r="BD226" s="88"/>
      <c r="BE226" s="88"/>
      <c r="BF226" s="88"/>
    </row>
    <row r="227" spans="1:58" s="40" customFormat="1" x14ac:dyDescent="0.25">
      <c r="A227" s="40">
        <v>1800</v>
      </c>
      <c r="B227" s="40">
        <v>2.3307386472065699E-4</v>
      </c>
      <c r="C227" s="40">
        <v>9.5949249015145051E-4</v>
      </c>
      <c r="D227" s="40">
        <v>4.1808691821325837E-5</v>
      </c>
      <c r="E227" s="40">
        <v>2.4809311595827344E-6</v>
      </c>
      <c r="F227" s="40">
        <v>0</v>
      </c>
      <c r="G227" s="40">
        <v>6.3694299455861964E-4</v>
      </c>
      <c r="H227" s="40">
        <v>2.9350915191407871E-3</v>
      </c>
      <c r="I227" s="40">
        <v>2.9845809926817328E-5</v>
      </c>
      <c r="J227" s="40">
        <v>2.4948152134848925E-4</v>
      </c>
      <c r="K227" s="40">
        <v>2.233873662431088E-6</v>
      </c>
      <c r="L227" s="40">
        <v>1.7914897363747195E-5</v>
      </c>
      <c r="M227" s="40">
        <v>1.0427857508874011E-5</v>
      </c>
      <c r="N227" s="40">
        <v>4.1504910396879422E-3</v>
      </c>
      <c r="O227" s="40">
        <v>2.5121598759766424E-5</v>
      </c>
      <c r="P227" s="40">
        <v>2.0023407278857003E-6</v>
      </c>
      <c r="Q227" s="40">
        <v>1.1326505732876844E-5</v>
      </c>
      <c r="R227" s="40">
        <v>9.8883444919446305E-5</v>
      </c>
      <c r="S227" s="40">
        <v>2.5945913730189465E-6</v>
      </c>
      <c r="T227" s="40">
        <v>1.82101151101086E-6</v>
      </c>
      <c r="U227" s="40">
        <v>3.7044891962009213E-6</v>
      </c>
      <c r="V227" s="40">
        <v>3.9406797695167407E-7</v>
      </c>
      <c r="W227" s="40">
        <v>1.3995358856855622E-6</v>
      </c>
      <c r="X227" s="40">
        <v>6.7060668098043724E-6</v>
      </c>
      <c r="Y227" s="40">
        <v>5.0964233956265861E-6</v>
      </c>
      <c r="Z227" s="40">
        <v>0</v>
      </c>
      <c r="AA227" s="40">
        <v>0</v>
      </c>
      <c r="AB227" s="40">
        <v>0</v>
      </c>
      <c r="AC227" s="40">
        <v>0</v>
      </c>
      <c r="AD227" s="40">
        <v>0</v>
      </c>
      <c r="AE227" s="40">
        <v>0</v>
      </c>
      <c r="AF227" s="40">
        <v>0</v>
      </c>
      <c r="AH227" s="114"/>
      <c r="AI227" s="88"/>
      <c r="AJ227" s="88"/>
      <c r="AK227" s="88"/>
      <c r="AL227" s="88"/>
      <c r="AM227" s="88"/>
      <c r="AN227" s="88"/>
      <c r="AO227" s="88"/>
      <c r="AP227" s="88"/>
      <c r="AQ227" s="88"/>
      <c r="AR227" s="88"/>
      <c r="AS227" s="88"/>
      <c r="AT227" s="88"/>
      <c r="AU227" s="88"/>
      <c r="AV227" s="88"/>
      <c r="AW227" s="88"/>
      <c r="AX227" s="88"/>
      <c r="AY227" s="88"/>
      <c r="AZ227" s="88"/>
      <c r="BA227" s="88"/>
      <c r="BB227" s="88"/>
      <c r="BC227" s="88"/>
      <c r="BD227" s="88"/>
      <c r="BE227" s="88"/>
      <c r="BF227" s="88"/>
    </row>
    <row r="228" spans="1:58" s="40" customFormat="1" x14ac:dyDescent="0.25">
      <c r="AH228" s="114"/>
      <c r="AI228" s="88"/>
      <c r="AJ228" s="88"/>
      <c r="AK228" s="88"/>
      <c r="AL228" s="88"/>
      <c r="AM228" s="88"/>
      <c r="AN228" s="88"/>
      <c r="AO228" s="88"/>
      <c r="AP228" s="88"/>
      <c r="AQ228" s="88"/>
      <c r="AR228" s="88"/>
      <c r="AS228" s="88"/>
      <c r="AT228" s="88"/>
      <c r="AU228" s="88"/>
      <c r="AV228" s="88"/>
      <c r="AW228" s="88"/>
      <c r="AX228" s="88"/>
      <c r="AY228" s="88"/>
      <c r="AZ228" s="88"/>
      <c r="BA228" s="88"/>
      <c r="BB228" s="88"/>
      <c r="BC228" s="88"/>
      <c r="BD228" s="88"/>
      <c r="BE228" s="88"/>
      <c r="BF228" s="88"/>
    </row>
    <row r="229" spans="1:58" s="40" customFormat="1" x14ac:dyDescent="0.25">
      <c r="A229" s="40" t="s">
        <v>28</v>
      </c>
      <c r="AH229" s="114"/>
      <c r="AI229" s="88"/>
      <c r="AJ229" s="88"/>
      <c r="AK229" s="88"/>
      <c r="AL229" s="88"/>
      <c r="AM229" s="88"/>
      <c r="AN229" s="88"/>
      <c r="AO229" s="88"/>
      <c r="AP229" s="88"/>
      <c r="AQ229" s="88"/>
      <c r="AR229" s="88"/>
      <c r="AS229" s="88"/>
      <c r="AT229" s="88"/>
      <c r="AU229" s="88"/>
      <c r="AV229" s="88"/>
      <c r="AW229" s="88"/>
      <c r="AX229" s="88"/>
      <c r="AY229" s="88"/>
      <c r="AZ229" s="88"/>
      <c r="BA229" s="88"/>
      <c r="BB229" s="88"/>
      <c r="BC229" s="88"/>
      <c r="BD229" s="88"/>
      <c r="BE229" s="88"/>
      <c r="BF229" s="88"/>
    </row>
    <row r="230" spans="1:58" s="40" customFormat="1" x14ac:dyDescent="0.25">
      <c r="A230" s="41" t="s">
        <v>34</v>
      </c>
      <c r="AH230" s="114"/>
      <c r="AI230" s="88" t="s">
        <v>4</v>
      </c>
      <c r="AJ230" s="88" t="s">
        <v>5</v>
      </c>
      <c r="AK230" s="88" t="s">
        <v>6</v>
      </c>
      <c r="AL230" s="88" t="s">
        <v>7</v>
      </c>
      <c r="AM230" s="88" t="s">
        <v>8</v>
      </c>
      <c r="AN230" s="88" t="s">
        <v>9</v>
      </c>
      <c r="AO230" s="88" t="s">
        <v>10</v>
      </c>
      <c r="AP230" s="88" t="s">
        <v>11</v>
      </c>
      <c r="AQ230" s="88" t="s">
        <v>12</v>
      </c>
      <c r="AR230" s="88" t="s">
        <v>13</v>
      </c>
      <c r="AS230" s="88" t="s">
        <v>14</v>
      </c>
      <c r="AT230" s="88" t="s">
        <v>15</v>
      </c>
      <c r="AU230" s="88" t="s">
        <v>16</v>
      </c>
      <c r="AV230" s="88" t="s">
        <v>17</v>
      </c>
      <c r="AW230" s="88" t="s">
        <v>18</v>
      </c>
      <c r="AX230" s="88" t="s">
        <v>19</v>
      </c>
      <c r="AY230" s="88" t="s">
        <v>20</v>
      </c>
      <c r="AZ230" s="88" t="s">
        <v>21</v>
      </c>
      <c r="BA230" s="88" t="s">
        <v>22</v>
      </c>
      <c r="BB230" s="88" t="s">
        <v>23</v>
      </c>
      <c r="BC230" s="88" t="s">
        <v>24</v>
      </c>
      <c r="BD230" s="88" t="s">
        <v>25</v>
      </c>
      <c r="BE230" s="88" t="s">
        <v>26</v>
      </c>
      <c r="BF230" s="88" t="s">
        <v>27</v>
      </c>
    </row>
    <row r="231" spans="1:58" s="40" customFormat="1" x14ac:dyDescent="0.25">
      <c r="A231" s="40">
        <v>3</v>
      </c>
      <c r="B231" s="40">
        <v>0.12774698775426771</v>
      </c>
      <c r="C231" s="40">
        <v>0.51451257067205436</v>
      </c>
      <c r="D231" s="40">
        <v>7.8973147955016911E-4</v>
      </c>
      <c r="E231" s="40">
        <v>1.7212302866737932E-5</v>
      </c>
      <c r="F231" s="40">
        <v>0</v>
      </c>
      <c r="G231" s="40">
        <v>0</v>
      </c>
      <c r="H231" s="40">
        <v>0.11750404176792124</v>
      </c>
      <c r="I231" s="40">
        <v>1.7584844346684144E-4</v>
      </c>
      <c r="J231" s="40">
        <v>8.5986045475530269E-4</v>
      </c>
      <c r="K231" s="40">
        <v>5.4685169875972897E-5</v>
      </c>
      <c r="L231" s="40">
        <v>3.2666885050247851E-4</v>
      </c>
      <c r="M231" s="40">
        <v>2.4685317113102289E-5</v>
      </c>
      <c r="N231" s="40">
        <v>0.23251205794362784</v>
      </c>
      <c r="O231" s="40">
        <v>1.9887183408304641E-4</v>
      </c>
      <c r="P231" s="40">
        <v>2.8109375387022586E-6</v>
      </c>
      <c r="Q231" s="40">
        <v>5.7593139549986399E-4</v>
      </c>
      <c r="R231" s="40">
        <v>4.6015275188684285E-3</v>
      </c>
      <c r="S231" s="40">
        <v>1.3593534210730929E-5</v>
      </c>
      <c r="T231" s="40">
        <v>7.8374603191343569E-7</v>
      </c>
      <c r="U231" s="40">
        <v>5.2904723634295084E-5</v>
      </c>
      <c r="V231" s="40">
        <v>0</v>
      </c>
      <c r="W231" s="40">
        <v>4.1535401408732406E-6</v>
      </c>
      <c r="X231" s="40">
        <v>2.4507907916643852E-6</v>
      </c>
      <c r="Y231" s="40">
        <v>2.2621823198655756E-5</v>
      </c>
      <c r="Z231" s="40">
        <v>0</v>
      </c>
      <c r="AA231" s="40">
        <v>0</v>
      </c>
      <c r="AB231" s="40">
        <v>0</v>
      </c>
      <c r="AC231" s="40">
        <v>0</v>
      </c>
      <c r="AD231" s="40">
        <v>0</v>
      </c>
      <c r="AE231" s="40">
        <v>0</v>
      </c>
      <c r="AF231" s="40">
        <v>0</v>
      </c>
      <c r="AH231" s="114" t="s">
        <v>64</v>
      </c>
      <c r="AI231" s="88">
        <f t="shared" ref="AI231:BF231" si="73">IF(B238-$AL$3*B227&lt;0,0,B238-$AL$3*B227)</f>
        <v>0.12721135570916103</v>
      </c>
      <c r="AJ231" s="88">
        <f t="shared" si="73"/>
        <v>0.51783764507110164</v>
      </c>
      <c r="AK231" s="88">
        <f t="shared" si="73"/>
        <v>8.0507516714819593E-4</v>
      </c>
      <c r="AL231" s="88">
        <f t="shared" si="73"/>
        <v>3.043093236510469E-5</v>
      </c>
      <c r="AM231" s="88">
        <f t="shared" si="73"/>
        <v>0</v>
      </c>
      <c r="AN231" s="88">
        <f t="shared" si="73"/>
        <v>4.6881750397251244E-4</v>
      </c>
      <c r="AO231" s="88">
        <f t="shared" si="73"/>
        <v>0.12937505954320702</v>
      </c>
      <c r="AP231" s="88">
        <f t="shared" si="73"/>
        <v>1.4241854773064428E-3</v>
      </c>
      <c r="AQ231" s="88">
        <f t="shared" si="73"/>
        <v>3.6053202064766348E-3</v>
      </c>
      <c r="AR231" s="88">
        <f t="shared" si="73"/>
        <v>7.5038598149178417E-5</v>
      </c>
      <c r="AS231" s="88">
        <f t="shared" si="73"/>
        <v>3.0668424559133968E-4</v>
      </c>
      <c r="AT231" s="88">
        <f t="shared" si="73"/>
        <v>1.0215894855552902E-4</v>
      </c>
      <c r="AU231" s="88">
        <f t="shared" si="73"/>
        <v>0.19471450032531587</v>
      </c>
      <c r="AV231" s="88">
        <f t="shared" si="73"/>
        <v>1.6801566619292362E-4</v>
      </c>
      <c r="AW231" s="88">
        <f t="shared" si="73"/>
        <v>9.2344462526697791E-7</v>
      </c>
      <c r="AX231" s="88">
        <f t="shared" si="73"/>
        <v>5.5552005822423001E-4</v>
      </c>
      <c r="AY231" s="88">
        <f t="shared" si="73"/>
        <v>4.291039182674425E-3</v>
      </c>
      <c r="AZ231" s="88">
        <f t="shared" si="73"/>
        <v>2.2124840663240484E-5</v>
      </c>
      <c r="BA231" s="88">
        <f t="shared" si="73"/>
        <v>8.4966639044167892E-7</v>
      </c>
      <c r="BB231" s="88">
        <f t="shared" si="73"/>
        <v>5.9892712963933011E-5</v>
      </c>
      <c r="BC231" s="88">
        <f t="shared" si="73"/>
        <v>1.4862781564853516E-7</v>
      </c>
      <c r="BD231" s="88">
        <f t="shared" si="73"/>
        <v>2.357953041948984E-5</v>
      </c>
      <c r="BE231" s="88">
        <f t="shared" si="73"/>
        <v>5.2094381644239438E-6</v>
      </c>
      <c r="BF231" s="88">
        <f t="shared" si="73"/>
        <v>5.9753968837610563E-5</v>
      </c>
    </row>
    <row r="232" spans="1:58" s="40" customFormat="1" x14ac:dyDescent="0.25">
      <c r="A232" s="40">
        <v>10</v>
      </c>
      <c r="B232" s="40">
        <v>0.12787771805671538</v>
      </c>
      <c r="C232" s="40">
        <v>0.51693333987409829</v>
      </c>
      <c r="D232" s="40">
        <v>9.1267759949937753E-4</v>
      </c>
      <c r="E232" s="40">
        <v>2.7450409364121976E-5</v>
      </c>
      <c r="F232" s="40">
        <v>0</v>
      </c>
      <c r="G232" s="40">
        <v>7.4696192886746835E-5</v>
      </c>
      <c r="H232" s="40">
        <v>0.1252201517129532</v>
      </c>
      <c r="I232" s="40">
        <v>5.5839365626117791E-4</v>
      </c>
      <c r="J232" s="40">
        <v>2.2984890319890346E-3</v>
      </c>
      <c r="K232" s="40">
        <v>5.4828749181136505E-5</v>
      </c>
      <c r="L232" s="40">
        <v>2.4072473371057119E-4</v>
      </c>
      <c r="M232" s="40">
        <v>5.7843748724820819E-5</v>
      </c>
      <c r="N232" s="40">
        <v>0.22022077393349984</v>
      </c>
      <c r="O232" s="40">
        <v>2.2531563630098948E-4</v>
      </c>
      <c r="P232" s="40">
        <v>2.6049733833672876E-6</v>
      </c>
      <c r="Q232" s="40">
        <v>5.7979304867223844E-4</v>
      </c>
      <c r="R232" s="40">
        <v>4.5838760407164395E-3</v>
      </c>
      <c r="S232" s="40">
        <v>1.7198343047017185E-5</v>
      </c>
      <c r="T232" s="40">
        <v>1.27802667560102E-6</v>
      </c>
      <c r="U232" s="40">
        <v>5.6646059369337462E-5</v>
      </c>
      <c r="V232" s="40">
        <v>0</v>
      </c>
      <c r="W232" s="40">
        <v>1.2782991672339957E-5</v>
      </c>
      <c r="X232" s="40">
        <v>7.1407508286275229E-6</v>
      </c>
      <c r="Y232" s="40">
        <v>3.627643045006153E-5</v>
      </c>
      <c r="Z232" s="40">
        <v>0</v>
      </c>
      <c r="AA232" s="40">
        <v>0</v>
      </c>
      <c r="AB232" s="40">
        <v>0</v>
      </c>
      <c r="AC232" s="40">
        <v>0</v>
      </c>
      <c r="AD232" s="40">
        <v>0</v>
      </c>
      <c r="AE232" s="40">
        <v>0</v>
      </c>
      <c r="AF232" s="40">
        <v>0</v>
      </c>
      <c r="AH232" s="114" t="s">
        <v>65</v>
      </c>
      <c r="AI232" s="88">
        <f t="shared" ref="AI232:BF232" si="74">B238+$AL$3*B227</f>
        <v>0.12814365116804366</v>
      </c>
      <c r="AJ232" s="88">
        <f t="shared" si="74"/>
        <v>0.52167561503170734</v>
      </c>
      <c r="AK232" s="88">
        <f t="shared" si="74"/>
        <v>9.723099344334992E-4</v>
      </c>
      <c r="AL232" s="88">
        <f t="shared" si="74"/>
        <v>4.0354657003435631E-5</v>
      </c>
      <c r="AM232" s="88">
        <f t="shared" si="74"/>
        <v>0</v>
      </c>
      <c r="AN232" s="88">
        <f t="shared" si="74"/>
        <v>3.016589482206991E-3</v>
      </c>
      <c r="AO232" s="88">
        <f t="shared" si="74"/>
        <v>0.14111542561977017</v>
      </c>
      <c r="AP232" s="88">
        <f t="shared" si="74"/>
        <v>1.5435687170137122E-3</v>
      </c>
      <c r="AQ232" s="88">
        <f t="shared" si="74"/>
        <v>4.603246291870592E-3</v>
      </c>
      <c r="AR232" s="88">
        <f t="shared" si="74"/>
        <v>8.3974092798902764E-5</v>
      </c>
      <c r="AS232" s="88">
        <f t="shared" si="74"/>
        <v>3.7834383504632848E-4</v>
      </c>
      <c r="AT232" s="88">
        <f t="shared" si="74"/>
        <v>1.4387037859102506E-4</v>
      </c>
      <c r="AU232" s="88">
        <f t="shared" si="74"/>
        <v>0.21131646448406763</v>
      </c>
      <c r="AV232" s="88">
        <f t="shared" si="74"/>
        <v>2.6850206123198931E-4</v>
      </c>
      <c r="AW232" s="88">
        <f t="shared" si="74"/>
        <v>8.9328075368097792E-6</v>
      </c>
      <c r="AX232" s="88">
        <f t="shared" si="74"/>
        <v>6.0082608115573735E-4</v>
      </c>
      <c r="AY232" s="88">
        <f t="shared" si="74"/>
        <v>4.6865729623522109E-3</v>
      </c>
      <c r="AZ232" s="88">
        <f t="shared" si="74"/>
        <v>3.2503206155316271E-5</v>
      </c>
      <c r="BA232" s="88">
        <f t="shared" si="74"/>
        <v>8.1337124344851192E-6</v>
      </c>
      <c r="BB232" s="88">
        <f t="shared" si="74"/>
        <v>7.4710669748736689E-5</v>
      </c>
      <c r="BC232" s="88">
        <f t="shared" si="74"/>
        <v>1.7248997234552314E-6</v>
      </c>
      <c r="BD232" s="88">
        <f t="shared" si="74"/>
        <v>2.9177673962232091E-5</v>
      </c>
      <c r="BE232" s="88">
        <f t="shared" si="74"/>
        <v>3.2033705403641433E-5</v>
      </c>
      <c r="BF232" s="88">
        <f t="shared" si="74"/>
        <v>8.0139662420116901E-5</v>
      </c>
    </row>
    <row r="233" spans="1:58" s="40" customFormat="1" x14ac:dyDescent="0.25">
      <c r="A233" s="40">
        <v>30</v>
      </c>
      <c r="B233" s="40">
        <v>0.12821644845155367</v>
      </c>
      <c r="C233" s="40">
        <v>0.5186518069661521</v>
      </c>
      <c r="D233" s="40">
        <v>9.3453029887795498E-4</v>
      </c>
      <c r="E233" s="40">
        <v>3.2566283432569074E-5</v>
      </c>
      <c r="F233" s="40">
        <v>0</v>
      </c>
      <c r="G233" s="40">
        <v>0</v>
      </c>
      <c r="H233" s="40">
        <v>0.13075785700083867</v>
      </c>
      <c r="I233" s="40">
        <v>9.108946419905036E-4</v>
      </c>
      <c r="J233" s="40">
        <v>2.4681378557954436E-3</v>
      </c>
      <c r="K233" s="40">
        <v>5.2481850168886619E-5</v>
      </c>
      <c r="L233" s="40">
        <v>1.7958652288368394E-4</v>
      </c>
      <c r="M233" s="40">
        <v>8.4077928759135044E-5</v>
      </c>
      <c r="N233" s="40">
        <v>0.21221778796007548</v>
      </c>
      <c r="O233" s="40">
        <v>2.0319512129502191E-4</v>
      </c>
      <c r="P233" s="40">
        <v>3.3531160160813882E-6</v>
      </c>
      <c r="Q233" s="40">
        <v>5.8044940928963476E-4</v>
      </c>
      <c r="R233" s="40">
        <v>4.5464275934203897E-3</v>
      </c>
      <c r="S233" s="40">
        <v>2.081647657698397E-5</v>
      </c>
      <c r="T233" s="40">
        <v>2.06417462831121E-6</v>
      </c>
      <c r="U233" s="40">
        <v>6.0995010626437821E-5</v>
      </c>
      <c r="V233" s="40">
        <v>2.5201936081882628E-8</v>
      </c>
      <c r="W233" s="40">
        <v>1.6762995892876357E-5</v>
      </c>
      <c r="X233" s="40">
        <v>9.1858583807227815E-6</v>
      </c>
      <c r="Y233" s="40">
        <v>5.0549281409387221E-5</v>
      </c>
      <c r="Z233" s="40">
        <v>0</v>
      </c>
      <c r="AA233" s="40">
        <v>0</v>
      </c>
      <c r="AB233" s="40">
        <v>0</v>
      </c>
      <c r="AC233" s="40">
        <v>0</v>
      </c>
      <c r="AD233" s="40">
        <v>0</v>
      </c>
      <c r="AE233" s="40">
        <v>0</v>
      </c>
      <c r="AF233" s="40">
        <v>0</v>
      </c>
      <c r="AH233" s="114" t="s">
        <v>66</v>
      </c>
      <c r="AI233" s="88">
        <f t="array" ref="AI233">IFERROR(MATCH(1,1/((B231:B238&gt;AI232)+(B231:B238&lt;AI231)),1),0)</f>
        <v>3</v>
      </c>
      <c r="AJ233" s="88">
        <f t="array" ref="AJ233">IFERROR(MATCH(1,1/((C231:C238&gt;AJ232)+(C231:C238&lt;AJ231)),1),0)</f>
        <v>2</v>
      </c>
      <c r="AK233" s="88">
        <f t="array" ref="AK233">IFERROR(MATCH(1,1/((D231:D238&gt;AK232)+(D231:D238&lt;AK231)),1),0)</f>
        <v>1</v>
      </c>
      <c r="AL233" s="88">
        <f t="array" ref="AL233">IFERROR(MATCH(1,1/((E231:E238&gt;AL232)+(E231:E238&lt;AL231)),1),0)</f>
        <v>2</v>
      </c>
      <c r="AM233" s="88">
        <f t="array" ref="AM233">IFERROR(MATCH(1,1/((F231:F238&gt;AM232)+(F231:F238&lt;AM231)),1),0)</f>
        <v>0</v>
      </c>
      <c r="AN233" s="88">
        <f t="array" ref="AN233">IFERROR(MATCH(1,1/((G231:G238&gt;AN232)+(G231:G238&lt;AN231)),1),0)</f>
        <v>5</v>
      </c>
      <c r="AO233" s="88">
        <f t="array" ref="AO233">IFERROR(MATCH(1,1/((H231:H238&gt;AO232)+(H231:H238&lt;AO231)),1),0)</f>
        <v>2</v>
      </c>
      <c r="AP233" s="88">
        <f t="array" ref="AP233">IFERROR(MATCH(1,1/((I231:I238&gt;AP232)+(I231:I238&lt;AP231)),1),0)</f>
        <v>6</v>
      </c>
      <c r="AQ233" s="88">
        <f t="array" ref="AQ233">IFERROR(MATCH(1,1/((J231:J238&gt;AQ232)+(J231:J238&lt;AQ231)),1),0)</f>
        <v>5</v>
      </c>
      <c r="AR233" s="88">
        <f t="array" ref="AR233">IFERROR(MATCH(1,1/((K231:K238&gt;AR232)+(K231:K238&lt;AR231)),1),0)</f>
        <v>6</v>
      </c>
      <c r="AS233" s="88">
        <f t="array" ref="AS233">IFERROR(MATCH(1,1/((L231:L238&gt;AS232)+(L231:L238&lt;AS231)),1),0)</f>
        <v>6</v>
      </c>
      <c r="AT233" s="88">
        <f t="array" ref="AT233">IFERROR(MATCH(1,1/((M231:M238&gt;AT232)+(M231:M238&lt;AT231)),1),0)</f>
        <v>4</v>
      </c>
      <c r="AU233" s="88">
        <f t="array" ref="AU233">IFERROR(MATCH(1,1/((N231:N238&gt;AU232)+(N231:N238&lt;AU231)),1),0)</f>
        <v>3</v>
      </c>
      <c r="AV233" s="88">
        <f t="array" ref="AV233">IFERROR(MATCH(1,1/((O231:O238&gt;AV232)+(O231:O238&lt;AV231)),1),0)</f>
        <v>0</v>
      </c>
      <c r="AW233" s="88">
        <f t="array" ref="AW233">IFERROR(MATCH(1,1/((P231:P238&gt;AW232)+(P231:P238&lt;AW231)),1),0)</f>
        <v>0</v>
      </c>
      <c r="AX233" s="88">
        <f t="array" ref="AX233">IFERROR(MATCH(1,1/((Q231:Q238&gt;AX232)+(Q231:Q238&lt;AX231)),1),0)</f>
        <v>0</v>
      </c>
      <c r="AY233" s="88">
        <f t="array" ref="AY233">IFERROR(MATCH(1,1/((R231:R238&gt;AY232)+(R231:R238&lt;AY231)),1),0)</f>
        <v>0</v>
      </c>
      <c r="AZ233" s="88">
        <f t="array" ref="AZ233">IFERROR(MATCH(1,1/((S231:S238&gt;AZ232)+(S231:S238&lt;AZ231)),1),0)</f>
        <v>4</v>
      </c>
      <c r="BA233" s="88">
        <f t="array" ref="BA233">IFERROR(MATCH(1,1/((T231:T238&gt;BA232)+(T231:T238&lt;BA231)),1),0)</f>
        <v>1</v>
      </c>
      <c r="BB233" s="88">
        <f t="array" ref="BB233">IFERROR(MATCH(1,1/((U231:U238&gt;BB232)+(U231:U238&lt;BB231)),1),0)</f>
        <v>2</v>
      </c>
      <c r="BC233" s="88">
        <f t="array" ref="BC233">IFERROR(MATCH(1,1/((V231:V238&gt;BC232)+(V231:V238&lt;BC231)),1),0)</f>
        <v>5</v>
      </c>
      <c r="BD233" s="88">
        <f t="array" ref="BD233">IFERROR(MATCH(1,1/((W231:W238&gt;BD232)+(W231:W238&lt;BD231)),1),0)</f>
        <v>5</v>
      </c>
      <c r="BE233" s="88">
        <f t="array" ref="BE233">IFERROR(MATCH(1,1/((X231:X238&gt;BE232)+(X231:X238&lt;BE231)),1),0)</f>
        <v>1</v>
      </c>
      <c r="BF233" s="88">
        <f t="array" ref="BF233">IFERROR(MATCH(1,1/((Y231:Y238&gt;BF232)+(Y231:Y238&lt;BF231)),1),0)</f>
        <v>4</v>
      </c>
    </row>
    <row r="234" spans="1:58" s="40" customFormat="1" x14ac:dyDescent="0.25">
      <c r="A234" s="40">
        <v>60</v>
      </c>
      <c r="B234" s="40">
        <v>0.12805749783376466</v>
      </c>
      <c r="C234" s="40">
        <v>0.51933930908798964</v>
      </c>
      <c r="D234" s="40">
        <v>9.4012298793545149E-4</v>
      </c>
      <c r="E234" s="40">
        <v>3.4611789876421063E-5</v>
      </c>
      <c r="F234" s="40">
        <v>0</v>
      </c>
      <c r="G234" s="40">
        <v>3.9519474635544644E-4</v>
      </c>
      <c r="H234" s="40">
        <v>0.13306606870651738</v>
      </c>
      <c r="I234" s="40">
        <v>1.1557525177958335E-3</v>
      </c>
      <c r="J234" s="40">
        <v>3.2608292305882237E-3</v>
      </c>
      <c r="K234" s="40">
        <v>6.1506251838777524E-5</v>
      </c>
      <c r="L234" s="40">
        <v>2.107772598448915E-4</v>
      </c>
      <c r="M234" s="40">
        <v>9.4789275189216199E-5</v>
      </c>
      <c r="N234" s="40">
        <v>0.20787939597260049</v>
      </c>
      <c r="O234" s="40">
        <v>2.1933505204647794E-4</v>
      </c>
      <c r="P234" s="40">
        <v>3.498311928874864E-6</v>
      </c>
      <c r="Q234" s="40">
        <v>5.7842546774638148E-4</v>
      </c>
      <c r="R234" s="40">
        <v>4.5281661840419884E-3</v>
      </c>
      <c r="S234" s="40">
        <v>2.1557834785610047E-5</v>
      </c>
      <c r="T234" s="40">
        <v>2.4668689894087625E-6</v>
      </c>
      <c r="U234" s="40">
        <v>6.2488355552476474E-5</v>
      </c>
      <c r="V234" s="40">
        <v>0</v>
      </c>
      <c r="W234" s="40">
        <v>2.079363015630902E-5</v>
      </c>
      <c r="X234" s="40">
        <v>1.1959132530314683E-5</v>
      </c>
      <c r="Y234" s="40">
        <v>5.5453501925448469E-5</v>
      </c>
      <c r="Z234" s="40">
        <v>0</v>
      </c>
      <c r="AA234" s="40">
        <v>0</v>
      </c>
      <c r="AB234" s="40">
        <v>0</v>
      </c>
      <c r="AC234" s="40">
        <v>0</v>
      </c>
      <c r="AD234" s="40">
        <v>0</v>
      </c>
      <c r="AE234" s="40">
        <v>0</v>
      </c>
      <c r="AF234" s="40">
        <v>0</v>
      </c>
      <c r="AH234" s="114" t="s">
        <v>67</v>
      </c>
      <c r="AI234" s="88">
        <f t="array" ref="AI234">IFERROR(MATCH(1,1/((B231:B238&gt;AI232)+(B231:B238&lt;AI231)),1)+1,0)</f>
        <v>4</v>
      </c>
      <c r="AJ234" s="88">
        <f t="array" ref="AJ234">IFERROR(MATCH(1,1/((C231:C238&gt;AJ232)+(C231:C238&lt;AJ231)),1)+1,0)</f>
        <v>3</v>
      </c>
      <c r="AK234" s="88">
        <f>IFERROR(MATCH(1,1/((D231:D238&gt;AK232)+(D231:D238&lt;AK231)),1)+1,0)</f>
        <v>0</v>
      </c>
      <c r="AL234" s="88">
        <f t="array" ref="AL234">IFERROR(MATCH(1,1/((E231:E238&gt;AL232)+(E231:E238&lt;AL231)),1)+1,0)</f>
        <v>3</v>
      </c>
      <c r="AM234" s="88">
        <f t="array" ref="AM234">IFERROR(MATCH(1,1/((F231:F238&gt;AM232)+(F231:F238&lt;AM231)),1)+1,0)</f>
        <v>0</v>
      </c>
      <c r="AN234" s="88">
        <f t="array" ref="AN234">IFERROR(MATCH(1,1/((G231:G238&gt;AN232)+(G231:G238&lt;AN231)),1)+1,0)</f>
        <v>6</v>
      </c>
      <c r="AO234" s="88">
        <f t="array" ref="AO234">IFERROR(MATCH(1,1/((H231:H238&gt;AO232)+(H231:H238&lt;AO231)),1)+1,0)</f>
        <v>3</v>
      </c>
      <c r="AP234" s="88">
        <f t="array" ref="AP234">IFERROR(MATCH(1,1/((I231:I238&gt;AP232)+(I231:I238&lt;AP231)),1)+1,0)</f>
        <v>7</v>
      </c>
      <c r="AQ234" s="88">
        <f t="array" ref="AQ234">IFERROR(MATCH(1,1/((J231:J238&gt;AQ232)+(J231:J238&lt;AQ231)),1)+1,0)</f>
        <v>6</v>
      </c>
      <c r="AR234" s="88">
        <f t="array" ref="AR234">IFERROR(MATCH(1,1/((K231:K238&gt;AR232)+(K231:K238&lt;AR231)),1)+1,0)</f>
        <v>7</v>
      </c>
      <c r="AS234" s="88">
        <f t="array" ref="AS234">IFERROR(MATCH(1,1/((L231:L238&gt;AS232)+(L231:L238&lt;AS231)),1)+1,0)</f>
        <v>7</v>
      </c>
      <c r="AT234" s="88">
        <f t="array" ref="AT234">IFERROR(MATCH(1,1/((M231:M238&gt;AT232)+(M231:M238&lt;AT231)),1)+1,0)</f>
        <v>5</v>
      </c>
      <c r="AU234" s="88">
        <f t="array" ref="AU234">IFERROR(MATCH(1,1/((N231:N238&gt;AU232)+(N231:N238&lt;AU231)),1)+1,0)</f>
        <v>4</v>
      </c>
      <c r="AV234" s="88">
        <f t="array" ref="AV234">IFERROR(MATCH(1,1/((O231:O238&gt;AV232)+(O231:O238&lt;AV231)),1)+1,0)</f>
        <v>0</v>
      </c>
      <c r="AW234" s="88">
        <f t="array" ref="AW234">IFERROR(MATCH(1,1/((P231:P238&gt;AW232)+(P231:P238&lt;AW231)),1)+1,0)</f>
        <v>0</v>
      </c>
      <c r="AX234" s="88">
        <f t="array" ref="AX234">IFERROR(MATCH(1,1/((Q231:Q238&gt;AX232)+(Q231:Q238&lt;AX231)),1)+1,0)</f>
        <v>0</v>
      </c>
      <c r="AY234" s="88">
        <f t="array" ref="AY234">IFERROR(MATCH(1,1/((R231:R238&gt;AY232)+(R231:R238&lt;AY231)),1)+1,0)</f>
        <v>0</v>
      </c>
      <c r="AZ234" s="88">
        <f t="array" ref="AZ234">IFERROR(MATCH(1,1/((S231:S238&gt;AZ232)+(S231:S238&lt;AZ231)),1)+1,0)</f>
        <v>5</v>
      </c>
      <c r="BA234" s="88">
        <f t="array" ref="BA234">IFERROR(MATCH(1,1/((T231:T238&gt;BA232)+(T231:T238&lt;BA231)),1)+1,0)</f>
        <v>2</v>
      </c>
      <c r="BB234" s="88">
        <f t="array" ref="BB234">IFERROR(MATCH(1,1/((U231:U238&gt;BB232)+(U231:U238&lt;BB231)),1)+1,0)</f>
        <v>3</v>
      </c>
      <c r="BC234" s="88">
        <f t="array" ref="BC234">IFERROR(MATCH(1,1/((V231:V238&gt;BC232)+(V231:V238&lt;BC231)),1)+1,0)</f>
        <v>6</v>
      </c>
      <c r="BD234" s="88">
        <f t="array" ref="BD234">IFERROR(MATCH(1,1/((W231:W238&gt;BD232)+(W231:W238&lt;BD231)),1)+1,0)</f>
        <v>6</v>
      </c>
      <c r="BE234" s="88">
        <f t="array" ref="BE234">IFERROR(MATCH(1,1/((X231:X238&gt;BE232)+(X231:X238&lt;BE231)),1)+1,0)</f>
        <v>2</v>
      </c>
      <c r="BF234" s="88">
        <f t="array" ref="BF234">IFERROR(MATCH(1,1/((Y231:Y238&gt;BF232)+(Y231:Y238&lt;BF231)),1)+1,0)</f>
        <v>5</v>
      </c>
    </row>
    <row r="235" spans="1:58" s="40" customFormat="1" x14ac:dyDescent="0.25">
      <c r="A235" s="40">
        <v>120</v>
      </c>
      <c r="B235" s="40">
        <v>0.12803356072828315</v>
      </c>
      <c r="C235" s="40">
        <v>0.5196621247658082</v>
      </c>
      <c r="D235" s="40">
        <v>9.2983859369377773E-4</v>
      </c>
      <c r="E235" s="40">
        <v>3.6139662457849685E-5</v>
      </c>
      <c r="F235" s="40">
        <v>0</v>
      </c>
      <c r="G235" s="40">
        <v>1.6804255472084272E-4</v>
      </c>
      <c r="H235" s="40">
        <v>0.13376232477584246</v>
      </c>
      <c r="I235" s="40">
        <v>1.2316642627270826E-3</v>
      </c>
      <c r="J235" s="40">
        <v>3.5505341248257627E-3</v>
      </c>
      <c r="K235" s="40">
        <v>6.8033980167542675E-5</v>
      </c>
      <c r="L235" s="40">
        <v>2.6387530067296781E-4</v>
      </c>
      <c r="M235" s="40">
        <v>1.0415656647547152E-4</v>
      </c>
      <c r="N235" s="40">
        <v>0.20665059329948079</v>
      </c>
      <c r="O235" s="40">
        <v>2.1839802888389069E-4</v>
      </c>
      <c r="P235" s="40">
        <v>3.8920812836936297E-6</v>
      </c>
      <c r="Q235" s="40">
        <v>5.8118637208446396E-4</v>
      </c>
      <c r="R235" s="40">
        <v>4.5465302808161594E-3</v>
      </c>
      <c r="S235" s="40">
        <v>2.3443986476487606E-5</v>
      </c>
      <c r="T235" s="40">
        <v>2.7474138368429947E-6</v>
      </c>
      <c r="U235" s="40">
        <v>6.4780814766434604E-5</v>
      </c>
      <c r="V235" s="40">
        <v>1.3725572779332956E-7</v>
      </c>
      <c r="W235" s="40">
        <v>2.2608466947088676E-5</v>
      </c>
      <c r="X235" s="40">
        <v>1.4386425111647692E-5</v>
      </c>
      <c r="Y235" s="40">
        <v>6.10002589098719E-5</v>
      </c>
      <c r="Z235" s="40">
        <v>0</v>
      </c>
      <c r="AA235" s="40">
        <v>0</v>
      </c>
      <c r="AB235" s="40">
        <v>0</v>
      </c>
      <c r="AC235" s="40">
        <v>0</v>
      </c>
      <c r="AD235" s="40">
        <v>0</v>
      </c>
      <c r="AE235" s="40">
        <v>0</v>
      </c>
      <c r="AF235" s="40">
        <v>0</v>
      </c>
      <c r="AH235" s="114" t="s">
        <v>68</v>
      </c>
      <c r="AI235" s="88">
        <f t="shared" ref="AI235:BF235" si="75">IFERROR((INDEX($A231:$A238,AI234)-INDEX($A231:$A238,AI233))/(INDEX(B231:B238,AI234)-INDEX(B231:B238,AI233)),"INF")</f>
        <v>-188737.86347796815</v>
      </c>
      <c r="AJ235" s="88">
        <f t="shared" si="75"/>
        <v>11638.279308623351</v>
      </c>
      <c r="AK235" s="88">
        <f t="shared" si="75"/>
        <v>835075.36869309843</v>
      </c>
      <c r="AL235" s="88">
        <f t="shared" si="75"/>
        <v>3909400.3746794565</v>
      </c>
      <c r="AM235" s="88" t="str">
        <f t="shared" si="75"/>
        <v>INF</v>
      </c>
      <c r="AN235" s="88">
        <f t="shared" si="75"/>
        <v>414454.42634829954</v>
      </c>
      <c r="AO235" s="88">
        <f t="shared" si="75"/>
        <v>3611.6042584918505</v>
      </c>
      <c r="AP235" s="88">
        <f t="shared" si="75"/>
        <v>5664212.8032085225</v>
      </c>
      <c r="AQ235" s="88">
        <f t="shared" si="75"/>
        <v>731461.95329128578</v>
      </c>
      <c r="AR235" s="88">
        <f t="shared" si="75"/>
        <v>70718590.716601118</v>
      </c>
      <c r="AS235" s="88">
        <f t="shared" si="75"/>
        <v>6179262.2132365648</v>
      </c>
      <c r="AT235" s="88">
        <f t="shared" si="75"/>
        <v>6405266.8126204554</v>
      </c>
      <c r="AU235" s="88">
        <f t="shared" si="75"/>
        <v>-6915.0044732266051</v>
      </c>
      <c r="AV235" s="88" t="str">
        <f t="shared" si="75"/>
        <v>INF</v>
      </c>
      <c r="AW235" s="88" t="str">
        <f t="shared" si="75"/>
        <v>INF</v>
      </c>
      <c r="AX235" s="88" t="str">
        <f t="shared" si="75"/>
        <v>INF</v>
      </c>
      <c r="AY235" s="88" t="str">
        <f t="shared" si="75"/>
        <v>INF</v>
      </c>
      <c r="AZ235" s="88">
        <f t="shared" si="75"/>
        <v>31810803.070713852</v>
      </c>
      <c r="BA235" s="88">
        <f t="shared" si="75"/>
        <v>14161994.99089515</v>
      </c>
      <c r="BB235" s="88">
        <f t="shared" si="75"/>
        <v>4598809.8779784665</v>
      </c>
      <c r="BC235" s="88">
        <f t="shared" si="75"/>
        <v>1215750409.6482463</v>
      </c>
      <c r="BD235" s="88">
        <f t="shared" si="75"/>
        <v>90202055.534014285</v>
      </c>
      <c r="BE235" s="88">
        <f t="shared" si="75"/>
        <v>1492550.0313074456</v>
      </c>
      <c r="BF235" s="88">
        <f t="shared" si="75"/>
        <v>10817131.55425662</v>
      </c>
    </row>
    <row r="236" spans="1:58" s="40" customFormat="1" x14ac:dyDescent="0.25">
      <c r="A236" s="40">
        <v>300</v>
      </c>
      <c r="B236" s="40">
        <v>0.12788724792161521</v>
      </c>
      <c r="C236" s="40">
        <v>0.51964681242816502</v>
      </c>
      <c r="D236" s="40">
        <v>8.9517355581521501E-4</v>
      </c>
      <c r="E236" s="40">
        <v>3.4427513840830394E-5</v>
      </c>
      <c r="F236" s="40">
        <v>0</v>
      </c>
      <c r="G236" s="40">
        <v>6.0234844834093268E-4</v>
      </c>
      <c r="H236" s="40">
        <v>0.13399724282303602</v>
      </c>
      <c r="I236" s="40">
        <v>1.3793727382465351E-3</v>
      </c>
      <c r="J236" s="40">
        <v>3.7966166438003616E-3</v>
      </c>
      <c r="K236" s="40">
        <v>7.1285008164223291E-5</v>
      </c>
      <c r="L236" s="40">
        <v>2.6806357343703703E-4</v>
      </c>
      <c r="M236" s="40">
        <v>1.1530482370379379E-4</v>
      </c>
      <c r="N236" s="40">
        <v>0.20577408475392864</v>
      </c>
      <c r="O236" s="40">
        <v>2.1994127867413455E-4</v>
      </c>
      <c r="P236" s="40">
        <v>4.2803167899871815E-6</v>
      </c>
      <c r="Q236" s="40">
        <v>5.8061706803357461E-4</v>
      </c>
      <c r="R236" s="40">
        <v>4.525968815260086E-3</v>
      </c>
      <c r="S236" s="40">
        <v>2.5773089154994807E-5</v>
      </c>
      <c r="T236" s="40">
        <v>3.7782825220185215E-6</v>
      </c>
      <c r="U236" s="40">
        <v>6.6199096680682904E-5</v>
      </c>
      <c r="V236" s="40">
        <v>2.8531243299491737E-7</v>
      </c>
      <c r="W236" s="40">
        <v>2.4603986882131884E-5</v>
      </c>
      <c r="X236" s="40">
        <v>1.5457405891550047E-5</v>
      </c>
      <c r="Y236" s="40">
        <v>6.5115115584014964E-5</v>
      </c>
      <c r="Z236" s="40">
        <v>0</v>
      </c>
      <c r="AA236" s="40">
        <v>0</v>
      </c>
      <c r="AB236" s="40">
        <v>0</v>
      </c>
      <c r="AC236" s="40">
        <v>0</v>
      </c>
      <c r="AD236" s="40">
        <v>0</v>
      </c>
      <c r="AE236" s="40">
        <v>0</v>
      </c>
      <c r="AF236" s="40">
        <v>0</v>
      </c>
      <c r="AH236" s="115" t="s">
        <v>69</v>
      </c>
      <c r="AI236" s="90">
        <f t="shared" ref="AI236:BF236" si="76">IFERROR(INDEX($A231:$A238,AI233)+((IF(AND(INDEX(B231:B238,AI233)&lt;=AI231,AI231&lt;=INDEX(B231:B238,AI234)),AI231,AI232)-INDEX(B231:B238,AI233))*AI235),0)</f>
        <v>43.739603756678562</v>
      </c>
      <c r="AJ236" s="90">
        <f t="shared" si="76"/>
        <v>20.524556462964675</v>
      </c>
      <c r="AK236" s="90">
        <f t="shared" si="76"/>
        <v>15.81313557803397</v>
      </c>
      <c r="AL236" s="90">
        <f t="shared" si="76"/>
        <v>21.65205773678256</v>
      </c>
      <c r="AM236" s="90">
        <f t="shared" si="76"/>
        <v>0</v>
      </c>
      <c r="AN236" s="90">
        <f t="shared" si="76"/>
        <v>244.6575090520397</v>
      </c>
      <c r="AO236" s="90">
        <f t="shared" si="76"/>
        <v>25.005882813385846</v>
      </c>
      <c r="AP236" s="90">
        <f t="shared" si="76"/>
        <v>553.8288903299715</v>
      </c>
      <c r="AQ236" s="90">
        <f t="shared" si="76"/>
        <v>160.07393429752275</v>
      </c>
      <c r="AR236" s="90">
        <f t="shared" si="76"/>
        <v>565.44859386397457</v>
      </c>
      <c r="AS236" s="90">
        <f t="shared" si="76"/>
        <v>538.64726009288006</v>
      </c>
      <c r="AT236" s="90">
        <f t="shared" si="76"/>
        <v>107.20472423309641</v>
      </c>
      <c r="AU236" s="90">
        <f t="shared" si="76"/>
        <v>36.232655868418462</v>
      </c>
      <c r="AV236" s="90">
        <f t="shared" si="76"/>
        <v>0</v>
      </c>
      <c r="AW236" s="90">
        <f t="shared" si="76"/>
        <v>0</v>
      </c>
      <c r="AX236" s="90">
        <f t="shared" si="76"/>
        <v>0</v>
      </c>
      <c r="AY236" s="90">
        <f t="shared" si="76"/>
        <v>0</v>
      </c>
      <c r="AZ236" s="90">
        <f t="shared" si="76"/>
        <v>78.036912313239114</v>
      </c>
      <c r="BA236" s="90">
        <f t="shared" si="76"/>
        <v>3.9335637872749931</v>
      </c>
      <c r="BB236" s="90">
        <f t="shared" si="76"/>
        <v>24.930742621200302</v>
      </c>
      <c r="BC236" s="90">
        <f t="shared" si="76"/>
        <v>133.82562046852206</v>
      </c>
      <c r="BD236" s="90">
        <f t="shared" si="76"/>
        <v>207.5919212645826</v>
      </c>
      <c r="BE236" s="90">
        <f t="shared" si="76"/>
        <v>7.1174192225784818</v>
      </c>
      <c r="BF236" s="90">
        <f t="shared" si="76"/>
        <v>106.51871633358512</v>
      </c>
    </row>
    <row r="237" spans="1:58" s="40" customFormat="1" x14ac:dyDescent="0.25">
      <c r="A237" s="40">
        <v>600</v>
      </c>
      <c r="B237" s="40">
        <v>0.12783199873901907</v>
      </c>
      <c r="C237" s="40">
        <v>0.51985309315620765</v>
      </c>
      <c r="D237" s="40">
        <v>9.1568783137761008E-4</v>
      </c>
      <c r="E237" s="40">
        <v>3.6218080177940077E-5</v>
      </c>
      <c r="F237" s="40">
        <v>0</v>
      </c>
      <c r="G237" s="40">
        <v>8.5404267940133354E-4</v>
      </c>
      <c r="H237" s="40">
        <v>0.13482608786284295</v>
      </c>
      <c r="I237" s="40">
        <v>1.4323368500168527E-3</v>
      </c>
      <c r="J237" s="40">
        <v>3.9862788102976053E-3</v>
      </c>
      <c r="K237" s="40">
        <v>7.5527174148585523E-5</v>
      </c>
      <c r="L237" s="40">
        <v>3.1661305873924213E-4</v>
      </c>
      <c r="M237" s="40">
        <v>1.1898500512882347E-4</v>
      </c>
      <c r="N237" s="40">
        <v>0.20422256281132969</v>
      </c>
      <c r="O237" s="40">
        <v>2.2094417107722432E-4</v>
      </c>
      <c r="P237" s="40">
        <v>4.5587614452225351E-6</v>
      </c>
      <c r="Q237" s="40">
        <v>5.7996319233997084E-4</v>
      </c>
      <c r="R237" s="40">
        <v>4.5161575373269484E-3</v>
      </c>
      <c r="S237" s="40">
        <v>2.7195356918293487E-5</v>
      </c>
      <c r="T237" s="40">
        <v>3.9549933001999532E-6</v>
      </c>
      <c r="U237" s="40">
        <v>6.6684569779488159E-5</v>
      </c>
      <c r="V237" s="40">
        <v>5.9353681818735591E-7</v>
      </c>
      <c r="W237" s="40">
        <v>2.5544119006805188E-5</v>
      </c>
      <c r="X237" s="40">
        <v>1.7761857614707916E-5</v>
      </c>
      <c r="Y237" s="40">
        <v>6.7209845685605514E-5</v>
      </c>
      <c r="Z237" s="40">
        <v>0</v>
      </c>
      <c r="AA237" s="40">
        <v>0</v>
      </c>
      <c r="AB237" s="40">
        <v>0</v>
      </c>
      <c r="AC237" s="40">
        <v>0</v>
      </c>
      <c r="AD237" s="40">
        <v>0</v>
      </c>
      <c r="AE237" s="40">
        <v>0</v>
      </c>
      <c r="AF237" s="40">
        <v>0</v>
      </c>
      <c r="AH237" s="114"/>
      <c r="AI237" s="88"/>
      <c r="AJ237" s="88"/>
      <c r="AK237" s="88"/>
      <c r="AL237" s="88"/>
      <c r="AM237" s="88"/>
      <c r="AN237" s="88"/>
      <c r="AO237" s="88"/>
      <c r="AP237" s="88"/>
      <c r="AQ237" s="88"/>
      <c r="AR237" s="88"/>
      <c r="AS237" s="88"/>
      <c r="AT237" s="88"/>
      <c r="AU237" s="88"/>
      <c r="AV237" s="88"/>
      <c r="AW237" s="88"/>
      <c r="AX237" s="88"/>
      <c r="AY237" s="88"/>
      <c r="AZ237" s="88"/>
      <c r="BA237" s="88"/>
      <c r="BB237" s="88"/>
      <c r="BC237" s="88"/>
      <c r="BD237" s="88"/>
      <c r="BE237" s="88"/>
      <c r="BF237" s="88"/>
    </row>
    <row r="238" spans="1:58" s="40" customFormat="1" x14ac:dyDescent="0.25">
      <c r="A238" s="40">
        <v>1800</v>
      </c>
      <c r="B238" s="40">
        <v>0.12767750343860235</v>
      </c>
      <c r="C238" s="40">
        <v>0.51975663005140449</v>
      </c>
      <c r="D238" s="40">
        <v>8.8869255079084756E-4</v>
      </c>
      <c r="E238" s="40">
        <v>3.539279468427016E-5</v>
      </c>
      <c r="F238" s="40">
        <v>0</v>
      </c>
      <c r="G238" s="40">
        <v>1.7427034930897517E-3</v>
      </c>
      <c r="H238" s="40">
        <v>0.1352452425814886</v>
      </c>
      <c r="I238" s="40">
        <v>1.4838770971600775E-3</v>
      </c>
      <c r="J238" s="40">
        <v>4.1042832491736134E-3</v>
      </c>
      <c r="K238" s="40">
        <v>7.9506345474040591E-5</v>
      </c>
      <c r="L238" s="40">
        <v>3.4251404031883408E-4</v>
      </c>
      <c r="M238" s="40">
        <v>1.2301466357327704E-4</v>
      </c>
      <c r="N238" s="40">
        <v>0.20301548240469175</v>
      </c>
      <c r="O238" s="40">
        <v>2.1825886371245646E-4</v>
      </c>
      <c r="P238" s="40">
        <v>4.9281260810383786E-6</v>
      </c>
      <c r="Q238" s="40">
        <v>5.7817306968998368E-4</v>
      </c>
      <c r="R238" s="40">
        <v>4.488806072513318E-3</v>
      </c>
      <c r="S238" s="40">
        <v>2.7314023409278378E-5</v>
      </c>
      <c r="T238" s="40">
        <v>4.4916894124633989E-6</v>
      </c>
      <c r="U238" s="40">
        <v>6.730169135633485E-5</v>
      </c>
      <c r="V238" s="40">
        <v>9.367637695518833E-7</v>
      </c>
      <c r="W238" s="40">
        <v>2.6378602190860966E-5</v>
      </c>
      <c r="X238" s="40">
        <v>1.8621571784032689E-5</v>
      </c>
      <c r="Y238" s="40">
        <v>6.9946815628863735E-5</v>
      </c>
      <c r="Z238" s="40">
        <v>0</v>
      </c>
      <c r="AA238" s="40">
        <v>0</v>
      </c>
      <c r="AB238" s="40">
        <v>0</v>
      </c>
      <c r="AC238" s="40">
        <v>0</v>
      </c>
      <c r="AD238" s="40">
        <v>0</v>
      </c>
      <c r="AE238" s="40">
        <v>0</v>
      </c>
      <c r="AF238" s="40">
        <v>0</v>
      </c>
      <c r="AH238" s="114"/>
      <c r="AI238" s="88"/>
      <c r="AJ238" s="88"/>
      <c r="AK238" s="88"/>
      <c r="AL238" s="88"/>
      <c r="AM238" s="88"/>
      <c r="AN238" s="88"/>
      <c r="AO238" s="88"/>
      <c r="AP238" s="88"/>
      <c r="AQ238" s="88"/>
      <c r="AR238" s="88"/>
      <c r="AS238" s="88"/>
      <c r="AT238" s="88"/>
      <c r="AU238" s="88"/>
      <c r="AV238" s="88"/>
      <c r="AW238" s="88"/>
      <c r="AX238" s="88"/>
      <c r="AY238" s="88"/>
      <c r="AZ238" s="88"/>
      <c r="BA238" s="88"/>
      <c r="BB238" s="88"/>
      <c r="BC238" s="88"/>
      <c r="BD238" s="88"/>
      <c r="BE238" s="88"/>
      <c r="BF238" s="88"/>
    </row>
    <row r="239" spans="1:58" s="40" customFormat="1" x14ac:dyDescent="0.25">
      <c r="A239" s="43"/>
      <c r="AH239" s="114"/>
      <c r="AI239" s="88"/>
      <c r="AJ239" s="88"/>
      <c r="AK239" s="88"/>
      <c r="AL239" s="88"/>
      <c r="AM239" s="88"/>
      <c r="AN239" s="88"/>
      <c r="AO239" s="88"/>
      <c r="AP239" s="88"/>
      <c r="AQ239" s="88"/>
      <c r="AR239" s="88"/>
      <c r="AS239" s="88"/>
      <c r="AT239" s="88"/>
      <c r="AU239" s="88"/>
      <c r="AV239" s="88"/>
      <c r="AW239" s="88"/>
      <c r="AX239" s="88"/>
      <c r="AY239" s="88"/>
      <c r="AZ239" s="88"/>
      <c r="BA239" s="88"/>
      <c r="BB239" s="88"/>
      <c r="BC239" s="88"/>
      <c r="BD239" s="88"/>
      <c r="BE239" s="88"/>
      <c r="BF239" s="88"/>
    </row>
    <row r="240" spans="1:58" s="40" customFormat="1" x14ac:dyDescent="0.25">
      <c r="A240" s="41" t="s">
        <v>29</v>
      </c>
      <c r="AH240" s="114"/>
      <c r="AI240" s="88"/>
      <c r="AJ240" s="88"/>
      <c r="AK240" s="88"/>
      <c r="AL240" s="88"/>
      <c r="AM240" s="88"/>
      <c r="AN240" s="88"/>
      <c r="AO240" s="88"/>
      <c r="AP240" s="88"/>
      <c r="AQ240" s="88"/>
      <c r="AR240" s="88"/>
      <c r="AS240" s="88"/>
      <c r="AT240" s="88"/>
      <c r="AU240" s="88"/>
      <c r="AV240" s="88"/>
      <c r="AW240" s="88"/>
      <c r="AX240" s="88"/>
      <c r="AY240" s="88"/>
      <c r="AZ240" s="88"/>
      <c r="BA240" s="88"/>
      <c r="BB240" s="88"/>
      <c r="BC240" s="88"/>
      <c r="BD240" s="88"/>
      <c r="BE240" s="88"/>
      <c r="BF240" s="88"/>
    </row>
    <row r="241" spans="1:58" s="40" customFormat="1" x14ac:dyDescent="0.25">
      <c r="A241" s="41" t="s">
        <v>34</v>
      </c>
      <c r="B241" s="40" t="s">
        <v>4</v>
      </c>
      <c r="C241" s="40" t="s">
        <v>5</v>
      </c>
      <c r="D241" s="40" t="s">
        <v>6</v>
      </c>
      <c r="E241" s="40" t="s">
        <v>7</v>
      </c>
      <c r="F241" s="40" t="s">
        <v>8</v>
      </c>
      <c r="G241" s="40" t="s">
        <v>9</v>
      </c>
      <c r="H241" s="40" t="s">
        <v>10</v>
      </c>
      <c r="I241" s="40" t="s">
        <v>11</v>
      </c>
      <c r="J241" s="40" t="s">
        <v>12</v>
      </c>
      <c r="K241" s="40" t="s">
        <v>13</v>
      </c>
      <c r="L241" s="40" t="s">
        <v>14</v>
      </c>
      <c r="M241" s="40" t="s">
        <v>15</v>
      </c>
      <c r="N241" s="40" t="s">
        <v>16</v>
      </c>
      <c r="O241" s="40" t="s">
        <v>17</v>
      </c>
      <c r="P241" s="40" t="s">
        <v>18</v>
      </c>
      <c r="Q241" s="40" t="s">
        <v>19</v>
      </c>
      <c r="R241" s="40" t="s">
        <v>20</v>
      </c>
      <c r="S241" s="40" t="s">
        <v>21</v>
      </c>
      <c r="T241" s="40" t="s">
        <v>22</v>
      </c>
      <c r="U241" s="40" t="s">
        <v>23</v>
      </c>
      <c r="V241" s="40" t="s">
        <v>24</v>
      </c>
      <c r="W241" s="40" t="s">
        <v>25</v>
      </c>
      <c r="X241" s="40" t="s">
        <v>26</v>
      </c>
      <c r="Y241" s="40" t="s">
        <v>27</v>
      </c>
      <c r="AH241" s="114"/>
      <c r="AI241" s="88" t="s">
        <v>4</v>
      </c>
      <c r="AJ241" s="88" t="s">
        <v>5</v>
      </c>
      <c r="AK241" s="88" t="s">
        <v>6</v>
      </c>
      <c r="AL241" s="88" t="s">
        <v>7</v>
      </c>
      <c r="AM241" s="88" t="s">
        <v>8</v>
      </c>
      <c r="AN241" s="88" t="s">
        <v>9</v>
      </c>
      <c r="AO241" s="88" t="s">
        <v>10</v>
      </c>
      <c r="AP241" s="88" t="s">
        <v>11</v>
      </c>
      <c r="AQ241" s="88" t="s">
        <v>12</v>
      </c>
      <c r="AR241" s="88" t="s">
        <v>13</v>
      </c>
      <c r="AS241" s="88" t="s">
        <v>14</v>
      </c>
      <c r="AT241" s="88" t="s">
        <v>15</v>
      </c>
      <c r="AU241" s="88" t="s">
        <v>16</v>
      </c>
      <c r="AV241" s="88" t="s">
        <v>17</v>
      </c>
      <c r="AW241" s="88" t="s">
        <v>18</v>
      </c>
      <c r="AX241" s="88" t="s">
        <v>19</v>
      </c>
      <c r="AY241" s="88" t="s">
        <v>20</v>
      </c>
      <c r="AZ241" s="88" t="s">
        <v>21</v>
      </c>
      <c r="BA241" s="88" t="s">
        <v>22</v>
      </c>
      <c r="BB241" s="88" t="s">
        <v>23</v>
      </c>
      <c r="BC241" s="88" t="s">
        <v>24</v>
      </c>
      <c r="BD241" s="88" t="s">
        <v>25</v>
      </c>
      <c r="BE241" s="88" t="s">
        <v>26</v>
      </c>
      <c r="BF241" s="88" t="s">
        <v>27</v>
      </c>
    </row>
    <row r="242" spans="1:58" s="40" customFormat="1" x14ac:dyDescent="0.25">
      <c r="A242" s="40">
        <v>3</v>
      </c>
      <c r="B242" s="40">
        <f>IFERROR(B220/B231,0)</f>
        <v>2.2678386728680893E-3</v>
      </c>
      <c r="C242" s="40">
        <f t="shared" ref="C242:Y242" si="77">IFERROR(C220/C231,0)</f>
        <v>2.1863704455671444E-3</v>
      </c>
      <c r="D242" s="40">
        <f t="shared" si="77"/>
        <v>7.659994538718197E-2</v>
      </c>
      <c r="E242" s="40">
        <f t="shared" si="77"/>
        <v>0.1668499569440465</v>
      </c>
      <c r="F242" s="40">
        <f t="shared" si="77"/>
        <v>0</v>
      </c>
      <c r="G242" s="40">
        <f t="shared" si="77"/>
        <v>0</v>
      </c>
      <c r="H242" s="40">
        <f t="shared" si="77"/>
        <v>3.0267408419925881E-2</v>
      </c>
      <c r="I242" s="40">
        <f t="shared" si="77"/>
        <v>0.51118327449316969</v>
      </c>
      <c r="J242" s="40">
        <f t="shared" si="77"/>
        <v>0.30665310361938525</v>
      </c>
      <c r="K242" s="40">
        <f t="shared" si="77"/>
        <v>0.19044388312204405</v>
      </c>
      <c r="L242" s="40">
        <f t="shared" si="77"/>
        <v>0.33816219154352828</v>
      </c>
      <c r="M242" s="40">
        <f t="shared" si="77"/>
        <v>0.47361876772926614</v>
      </c>
      <c r="N242" s="40">
        <f t="shared" si="77"/>
        <v>2.1266467299698624E-2</v>
      </c>
      <c r="O242" s="40">
        <f t="shared" si="77"/>
        <v>0.24497182119008809</v>
      </c>
      <c r="P242" s="40">
        <f t="shared" si="77"/>
        <v>0.56841118186806983</v>
      </c>
      <c r="Q242" s="40">
        <f t="shared" si="77"/>
        <v>1.9886684005449642E-2</v>
      </c>
      <c r="R242" s="40">
        <f t="shared" si="77"/>
        <v>2.6174986148169738E-2</v>
      </c>
      <c r="S242" s="40">
        <f t="shared" si="77"/>
        <v>0.16113461935757115</v>
      </c>
      <c r="T242" s="40">
        <f t="shared" si="77"/>
        <v>0.92412633015817347</v>
      </c>
      <c r="U242" s="40">
        <f t="shared" si="77"/>
        <v>8.589476416486598E-2</v>
      </c>
      <c r="V242" s="40">
        <f t="shared" si="77"/>
        <v>0</v>
      </c>
      <c r="W242" s="40">
        <f t="shared" si="77"/>
        <v>0.4508094005502154</v>
      </c>
      <c r="X242" s="40">
        <f t="shared" si="77"/>
        <v>1.2937353888305121</v>
      </c>
      <c r="Y242" s="40">
        <f t="shared" si="77"/>
        <v>0.3037094140194706</v>
      </c>
      <c r="AH242" s="114" t="s">
        <v>52</v>
      </c>
      <c r="AI242" s="88">
        <f t="shared" ref="AI242:BF242" si="78">IFERROR(SLOPE(LN(B242:B249),LN($A242:$A249)),"")</f>
        <v>-1.9409272704760713E-2</v>
      </c>
      <c r="AJ242" s="88">
        <f t="shared" si="78"/>
        <v>-1.8047253136938793E-2</v>
      </c>
      <c r="AK242" s="88">
        <f t="shared" si="78"/>
        <v>-6.4835230638292718E-2</v>
      </c>
      <c r="AL242" s="88">
        <f t="shared" si="78"/>
        <v>-0.11949428570001411</v>
      </c>
      <c r="AM242" s="88" t="str">
        <f t="shared" si="78"/>
        <v/>
      </c>
      <c r="AN242" s="88" t="str">
        <f t="shared" si="78"/>
        <v/>
      </c>
      <c r="AO242" s="88">
        <f t="shared" si="78"/>
        <v>-4.1087061196478966E-2</v>
      </c>
      <c r="AP242" s="88">
        <f t="shared" si="78"/>
        <v>-0.52037781280567352</v>
      </c>
      <c r="AQ242" s="88">
        <f t="shared" si="78"/>
        <v>-0.24166091077783078</v>
      </c>
      <c r="AR242" s="88">
        <f t="shared" si="78"/>
        <v>-0.35516412507498496</v>
      </c>
      <c r="AS242" s="88">
        <f t="shared" si="78"/>
        <v>-0.36152050845865091</v>
      </c>
      <c r="AT242" s="88">
        <f t="shared" si="78"/>
        <v>-0.25076759993900538</v>
      </c>
      <c r="AU242" s="88">
        <f t="shared" si="78"/>
        <v>-6.9263179068864978E-5</v>
      </c>
      <c r="AV242" s="88">
        <f t="shared" si="78"/>
        <v>-0.10314605447180011</v>
      </c>
      <c r="AW242" s="88">
        <f t="shared" si="78"/>
        <v>-6.24975912268542E-2</v>
      </c>
      <c r="AX242" s="88">
        <f t="shared" si="78"/>
        <v>-6.990527441481262E-3</v>
      </c>
      <c r="AY242" s="88">
        <f t="shared" si="78"/>
        <v>-1.6415890376012175E-2</v>
      </c>
      <c r="AZ242" s="88">
        <f t="shared" si="78"/>
        <v>-8.7549342362234522E-2</v>
      </c>
      <c r="BA242" s="88">
        <f t="shared" si="78"/>
        <v>-0.14949579389390977</v>
      </c>
      <c r="BB242" s="88">
        <f t="shared" si="78"/>
        <v>-5.9922921635618125E-2</v>
      </c>
      <c r="BC242" s="88" t="str">
        <f t="shared" si="78"/>
        <v/>
      </c>
      <c r="BD242" s="88">
        <f t="shared" si="78"/>
        <v>-0.30132265053430729</v>
      </c>
      <c r="BE242" s="88">
        <f t="shared" si="78"/>
        <v>-0.16890572787320321</v>
      </c>
      <c r="BF242" s="88">
        <f t="shared" si="78"/>
        <v>-0.20320933285198362</v>
      </c>
    </row>
    <row r="243" spans="1:58" s="40" customFormat="1" x14ac:dyDescent="0.25">
      <c r="A243" s="40">
        <v>10</v>
      </c>
      <c r="B243" s="40">
        <f t="shared" ref="B243:Y249" si="79">IFERROR(B221/B232,0)</f>
        <v>1.6971234984819827E-3</v>
      </c>
      <c r="C243" s="40">
        <f t="shared" si="79"/>
        <v>1.8280217216786014E-3</v>
      </c>
      <c r="D243" s="40">
        <f t="shared" si="79"/>
        <v>6.2030480402009675E-2</v>
      </c>
      <c r="E243" s="40">
        <f t="shared" si="79"/>
        <v>0.1082545304189778</v>
      </c>
      <c r="F243" s="40">
        <f t="shared" si="79"/>
        <v>0</v>
      </c>
      <c r="G243" s="40">
        <f t="shared" si="79"/>
        <v>1.3601467581716857</v>
      </c>
      <c r="H243" s="40">
        <f t="shared" si="79"/>
        <v>2.4072673026652471E-2</v>
      </c>
      <c r="I243" s="40">
        <f t="shared" si="79"/>
        <v>0.19809379616771447</v>
      </c>
      <c r="J243" s="40">
        <f t="shared" si="79"/>
        <v>0.14917257268470244</v>
      </c>
      <c r="K243" s="40">
        <f t="shared" si="79"/>
        <v>0.16208725942982305</v>
      </c>
      <c r="L243" s="40">
        <f t="shared" si="79"/>
        <v>0.31027050380764326</v>
      </c>
      <c r="M243" s="40">
        <f t="shared" si="79"/>
        <v>0.21483665446291283</v>
      </c>
      <c r="N243" s="40">
        <f t="shared" si="79"/>
        <v>1.9595755488945689E-2</v>
      </c>
      <c r="O243" s="40">
        <f t="shared" si="79"/>
        <v>0.1475642574791976</v>
      </c>
      <c r="P243" s="40">
        <f t="shared" si="79"/>
        <v>0.6145005722714123</v>
      </c>
      <c r="Q243" s="40">
        <f t="shared" si="79"/>
        <v>2.0370515758191054E-2</v>
      </c>
      <c r="R243" s="40">
        <f t="shared" si="79"/>
        <v>2.208781237052947E-2</v>
      </c>
      <c r="S243" s="40">
        <f t="shared" si="79"/>
        <v>0.14328508919143668</v>
      </c>
      <c r="T243" s="40">
        <f t="shared" si="79"/>
        <v>1.0079311081654829</v>
      </c>
      <c r="U243" s="40">
        <f t="shared" si="79"/>
        <v>6.508654154346373E-2</v>
      </c>
      <c r="V243" s="40">
        <f t="shared" si="79"/>
        <v>0</v>
      </c>
      <c r="W243" s="40">
        <f t="shared" si="79"/>
        <v>0.1686642944877137</v>
      </c>
      <c r="X243" s="40">
        <f t="shared" si="79"/>
        <v>0.56879526965811689</v>
      </c>
      <c r="Y243" s="40">
        <f t="shared" si="79"/>
        <v>0.15969907461803934</v>
      </c>
      <c r="AH243" s="114" t="s">
        <v>53</v>
      </c>
      <c r="AI243" s="88">
        <f t="shared" ref="AI243:BF243" si="80">IFERROR(EXP(INTERCEPT(LN(B242:B249),LN($A242:$A249))),"")</f>
        <v>1.9670628898041725E-3</v>
      </c>
      <c r="AJ243" s="88">
        <f t="shared" si="80"/>
        <v>2.0046574664136538E-3</v>
      </c>
      <c r="AK243" s="88">
        <f t="shared" si="80"/>
        <v>6.9508238228077876E-2</v>
      </c>
      <c r="AL243" s="88">
        <f t="shared" si="80"/>
        <v>0.1472812634568767</v>
      </c>
      <c r="AM243" s="88" t="str">
        <f t="shared" si="80"/>
        <v/>
      </c>
      <c r="AN243" s="88" t="str">
        <f t="shared" si="80"/>
        <v/>
      </c>
      <c r="AO243" s="88">
        <f t="shared" si="80"/>
        <v>2.7830503815017085E-2</v>
      </c>
      <c r="AP243" s="88">
        <f t="shared" si="80"/>
        <v>0.58270326822406637</v>
      </c>
      <c r="AQ243" s="88">
        <f t="shared" si="80"/>
        <v>0.30356933510828954</v>
      </c>
      <c r="AR243" s="88">
        <f t="shared" si="80"/>
        <v>0.27108031324504261</v>
      </c>
      <c r="AS243" s="88">
        <f t="shared" si="80"/>
        <v>0.64357326507626089</v>
      </c>
      <c r="AT243" s="88">
        <f t="shared" si="80"/>
        <v>0.39064470852681976</v>
      </c>
      <c r="AU243" s="88">
        <f t="shared" si="80"/>
        <v>2.0303384721702542E-2</v>
      </c>
      <c r="AV243" s="88">
        <f t="shared" si="80"/>
        <v>0.22140447258824977</v>
      </c>
      <c r="AW243" s="88">
        <f t="shared" si="80"/>
        <v>0.63394175514086226</v>
      </c>
      <c r="AX243" s="88">
        <f t="shared" si="80"/>
        <v>2.0775804891315378E-2</v>
      </c>
      <c r="AY243" s="88">
        <f t="shared" si="80"/>
        <v>2.4250542424739556E-2</v>
      </c>
      <c r="AZ243" s="88">
        <f t="shared" si="80"/>
        <v>0.16695581368719389</v>
      </c>
      <c r="BA243" s="88">
        <f t="shared" si="80"/>
        <v>1.1903888628002017</v>
      </c>
      <c r="BB243" s="88">
        <f t="shared" si="80"/>
        <v>8.0656375499858032E-2</v>
      </c>
      <c r="BC243" s="88" t="str">
        <f t="shared" si="80"/>
        <v/>
      </c>
      <c r="BD243" s="88">
        <f t="shared" si="80"/>
        <v>0.33902489166387961</v>
      </c>
      <c r="BE243" s="88">
        <f t="shared" si="80"/>
        <v>1.0572963026530469</v>
      </c>
      <c r="BF243" s="88">
        <f t="shared" si="80"/>
        <v>0.26093124485060215</v>
      </c>
    </row>
    <row r="244" spans="1:58" s="40" customFormat="1" x14ac:dyDescent="0.25">
      <c r="A244" s="40">
        <v>30</v>
      </c>
      <c r="B244" s="40">
        <f t="shared" si="79"/>
        <v>1.570283044186859E-3</v>
      </c>
      <c r="C244" s="40">
        <f t="shared" si="79"/>
        <v>1.7640357458008965E-3</v>
      </c>
      <c r="D244" s="40">
        <f t="shared" si="79"/>
        <v>4.5899363751413701E-2</v>
      </c>
      <c r="E244" s="40">
        <f t="shared" si="79"/>
        <v>8.0629495278716282E-2</v>
      </c>
      <c r="F244" s="40">
        <f t="shared" si="79"/>
        <v>0</v>
      </c>
      <c r="G244" s="40">
        <f t="shared" si="79"/>
        <v>0</v>
      </c>
      <c r="H244" s="40">
        <f t="shared" si="79"/>
        <v>2.2094507295691766E-2</v>
      </c>
      <c r="I244" s="40">
        <f t="shared" si="79"/>
        <v>8.1608782885663866E-2</v>
      </c>
      <c r="J244" s="40">
        <f t="shared" si="79"/>
        <v>0.14000404036023861</v>
      </c>
      <c r="K244" s="40">
        <f t="shared" si="79"/>
        <v>8.279932918580836E-2</v>
      </c>
      <c r="L244" s="40">
        <f t="shared" si="79"/>
        <v>0.29163764466062686</v>
      </c>
      <c r="M244" s="40">
        <f t="shared" si="79"/>
        <v>0.11799912709986907</v>
      </c>
      <c r="N244" s="40">
        <f t="shared" si="79"/>
        <v>1.9601624666614723E-2</v>
      </c>
      <c r="O244" s="40">
        <f t="shared" si="79"/>
        <v>0.1622917037569514</v>
      </c>
      <c r="P244" s="40">
        <f t="shared" si="79"/>
        <v>0.51341645215005405</v>
      </c>
      <c r="Q244" s="40">
        <f t="shared" si="79"/>
        <v>2.0863505676680022E-2</v>
      </c>
      <c r="R244" s="40">
        <f t="shared" si="79"/>
        <v>2.133383738879099E-2</v>
      </c>
      <c r="S244" s="40">
        <f t="shared" si="79"/>
        <v>0.11416509748312585</v>
      </c>
      <c r="T244" s="40">
        <f t="shared" si="79"/>
        <v>0.66222167094069173</v>
      </c>
      <c r="U244" s="40">
        <f t="shared" si="79"/>
        <v>6.4552665063660239E-2</v>
      </c>
      <c r="V244" s="40">
        <f t="shared" si="79"/>
        <v>1.5536386656646637</v>
      </c>
      <c r="W244" s="40">
        <f t="shared" si="79"/>
        <v>6.8640761427077007E-2</v>
      </c>
      <c r="X244" s="40">
        <f t="shared" si="79"/>
        <v>0.52450965627807578</v>
      </c>
      <c r="Y244" s="40">
        <f t="shared" si="79"/>
        <v>9.7308812651307586E-2</v>
      </c>
      <c r="AH244" s="114" t="s">
        <v>48</v>
      </c>
      <c r="AI244" s="88">
        <f t="shared" ref="AI244:BF244" si="81">IFERROR(RSQ(LN(B242:B249),LN($A242:$A249)),"")</f>
        <v>0.14316724488424176</v>
      </c>
      <c r="AJ244" s="88">
        <f t="shared" si="81"/>
        <v>0.30862045145088962</v>
      </c>
      <c r="AK244" s="88">
        <f t="shared" si="81"/>
        <v>0.56929974068166533</v>
      </c>
      <c r="AL244" s="88">
        <f t="shared" si="81"/>
        <v>0.74100346547315532</v>
      </c>
      <c r="AM244" s="88" t="str">
        <f t="shared" si="81"/>
        <v/>
      </c>
      <c r="AN244" s="88" t="str">
        <f t="shared" si="81"/>
        <v/>
      </c>
      <c r="AO244" s="88">
        <f t="shared" si="81"/>
        <v>0.61207333090032523</v>
      </c>
      <c r="AP244" s="88">
        <f t="shared" si="81"/>
        <v>0.90300035705526316</v>
      </c>
      <c r="AQ244" s="88">
        <f t="shared" si="81"/>
        <v>0.89384847516723731</v>
      </c>
      <c r="AR244" s="88">
        <f t="shared" si="81"/>
        <v>0.90277086647170701</v>
      </c>
      <c r="AS244" s="88">
        <f t="shared" si="81"/>
        <v>0.88865154965160087</v>
      </c>
      <c r="AT244" s="88">
        <f t="shared" si="81"/>
        <v>0.77415951941280381</v>
      </c>
      <c r="AU244" s="88">
        <f t="shared" si="81"/>
        <v>3.1694579707223311E-5</v>
      </c>
      <c r="AV244" s="88">
        <f t="shared" si="81"/>
        <v>0.74697683070505438</v>
      </c>
      <c r="AW244" s="88">
        <f t="shared" si="81"/>
        <v>0.80579901408734755</v>
      </c>
      <c r="AX244" s="88">
        <f t="shared" si="81"/>
        <v>0.21938994835398856</v>
      </c>
      <c r="AY244" s="88">
        <f t="shared" si="81"/>
        <v>0.27643513179741802</v>
      </c>
      <c r="AZ244" s="88">
        <f t="shared" si="81"/>
        <v>0.88681041526294002</v>
      </c>
      <c r="BA244" s="88">
        <f t="shared" si="81"/>
        <v>0.92754825752096948</v>
      </c>
      <c r="BB244" s="88">
        <f t="shared" si="81"/>
        <v>0.76571370593741483</v>
      </c>
      <c r="BC244" s="88" t="str">
        <f t="shared" si="81"/>
        <v/>
      </c>
      <c r="BD244" s="88">
        <f t="shared" si="81"/>
        <v>0.73724816995636089</v>
      </c>
      <c r="BE244" s="88">
        <f t="shared" si="81"/>
        <v>0.75638323503693861</v>
      </c>
      <c r="BF244" s="88">
        <f t="shared" si="81"/>
        <v>0.78056514452417902</v>
      </c>
    </row>
    <row r="245" spans="1:58" s="40" customFormat="1" x14ac:dyDescent="0.25">
      <c r="A245" s="40">
        <v>60</v>
      </c>
      <c r="B245" s="40">
        <f t="shared" si="79"/>
        <v>1.8796980322879648E-3</v>
      </c>
      <c r="C245" s="40">
        <f t="shared" si="79"/>
        <v>1.7961530733290052E-3</v>
      </c>
      <c r="D245" s="40">
        <f t="shared" si="79"/>
        <v>4.6770748293111029E-2</v>
      </c>
      <c r="E245" s="40">
        <f t="shared" si="79"/>
        <v>7.8825049682931678E-2</v>
      </c>
      <c r="F245" s="40">
        <f t="shared" si="79"/>
        <v>0</v>
      </c>
      <c r="G245" s="40">
        <f t="shared" si="79"/>
        <v>0.66462471434891357</v>
      </c>
      <c r="H245" s="40">
        <f t="shared" si="79"/>
        <v>2.2393794381822752E-2</v>
      </c>
      <c r="I245" s="40">
        <f t="shared" si="79"/>
        <v>4.4505324542699821E-2</v>
      </c>
      <c r="J245" s="40">
        <f t="shared" si="79"/>
        <v>9.5927244214255261E-2</v>
      </c>
      <c r="K245" s="40">
        <f t="shared" si="79"/>
        <v>5.2779696736591331E-2</v>
      </c>
      <c r="L245" s="40">
        <f t="shared" si="79"/>
        <v>0.16120503202964348</v>
      </c>
      <c r="M245" s="40">
        <f t="shared" si="79"/>
        <v>0.10669936524588514</v>
      </c>
      <c r="N245" s="40">
        <f t="shared" si="79"/>
        <v>2.0258436912348937E-2</v>
      </c>
      <c r="O245" s="40">
        <f t="shared" si="79"/>
        <v>0.12995375644964186</v>
      </c>
      <c r="P245" s="40">
        <f t="shared" si="79"/>
        <v>0.43625300499878428</v>
      </c>
      <c r="Q245" s="40">
        <f t="shared" si="79"/>
        <v>2.1229330001397196E-2</v>
      </c>
      <c r="R245" s="40">
        <f t="shared" si="79"/>
        <v>2.165057859008529E-2</v>
      </c>
      <c r="S245" s="40">
        <f t="shared" si="79"/>
        <v>0.1165978276527139</v>
      </c>
      <c r="T245" s="40">
        <f t="shared" si="79"/>
        <v>0.66667865020980999</v>
      </c>
      <c r="U245" s="40">
        <f t="shared" si="79"/>
        <v>5.9194955358800511E-2</v>
      </c>
      <c r="V245" s="40">
        <f t="shared" si="79"/>
        <v>0</v>
      </c>
      <c r="W245" s="40">
        <f t="shared" si="79"/>
        <v>7.2646036573596612E-2</v>
      </c>
      <c r="X245" s="40">
        <f t="shared" si="79"/>
        <v>0.45174204689934599</v>
      </c>
      <c r="Y245" s="40">
        <f t="shared" si="79"/>
        <v>9.0971502810887742E-2</v>
      </c>
      <c r="AH245" s="114" t="s">
        <v>50</v>
      </c>
      <c r="AI245" s="88">
        <f>IFERROR(AI242-1,"")</f>
        <v>-1.0194092727047608</v>
      </c>
      <c r="AJ245" s="88">
        <f t="shared" ref="AJ245:BF245" si="82">IFERROR(AJ242-1,"")</f>
        <v>-1.0180472531369389</v>
      </c>
      <c r="AK245" s="88">
        <f t="shared" si="82"/>
        <v>-1.0648352306382927</v>
      </c>
      <c r="AL245" s="88">
        <f t="shared" si="82"/>
        <v>-1.1194942857000141</v>
      </c>
      <c r="AM245" s="88" t="str">
        <f t="shared" si="82"/>
        <v/>
      </c>
      <c r="AN245" s="88" t="str">
        <f t="shared" si="82"/>
        <v/>
      </c>
      <c r="AO245" s="88">
        <f t="shared" si="82"/>
        <v>-1.0410870611964789</v>
      </c>
      <c r="AP245" s="88">
        <f t="shared" si="82"/>
        <v>-1.5203778128056735</v>
      </c>
      <c r="AQ245" s="88">
        <f t="shared" si="82"/>
        <v>-1.2416609107778307</v>
      </c>
      <c r="AR245" s="88">
        <f t="shared" si="82"/>
        <v>-1.3551641250749848</v>
      </c>
      <c r="AS245" s="88">
        <f t="shared" si="82"/>
        <v>-1.3615205084586508</v>
      </c>
      <c r="AT245" s="88">
        <f t="shared" si="82"/>
        <v>-1.2507675999390053</v>
      </c>
      <c r="AU245" s="88">
        <f t="shared" si="82"/>
        <v>-1.0000692631790689</v>
      </c>
      <c r="AV245" s="88">
        <f t="shared" si="82"/>
        <v>-1.1031460544718001</v>
      </c>
      <c r="AW245" s="88">
        <f t="shared" si="82"/>
        <v>-1.0624975912268542</v>
      </c>
      <c r="AX245" s="88">
        <f t="shared" si="82"/>
        <v>-1.0069905274414812</v>
      </c>
      <c r="AY245" s="88">
        <f t="shared" si="82"/>
        <v>-1.0164158903760121</v>
      </c>
      <c r="AZ245" s="88">
        <f t="shared" si="82"/>
        <v>-1.0875493423622344</v>
      </c>
      <c r="BA245" s="88">
        <f t="shared" si="82"/>
        <v>-1.1494957938939097</v>
      </c>
      <c r="BB245" s="88">
        <f t="shared" si="82"/>
        <v>-1.0599229216356181</v>
      </c>
      <c r="BC245" s="88" t="str">
        <f t="shared" si="82"/>
        <v/>
      </c>
      <c r="BD245" s="88">
        <f t="shared" si="82"/>
        <v>-1.3013226505343072</v>
      </c>
      <c r="BE245" s="88">
        <f t="shared" si="82"/>
        <v>-1.1689057278732031</v>
      </c>
      <c r="BF245" s="88">
        <f t="shared" si="82"/>
        <v>-1.2032093328519835</v>
      </c>
    </row>
    <row r="246" spans="1:58" s="40" customFormat="1" x14ac:dyDescent="0.25">
      <c r="A246" s="40">
        <v>120</v>
      </c>
      <c r="B246" s="40">
        <f t="shared" si="79"/>
        <v>1.8582694612997901E-3</v>
      </c>
      <c r="C246" s="40">
        <f t="shared" si="79"/>
        <v>1.8364021648398557E-3</v>
      </c>
      <c r="D246" s="40">
        <f t="shared" si="79"/>
        <v>4.8142795736761876E-2</v>
      </c>
      <c r="E246" s="40">
        <f t="shared" si="79"/>
        <v>7.5563148844640604E-2</v>
      </c>
      <c r="F246" s="40">
        <f t="shared" si="79"/>
        <v>0</v>
      </c>
      <c r="G246" s="40">
        <f t="shared" si="79"/>
        <v>0.80864252193420694</v>
      </c>
      <c r="H246" s="40">
        <f t="shared" si="79"/>
        <v>2.2451433649375001E-2</v>
      </c>
      <c r="I246" s="40">
        <f t="shared" si="79"/>
        <v>3.7799106134692131E-2</v>
      </c>
      <c r="J246" s="40">
        <f t="shared" si="79"/>
        <v>7.8315643001628521E-2</v>
      </c>
      <c r="K246" s="40">
        <f t="shared" si="79"/>
        <v>3.6526879135614657E-2</v>
      </c>
      <c r="L246" s="40">
        <f t="shared" si="79"/>
        <v>0.10575774406034122</v>
      </c>
      <c r="M246" s="40">
        <f t="shared" si="79"/>
        <v>9.7949163909271372E-2</v>
      </c>
      <c r="N246" s="40">
        <f t="shared" si="79"/>
        <v>2.0415114960756219E-2</v>
      </c>
      <c r="O246" s="40">
        <f t="shared" si="79"/>
        <v>0.12224626521317225</v>
      </c>
      <c r="P246" s="40">
        <f t="shared" si="79"/>
        <v>0.47909909843372356</v>
      </c>
      <c r="Q246" s="40">
        <f t="shared" si="79"/>
        <v>2.0124203668847158E-2</v>
      </c>
      <c r="R246" s="40">
        <f t="shared" si="79"/>
        <v>2.3526029625194074E-2</v>
      </c>
      <c r="S246" s="40">
        <f t="shared" si="79"/>
        <v>9.9848370732394262E-2</v>
      </c>
      <c r="T246" s="40">
        <f t="shared" si="79"/>
        <v>0.58459854902756658</v>
      </c>
      <c r="U246" s="40">
        <f t="shared" si="79"/>
        <v>5.7277913432854849E-2</v>
      </c>
      <c r="V246" s="40">
        <f t="shared" si="79"/>
        <v>1.3183926647504789</v>
      </c>
      <c r="W246" s="40">
        <f t="shared" si="79"/>
        <v>6.4235266126866211E-2</v>
      </c>
      <c r="X246" s="40">
        <f t="shared" si="79"/>
        <v>0.42430729845825116</v>
      </c>
      <c r="Y246" s="40">
        <f t="shared" si="79"/>
        <v>8.9122417222323141E-2</v>
      </c>
      <c r="AH246" s="114" t="s">
        <v>54</v>
      </c>
      <c r="AI246" s="88">
        <f>IFERROR(AI243*AI242,"")</f>
        <v>-3.8179260055623853E-5</v>
      </c>
      <c r="AJ246" s="88">
        <f t="shared" ref="AJ246:BF246" si="83">IFERROR(AJ243*AJ242,"")</f>
        <v>-3.6178560749221584E-5</v>
      </c>
      <c r="AK246" s="88">
        <f t="shared" si="83"/>
        <v>-4.5065826567788235E-3</v>
      </c>
      <c r="AL246" s="88">
        <f t="shared" si="83"/>
        <v>-1.7599269373775071E-2</v>
      </c>
      <c r="AM246" s="88" t="str">
        <f t="shared" si="83"/>
        <v/>
      </c>
      <c r="AN246" s="88" t="str">
        <f t="shared" si="83"/>
        <v/>
      </c>
      <c r="AO246" s="88">
        <f t="shared" si="83"/>
        <v>-1.1434736133764483E-3</v>
      </c>
      <c r="AP246" s="88">
        <f t="shared" si="83"/>
        <v>-0.3032258522331574</v>
      </c>
      <c r="AQ246" s="88">
        <f t="shared" si="83"/>
        <v>-7.3360842006489776E-2</v>
      </c>
      <c r="AR246" s="88">
        <f t="shared" si="83"/>
        <v>-9.6278002278728417E-2</v>
      </c>
      <c r="AS246" s="88">
        <f t="shared" si="83"/>
        <v>-0.23266493402076396</v>
      </c>
      <c r="AT246" s="88">
        <f t="shared" si="83"/>
        <v>-9.7961035986142905E-2</v>
      </c>
      <c r="AU246" s="88">
        <f t="shared" si="83"/>
        <v>-1.4062769716833404E-6</v>
      </c>
      <c r="AV246" s="88">
        <f t="shared" si="83"/>
        <v>-2.2836997789887785E-2</v>
      </c>
      <c r="AW246" s="88">
        <f t="shared" si="83"/>
        <v>-3.9619832674428104E-2</v>
      </c>
      <c r="AX246" s="88">
        <f t="shared" si="83"/>
        <v>-1.4523383421160077E-4</v>
      </c>
      <c r="AY246" s="88">
        <f t="shared" si="83"/>
        <v>-3.9809424600335705E-4</v>
      </c>
      <c r="AZ246" s="88">
        <f t="shared" si="83"/>
        <v>-1.4616871691865579E-2</v>
      </c>
      <c r="BA246" s="88">
        <f t="shared" si="83"/>
        <v>-0.1779581280867846</v>
      </c>
      <c r="BB246" s="88">
        <f t="shared" si="83"/>
        <v>-4.8331656684909826E-3</v>
      </c>
      <c r="BC246" s="88" t="str">
        <f t="shared" si="83"/>
        <v/>
      </c>
      <c r="BD246" s="88">
        <f t="shared" si="83"/>
        <v>-0.10215587895326658</v>
      </c>
      <c r="BE246" s="88">
        <f t="shared" si="83"/>
        <v>-0.17858340157725944</v>
      </c>
      <c r="BF246" s="88">
        <f t="shared" si="83"/>
        <v>-5.3023664186328451E-2</v>
      </c>
    </row>
    <row r="247" spans="1:58" s="40" customFormat="1" x14ac:dyDescent="0.25">
      <c r="A247" s="40">
        <v>300</v>
      </c>
      <c r="B247" s="40">
        <f t="shared" si="79"/>
        <v>1.6938015116437269E-3</v>
      </c>
      <c r="C247" s="40">
        <f t="shared" si="79"/>
        <v>1.7691902530946975E-3</v>
      </c>
      <c r="D247" s="40">
        <f t="shared" si="79"/>
        <v>5.1084793255027218E-2</v>
      </c>
      <c r="E247" s="40">
        <f t="shared" si="79"/>
        <v>7.4420696654811547E-2</v>
      </c>
      <c r="F247" s="40">
        <f t="shared" si="79"/>
        <v>0</v>
      </c>
      <c r="G247" s="40">
        <f t="shared" si="79"/>
        <v>0.67316265137505449</v>
      </c>
      <c r="H247" s="40">
        <f t="shared" si="79"/>
        <v>2.2103241676018067E-2</v>
      </c>
      <c r="I247" s="40">
        <f t="shared" si="79"/>
        <v>2.116576784215141E-2</v>
      </c>
      <c r="J247" s="40">
        <f t="shared" si="79"/>
        <v>7.0437379983111836E-2</v>
      </c>
      <c r="K247" s="40">
        <f t="shared" si="79"/>
        <v>2.8291203955300388E-2</v>
      </c>
      <c r="L247" s="40">
        <f t="shared" si="79"/>
        <v>5.2454768981521419E-2</v>
      </c>
      <c r="M247" s="40">
        <f t="shared" si="79"/>
        <v>8.5677579621408387E-2</v>
      </c>
      <c r="N247" s="40">
        <f t="shared" si="79"/>
        <v>2.0488412974974977E-2</v>
      </c>
      <c r="O247" s="40">
        <f t="shared" si="79"/>
        <v>0.11913376283358666</v>
      </c>
      <c r="P247" s="40">
        <f t="shared" si="79"/>
        <v>0.4529233921908819</v>
      </c>
      <c r="Q247" s="40">
        <f t="shared" si="79"/>
        <v>1.9870805168834809E-2</v>
      </c>
      <c r="R247" s="40">
        <f t="shared" si="79"/>
        <v>2.2162217218345055E-2</v>
      </c>
      <c r="S247" s="40">
        <f t="shared" si="79"/>
        <v>9.8595431304502004E-2</v>
      </c>
      <c r="T247" s="40">
        <f t="shared" si="79"/>
        <v>0.4670237630224871</v>
      </c>
      <c r="U247" s="40">
        <f t="shared" si="79"/>
        <v>5.7135186860119695E-2</v>
      </c>
      <c r="V247" s="40">
        <f t="shared" si="79"/>
        <v>1.0121371724482759</v>
      </c>
      <c r="W247" s="40">
        <f t="shared" si="79"/>
        <v>5.8559610332846408E-2</v>
      </c>
      <c r="X247" s="40">
        <f t="shared" si="79"/>
        <v>0.41155905779289143</v>
      </c>
      <c r="Y247" s="40">
        <f t="shared" si="79"/>
        <v>7.4773859129313183E-2</v>
      </c>
      <c r="AH247" s="115" t="s">
        <v>51</v>
      </c>
      <c r="AI247" s="89">
        <f>IFERROR((SIGN(AI242)*ABS($AI$3)/AI246)^(1/AI245),"")</f>
        <v>0.38885653022421368</v>
      </c>
      <c r="AJ247" s="89">
        <f t="shared" ref="AJ247:BF247" si="84">IFERROR((SIGN(AJ242)*ABS($AI$3)/AJ246)^(1/AJ245),"")</f>
        <v>0.36836534228698126</v>
      </c>
      <c r="AK247" s="89">
        <f t="shared" si="84"/>
        <v>35.739509986346718</v>
      </c>
      <c r="AL247" s="89">
        <f t="shared" si="84"/>
        <v>101.34716689333564</v>
      </c>
      <c r="AM247" s="89" t="str">
        <f t="shared" si="84"/>
        <v/>
      </c>
      <c r="AN247" s="89" t="str">
        <f t="shared" si="84"/>
        <v/>
      </c>
      <c r="AO247" s="89">
        <f t="shared" si="84"/>
        <v>10.386343530762705</v>
      </c>
      <c r="AP247" s="89">
        <f t="shared" si="84"/>
        <v>195.01429765133244</v>
      </c>
      <c r="AQ247" s="89">
        <f t="shared" si="84"/>
        <v>203.12678140261116</v>
      </c>
      <c r="AR247" s="89">
        <f t="shared" si="84"/>
        <v>159.07367951158685</v>
      </c>
      <c r="AS247" s="89">
        <f t="shared" si="84"/>
        <v>297.01120893139489</v>
      </c>
      <c r="AT247" s="89">
        <f t="shared" si="84"/>
        <v>246.24884407123031</v>
      </c>
      <c r="AU247" s="89">
        <f t="shared" si="84"/>
        <v>1.4066923534143601E-2</v>
      </c>
      <c r="AV247" s="89">
        <f t="shared" si="84"/>
        <v>137.43653695037042</v>
      </c>
      <c r="AW247" s="89">
        <f t="shared" si="84"/>
        <v>278.67614223317088</v>
      </c>
      <c r="AX247" s="89">
        <f t="shared" si="84"/>
        <v>1.4485808127763955</v>
      </c>
      <c r="AY247" s="89">
        <f t="shared" si="84"/>
        <v>3.8931010041260374</v>
      </c>
      <c r="AZ247" s="89">
        <f t="shared" si="84"/>
        <v>97.854415544311948</v>
      </c>
      <c r="BA247" s="89">
        <f t="shared" si="84"/>
        <v>672.36185075234528</v>
      </c>
      <c r="BB247" s="89">
        <f t="shared" si="84"/>
        <v>38.816230568850173</v>
      </c>
      <c r="BC247" s="89" t="str">
        <f t="shared" si="84"/>
        <v/>
      </c>
      <c r="BD247" s="89">
        <f t="shared" si="84"/>
        <v>205.33605622944907</v>
      </c>
      <c r="BE247" s="89">
        <f t="shared" si="84"/>
        <v>605.27571863429046</v>
      </c>
      <c r="BF247" s="89">
        <f t="shared" si="84"/>
        <v>183.79581061461752</v>
      </c>
    </row>
    <row r="248" spans="1:58" s="40" customFormat="1" x14ac:dyDescent="0.25">
      <c r="A248" s="40">
        <v>600</v>
      </c>
      <c r="B248" s="40">
        <f t="shared" si="79"/>
        <v>1.7314610340965276E-3</v>
      </c>
      <c r="C248" s="40">
        <f t="shared" si="79"/>
        <v>1.8166009012427525E-3</v>
      </c>
      <c r="D248" s="40">
        <f t="shared" si="79"/>
        <v>4.6873187515602946E-2</v>
      </c>
      <c r="E248" s="40">
        <f t="shared" si="79"/>
        <v>7.2217127981778595E-2</v>
      </c>
      <c r="F248" s="40">
        <f t="shared" si="79"/>
        <v>0</v>
      </c>
      <c r="G248" s="40">
        <f t="shared" si="79"/>
        <v>0.50383282166403365</v>
      </c>
      <c r="H248" s="40">
        <f t="shared" si="79"/>
        <v>2.1752861873949318E-2</v>
      </c>
      <c r="I248" s="40">
        <f t="shared" si="79"/>
        <v>2.3883113984079152E-2</v>
      </c>
      <c r="J248" s="40">
        <f t="shared" si="79"/>
        <v>6.9411921264501589E-2</v>
      </c>
      <c r="K248" s="40">
        <f t="shared" si="79"/>
        <v>2.691448356933759E-2</v>
      </c>
      <c r="L248" s="40">
        <f t="shared" si="79"/>
        <v>5.9402198525371368E-2</v>
      </c>
      <c r="M248" s="40">
        <f t="shared" si="79"/>
        <v>8.5561869102860261E-2</v>
      </c>
      <c r="N248" s="40">
        <f t="shared" si="79"/>
        <v>2.0356375620820183E-2</v>
      </c>
      <c r="O248" s="40">
        <f t="shared" si="79"/>
        <v>0.11872620436386515</v>
      </c>
      <c r="P248" s="40">
        <f t="shared" si="79"/>
        <v>0.4169652639347366</v>
      </c>
      <c r="Q248" s="40">
        <f t="shared" si="79"/>
        <v>1.9297139438026818E-2</v>
      </c>
      <c r="R248" s="40">
        <f t="shared" si="79"/>
        <v>2.1853105915431898E-2</v>
      </c>
      <c r="S248" s="40">
        <f t="shared" si="79"/>
        <v>9.5692105001055947E-2</v>
      </c>
      <c r="T248" s="40">
        <f t="shared" si="79"/>
        <v>0.45366631061763818</v>
      </c>
      <c r="U248" s="40">
        <f t="shared" si="79"/>
        <v>5.6197042812601773E-2</v>
      </c>
      <c r="V248" s="40">
        <f t="shared" si="79"/>
        <v>0.69533281875782949</v>
      </c>
      <c r="W248" s="40">
        <f t="shared" si="79"/>
        <v>5.572329262134821E-2</v>
      </c>
      <c r="X248" s="40">
        <f t="shared" si="79"/>
        <v>0.36776486005739217</v>
      </c>
      <c r="Y248" s="40">
        <f t="shared" si="79"/>
        <v>7.9352095833500585E-2</v>
      </c>
      <c r="AH248" s="115" t="s">
        <v>55</v>
      </c>
      <c r="AI248" s="90">
        <f>IFERROR(AI243*AI247^AI242,"")</f>
        <v>2.0034575027060892E-3</v>
      </c>
      <c r="AJ248" s="90">
        <f t="shared" ref="AJ248:BF248" si="85">IFERROR(AJ243*AJ247^AJ242,"")</f>
        <v>2.0411158390249299E-3</v>
      </c>
      <c r="AK248" s="90">
        <f t="shared" si="85"/>
        <v>5.5123595049322453E-2</v>
      </c>
      <c r="AL248" s="90">
        <f t="shared" si="85"/>
        <v>8.4813400322559282E-2</v>
      </c>
      <c r="AM248" s="90" t="str">
        <f t="shared" si="85"/>
        <v/>
      </c>
      <c r="AN248" s="90" t="str">
        <f t="shared" si="85"/>
        <v/>
      </c>
      <c r="AO248" s="90">
        <f t="shared" si="85"/>
        <v>2.5278866943281842E-2</v>
      </c>
      <c r="AP248" s="90">
        <f t="shared" si="85"/>
        <v>3.7475521217918868E-2</v>
      </c>
      <c r="AQ248" s="90">
        <f t="shared" si="85"/>
        <v>8.4054463234790336E-2</v>
      </c>
      <c r="AR248" s="90">
        <f t="shared" si="85"/>
        <v>4.4788780251384323E-2</v>
      </c>
      <c r="AS248" s="90">
        <f t="shared" si="85"/>
        <v>8.215611617656414E-2</v>
      </c>
      <c r="AT248" s="90">
        <f t="shared" si="85"/>
        <v>9.8198030419849203E-2</v>
      </c>
      <c r="AU248" s="90">
        <f t="shared" si="85"/>
        <v>2.0309381872520682E-2</v>
      </c>
      <c r="AV248" s="90">
        <f t="shared" si="85"/>
        <v>0.13324458958141266</v>
      </c>
      <c r="AW248" s="90">
        <f t="shared" si="85"/>
        <v>0.44589901268615295</v>
      </c>
      <c r="AX248" s="90">
        <f t="shared" si="85"/>
        <v>2.0722053162693078E-2</v>
      </c>
      <c r="AY248" s="90">
        <f t="shared" si="85"/>
        <v>2.371544226327715E-2</v>
      </c>
      <c r="AZ248" s="90">
        <f t="shared" si="85"/>
        <v>0.111770588909098</v>
      </c>
      <c r="BA248" s="90">
        <f t="shared" si="85"/>
        <v>0.4497530219676204</v>
      </c>
      <c r="BB248" s="90">
        <f t="shared" si="85"/>
        <v>6.4776932615010954E-2</v>
      </c>
      <c r="BC248" s="90" t="str">
        <f t="shared" si="85"/>
        <v/>
      </c>
      <c r="BD248" s="90">
        <f t="shared" si="85"/>
        <v>6.8144912393856075E-2</v>
      </c>
      <c r="BE248" s="90">
        <f t="shared" si="85"/>
        <v>0.35835120943243987</v>
      </c>
      <c r="BF248" s="90">
        <f t="shared" si="85"/>
        <v>9.0446540045723736E-2</v>
      </c>
    </row>
    <row r="249" spans="1:58" s="40" customFormat="1" x14ac:dyDescent="0.25">
      <c r="A249" s="40">
        <v>1800</v>
      </c>
      <c r="B249" s="40">
        <f t="shared" si="79"/>
        <v>1.8254888954085612E-3</v>
      </c>
      <c r="C249" s="40">
        <f t="shared" si="79"/>
        <v>1.8460418485793163E-3</v>
      </c>
      <c r="D249" s="40">
        <f t="shared" si="79"/>
        <v>4.704516965301473E-2</v>
      </c>
      <c r="E249" s="40">
        <f t="shared" si="79"/>
        <v>7.0097068674979487E-2</v>
      </c>
      <c r="F249" s="40">
        <f t="shared" si="79"/>
        <v>0</v>
      </c>
      <c r="G249" s="40">
        <f t="shared" si="79"/>
        <v>0.36549131684434866</v>
      </c>
      <c r="H249" s="40">
        <f t="shared" si="79"/>
        <v>2.1701994562746428E-2</v>
      </c>
      <c r="I249" s="40">
        <f t="shared" si="79"/>
        <v>2.0113397520547905E-2</v>
      </c>
      <c r="J249" s="40">
        <f t="shared" si="79"/>
        <v>6.078564908957531E-2</v>
      </c>
      <c r="K249" s="40">
        <f t="shared" si="79"/>
        <v>2.8096797168981488E-2</v>
      </c>
      <c r="L249" s="40">
        <f t="shared" si="79"/>
        <v>5.230412553911909E-2</v>
      </c>
      <c r="M249" s="40">
        <f t="shared" si="79"/>
        <v>8.4769223489054815E-2</v>
      </c>
      <c r="N249" s="40">
        <f t="shared" si="79"/>
        <v>2.0444209429379082E-2</v>
      </c>
      <c r="O249" s="40">
        <f t="shared" si="79"/>
        <v>0.11510001624888275</v>
      </c>
      <c r="P249" s="40">
        <f t="shared" si="79"/>
        <v>0.40630874595314698</v>
      </c>
      <c r="Q249" s="40">
        <f t="shared" si="79"/>
        <v>1.9590164825473651E-2</v>
      </c>
      <c r="R249" s="40">
        <f t="shared" si="79"/>
        <v>2.2028896620183168E-2</v>
      </c>
      <c r="S249" s="40">
        <f t="shared" si="79"/>
        <v>9.4991182153617931E-2</v>
      </c>
      <c r="T249" s="40">
        <f t="shared" si="79"/>
        <v>0.40541794941519649</v>
      </c>
      <c r="U249" s="40">
        <f t="shared" si="79"/>
        <v>5.5043032671900777E-2</v>
      </c>
      <c r="V249" s="40">
        <f t="shared" si="79"/>
        <v>0.42066953244806116</v>
      </c>
      <c r="W249" s="40">
        <f t="shared" si="79"/>
        <v>5.3055725832600799E-2</v>
      </c>
      <c r="X249" s="40">
        <f t="shared" si="79"/>
        <v>0.36012356462597733</v>
      </c>
      <c r="Y249" s="40">
        <f t="shared" si="79"/>
        <v>7.2861406910474616E-2</v>
      </c>
      <c r="AH249" s="114"/>
      <c r="AI249" s="88"/>
      <c r="AJ249" s="88"/>
      <c r="AK249" s="88"/>
      <c r="AL249" s="88"/>
      <c r="AM249" s="88"/>
      <c r="AN249" s="88"/>
      <c r="AO249" s="88"/>
      <c r="AP249" s="88"/>
      <c r="AQ249" s="88"/>
      <c r="AR249" s="88"/>
      <c r="AS249" s="88"/>
      <c r="AT249" s="88"/>
      <c r="AU249" s="88"/>
      <c r="AV249" s="88"/>
      <c r="AW249" s="88"/>
      <c r="AX249" s="88"/>
      <c r="AY249" s="88"/>
      <c r="AZ249" s="88"/>
      <c r="BA249" s="88"/>
      <c r="BB249" s="88"/>
      <c r="BC249" s="88"/>
      <c r="BD249" s="88"/>
      <c r="BE249" s="88"/>
      <c r="BF249" s="88"/>
    </row>
    <row r="251" spans="1:58" s="40" customFormat="1" ht="18.75" x14ac:dyDescent="0.3">
      <c r="A251" s="39" t="s">
        <v>31</v>
      </c>
      <c r="E251" s="39" t="s">
        <v>43</v>
      </c>
      <c r="AH251" s="114"/>
      <c r="AI251" s="88"/>
      <c r="AJ251" s="88"/>
      <c r="AK251" s="88"/>
      <c r="AL251" s="88"/>
      <c r="AM251" s="88"/>
      <c r="AN251" s="88"/>
      <c r="AO251" s="88"/>
      <c r="AP251" s="88"/>
      <c r="AQ251" s="88"/>
      <c r="AR251" s="88"/>
      <c r="AS251" s="88"/>
      <c r="AT251" s="88"/>
      <c r="AU251" s="88"/>
      <c r="AV251" s="88"/>
      <c r="AW251" s="88"/>
      <c r="AX251" s="88"/>
      <c r="AY251" s="88"/>
      <c r="AZ251" s="88"/>
      <c r="BA251" s="88"/>
      <c r="BB251" s="88"/>
      <c r="BC251" s="88"/>
      <c r="BD251" s="88"/>
      <c r="BE251" s="88"/>
      <c r="BF251" s="88"/>
    </row>
    <row r="252" spans="1:58" s="40" customFormat="1" x14ac:dyDescent="0.25">
      <c r="AH252" s="114"/>
      <c r="AI252" s="88"/>
      <c r="AJ252" s="88"/>
      <c r="AK252" s="88"/>
      <c r="AL252" s="88"/>
      <c r="AM252" s="88"/>
      <c r="AN252" s="88"/>
      <c r="AO252" s="88"/>
      <c r="AP252" s="88"/>
      <c r="AQ252" s="88"/>
      <c r="AR252" s="88"/>
      <c r="AS252" s="88"/>
      <c r="AT252" s="88"/>
      <c r="AU252" s="88"/>
      <c r="AV252" s="88"/>
      <c r="AW252" s="88"/>
      <c r="AX252" s="88"/>
      <c r="AY252" s="88"/>
      <c r="AZ252" s="88"/>
      <c r="BA252" s="88"/>
      <c r="BB252" s="88"/>
      <c r="BC252" s="88"/>
      <c r="BD252" s="88"/>
      <c r="BE252" s="88"/>
      <c r="BF252" s="88"/>
    </row>
    <row r="253" spans="1:58" s="40" customFormat="1" x14ac:dyDescent="0.25">
      <c r="A253" s="44" t="s">
        <v>30</v>
      </c>
      <c r="AH253" s="114"/>
      <c r="AI253" s="88"/>
      <c r="AJ253" s="88"/>
      <c r="AK253" s="88"/>
      <c r="AL253" s="88"/>
      <c r="AM253" s="88"/>
      <c r="AN253" s="88"/>
      <c r="AO253" s="88"/>
      <c r="AP253" s="88"/>
      <c r="AQ253" s="88"/>
      <c r="AR253" s="88"/>
      <c r="AS253" s="88"/>
      <c r="AT253" s="88"/>
      <c r="AU253" s="88"/>
      <c r="AV253" s="88"/>
      <c r="AW253" s="88"/>
      <c r="AX253" s="88"/>
      <c r="AY253" s="88"/>
      <c r="AZ253" s="88"/>
      <c r="BA253" s="88"/>
      <c r="BB253" s="88"/>
      <c r="BC253" s="88"/>
      <c r="BD253" s="88"/>
      <c r="BE253" s="88"/>
      <c r="BF253" s="88"/>
    </row>
    <row r="254" spans="1:58" s="40" customFormat="1" x14ac:dyDescent="0.25">
      <c r="A254" s="41" t="s">
        <v>34</v>
      </c>
      <c r="B254" s="42" t="s">
        <v>4</v>
      </c>
      <c r="C254" s="42" t="s">
        <v>5</v>
      </c>
      <c r="D254" s="41" t="s">
        <v>6</v>
      </c>
      <c r="E254" s="41" t="s">
        <v>7</v>
      </c>
      <c r="F254" s="41" t="s">
        <v>8</v>
      </c>
      <c r="G254" s="41" t="s">
        <v>9</v>
      </c>
      <c r="H254" s="41" t="s">
        <v>10</v>
      </c>
      <c r="I254" s="41" t="s">
        <v>11</v>
      </c>
      <c r="J254" s="41" t="s">
        <v>12</v>
      </c>
      <c r="K254" s="41" t="s">
        <v>13</v>
      </c>
      <c r="L254" s="41" t="s">
        <v>14</v>
      </c>
      <c r="M254" s="41" t="s">
        <v>15</v>
      </c>
      <c r="N254" s="41" t="s">
        <v>16</v>
      </c>
      <c r="O254" s="41" t="s">
        <v>17</v>
      </c>
      <c r="P254" s="41" t="s">
        <v>18</v>
      </c>
      <c r="Q254" s="41" t="s">
        <v>19</v>
      </c>
      <c r="R254" s="41" t="s">
        <v>20</v>
      </c>
      <c r="S254" s="41" t="s">
        <v>21</v>
      </c>
      <c r="T254" s="41" t="s">
        <v>22</v>
      </c>
      <c r="U254" s="41" t="s">
        <v>23</v>
      </c>
      <c r="V254" s="41" t="s">
        <v>24</v>
      </c>
      <c r="W254" s="41" t="s">
        <v>25</v>
      </c>
      <c r="X254" s="41" t="s">
        <v>26</v>
      </c>
      <c r="Y254" s="41" t="s">
        <v>27</v>
      </c>
      <c r="AH254" s="114" t="s">
        <v>56</v>
      </c>
      <c r="AI254" s="88" t="s">
        <v>4</v>
      </c>
      <c r="AJ254" s="88" t="s">
        <v>5</v>
      </c>
      <c r="AK254" s="88" t="s">
        <v>6</v>
      </c>
      <c r="AL254" s="88" t="s">
        <v>7</v>
      </c>
      <c r="AM254" s="88" t="s">
        <v>8</v>
      </c>
      <c r="AN254" s="88" t="s">
        <v>9</v>
      </c>
      <c r="AO254" s="88" t="s">
        <v>10</v>
      </c>
      <c r="AP254" s="88" t="s">
        <v>11</v>
      </c>
      <c r="AQ254" s="88" t="s">
        <v>12</v>
      </c>
      <c r="AR254" s="88" t="s">
        <v>13</v>
      </c>
      <c r="AS254" s="88" t="s">
        <v>14</v>
      </c>
      <c r="AT254" s="88" t="s">
        <v>15</v>
      </c>
      <c r="AU254" s="88" t="s">
        <v>16</v>
      </c>
      <c r="AV254" s="88" t="s">
        <v>17</v>
      </c>
      <c r="AW254" s="88" t="s">
        <v>18</v>
      </c>
      <c r="AX254" s="88" t="s">
        <v>19</v>
      </c>
      <c r="AY254" s="88" t="s">
        <v>20</v>
      </c>
      <c r="AZ254" s="88" t="s">
        <v>21</v>
      </c>
      <c r="BA254" s="88" t="s">
        <v>22</v>
      </c>
      <c r="BB254" s="88" t="s">
        <v>23</v>
      </c>
      <c r="BC254" s="88" t="s">
        <v>24</v>
      </c>
      <c r="BD254" s="88" t="s">
        <v>25</v>
      </c>
      <c r="BE254" s="88" t="s">
        <v>26</v>
      </c>
      <c r="BF254" s="88" t="s">
        <v>27</v>
      </c>
    </row>
    <row r="255" spans="1:58" s="40" customFormat="1" x14ac:dyDescent="0.25">
      <c r="A255" s="44">
        <v>3</v>
      </c>
      <c r="B255" s="44"/>
      <c r="C255" s="44"/>
      <c r="D255" s="43">
        <v>0.21974594212263893</v>
      </c>
      <c r="E255" s="43">
        <v>0.17797535782437149</v>
      </c>
      <c r="F255" s="43">
        <v>4.0459029993966391</v>
      </c>
      <c r="G255" s="43">
        <v>17.015333333333334</v>
      </c>
      <c r="H255" s="43">
        <v>8.4377554779023284E-2</v>
      </c>
      <c r="I255" s="43">
        <v>0.81095814135213351</v>
      </c>
      <c r="J255" s="43">
        <v>0.42371808785551629</v>
      </c>
      <c r="K255" s="43">
        <v>0.18398515080879124</v>
      </c>
      <c r="L255" s="43">
        <v>1.6597411477343766</v>
      </c>
      <c r="M255" s="43">
        <v>2.6051289805274624</v>
      </c>
      <c r="N255" s="43">
        <v>2.5614642706285524E-3</v>
      </c>
      <c r="O255" s="43">
        <v>3.0783754402354973</v>
      </c>
      <c r="P255" s="43">
        <v>7.4037879847652652</v>
      </c>
      <c r="Q255" s="43">
        <v>3.241029859852116E-2</v>
      </c>
      <c r="R255" s="43">
        <v>1.0604080915319149E-2</v>
      </c>
      <c r="S255" s="43">
        <v>9.1404895860993304E-2</v>
      </c>
      <c r="T255" s="43">
        <v>12.005625183079951</v>
      </c>
      <c r="U255" s="43">
        <v>0.15122818971393501</v>
      </c>
      <c r="V255" s="43">
        <v>11.007571725237883</v>
      </c>
      <c r="W255" s="43">
        <v>0.39433256979072656</v>
      </c>
      <c r="X255" s="43">
        <v>0.20711847493815636</v>
      </c>
      <c r="Y255" s="43">
        <v>1.7364705757205754</v>
      </c>
      <c r="AH255" s="114" t="s">
        <v>61</v>
      </c>
      <c r="AI255" s="88" t="str">
        <f t="array" ref="AI255">IFERROR(MATCH(MIN(IF(B255:B262&gt;0.33,B255:B262)),B255:B262,0),"-INF")</f>
        <v>-INF</v>
      </c>
      <c r="AJ255" s="88" t="str">
        <f t="array" ref="AJ255">IFERROR(MATCH(MIN(IF(C255:C262&gt;0.33,C255:C262)),C255:C262,0),"-INF")</f>
        <v>-INF</v>
      </c>
      <c r="AK255" s="88" t="str">
        <f t="array" ref="AK255">IFERROR(MATCH(MIN(IF(D255:D262&gt;0.33,D255:D262)),D255:D262,0),"-INF")</f>
        <v>-INF</v>
      </c>
      <c r="AL255" s="88" t="str">
        <f t="array" ref="AL255">IFERROR(MATCH(MIN(IF(E255:E262&gt;0.33,E255:E262)),E255:E262,0),"-INF")</f>
        <v>-INF</v>
      </c>
      <c r="AM255" s="88">
        <f t="array" ref="AM255">IFERROR(MATCH(MIN(IF(F255:F262&gt;0.33,F255:F262)),F255:F262,0),"-INF")</f>
        <v>2</v>
      </c>
      <c r="AN255" s="88">
        <f t="array" ref="AN255">IFERROR(MATCH(MIN(IF(G255:G262&gt;0.33,G255:G262)),G255:G262,0),"-INF")</f>
        <v>1</v>
      </c>
      <c r="AO255" s="88" t="str">
        <f t="array" ref="AO255">IFERROR(MATCH(MIN(IF(H255:H262&gt;0.33,H255:H262)),H255:H262,0),"-INF")</f>
        <v>-INF</v>
      </c>
      <c r="AP255" s="88">
        <f t="array" ref="AP255">IFERROR(MATCH(MIN(IF(I255:I262&gt;0.33,I255:I262)),I255:I262,0),"-INF")</f>
        <v>2</v>
      </c>
      <c r="AQ255" s="88">
        <f t="array" ref="AQ255">IFERROR(MATCH(MIN(IF(J255:J262&gt;0.33,J255:J262)),J255:J262,0),"-INF")</f>
        <v>2</v>
      </c>
      <c r="AR255" s="88" t="str">
        <f t="array" ref="AR255">IFERROR(MATCH(MIN(IF(K255:K262&gt;0.33,K255:K262)),K255:K262,0),"-INF")</f>
        <v>-INF</v>
      </c>
      <c r="AS255" s="88">
        <f t="array" ref="AS255">IFERROR(MATCH(MIN(IF(L255:L262&gt;0.33,L255:L262)),L255:L262,0),"-INF")</f>
        <v>3</v>
      </c>
      <c r="AT255" s="88">
        <f t="array" ref="AT255">IFERROR(MATCH(MIN(IF(M255:M262&gt;0.33,M255:M262)),M255:M262,0),"-INF")</f>
        <v>1</v>
      </c>
      <c r="AU255" s="88" t="str">
        <f t="array" ref="AU255">IFERROR(MATCH(MIN(IF(N255:N262&gt;0.33,N255:N262)),N255:N262,0),"-INF")</f>
        <v>-INF</v>
      </c>
      <c r="AV255" s="88">
        <f t="array" ref="AV255">IFERROR(MATCH(MIN(IF(O255:O262&gt;0.33,O255:O262)),O255:O262,0),"-INF")</f>
        <v>1</v>
      </c>
      <c r="AW255" s="88">
        <f t="array" ref="AW255">IFERROR(MATCH(MIN(IF(P255:P262&gt;0.33,P255:P262)),P255:P262,0),"-INF")</f>
        <v>1</v>
      </c>
      <c r="AX255" s="88" t="str">
        <f t="array" ref="AX255">IFERROR(MATCH(MIN(IF(Q255:Q262&gt;0.33,Q255:Q262)),Q255:Q262,0),"-INF")</f>
        <v>-INF</v>
      </c>
      <c r="AY255" s="88" t="str">
        <f t="array" ref="AY255">IFERROR(MATCH(MIN(IF(R255:R262&gt;0.33,R255:R262)),R255:R262,0),"-INF")</f>
        <v>-INF</v>
      </c>
      <c r="AZ255" s="88" t="str">
        <f t="array" ref="AZ255">IFERROR(MATCH(MIN(IF(S255:S262&gt;0.33,S255:S262)),S255:S262,0),"-INF")</f>
        <v>-INF</v>
      </c>
      <c r="BA255" s="88">
        <f t="array" ref="BA255">IFERROR(MATCH(MIN(IF(T255:T262&gt;0.33,T255:T262)),T255:T262,0),"-INF")</f>
        <v>4</v>
      </c>
      <c r="BB255" s="88" t="str">
        <f t="array" ref="BB255">IFERROR(MATCH(MIN(IF(U255:U262&gt;0.33,U255:U262)),U255:U262,0),"-INF")</f>
        <v>-INF</v>
      </c>
      <c r="BC255" s="88">
        <f t="array" ref="BC255">IFERROR(MATCH(MIN(IF(V255:V262&gt;0.33,V255:V262)),V255:V262,0),"-INF")</f>
        <v>8</v>
      </c>
      <c r="BD255" s="88">
        <f t="array" ref="BD255">IFERROR(MATCH(MIN(IF(W255:W262&gt;0.33,W255:W262)),W255:W262,0),"-INF")</f>
        <v>1</v>
      </c>
      <c r="BE255" s="88">
        <f t="array" ref="BE255">IFERROR(MATCH(MIN(IF(X255:X262&gt;0.33,X255:X262)),X255:X262,0),"-INF")</f>
        <v>3</v>
      </c>
      <c r="BF255" s="88">
        <f t="array" ref="BF255">IFERROR(MATCH(MIN(IF(Y255:Y262&gt;0.33,Y255:Y262)),Y255:Y262,0),"-INF")</f>
        <v>6</v>
      </c>
    </row>
    <row r="256" spans="1:58" s="40" customFormat="1" x14ac:dyDescent="0.25">
      <c r="A256" s="44">
        <v>10</v>
      </c>
      <c r="B256" s="44"/>
      <c r="C256" s="44"/>
      <c r="D256" s="43">
        <v>0.11818919573480992</v>
      </c>
      <c r="E256" s="43">
        <v>9.8862370104791139E-2</v>
      </c>
      <c r="F256" s="43">
        <v>0.85676574988299381</v>
      </c>
      <c r="G256" s="43">
        <v>32.817142857142855</v>
      </c>
      <c r="H256" s="43">
        <v>4.7722790274574538E-2</v>
      </c>
      <c r="I256" s="43">
        <v>0.3744667360470097</v>
      </c>
      <c r="J256" s="43">
        <v>0.3541603798728914</v>
      </c>
      <c r="K256" s="43">
        <v>0.15586102085745646</v>
      </c>
      <c r="L256" s="43">
        <v>1.2723558230394727</v>
      </c>
      <c r="M256" s="43">
        <v>0.22212333658951425</v>
      </c>
      <c r="N256" s="43">
        <v>1.4035626161181419E-3</v>
      </c>
      <c r="O256" s="43">
        <v>4.4017246355215462</v>
      </c>
      <c r="P256" s="43">
        <v>18.061300655314298</v>
      </c>
      <c r="Q256" s="43">
        <v>1.7703421421942488E-2</v>
      </c>
      <c r="R256" s="43">
        <v>5.8020772770028097E-3</v>
      </c>
      <c r="S256" s="43">
        <v>4.5802261148751175E-2</v>
      </c>
      <c r="T256" s="43">
        <v>19.394584353566533</v>
      </c>
      <c r="U256" s="43">
        <v>8.4837641196792116E-2</v>
      </c>
      <c r="V256" s="43">
        <v>28.527166183193348</v>
      </c>
      <c r="W256" s="43">
        <v>0.24818795906010169</v>
      </c>
      <c r="X256" s="43">
        <v>0.73075340918411125</v>
      </c>
      <c r="Y256" s="43">
        <v>1.6627727964640284</v>
      </c>
      <c r="AH256" s="114" t="s">
        <v>62</v>
      </c>
      <c r="AI256" s="88" t="str">
        <f t="array" ref="AI256">IFERROR(MATCH(MAX(IF(B255:B262&lt;0.33,B255:B262)),B255:B262,0),"INF")</f>
        <v>INF</v>
      </c>
      <c r="AJ256" s="88" t="str">
        <f t="array" ref="AJ256">IFERROR(MATCH(MAX(IF(C255:C262&lt;0.33,C255:C262)),C255:C262,0),"INF")</f>
        <v>INF</v>
      </c>
      <c r="AK256" s="88">
        <f t="array" ref="AK256">IFERROR(MATCH(MAX(IF(D255:D262&lt;0.33,D255:D262)),D255:D262,0),"INF")</f>
        <v>1</v>
      </c>
      <c r="AL256" s="88">
        <f t="array" ref="AL256">IFERROR(MATCH(MAX(IF(E255:E262&lt;0.33,E255:E262)),E255:E262,0),"INF")</f>
        <v>1</v>
      </c>
      <c r="AM256" s="88">
        <f t="array" ref="AM256">IFERROR(MATCH(MAX(IF(F255:F262&lt;0.33,F255:F262)),F255:F262,0),"INF")</f>
        <v>6</v>
      </c>
      <c r="AN256" s="88">
        <f t="array" ref="AN256">IFERROR(MATCH(MAX(IF(G255:G262&lt;0.33,G255:G262)),G255:G262,0),"INF")</f>
        <v>8</v>
      </c>
      <c r="AO256" s="88">
        <f t="array" ref="AO256">IFERROR(MATCH(MAX(IF(H255:H262&lt;0.33,H255:H262)),H255:H262,0),"INF")</f>
        <v>1</v>
      </c>
      <c r="AP256" s="88">
        <f t="array" ref="AP256">IFERROR(MATCH(MAX(IF(I255:I262&lt;0.33,I255:I262)),I255:I262,0),"INF")</f>
        <v>3</v>
      </c>
      <c r="AQ256" s="88">
        <f t="array" ref="AQ256">IFERROR(MATCH(MAX(IF(J255:J262&lt;0.33,J255:J262)),J255:J262,0),"INF")</f>
        <v>3</v>
      </c>
      <c r="AR256" s="88">
        <f t="array" ref="AR256">IFERROR(MATCH(MAX(IF(K255:K262&lt;0.33,K255:K262)),K255:K262,0),"INF")</f>
        <v>1</v>
      </c>
      <c r="AS256" s="88">
        <f t="array" ref="AS256">IFERROR(MATCH(MAX(IF(L255:L262&lt;0.33,L255:L262)),L255:L262,0),"INF")</f>
        <v>4</v>
      </c>
      <c r="AT256" s="88">
        <f t="array" ref="AT256">IFERROR(MATCH(MAX(IF(M255:M262&lt;0.33,M255:M262)),M255:M262,0),"INF")</f>
        <v>2</v>
      </c>
      <c r="AU256" s="88">
        <f t="array" ref="AU256">IFERROR(MATCH(MAX(IF(N255:N262&lt;0.33,N255:N262)),N255:N262,0),"INF")</f>
        <v>1</v>
      </c>
      <c r="AV256" s="88" t="str">
        <f t="array" ref="AV256">IFERROR(MATCH(MAX(IF(O255:O262&lt;0.33,O255:O262)),O255:O262,0),"INF")</f>
        <v>INF</v>
      </c>
      <c r="AW256" s="88" t="str">
        <f t="array" ref="AW256">IFERROR(MATCH(MAX(IF(P255:P262&lt;0.33,P255:P262)),P255:P262,0),"INF")</f>
        <v>INF</v>
      </c>
      <c r="AX256" s="88">
        <f t="array" ref="AX256">IFERROR(MATCH(MAX(IF(Q255:Q262&lt;0.33,Q255:Q262)),Q255:Q262,0),"INF")</f>
        <v>1</v>
      </c>
      <c r="AY256" s="88">
        <f t="array" ref="AY256">IFERROR(MATCH(MAX(IF(R255:R262&lt;0.33,R255:R262)),R255:R262,0),"INF")</f>
        <v>1</v>
      </c>
      <c r="AZ256" s="88">
        <f t="array" ref="AZ256">IFERROR(MATCH(MAX(IF(S255:S262&lt;0.33,S255:S262)),S255:S262,0),"INF")</f>
        <v>1</v>
      </c>
      <c r="BA256" s="88">
        <f t="array" ref="BA256">IFERROR(MATCH(MAX(IF(T255:T262&lt;0.33,T255:T262)),T255:T262,0),"INF")</f>
        <v>6</v>
      </c>
      <c r="BB256" s="88">
        <f t="array" ref="BB256">IFERROR(MATCH(MAX(IF(U255:U262&lt;0.33,U255:U262)),U255:U262,0),"INF")</f>
        <v>1</v>
      </c>
      <c r="BC256" s="88" t="str">
        <f t="array" ref="BC256">IFERROR(MATCH(MAX(IF(V255:V262&lt;0.33,V255:V262)),V255:V262,0),"INF")</f>
        <v>INF</v>
      </c>
      <c r="BD256" s="88">
        <f t="array" ref="BD256">IFERROR(MATCH(MAX(IF(W255:W262&lt;0.33,W255:W262)),W255:W262,0),"INF")</f>
        <v>2</v>
      </c>
      <c r="BE256" s="88">
        <f t="array" ref="BE256">IFERROR(MATCH(MAX(IF(X255:X262&lt;0.33,X255:X262)),X255:X262,0),"INF")</f>
        <v>4</v>
      </c>
      <c r="BF256" s="88">
        <f t="array" ref="BF256">IFERROR(MATCH(MAX(IF(Y255:Y262&lt;0.33,Y255:Y262)),Y255:Y262,0),"INF")</f>
        <v>7</v>
      </c>
    </row>
    <row r="257" spans="1:58" s="40" customFormat="1" x14ac:dyDescent="0.25">
      <c r="A257" s="44">
        <v>30</v>
      </c>
      <c r="B257" s="44"/>
      <c r="C257" s="44"/>
      <c r="D257" s="43">
        <v>7.2477972755069092E-2</v>
      </c>
      <c r="E257" s="43">
        <v>5.6456730473774239E-2</v>
      </c>
      <c r="F257" s="43">
        <v>2.5079323081183911</v>
      </c>
      <c r="G257" s="43">
        <v>54.216666666666676</v>
      </c>
      <c r="H257" s="43">
        <v>2.9336895085863814E-2</v>
      </c>
      <c r="I257" s="43">
        <v>0.23952401181690205</v>
      </c>
      <c r="J257" s="43">
        <v>0.21321386734317607</v>
      </c>
      <c r="K257" s="43">
        <v>0.11068498767175319</v>
      </c>
      <c r="L257" s="43">
        <v>0.332263577692895</v>
      </c>
      <c r="M257" s="43">
        <v>0.12335273314717556</v>
      </c>
      <c r="N257" s="43">
        <v>8.6061886435817483E-4</v>
      </c>
      <c r="O257" s="43">
        <v>5.0761917998777637</v>
      </c>
      <c r="P257" s="43">
        <v>28.485671333460619</v>
      </c>
      <c r="Q257" s="43">
        <v>1.0802886973892751E-2</v>
      </c>
      <c r="R257" s="43">
        <v>3.5561568528173493E-3</v>
      </c>
      <c r="S257" s="43">
        <v>2.7362361146712689E-2</v>
      </c>
      <c r="T257" s="43">
        <v>35.821675582575423</v>
      </c>
      <c r="U257" s="43">
        <v>5.0526178531281378E-2</v>
      </c>
      <c r="V257" s="43">
        <v>33.035038892872684</v>
      </c>
      <c r="W257" s="43">
        <v>0.14562868194329287</v>
      </c>
      <c r="X257" s="43">
        <v>0.50602420631451051</v>
      </c>
      <c r="Y257" s="43">
        <v>-0.763917365669321</v>
      </c>
      <c r="AH257" s="114" t="s">
        <v>58</v>
      </c>
      <c r="AI257" s="88">
        <f t="shared" ref="AI257:BF257" si="86">IFERROR(INDEX(B255:B262,AI256)-INDEX(B255:B262,AI255),0)</f>
        <v>0</v>
      </c>
      <c r="AJ257" s="88">
        <f t="shared" si="86"/>
        <v>0</v>
      </c>
      <c r="AK257" s="88">
        <f t="shared" si="86"/>
        <v>0</v>
      </c>
      <c r="AL257" s="88">
        <f t="shared" si="86"/>
        <v>0</v>
      </c>
      <c r="AM257" s="88">
        <f t="shared" si="86"/>
        <v>-0.65462679885634834</v>
      </c>
      <c r="AN257" s="88">
        <f t="shared" si="86"/>
        <v>-16.702848780059561</v>
      </c>
      <c r="AO257" s="88">
        <f t="shared" si="86"/>
        <v>0</v>
      </c>
      <c r="AP257" s="88">
        <f t="shared" si="86"/>
        <v>-0.13494272423010764</v>
      </c>
      <c r="AQ257" s="88">
        <f t="shared" si="86"/>
        <v>-0.14094651252971532</v>
      </c>
      <c r="AR257" s="88">
        <f t="shared" si="86"/>
        <v>0</v>
      </c>
      <c r="AS257" s="88">
        <f t="shared" si="86"/>
        <v>-0.1083470969024618</v>
      </c>
      <c r="AT257" s="88">
        <f t="shared" si="86"/>
        <v>-2.3830056439379481</v>
      </c>
      <c r="AU257" s="88">
        <f t="shared" si="86"/>
        <v>0</v>
      </c>
      <c r="AV257" s="88">
        <f t="shared" si="86"/>
        <v>0</v>
      </c>
      <c r="AW257" s="88">
        <f t="shared" si="86"/>
        <v>0</v>
      </c>
      <c r="AX257" s="88">
        <f t="shared" si="86"/>
        <v>0</v>
      </c>
      <c r="AY257" s="88">
        <f t="shared" si="86"/>
        <v>0</v>
      </c>
      <c r="AZ257" s="88">
        <f t="shared" si="86"/>
        <v>0</v>
      </c>
      <c r="BA257" s="88">
        <f t="shared" si="86"/>
        <v>-0.48910756004084821</v>
      </c>
      <c r="BB257" s="88">
        <f t="shared" si="86"/>
        <v>0</v>
      </c>
      <c r="BC257" s="88">
        <f t="shared" si="86"/>
        <v>0</v>
      </c>
      <c r="BD257" s="88">
        <f t="shared" si="86"/>
        <v>-0.14614461073062487</v>
      </c>
      <c r="BE257" s="88">
        <f t="shared" si="86"/>
        <v>-0.24120015082782048</v>
      </c>
      <c r="BF257" s="88">
        <f t="shared" si="86"/>
        <v>-0.13548642165054203</v>
      </c>
    </row>
    <row r="258" spans="1:58" s="40" customFormat="1" x14ac:dyDescent="0.25">
      <c r="A258" s="44">
        <v>60</v>
      </c>
      <c r="B258" s="44"/>
      <c r="C258" s="44"/>
      <c r="D258" s="43">
        <v>4.798344019238672E-2</v>
      </c>
      <c r="E258" s="43">
        <v>3.699790301590089E-2</v>
      </c>
      <c r="F258" s="43">
        <v>3.793382584537405</v>
      </c>
      <c r="G258" s="43">
        <v>71.694322557876916</v>
      </c>
      <c r="H258" s="43">
        <v>1.9416116127807248E-2</v>
      </c>
      <c r="I258" s="43">
        <v>0.13843445694244397</v>
      </c>
      <c r="J258" s="43">
        <v>0.12877308849597752</v>
      </c>
      <c r="K258" s="43">
        <v>6.8914729078144069E-2</v>
      </c>
      <c r="L258" s="43">
        <v>0.22391648079043319</v>
      </c>
      <c r="M258" s="43">
        <v>8.0353045482588079E-2</v>
      </c>
      <c r="N258" s="43">
        <v>5.726783001862608E-4</v>
      </c>
      <c r="O258" s="43">
        <v>9.4266606341475043</v>
      </c>
      <c r="P258" s="43">
        <v>22.630269577976637</v>
      </c>
      <c r="Q258" s="43">
        <v>7.1663171962146549E-3</v>
      </c>
      <c r="R258" s="43">
        <v>2.363638482770907E-3</v>
      </c>
      <c r="S258" s="43">
        <v>1.8319103557154548E-2</v>
      </c>
      <c r="T258" s="43">
        <v>0.64291010600113552</v>
      </c>
      <c r="U258" s="43">
        <v>3.2872142903265775E-2</v>
      </c>
      <c r="V258" s="43">
        <v>3.1061192245578737</v>
      </c>
      <c r="W258" s="43">
        <v>8.863696318330265E-2</v>
      </c>
      <c r="X258" s="43">
        <v>0.26482405548669002</v>
      </c>
      <c r="Y258" s="43">
        <v>1.0498532877651625</v>
      </c>
      <c r="AH258" s="114" t="s">
        <v>59</v>
      </c>
      <c r="AI258" s="88">
        <f t="shared" ref="AI258:AK258" si="87">IFERROR(INDEX($A255:$A262,AI256)-INDEX($A255:$A262,AI255),0)</f>
        <v>0</v>
      </c>
      <c r="AJ258" s="88">
        <f t="shared" si="87"/>
        <v>0</v>
      </c>
      <c r="AK258" s="88">
        <f t="shared" si="87"/>
        <v>0</v>
      </c>
      <c r="AL258" s="88">
        <f>IFERROR(INDEX($A255:$A262,AL256)-INDEX($A255:$A262,AL255),0)</f>
        <v>0</v>
      </c>
      <c r="AM258" s="88">
        <f t="shared" ref="AM258:BF258" si="88">IFERROR(INDEX($A255:$A262,AM256)-INDEX($A255:$A262,AM255),0)</f>
        <v>290</v>
      </c>
      <c r="AN258" s="88">
        <f t="shared" si="88"/>
        <v>1797</v>
      </c>
      <c r="AO258" s="88">
        <f t="shared" si="88"/>
        <v>0</v>
      </c>
      <c r="AP258" s="88">
        <f t="shared" si="88"/>
        <v>20</v>
      </c>
      <c r="AQ258" s="88">
        <f t="shared" si="88"/>
        <v>20</v>
      </c>
      <c r="AR258" s="88">
        <f t="shared" si="88"/>
        <v>0</v>
      </c>
      <c r="AS258" s="88">
        <f t="shared" si="88"/>
        <v>30</v>
      </c>
      <c r="AT258" s="88">
        <f t="shared" si="88"/>
        <v>7</v>
      </c>
      <c r="AU258" s="88">
        <f t="shared" si="88"/>
        <v>0</v>
      </c>
      <c r="AV258" s="88">
        <f t="shared" si="88"/>
        <v>0</v>
      </c>
      <c r="AW258" s="88">
        <f t="shared" si="88"/>
        <v>0</v>
      </c>
      <c r="AX258" s="88">
        <f t="shared" si="88"/>
        <v>0</v>
      </c>
      <c r="AY258" s="88">
        <f t="shared" si="88"/>
        <v>0</v>
      </c>
      <c r="AZ258" s="88">
        <f t="shared" si="88"/>
        <v>0</v>
      </c>
      <c r="BA258" s="88">
        <f t="shared" si="88"/>
        <v>240</v>
      </c>
      <c r="BB258" s="88">
        <f t="shared" si="88"/>
        <v>0</v>
      </c>
      <c r="BC258" s="88">
        <f t="shared" si="88"/>
        <v>0</v>
      </c>
      <c r="BD258" s="88">
        <f t="shared" si="88"/>
        <v>7</v>
      </c>
      <c r="BE258" s="88">
        <f t="shared" si="88"/>
        <v>30</v>
      </c>
      <c r="BF258" s="88">
        <f t="shared" si="88"/>
        <v>300</v>
      </c>
    </row>
    <row r="259" spans="1:58" s="40" customFormat="1" x14ac:dyDescent="0.25">
      <c r="A259" s="44">
        <v>120</v>
      </c>
      <c r="B259" s="44"/>
      <c r="C259" s="44"/>
      <c r="D259" s="43">
        <v>3.4686940725855188E-2</v>
      </c>
      <c r="E259" s="43">
        <v>2.5232194188819803E-2</v>
      </c>
      <c r="F259" s="43">
        <v>6.3767510245293462</v>
      </c>
      <c r="G259" s="43">
        <v>104.36191489361704</v>
      </c>
      <c r="H259" s="43">
        <v>1.3722885418573689E-2</v>
      </c>
      <c r="I259" s="43">
        <v>9.996793145881594E-2</v>
      </c>
      <c r="J259" s="43">
        <v>9.0358135485841318E-2</v>
      </c>
      <c r="K259" s="43">
        <v>4.6552775030430878E-2</v>
      </c>
      <c r="L259" s="43">
        <v>0.14548108804135701</v>
      </c>
      <c r="M259" s="43">
        <v>5.574777380074096E-2</v>
      </c>
      <c r="N259" s="43">
        <v>4.04753074624309E-4</v>
      </c>
      <c r="O259" s="43">
        <v>14.934260591140246</v>
      </c>
      <c r="P259" s="43">
        <v>26.35582754666553</v>
      </c>
      <c r="Q259" s="43">
        <v>5.0467169546750046E-3</v>
      </c>
      <c r="R259" s="43">
        <v>1.6673595050912999E-3</v>
      </c>
      <c r="S259" s="43">
        <v>1.2686745464582856E-2</v>
      </c>
      <c r="T259" s="43">
        <v>13.241463535634997</v>
      </c>
      <c r="U259" s="43">
        <v>2.2464295684917021E-2</v>
      </c>
      <c r="V259" s="43">
        <v>12.691479825430891</v>
      </c>
      <c r="W259" s="43">
        <v>6.1455852602664708E-2</v>
      </c>
      <c r="X259" s="43">
        <v>0.20348524977895358</v>
      </c>
      <c r="Y259" s="43">
        <v>0.59592628666082981</v>
      </c>
      <c r="AH259" s="114" t="s">
        <v>60</v>
      </c>
      <c r="AI259" s="88" t="str">
        <f t="shared" ref="AI259:BF259" si="89">IF(AI256="INF","INF",IFERROR(INDEX($A255:$A262,AI255)+AI258/AI257*(0.33-INDEX(B255:B262,AI255)),0))</f>
        <v>INF</v>
      </c>
      <c r="AJ259" s="88" t="str">
        <f t="shared" si="89"/>
        <v>INF</v>
      </c>
      <c r="AK259" s="88">
        <f t="shared" si="89"/>
        <v>0</v>
      </c>
      <c r="AL259" s="88">
        <f t="shared" si="89"/>
        <v>0</v>
      </c>
      <c r="AM259" s="88">
        <f t="shared" si="89"/>
        <v>243.35749121934498</v>
      </c>
      <c r="AN259" s="88">
        <f t="shared" si="89"/>
        <v>1798.1155754816746</v>
      </c>
      <c r="AO259" s="88">
        <f t="shared" si="89"/>
        <v>0</v>
      </c>
      <c r="AP259" s="88">
        <f t="shared" si="89"/>
        <v>16.590460701117003</v>
      </c>
      <c r="AQ259" s="88">
        <f t="shared" si="89"/>
        <v>13.42830474330434</v>
      </c>
      <c r="AR259" s="88">
        <f t="shared" si="89"/>
        <v>0</v>
      </c>
      <c r="AS259" s="88">
        <f t="shared" si="89"/>
        <v>30.626757271106047</v>
      </c>
      <c r="AT259" s="88">
        <f t="shared" si="89"/>
        <v>9.6831158810746558</v>
      </c>
      <c r="AU259" s="88">
        <f t="shared" si="89"/>
        <v>0</v>
      </c>
      <c r="AV259" s="88" t="str">
        <f t="shared" si="89"/>
        <v>INF</v>
      </c>
      <c r="AW259" s="88" t="str">
        <f t="shared" si="89"/>
        <v>INF</v>
      </c>
      <c r="AX259" s="88">
        <f t="shared" si="89"/>
        <v>0</v>
      </c>
      <c r="AY259" s="88">
        <f t="shared" si="89"/>
        <v>0</v>
      </c>
      <c r="AZ259" s="88">
        <f t="shared" si="89"/>
        <v>0</v>
      </c>
      <c r="BA259" s="88">
        <f t="shared" si="89"/>
        <v>213.54173923216524</v>
      </c>
      <c r="BB259" s="88">
        <f t="shared" si="89"/>
        <v>0</v>
      </c>
      <c r="BC259" s="88" t="str">
        <f t="shared" si="89"/>
        <v>INF</v>
      </c>
      <c r="BD259" s="88">
        <f t="shared" si="89"/>
        <v>6.0813862124901386</v>
      </c>
      <c r="BE259" s="88">
        <f t="shared" si="89"/>
        <v>51.893544308788321</v>
      </c>
      <c r="BF259" s="88">
        <f t="shared" si="89"/>
        <v>375.10125879602072</v>
      </c>
    </row>
    <row r="260" spans="1:58" s="40" customFormat="1" x14ac:dyDescent="0.25">
      <c r="A260" s="44">
        <v>300</v>
      </c>
      <c r="B260" s="44"/>
      <c r="C260" s="44"/>
      <c r="D260" s="43">
        <v>2.3512931741104571E-2</v>
      </c>
      <c r="E260" s="43">
        <v>1.6331779916630363E-2</v>
      </c>
      <c r="F260" s="43">
        <v>0.20213895102664553</v>
      </c>
      <c r="G260" s="43">
        <v>92.679838764568956</v>
      </c>
      <c r="H260" s="43">
        <v>8.6862383324387161E-3</v>
      </c>
      <c r="I260" s="43">
        <v>5.8671615273016384E-2</v>
      </c>
      <c r="J260" s="43">
        <v>5.5264102687387885E-2</v>
      </c>
      <c r="K260" s="43">
        <v>2.990463145957652E-2</v>
      </c>
      <c r="L260" s="43">
        <v>9.705081443875227E-2</v>
      </c>
      <c r="M260" s="43">
        <v>3.3393580273189664E-2</v>
      </c>
      <c r="N260" s="43">
        <v>2.5629345837065675E-4</v>
      </c>
      <c r="O260" s="43">
        <v>26.750013555831845</v>
      </c>
      <c r="P260" s="43">
        <v>53.603743920711167</v>
      </c>
      <c r="Q260" s="43">
        <v>3.1928152913744136E-3</v>
      </c>
      <c r="R260" s="43">
        <v>1.0570515622685291E-3</v>
      </c>
      <c r="S260" s="43">
        <v>7.9921898327848222E-3</v>
      </c>
      <c r="T260" s="43">
        <v>0.15380254596028731</v>
      </c>
      <c r="U260" s="43">
        <v>1.3952569206195265E-2</v>
      </c>
      <c r="V260" s="43">
        <v>0.98193992401405639</v>
      </c>
      <c r="W260" s="43">
        <v>3.6769180534876655E-2</v>
      </c>
      <c r="X260" s="43">
        <v>0.11284986714320865</v>
      </c>
      <c r="Y260" s="43">
        <v>0.36391733605241383</v>
      </c>
      <c r="AH260" s="114"/>
      <c r="AI260" s="88"/>
      <c r="AJ260" s="88"/>
      <c r="AK260" s="88"/>
      <c r="AL260" s="88"/>
      <c r="AM260" s="88"/>
      <c r="AN260" s="88"/>
      <c r="AO260" s="88"/>
      <c r="AP260" s="88"/>
      <c r="AQ260" s="88"/>
      <c r="AR260" s="88"/>
      <c r="AS260" s="88"/>
      <c r="AT260" s="88"/>
      <c r="AU260" s="88"/>
      <c r="AV260" s="88"/>
      <c r="AW260" s="88"/>
      <c r="AX260" s="88"/>
      <c r="AY260" s="88"/>
      <c r="AZ260" s="88"/>
      <c r="BA260" s="88"/>
      <c r="BB260" s="88"/>
      <c r="BC260" s="88"/>
      <c r="BD260" s="88"/>
      <c r="BE260" s="88"/>
      <c r="BF260" s="88"/>
    </row>
    <row r="261" spans="1:58" s="40" customFormat="1" x14ac:dyDescent="0.25">
      <c r="A261" s="44">
        <v>600</v>
      </c>
      <c r="B261" s="44"/>
      <c r="C261" s="44"/>
      <c r="D261" s="43">
        <v>1.6350860666093883E-2</v>
      </c>
      <c r="E261" s="43">
        <v>1.1150488810653532E-2</v>
      </c>
      <c r="F261" s="43">
        <v>0.15770984431610113</v>
      </c>
      <c r="G261" s="43">
        <v>42.396156711128974</v>
      </c>
      <c r="H261" s="43">
        <v>6.1254599497254838E-3</v>
      </c>
      <c r="I261" s="43">
        <v>4.0753553009023141E-2</v>
      </c>
      <c r="J261" s="43">
        <v>3.8473799399940438E-2</v>
      </c>
      <c r="K261" s="43">
        <v>2.0829668583108578E-2</v>
      </c>
      <c r="L261" s="43">
        <v>6.5969208980818386E-2</v>
      </c>
      <c r="M261" s="43">
        <v>2.3456430901048233E-2</v>
      </c>
      <c r="N261" s="43">
        <v>1.8119954003567766E-4</v>
      </c>
      <c r="O261" s="43">
        <v>20.838940701509763</v>
      </c>
      <c r="P261" s="43">
        <v>76.510326147657977</v>
      </c>
      <c r="Q261" s="43">
        <v>2.2526076604924396E-3</v>
      </c>
      <c r="R261" s="43">
        <v>7.4696420625114412E-4</v>
      </c>
      <c r="S261" s="43">
        <v>5.5868705405660527E-3</v>
      </c>
      <c r="T261" s="43">
        <v>0.10207475623774068</v>
      </c>
      <c r="U261" s="43">
        <v>9.8072536889827443E-3</v>
      </c>
      <c r="V261" s="43">
        <v>0.7253284310800282</v>
      </c>
      <c r="W261" s="43">
        <v>2.5529359032248893E-2</v>
      </c>
      <c r="X261" s="43">
        <v>7.3124550010624179E-2</v>
      </c>
      <c r="Y261" s="43">
        <v>0.2284309144018718</v>
      </c>
      <c r="AH261" s="114" t="s">
        <v>57</v>
      </c>
      <c r="AI261" s="88"/>
      <c r="AJ261" s="88"/>
      <c r="AK261" s="88"/>
      <c r="AL261" s="88"/>
      <c r="AM261" s="88"/>
      <c r="AN261" s="88"/>
      <c r="AO261" s="88"/>
      <c r="AP261" s="88"/>
      <c r="AQ261" s="88"/>
      <c r="AR261" s="88"/>
      <c r="AS261" s="88"/>
      <c r="AT261" s="88"/>
      <c r="AU261" s="88"/>
      <c r="AV261" s="88"/>
      <c r="AW261" s="88"/>
      <c r="AX261" s="88"/>
      <c r="AY261" s="88"/>
      <c r="AZ261" s="88"/>
      <c r="BA261" s="88"/>
      <c r="BB261" s="88"/>
      <c r="BC261" s="88"/>
      <c r="BD261" s="88"/>
      <c r="BE261" s="88"/>
      <c r="BF261" s="88"/>
    </row>
    <row r="262" spans="1:58" s="40" customFormat="1" x14ac:dyDescent="0.25">
      <c r="A262" s="44">
        <v>1800</v>
      </c>
      <c r="B262" s="44"/>
      <c r="C262" s="44"/>
      <c r="D262" s="43">
        <v>9.7835536501352585E-3</v>
      </c>
      <c r="E262" s="43">
        <v>6.5051333210958502E-3</v>
      </c>
      <c r="F262" s="43">
        <v>7.6136457007707645E-2</v>
      </c>
      <c r="G262" s="43">
        <v>0.3124845532737715</v>
      </c>
      <c r="H262" s="43">
        <v>3.5311427241947256E-3</v>
      </c>
      <c r="I262" s="43">
        <v>2.3093408629014864E-2</v>
      </c>
      <c r="J262" s="43">
        <v>2.1744049026291654E-2</v>
      </c>
      <c r="K262" s="43">
        <v>1.1975761768227743E-2</v>
      </c>
      <c r="L262" s="43">
        <v>3.6828928789676987E-2</v>
      </c>
      <c r="M262" s="43">
        <v>1.343748470340172E-2</v>
      </c>
      <c r="N262" s="43">
        <v>1.0476547901385665E-4</v>
      </c>
      <c r="O262" s="43">
        <v>56.264512141924577</v>
      </c>
      <c r="P262" s="43">
        <v>116.38142535919577</v>
      </c>
      <c r="Q262" s="43">
        <v>1.3010155152585947E-3</v>
      </c>
      <c r="R262" s="43">
        <v>4.3213587264242121E-4</v>
      </c>
      <c r="S262" s="43">
        <v>3.234069991122582E-3</v>
      </c>
      <c r="T262" s="43">
        <v>4.8936922307485788E-2</v>
      </c>
      <c r="U262" s="43">
        <v>5.6058652670078262E-3</v>
      </c>
      <c r="V262" s="43">
        <v>0.41949069604540112</v>
      </c>
      <c r="W262" s="43">
        <v>1.4267544139088071E-2</v>
      </c>
      <c r="X262" s="43">
        <v>4.0904468381295675E-2</v>
      </c>
      <c r="Y262" s="43">
        <v>0.12332294447702052</v>
      </c>
      <c r="AH262" s="114" t="s">
        <v>61</v>
      </c>
      <c r="AI262" s="88" t="str">
        <f t="array" ref="AI262">IFERROR(MATCH(MIN(IF(B255:B262&gt;0.1,B255:B262)),B255:B262,0),"-INF")</f>
        <v>-INF</v>
      </c>
      <c r="AJ262" s="88" t="str">
        <f t="array" ref="AJ262">IFERROR(MATCH(MIN(IF(C255:C262&gt;0.1,C255:C262)),C255:C262,0),"-INF")</f>
        <v>-INF</v>
      </c>
      <c r="AK262" s="88">
        <f t="array" ref="AK262">IFERROR(MATCH(MIN(IF(D255:D262&gt;0.1,D255:D262)),D255:D262,0),"-INF")</f>
        <v>2</v>
      </c>
      <c r="AL262" s="88">
        <f t="array" ref="AL262">IFERROR(MATCH(MIN(IF(E255:E262&gt;0.1,E255:E262)),E255:E262,0),"-INF")</f>
        <v>1</v>
      </c>
      <c r="AM262" s="88">
        <f t="array" ref="AM262">IFERROR(MATCH(MIN(IF(F255:F262&gt;0.1,F255:F262)),F255:F262,0),"-INF")</f>
        <v>7</v>
      </c>
      <c r="AN262" s="88">
        <f t="array" ref="AN262">IFERROR(MATCH(MIN(IF(G255:G262&gt;0.1,G255:G262)),G255:G262,0),"-INF")</f>
        <v>8</v>
      </c>
      <c r="AO262" s="88" t="str">
        <f t="array" ref="AO262">IFERROR(MATCH(MIN(IF(H255:H262&gt;0.1,H255:H262)),H255:H262,0),"-INF")</f>
        <v>-INF</v>
      </c>
      <c r="AP262" s="88">
        <f t="array" ref="AP262">IFERROR(MATCH(MIN(IF(I255:I262&gt;0.1,I255:I262)),I255:I262,0),"-INF")</f>
        <v>4</v>
      </c>
      <c r="AQ262" s="88">
        <f t="array" ref="AQ262">IFERROR(MATCH(MIN(IF(J255:J262&gt;0.1,J255:J262)),J255:J262,0),"-INF")</f>
        <v>4</v>
      </c>
      <c r="AR262" s="88">
        <f t="array" ref="AR262">IFERROR(MATCH(MIN(IF(K255:K262&gt;0.1,K255:K262)),K255:K262,0),"-INF")</f>
        <v>3</v>
      </c>
      <c r="AS262" s="88">
        <f t="array" ref="AS262">IFERROR(MATCH(MIN(IF(L255:L262&gt;0.1,L255:L262)),L255:L262,0),"-INF")</f>
        <v>5</v>
      </c>
      <c r="AT262" s="88">
        <f t="array" ref="AT262">IFERROR(MATCH(MIN(IF(M255:M262&gt;0.1,M255:M262)),M255:M262,0),"-INF")</f>
        <v>3</v>
      </c>
      <c r="AU262" s="88" t="str">
        <f t="array" ref="AU262">IFERROR(MATCH(MIN(IF(N255:N262&gt;0.1,N255:N262)),N255:N262,0),"-INF")</f>
        <v>-INF</v>
      </c>
      <c r="AV262" s="88">
        <f t="array" ref="AV262">IFERROR(MATCH(MIN(IF(O255:O262&gt;0.1,O255:O262)),O255:O262,0),"-INF")</f>
        <v>1</v>
      </c>
      <c r="AW262" s="88">
        <f t="array" ref="AW262">IFERROR(MATCH(MIN(IF(P255:P262&gt;0.1,P255:P262)),P255:P262,0),"-INF")</f>
        <v>1</v>
      </c>
      <c r="AX262" s="88" t="str">
        <f t="array" ref="AX262">IFERROR(MATCH(MIN(IF(Q255:Q262&gt;0.1,Q255:Q262)),Q255:Q262,0),"-INF")</f>
        <v>-INF</v>
      </c>
      <c r="AY262" s="88" t="str">
        <f t="array" ref="AY262">IFERROR(MATCH(MIN(IF(R255:R262&gt;0.1,R255:R262)),R255:R262,0),"-INF")</f>
        <v>-INF</v>
      </c>
      <c r="AZ262" s="88" t="str">
        <f t="array" ref="AZ262">IFERROR(MATCH(MIN(IF(S255:S262&gt;0.1,S255:S262)),S255:S262,0),"-INF")</f>
        <v>-INF</v>
      </c>
      <c r="BA262" s="88">
        <f t="array" ref="BA262">IFERROR(MATCH(MIN(IF(T255:T262&gt;0.1,T255:T262)),T255:T262,0),"-INF")</f>
        <v>7</v>
      </c>
      <c r="BB262" s="88">
        <f t="array" ref="BB262">IFERROR(MATCH(MIN(IF(U255:U262&gt;0.1,U255:U262)),U255:U262,0),"-INF")</f>
        <v>1</v>
      </c>
      <c r="BC262" s="88">
        <f t="array" ref="BC262">IFERROR(MATCH(MIN(IF(V255:V262&gt;0.1,V255:V262)),V255:V262,0),"-INF")</f>
        <v>8</v>
      </c>
      <c r="BD262" s="88">
        <f t="array" ref="BD262">IFERROR(MATCH(MIN(IF(W255:W262&gt;0.1,W255:W262)),W255:W262,0),"-INF")</f>
        <v>3</v>
      </c>
      <c r="BE262" s="88">
        <f t="array" ref="BE262">IFERROR(MATCH(MIN(IF(X255:X262&gt;0.1,X255:X262)),X255:X262,0),"-INF")</f>
        <v>6</v>
      </c>
      <c r="BF262" s="88">
        <f t="array" ref="BF262">IFERROR(MATCH(MIN(IF(Y255:Y262&gt;0.1,Y255:Y262)),Y255:Y262,0),"-INF")</f>
        <v>8</v>
      </c>
    </row>
    <row r="263" spans="1:58" s="40" customFormat="1" x14ac:dyDescent="0.25">
      <c r="AH263" s="114" t="s">
        <v>62</v>
      </c>
      <c r="AI263" s="88" t="str">
        <f t="array" ref="AI263">IFERROR(MATCH(MAX(IF(B255:B262&lt;0.1,B255:B262)),B255:B262,0),"INF")</f>
        <v>INF</v>
      </c>
      <c r="AJ263" s="88" t="str">
        <f t="array" ref="AJ263">IFERROR(MATCH(MAX(IF(C255:C262&lt;0.1,C255:C262)),C255:C262,0),"INF")</f>
        <v>INF</v>
      </c>
      <c r="AK263" s="88">
        <f t="array" ref="AK263">IFERROR(MATCH(MAX(IF(D255:D262&lt;0.1,D255:D262)),D255:D262,0),"INF")</f>
        <v>3</v>
      </c>
      <c r="AL263" s="88">
        <f t="array" ref="AL263">IFERROR(MATCH(MAX(IF(E255:E262&lt;0.1,E255:E262)),E255:E262,0),"INF")</f>
        <v>2</v>
      </c>
      <c r="AM263" s="88">
        <f t="array" ref="AM263">IFERROR(MATCH(MAX(IF(F255:F262&lt;0.1,F255:F262)),F255:F262,0),"INF")</f>
        <v>8</v>
      </c>
      <c r="AN263" s="88" t="str">
        <f t="array" ref="AN263">IFERROR(MATCH(MAX(IF(G255:G262&lt;0.1,G255:G262)),G255:G262,0),"INF")</f>
        <v>INF</v>
      </c>
      <c r="AO263" s="88">
        <f t="array" ref="AO263">IFERROR(MATCH(MAX(IF(H255:H262&lt;0.1,H255:H262)),H255:H262,0),"INF")</f>
        <v>1</v>
      </c>
      <c r="AP263" s="88">
        <f t="array" ref="AP263">IFERROR(MATCH(MAX(IF(I255:I262&lt;0.1,I255:I262)),I255:I262,0),"INF")</f>
        <v>5</v>
      </c>
      <c r="AQ263" s="88">
        <f t="array" ref="AQ263">IFERROR(MATCH(MAX(IF(J255:J262&lt;0.1,J255:J262)),J255:J262,0),"INF")</f>
        <v>5</v>
      </c>
      <c r="AR263" s="88">
        <f t="array" ref="AR263">IFERROR(MATCH(MAX(IF(K255:K262&lt;0.1,K255:K262)),K255:K262,0),"INF")</f>
        <v>4</v>
      </c>
      <c r="AS263" s="88">
        <f t="array" ref="AS263">IFERROR(MATCH(MAX(IF(L255:L262&lt;0.1,L255:L262)),L255:L262,0),"INF")</f>
        <v>6</v>
      </c>
      <c r="AT263" s="88">
        <f t="array" ref="AT263">IFERROR(MATCH(MAX(IF(M255:M262&lt;0.1,M255:M262)),M255:M262,0),"INF")</f>
        <v>4</v>
      </c>
      <c r="AU263" s="88">
        <f t="array" ref="AU263">IFERROR(MATCH(MAX(IF(N255:N262&lt;0.1,N255:N262)),N255:N262,0),"INF")</f>
        <v>1</v>
      </c>
      <c r="AV263" s="88" t="str">
        <f t="array" ref="AV263">IFERROR(MATCH(MAX(IF(O255:O262&lt;0.1,O255:O262)),O255:O262,0),"INF")</f>
        <v>INF</v>
      </c>
      <c r="AW263" s="88" t="str">
        <f t="array" ref="AW263">IFERROR(MATCH(MAX(IF(P255:P262&lt;0.1,P255:P262)),P255:P262,0),"INF")</f>
        <v>INF</v>
      </c>
      <c r="AX263" s="88">
        <f t="array" ref="AX263">IFERROR(MATCH(MAX(IF(Q255:Q262&lt;0.1,Q255:Q262)),Q255:Q262,0),"INF")</f>
        <v>1</v>
      </c>
      <c r="AY263" s="88">
        <f t="array" ref="AY263">IFERROR(MATCH(MAX(IF(R255:R262&lt;0.1,R255:R262)),R255:R262,0),"INF")</f>
        <v>1</v>
      </c>
      <c r="AZ263" s="88">
        <f t="array" ref="AZ263">IFERROR(MATCH(MAX(IF(S255:S262&lt;0.1,S255:S262)),S255:S262,0),"INF")</f>
        <v>1</v>
      </c>
      <c r="BA263" s="88">
        <f t="array" ref="BA263">IFERROR(MATCH(MAX(IF(T255:T262&lt;0.1,T255:T262)),T255:T262,0),"INF")</f>
        <v>8</v>
      </c>
      <c r="BB263" s="88">
        <f t="array" ref="BB263">IFERROR(MATCH(MAX(IF(U255:U262&lt;0.1,U255:U262)),U255:U262,0),"INF")</f>
        <v>2</v>
      </c>
      <c r="BC263" s="88" t="str">
        <f t="array" ref="BC263">IFERROR(MATCH(MAX(IF(V255:V262&lt;0.1,V255:V262)),V255:V262,0),"INF")</f>
        <v>INF</v>
      </c>
      <c r="BD263" s="88">
        <f t="array" ref="BD263">IFERROR(MATCH(MAX(IF(W255:W262&lt;0.1,W255:W262)),W255:W262,0),"INF")</f>
        <v>4</v>
      </c>
      <c r="BE263" s="88">
        <f t="array" ref="BE263">IFERROR(MATCH(MAX(IF(X255:X262&lt;0.1,X255:X262)),X255:X262,0),"INF")</f>
        <v>7</v>
      </c>
      <c r="BF263" s="88">
        <f t="array" ref="BF263">IFERROR(MATCH(MAX(IF(Y255:Y262&lt;0.1,Y255:Y262)),Y255:Y262,0),"INF")</f>
        <v>3</v>
      </c>
    </row>
    <row r="264" spans="1:58" s="40" customFormat="1" x14ac:dyDescent="0.25">
      <c r="A264" s="40" t="s">
        <v>32</v>
      </c>
      <c r="AH264" s="114" t="s">
        <v>58</v>
      </c>
      <c r="AI264" s="88">
        <f t="shared" ref="AI264:BF264" si="90">IFERROR(INDEX(B255:B262,AI263)-INDEX(B255:B262,AI262),0)</f>
        <v>0</v>
      </c>
      <c r="AJ264" s="88">
        <f t="shared" si="90"/>
        <v>0</v>
      </c>
      <c r="AK264" s="88">
        <f t="shared" si="90"/>
        <v>-4.5711222979740826E-2</v>
      </c>
      <c r="AL264" s="88">
        <f t="shared" si="90"/>
        <v>-7.9112987719580349E-2</v>
      </c>
      <c r="AM264" s="88">
        <f t="shared" si="90"/>
        <v>-8.1573387308393489E-2</v>
      </c>
      <c r="AN264" s="88">
        <f t="shared" si="90"/>
        <v>0</v>
      </c>
      <c r="AO264" s="88">
        <f t="shared" si="90"/>
        <v>0</v>
      </c>
      <c r="AP264" s="88">
        <f t="shared" si="90"/>
        <v>-3.8466525483628028E-2</v>
      </c>
      <c r="AQ264" s="88">
        <f t="shared" si="90"/>
        <v>-3.8414953010136199E-2</v>
      </c>
      <c r="AR264" s="88">
        <f t="shared" si="90"/>
        <v>-4.1770258593609125E-2</v>
      </c>
      <c r="AS264" s="88">
        <f t="shared" si="90"/>
        <v>-4.843027360260474E-2</v>
      </c>
      <c r="AT264" s="88">
        <f t="shared" si="90"/>
        <v>-4.2999687664587477E-2</v>
      </c>
      <c r="AU264" s="88">
        <f t="shared" si="90"/>
        <v>0</v>
      </c>
      <c r="AV264" s="88">
        <f t="shared" si="90"/>
        <v>0</v>
      </c>
      <c r="AW264" s="88">
        <f t="shared" si="90"/>
        <v>0</v>
      </c>
      <c r="AX264" s="88">
        <f t="shared" si="90"/>
        <v>0</v>
      </c>
      <c r="AY264" s="88">
        <f t="shared" si="90"/>
        <v>0</v>
      </c>
      <c r="AZ264" s="88">
        <f t="shared" si="90"/>
        <v>0</v>
      </c>
      <c r="BA264" s="88">
        <f t="shared" si="90"/>
        <v>-5.3137833930254889E-2</v>
      </c>
      <c r="BB264" s="88">
        <f t="shared" si="90"/>
        <v>-6.6390548517142892E-2</v>
      </c>
      <c r="BC264" s="88">
        <f t="shared" si="90"/>
        <v>0</v>
      </c>
      <c r="BD264" s="88">
        <f t="shared" si="90"/>
        <v>-5.699171875999022E-2</v>
      </c>
      <c r="BE264" s="88">
        <f t="shared" si="90"/>
        <v>-3.9725317132584467E-2</v>
      </c>
      <c r="BF264" s="88">
        <f t="shared" si="90"/>
        <v>-0.88724031014634153</v>
      </c>
    </row>
    <row r="265" spans="1:58" s="40" customFormat="1" x14ac:dyDescent="0.25">
      <c r="A265" s="41" t="s">
        <v>34</v>
      </c>
      <c r="B265" s="42" t="s">
        <v>4</v>
      </c>
      <c r="C265" s="42" t="s">
        <v>5</v>
      </c>
      <c r="D265" s="41" t="s">
        <v>6</v>
      </c>
      <c r="E265" s="41" t="s">
        <v>7</v>
      </c>
      <c r="F265" s="41" t="s">
        <v>8</v>
      </c>
      <c r="G265" s="41" t="s">
        <v>9</v>
      </c>
      <c r="H265" s="41" t="s">
        <v>10</v>
      </c>
      <c r="I265" s="41" t="s">
        <v>11</v>
      </c>
      <c r="J265" s="41" t="s">
        <v>12</v>
      </c>
      <c r="K265" s="41" t="s">
        <v>13</v>
      </c>
      <c r="L265" s="41" t="s">
        <v>14</v>
      </c>
      <c r="M265" s="41" t="s">
        <v>15</v>
      </c>
      <c r="N265" s="41" t="s">
        <v>16</v>
      </c>
      <c r="O265" s="41" t="s">
        <v>17</v>
      </c>
      <c r="P265" s="41" t="s">
        <v>18</v>
      </c>
      <c r="Q265" s="41" t="s">
        <v>19</v>
      </c>
      <c r="R265" s="41" t="s">
        <v>20</v>
      </c>
      <c r="S265" s="41" t="s">
        <v>21</v>
      </c>
      <c r="T265" s="41" t="s">
        <v>22</v>
      </c>
      <c r="U265" s="41" t="s">
        <v>23</v>
      </c>
      <c r="V265" s="41" t="s">
        <v>24</v>
      </c>
      <c r="W265" s="41" t="s">
        <v>25</v>
      </c>
      <c r="X265" s="41" t="s">
        <v>26</v>
      </c>
      <c r="Y265" s="41" t="s">
        <v>27</v>
      </c>
      <c r="AH265" s="114" t="s">
        <v>59</v>
      </c>
      <c r="AI265" s="88">
        <f>IFERROR(INDEX($A255:$A262,AI263)-INDEX($A255:$A262,AI262),0)</f>
        <v>0</v>
      </c>
      <c r="AJ265" s="88">
        <f t="shared" ref="AJ265:BF265" si="91">IFERROR(INDEX($A255:$A262,AJ263)-INDEX($A255:$A262,AJ262),0)</f>
        <v>0</v>
      </c>
      <c r="AK265" s="88">
        <f t="shared" si="91"/>
        <v>20</v>
      </c>
      <c r="AL265" s="88">
        <f t="shared" si="91"/>
        <v>7</v>
      </c>
      <c r="AM265" s="88">
        <f t="shared" si="91"/>
        <v>1200</v>
      </c>
      <c r="AN265" s="88">
        <f t="shared" si="91"/>
        <v>0</v>
      </c>
      <c r="AO265" s="88">
        <f t="shared" si="91"/>
        <v>0</v>
      </c>
      <c r="AP265" s="88">
        <f t="shared" si="91"/>
        <v>60</v>
      </c>
      <c r="AQ265" s="88">
        <f t="shared" si="91"/>
        <v>60</v>
      </c>
      <c r="AR265" s="88">
        <f t="shared" si="91"/>
        <v>30</v>
      </c>
      <c r="AS265" s="88">
        <f t="shared" si="91"/>
        <v>180</v>
      </c>
      <c r="AT265" s="88">
        <f t="shared" si="91"/>
        <v>30</v>
      </c>
      <c r="AU265" s="88">
        <f t="shared" si="91"/>
        <v>0</v>
      </c>
      <c r="AV265" s="88">
        <f t="shared" si="91"/>
        <v>0</v>
      </c>
      <c r="AW265" s="88">
        <f t="shared" si="91"/>
        <v>0</v>
      </c>
      <c r="AX265" s="88">
        <f t="shared" si="91"/>
        <v>0</v>
      </c>
      <c r="AY265" s="88">
        <f t="shared" si="91"/>
        <v>0</v>
      </c>
      <c r="AZ265" s="88">
        <f t="shared" si="91"/>
        <v>0</v>
      </c>
      <c r="BA265" s="88">
        <f t="shared" si="91"/>
        <v>1200</v>
      </c>
      <c r="BB265" s="88">
        <f t="shared" si="91"/>
        <v>7</v>
      </c>
      <c r="BC265" s="88">
        <f t="shared" si="91"/>
        <v>0</v>
      </c>
      <c r="BD265" s="88">
        <f t="shared" si="91"/>
        <v>30</v>
      </c>
      <c r="BE265" s="88">
        <f t="shared" si="91"/>
        <v>300</v>
      </c>
      <c r="BF265" s="88">
        <f t="shared" si="91"/>
        <v>-1770</v>
      </c>
    </row>
    <row r="266" spans="1:58" s="40" customFormat="1" x14ac:dyDescent="0.25">
      <c r="A266" s="44">
        <v>3</v>
      </c>
      <c r="B266" s="44"/>
      <c r="C266" s="44"/>
      <c r="D266" s="43">
        <v>1.584486196928536</v>
      </c>
      <c r="E266" s="43">
        <v>1.1443168398221353</v>
      </c>
      <c r="F266" s="43">
        <v>1.0657143057795908</v>
      </c>
      <c r="G266" s="43">
        <v>1.0085334608866261</v>
      </c>
      <c r="H266" s="43">
        <v>3.0253547298641492</v>
      </c>
      <c r="I266" s="43">
        <v>1.3005137817510326</v>
      </c>
      <c r="J266" s="43">
        <v>1.6576856239864495</v>
      </c>
      <c r="K266" s="43">
        <v>2.4942561201221647</v>
      </c>
      <c r="L266" s="43">
        <v>1.3273047964194369</v>
      </c>
      <c r="M266" s="43">
        <v>1.1464263052835824</v>
      </c>
      <c r="N266" s="43">
        <v>170.39391381160556</v>
      </c>
      <c r="O266" s="43">
        <v>1.2183038136838391</v>
      </c>
      <c r="P266" s="43">
        <v>1.1111320515551355</v>
      </c>
      <c r="Q266" s="43">
        <v>5.4924248814781285</v>
      </c>
      <c r="R266" s="43">
        <v>22.319458018230048</v>
      </c>
      <c r="S266" s="43">
        <v>1.619141635326361</v>
      </c>
      <c r="T266" s="43">
        <v>1.0254293226590034</v>
      </c>
      <c r="U266" s="43">
        <v>1.2640568349608556</v>
      </c>
      <c r="V266" s="43">
        <v>1.0099946583650188</v>
      </c>
      <c r="W266" s="43">
        <v>1.0691875413964462</v>
      </c>
      <c r="X266" s="43">
        <v>1.267243830533566</v>
      </c>
      <c r="Y266" s="43">
        <v>1.0660269807302258</v>
      </c>
      <c r="AH266" s="114" t="s">
        <v>63</v>
      </c>
      <c r="AI266" s="88" t="str">
        <f t="shared" ref="AI266:BF266" si="92">IF(AI263="INF","INF",IFERROR(INDEX($A255:$A262,AI262)+AI265/AI264*(0.1-INDEX(B255:B262,AI262)),0))</f>
        <v>INF</v>
      </c>
      <c r="AJ266" s="88" t="str">
        <f t="shared" si="92"/>
        <v>INF</v>
      </c>
      <c r="AK266" s="88">
        <f t="shared" si="92"/>
        <v>17.958306319159892</v>
      </c>
      <c r="AL266" s="88">
        <f t="shared" si="92"/>
        <v>9.8993413155537908</v>
      </c>
      <c r="AM266" s="88">
        <f t="shared" si="92"/>
        <v>1448.9510545579083</v>
      </c>
      <c r="AN266" s="88" t="str">
        <f t="shared" si="92"/>
        <v>INF</v>
      </c>
      <c r="AO266" s="88">
        <f t="shared" si="92"/>
        <v>0</v>
      </c>
      <c r="AP266" s="88">
        <f t="shared" si="92"/>
        <v>119.94997956153168</v>
      </c>
      <c r="AQ266" s="88">
        <f t="shared" si="92"/>
        <v>104.94045090470695</v>
      </c>
      <c r="AR266" s="88">
        <f t="shared" si="92"/>
        <v>37.674111699218443</v>
      </c>
      <c r="AS266" s="88">
        <f t="shared" si="92"/>
        <v>289.03881061295425</v>
      </c>
      <c r="AT266" s="88">
        <f t="shared" si="92"/>
        <v>46.292722865339158</v>
      </c>
      <c r="AU266" s="88">
        <f t="shared" si="92"/>
        <v>0</v>
      </c>
      <c r="AV266" s="88" t="str">
        <f t="shared" si="92"/>
        <v>INF</v>
      </c>
      <c r="AW266" s="88" t="str">
        <f t="shared" si="92"/>
        <v>INF</v>
      </c>
      <c r="AX266" s="88">
        <f t="shared" si="92"/>
        <v>0</v>
      </c>
      <c r="AY266" s="88">
        <f t="shared" si="92"/>
        <v>0</v>
      </c>
      <c r="AZ266" s="88">
        <f t="shared" si="92"/>
        <v>0</v>
      </c>
      <c r="BA266" s="88">
        <f t="shared" si="92"/>
        <v>646.8537631503126</v>
      </c>
      <c r="BB266" s="88">
        <f t="shared" si="92"/>
        <v>8.4013310027849908</v>
      </c>
      <c r="BC266" s="88" t="str">
        <f t="shared" si="92"/>
        <v>INF</v>
      </c>
      <c r="BD266" s="88">
        <f t="shared" si="92"/>
        <v>54.018585297690024</v>
      </c>
      <c r="BE266" s="88">
        <f t="shared" si="92"/>
        <v>397.04038686705871</v>
      </c>
      <c r="BF266" s="88">
        <f t="shared" si="92"/>
        <v>1753.4718934067396</v>
      </c>
    </row>
    <row r="267" spans="1:58" s="40" customFormat="1" x14ac:dyDescent="0.25">
      <c r="A267" s="44">
        <v>10</v>
      </c>
      <c r="B267" s="44"/>
      <c r="C267" s="44"/>
      <c r="D267" s="43">
        <v>1.5576433470296618</v>
      </c>
      <c r="E267" s="43">
        <v>1.1400995967872722</v>
      </c>
      <c r="F267" s="43">
        <v>1.037748488366518</v>
      </c>
      <c r="G267" s="43">
        <v>1.0032511196210911</v>
      </c>
      <c r="H267" s="43">
        <v>2.8597107479383674</v>
      </c>
      <c r="I267" s="43">
        <v>1.2090407201353151</v>
      </c>
      <c r="J267" s="43">
        <v>1.2981239753659295</v>
      </c>
      <c r="K267" s="43">
        <v>1.5779649836449177</v>
      </c>
      <c r="L267" s="43">
        <v>1.1561197395138563</v>
      </c>
      <c r="M267" s="43">
        <v>1.1955505226943326</v>
      </c>
      <c r="N267" s="43">
        <v>177.13507761760761</v>
      </c>
      <c r="O267" s="43">
        <v>1.1387328039274145</v>
      </c>
      <c r="P267" s="43">
        <v>1.076491640765332</v>
      </c>
      <c r="Q267" s="43">
        <v>5.5598221311946174</v>
      </c>
      <c r="R267" s="43">
        <v>23.079864171137885</v>
      </c>
      <c r="S267" s="43">
        <v>1.6524811156405874</v>
      </c>
      <c r="T267" s="43">
        <v>1.0268440722263203</v>
      </c>
      <c r="U267" s="43">
        <v>1.2571378495057934</v>
      </c>
      <c r="V267" s="43">
        <v>1.0049076770541208</v>
      </c>
      <c r="W267" s="43">
        <v>1.0594487737312688</v>
      </c>
      <c r="X267" s="43">
        <v>1.1816774046568526</v>
      </c>
      <c r="Y267" s="43">
        <v>1.0382517640010591</v>
      </c>
      <c r="AH267" s="114"/>
      <c r="AI267" s="88"/>
      <c r="AJ267" s="88"/>
      <c r="AK267" s="88"/>
      <c r="AL267" s="88"/>
      <c r="AM267" s="88"/>
      <c r="AN267" s="88"/>
      <c r="AO267" s="88"/>
      <c r="AP267" s="88"/>
      <c r="AQ267" s="88"/>
      <c r="AR267" s="88"/>
      <c r="AS267" s="88"/>
      <c r="AT267" s="88"/>
      <c r="AU267" s="88"/>
      <c r="AV267" s="88"/>
      <c r="AW267" s="88"/>
      <c r="AX267" s="88"/>
      <c r="AY267" s="88"/>
      <c r="AZ267" s="88"/>
      <c r="BA267" s="88"/>
      <c r="BB267" s="88"/>
      <c r="BC267" s="88"/>
      <c r="BD267" s="88"/>
      <c r="BE267" s="88"/>
      <c r="BF267" s="88"/>
    </row>
    <row r="268" spans="1:58" s="40" customFormat="1" x14ac:dyDescent="0.25">
      <c r="A268" s="44">
        <v>30</v>
      </c>
      <c r="B268" s="44"/>
      <c r="C268" s="44"/>
      <c r="D268" s="43">
        <v>1.5463671626188902</v>
      </c>
      <c r="E268" s="43">
        <v>1.1472144693946746</v>
      </c>
      <c r="F268" s="43">
        <v>1.0322299866768645</v>
      </c>
      <c r="G268" s="43">
        <v>1.0007002444993467</v>
      </c>
      <c r="H268" s="43">
        <v>2.8452147809550756</v>
      </c>
      <c r="I268" s="43">
        <v>1.1962213847002707</v>
      </c>
      <c r="J268" s="43">
        <v>1.2237050948435322</v>
      </c>
      <c r="K268" s="43">
        <v>1.413157378631523</v>
      </c>
      <c r="L268" s="43">
        <v>1.1319615202932991</v>
      </c>
      <c r="M268" s="43">
        <v>1.2118482366470178</v>
      </c>
      <c r="N268" s="43">
        <v>179.75342393562232</v>
      </c>
      <c r="O268" s="43">
        <v>1.1321231942031107</v>
      </c>
      <c r="P268" s="43">
        <v>1.0720762779436757</v>
      </c>
      <c r="Q268" s="43">
        <v>5.6602347037997447</v>
      </c>
      <c r="R268" s="43">
        <v>23.439553900754866</v>
      </c>
      <c r="S268" s="43">
        <v>1.6697687991561112</v>
      </c>
      <c r="T268" s="43">
        <v>1.0231535641013656</v>
      </c>
      <c r="U268" s="43">
        <v>1.2684216184968959</v>
      </c>
      <c r="V268" s="43">
        <v>1.006252621767185</v>
      </c>
      <c r="W268" s="43">
        <v>1.0571447392254172</v>
      </c>
      <c r="X268" s="43">
        <v>1.1778846129681406</v>
      </c>
      <c r="Y268" s="43">
        <v>1.0261074377943935</v>
      </c>
      <c r="AH268" s="114"/>
      <c r="AI268" s="88"/>
      <c r="AJ268" s="88"/>
      <c r="AK268" s="88"/>
      <c r="AL268" s="88"/>
      <c r="AM268" s="88"/>
      <c r="AN268" s="88"/>
      <c r="AO268" s="88"/>
      <c r="AP268" s="88"/>
      <c r="AQ268" s="88"/>
      <c r="AR268" s="88"/>
      <c r="AS268" s="88"/>
      <c r="AT268" s="88"/>
      <c r="AU268" s="88"/>
      <c r="AV268" s="88"/>
      <c r="AW268" s="88"/>
      <c r="AX268" s="88"/>
      <c r="AY268" s="88"/>
      <c r="AZ268" s="88"/>
      <c r="BA268" s="88"/>
      <c r="BB268" s="88"/>
      <c r="BC268" s="88"/>
      <c r="BD268" s="88"/>
      <c r="BE268" s="88"/>
      <c r="BF268" s="88"/>
    </row>
    <row r="269" spans="1:58" s="40" customFormat="1" x14ac:dyDescent="0.25">
      <c r="A269" s="44">
        <v>60</v>
      </c>
      <c r="B269" s="44"/>
      <c r="C269" s="44"/>
      <c r="D269" s="43">
        <v>1.5463671626188902</v>
      </c>
      <c r="E269" s="43">
        <v>1.1472144693946746</v>
      </c>
      <c r="F269" s="43">
        <v>1.0322299866768645</v>
      </c>
      <c r="G269" s="43">
        <v>1.0007002444993467</v>
      </c>
      <c r="H269" s="43">
        <v>2.8452147809550756</v>
      </c>
      <c r="I269" s="43">
        <v>1.1962213847002707</v>
      </c>
      <c r="J269" s="43">
        <v>1.2237050948435322</v>
      </c>
      <c r="K269" s="43">
        <v>1.413157378631523</v>
      </c>
      <c r="L269" s="43">
        <v>1.1319615202932991</v>
      </c>
      <c r="M269" s="43">
        <v>1.2118482366470178</v>
      </c>
      <c r="N269" s="43">
        <v>179.75342393562232</v>
      </c>
      <c r="O269" s="43">
        <v>1.1321231942031107</v>
      </c>
      <c r="P269" s="43">
        <v>1.0720762779436757</v>
      </c>
      <c r="Q269" s="43">
        <v>5.6602347037997447</v>
      </c>
      <c r="R269" s="43">
        <v>23.439553900754866</v>
      </c>
      <c r="S269" s="43">
        <v>1.6697687991561112</v>
      </c>
      <c r="T269" s="43">
        <v>1.0231535641013656</v>
      </c>
      <c r="U269" s="43">
        <v>1.2684216184968959</v>
      </c>
      <c r="V269" s="43">
        <v>1.006252621767185</v>
      </c>
      <c r="W269" s="43">
        <v>1.0571447392254172</v>
      </c>
      <c r="X269" s="43">
        <v>1.1778846129681406</v>
      </c>
      <c r="Y269" s="43">
        <v>1.0261074377943935</v>
      </c>
      <c r="AH269" s="114"/>
      <c r="AI269" s="88"/>
      <c r="AJ269" s="88"/>
      <c r="AK269" s="88"/>
      <c r="AL269" s="88"/>
      <c r="AM269" s="88"/>
      <c r="AN269" s="88"/>
      <c r="AO269" s="88"/>
      <c r="AP269" s="88"/>
      <c r="AQ269" s="88"/>
      <c r="AR269" s="88"/>
      <c r="AS269" s="88"/>
      <c r="AT269" s="88"/>
      <c r="AU269" s="88"/>
      <c r="AV269" s="88"/>
      <c r="AW269" s="88"/>
      <c r="AX269" s="88"/>
      <c r="AY269" s="88"/>
      <c r="AZ269" s="88"/>
      <c r="BA269" s="88"/>
      <c r="BB269" s="88"/>
      <c r="BC269" s="88"/>
      <c r="BD269" s="88"/>
      <c r="BE269" s="88"/>
      <c r="BF269" s="88"/>
    </row>
    <row r="270" spans="1:58" s="40" customFormat="1" x14ac:dyDescent="0.25">
      <c r="A270" s="44">
        <v>120</v>
      </c>
      <c r="B270" s="44"/>
      <c r="C270" s="44"/>
      <c r="D270" s="43">
        <v>1.5380169043441856</v>
      </c>
      <c r="E270" s="43">
        <v>1.1542307057481207</v>
      </c>
      <c r="F270" s="43">
        <v>1.0353804177889905</v>
      </c>
      <c r="G270" s="43">
        <v>1.0006516075505283</v>
      </c>
      <c r="H270" s="43">
        <v>2.8567130673861558</v>
      </c>
      <c r="I270" s="43">
        <v>1.2065339682382819</v>
      </c>
      <c r="J270" s="43">
        <v>1.2358502433432734</v>
      </c>
      <c r="K270" s="43">
        <v>1.4524836925151752</v>
      </c>
      <c r="L270" s="43">
        <v>1.1299696649697775</v>
      </c>
      <c r="M270" s="43">
        <v>1.2188974468395157</v>
      </c>
      <c r="N270" s="43">
        <v>182.72099841902829</v>
      </c>
      <c r="O270" s="43">
        <v>1.1282629574728857</v>
      </c>
      <c r="P270" s="43">
        <v>1.0849517258833783</v>
      </c>
      <c r="Q270" s="43">
        <v>5.7586847435033013</v>
      </c>
      <c r="R270" s="43">
        <v>24.073255747127266</v>
      </c>
      <c r="S270" s="43">
        <v>1.687376120766563</v>
      </c>
      <c r="T270" s="43">
        <v>1.0334406651726562</v>
      </c>
      <c r="U270" s="43">
        <v>1.2810360435400185</v>
      </c>
      <c r="V270" s="43">
        <v>1.0069187208418806</v>
      </c>
      <c r="W270" s="43">
        <v>1.0637234040526395</v>
      </c>
      <c r="X270" s="43">
        <v>1.1963225457289715</v>
      </c>
      <c r="Y270" s="43">
        <v>1.0346174145089697</v>
      </c>
      <c r="AH270" s="114"/>
      <c r="AI270" s="88"/>
      <c r="AJ270" s="88"/>
      <c r="AK270" s="88"/>
      <c r="AL270" s="88"/>
      <c r="AM270" s="88"/>
      <c r="AN270" s="88"/>
      <c r="AO270" s="88"/>
      <c r="AP270" s="88"/>
      <c r="AQ270" s="88"/>
      <c r="AR270" s="88"/>
      <c r="AS270" s="88"/>
      <c r="AT270" s="88"/>
      <c r="AU270" s="88"/>
      <c r="AV270" s="88"/>
      <c r="AW270" s="88"/>
      <c r="AX270" s="88"/>
      <c r="AY270" s="88"/>
      <c r="AZ270" s="88"/>
      <c r="BA270" s="88"/>
      <c r="BB270" s="88"/>
      <c r="BC270" s="88"/>
      <c r="BD270" s="88"/>
      <c r="BE270" s="88"/>
      <c r="BF270" s="88"/>
    </row>
    <row r="271" spans="1:58" s="40" customFormat="1" x14ac:dyDescent="0.25">
      <c r="A271" s="44">
        <v>300</v>
      </c>
      <c r="B271" s="44"/>
      <c r="C271" s="44"/>
      <c r="D271" s="43">
        <v>1.501097897048566</v>
      </c>
      <c r="E271" s="43">
        <v>1.1514154413150259</v>
      </c>
      <c r="F271" s="43">
        <v>1.0550489077319629</v>
      </c>
      <c r="G271" s="43">
        <v>1.004349618954899</v>
      </c>
      <c r="H271" s="43">
        <v>2.8609284716114036</v>
      </c>
      <c r="I271" s="43">
        <v>1.2219922195296278</v>
      </c>
      <c r="J271" s="43">
        <v>1.2460546397784802</v>
      </c>
      <c r="K271" s="43">
        <v>1.4440502778916506</v>
      </c>
      <c r="L271" s="43">
        <v>1.121095996631438</v>
      </c>
      <c r="M271" s="43">
        <v>1.2320923131619825</v>
      </c>
      <c r="N271" s="43">
        <v>183.4560781998932</v>
      </c>
      <c r="O271" s="43">
        <v>1.1333076267807352</v>
      </c>
      <c r="P271" s="43">
        <v>1.080896295718929</v>
      </c>
      <c r="Q271" s="43">
        <v>5.781200850478486</v>
      </c>
      <c r="R271" s="43">
        <v>24.098453503763615</v>
      </c>
      <c r="S271" s="43">
        <v>1.6921870598087581</v>
      </c>
      <c r="T271" s="43">
        <v>1.0404344047944116</v>
      </c>
      <c r="U271" s="43">
        <v>1.2863644031118291</v>
      </c>
      <c r="V271" s="43">
        <v>1.0076059680813183</v>
      </c>
      <c r="W271" s="43">
        <v>1.0672048748945209</v>
      </c>
      <c r="X271" s="43">
        <v>1.2073541522673608</v>
      </c>
      <c r="Y271" s="43">
        <v>1.0355722330931632</v>
      </c>
      <c r="AH271" s="114"/>
      <c r="AI271" s="88"/>
      <c r="AJ271" s="88"/>
      <c r="AK271" s="88"/>
      <c r="AL271" s="88"/>
      <c r="AM271" s="88"/>
      <c r="AN271" s="88"/>
      <c r="AO271" s="88"/>
      <c r="AP271" s="88"/>
      <c r="AQ271" s="88"/>
      <c r="AR271" s="88"/>
      <c r="AS271" s="88"/>
      <c r="AT271" s="88"/>
      <c r="AU271" s="88"/>
      <c r="AV271" s="88"/>
      <c r="AW271" s="88"/>
      <c r="AX271" s="88"/>
      <c r="AY271" s="88"/>
      <c r="AZ271" s="88"/>
      <c r="BA271" s="88"/>
      <c r="BB271" s="88"/>
      <c r="BC271" s="88"/>
      <c r="BD271" s="88"/>
      <c r="BE271" s="88"/>
      <c r="BF271" s="88"/>
    </row>
    <row r="272" spans="1:58" s="40" customFormat="1" x14ac:dyDescent="0.25">
      <c r="A272" s="44">
        <v>600</v>
      </c>
      <c r="B272" s="44"/>
      <c r="C272" s="44"/>
      <c r="D272" s="43">
        <v>1.511736527001563</v>
      </c>
      <c r="E272" s="43">
        <v>1.1562537473095111</v>
      </c>
      <c r="F272" s="43">
        <v>1.0503391237036368</v>
      </c>
      <c r="G272" s="43">
        <v>1.0094941319182511</v>
      </c>
      <c r="H272" s="43">
        <v>2.8749277051475071</v>
      </c>
      <c r="I272" s="43">
        <v>1.2276394684538425</v>
      </c>
      <c r="J272" s="43">
        <v>1.2516266461613312</v>
      </c>
      <c r="K272" s="43">
        <v>1.4515592861076789</v>
      </c>
      <c r="L272" s="43">
        <v>1.1249389905473641</v>
      </c>
      <c r="M272" s="43">
        <v>1.2339825451340969</v>
      </c>
      <c r="N272" s="43">
        <v>183.85289886768808</v>
      </c>
      <c r="O272" s="43">
        <v>1.1379790665019494</v>
      </c>
      <c r="P272" s="43">
        <v>1.0817691975424382</v>
      </c>
      <c r="Q272" s="43">
        <v>5.8173974656842606</v>
      </c>
      <c r="R272" s="43">
        <v>24.235156069763136</v>
      </c>
      <c r="S272" s="43">
        <v>1.6997675763076434</v>
      </c>
      <c r="T272" s="43">
        <v>1.0422505840008096</v>
      </c>
      <c r="U272" s="43">
        <v>1.2887072769471641</v>
      </c>
      <c r="V272" s="43">
        <v>1.0083420599281867</v>
      </c>
      <c r="W272" s="43">
        <v>1.0681592972618901</v>
      </c>
      <c r="X272" s="43">
        <v>1.217987665089898</v>
      </c>
      <c r="Y272" s="43">
        <v>1.0377865032027727</v>
      </c>
      <c r="AH272" s="114"/>
      <c r="AI272" s="88"/>
      <c r="AJ272" s="88"/>
      <c r="AK272" s="88"/>
      <c r="AL272" s="88"/>
      <c r="AM272" s="88"/>
      <c r="AN272" s="88"/>
      <c r="AO272" s="88"/>
      <c r="AP272" s="88"/>
      <c r="AQ272" s="88"/>
      <c r="AR272" s="88"/>
      <c r="AS272" s="88"/>
      <c r="AT272" s="88"/>
      <c r="AU272" s="88"/>
      <c r="AV272" s="88"/>
      <c r="AW272" s="88"/>
      <c r="AX272" s="88"/>
      <c r="AY272" s="88"/>
      <c r="AZ272" s="88"/>
      <c r="BA272" s="88"/>
      <c r="BB272" s="88"/>
      <c r="BC272" s="88"/>
      <c r="BD272" s="88"/>
      <c r="BE272" s="88"/>
      <c r="BF272" s="88"/>
    </row>
    <row r="273" spans="1:58" s="40" customFormat="1" x14ac:dyDescent="0.25">
      <c r="A273" s="44">
        <v>1800</v>
      </c>
      <c r="B273" s="44"/>
      <c r="C273" s="44"/>
      <c r="D273" s="43">
        <v>1.49297729498297</v>
      </c>
      <c r="E273" s="43">
        <v>1.1551756591844944</v>
      </c>
      <c r="F273" s="43">
        <v>1.0586064753712308</v>
      </c>
      <c r="G273" s="43">
        <v>1.0175271615216892</v>
      </c>
      <c r="H273" s="43">
        <v>2.8840774204537842</v>
      </c>
      <c r="I273" s="43">
        <v>1.2314596933784479</v>
      </c>
      <c r="J273" s="43">
        <v>1.2564980376736399</v>
      </c>
      <c r="K273" s="43">
        <v>1.4551502741091367</v>
      </c>
      <c r="L273" s="43">
        <v>1.1286491873168079</v>
      </c>
      <c r="M273" s="43">
        <v>1.236501060613076</v>
      </c>
      <c r="N273" s="43">
        <v>184.32112758334296</v>
      </c>
      <c r="O273" s="43">
        <v>1.1363926309645664</v>
      </c>
      <c r="P273" s="43">
        <v>1.0824653549497318</v>
      </c>
      <c r="Q273" s="43">
        <v>5.836678411654419</v>
      </c>
      <c r="R273" s="43">
        <v>24.287276758283827</v>
      </c>
      <c r="S273" s="43">
        <v>1.7008576222156044</v>
      </c>
      <c r="T273" s="43">
        <v>1.0457588217987668</v>
      </c>
      <c r="U273" s="43">
        <v>1.2911705758312229</v>
      </c>
      <c r="V273" s="43">
        <v>1.0095734708776984</v>
      </c>
      <c r="W273" s="43">
        <v>1.0704639746915094</v>
      </c>
      <c r="X273" s="43">
        <v>1.225336721461836</v>
      </c>
      <c r="Y273" s="43">
        <v>1.0399703699634115</v>
      </c>
      <c r="AH273" s="114"/>
      <c r="AI273" s="88"/>
      <c r="AJ273" s="88"/>
      <c r="AK273" s="88"/>
      <c r="AL273" s="88"/>
      <c r="AM273" s="88"/>
      <c r="AN273" s="88"/>
      <c r="AO273" s="88"/>
      <c r="AP273" s="88"/>
      <c r="AQ273" s="88"/>
      <c r="AR273" s="88"/>
      <c r="AS273" s="88"/>
      <c r="AT273" s="88"/>
      <c r="AU273" s="88"/>
      <c r="AV273" s="88"/>
      <c r="AW273" s="88"/>
      <c r="AX273" s="88"/>
      <c r="AY273" s="88"/>
      <c r="AZ273" s="88"/>
      <c r="BA273" s="88"/>
      <c r="BB273" s="88"/>
      <c r="BC273" s="88"/>
      <c r="BD273" s="88"/>
      <c r="BE273" s="88"/>
      <c r="BF273" s="88"/>
    </row>
    <row r="275" spans="1:58" ht="28.5" x14ac:dyDescent="0.45">
      <c r="A275" s="19" t="s">
        <v>44</v>
      </c>
    </row>
    <row r="277" spans="1:58" s="47" customFormat="1" ht="18.75" x14ac:dyDescent="0.3">
      <c r="A277" s="46" t="s">
        <v>2</v>
      </c>
      <c r="B277" s="46" t="s">
        <v>43</v>
      </c>
      <c r="C277" s="46"/>
      <c r="D277" s="46"/>
      <c r="E277" s="46"/>
      <c r="F277" s="46"/>
      <c r="G277" s="46" t="s">
        <v>42</v>
      </c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AH277" s="116"/>
      <c r="AI277" s="91"/>
      <c r="AJ277" s="91"/>
      <c r="AK277" s="91"/>
      <c r="AL277" s="91"/>
      <c r="AM277" s="91"/>
      <c r="AN277" s="91"/>
      <c r="AO277" s="91"/>
      <c r="AP277" s="91"/>
      <c r="AQ277" s="91"/>
      <c r="AR277" s="91"/>
      <c r="AS277" s="91"/>
      <c r="AT277" s="91"/>
      <c r="AU277" s="91"/>
      <c r="AV277" s="91"/>
      <c r="AW277" s="91"/>
      <c r="AX277" s="91"/>
      <c r="AY277" s="91"/>
      <c r="AZ277" s="91"/>
      <c r="BA277" s="91"/>
      <c r="BB277" s="91"/>
      <c r="BC277" s="91"/>
      <c r="BD277" s="91"/>
      <c r="BE277" s="91"/>
      <c r="BF277" s="91"/>
    </row>
    <row r="278" spans="1:58" s="47" customFormat="1" x14ac:dyDescent="0.25">
      <c r="A278" s="47" t="s">
        <v>3</v>
      </c>
      <c r="AH278" s="116"/>
      <c r="AI278" s="91"/>
      <c r="AJ278" s="91"/>
      <c r="AK278" s="91"/>
      <c r="AL278" s="91"/>
      <c r="AM278" s="91"/>
      <c r="AN278" s="91"/>
      <c r="AO278" s="91"/>
      <c r="AP278" s="91"/>
      <c r="AQ278" s="91"/>
      <c r="AR278" s="91"/>
      <c r="AS278" s="91"/>
      <c r="AT278" s="91"/>
      <c r="AU278" s="91"/>
      <c r="AV278" s="91"/>
      <c r="AW278" s="91"/>
      <c r="AX278" s="91"/>
      <c r="AY278" s="91"/>
      <c r="AZ278" s="91"/>
      <c r="BA278" s="91"/>
      <c r="BB278" s="91"/>
      <c r="BC278" s="91"/>
      <c r="BD278" s="91"/>
      <c r="BE278" s="91"/>
      <c r="BF278" s="91"/>
    </row>
    <row r="279" spans="1:58" s="47" customFormat="1" x14ac:dyDescent="0.25">
      <c r="A279" s="48" t="s">
        <v>34</v>
      </c>
      <c r="B279" s="49" t="s">
        <v>4</v>
      </c>
      <c r="C279" s="49" t="s">
        <v>5</v>
      </c>
      <c r="D279" s="48" t="s">
        <v>6</v>
      </c>
      <c r="E279" s="48" t="s">
        <v>7</v>
      </c>
      <c r="F279" s="48" t="s">
        <v>8</v>
      </c>
      <c r="G279" s="48" t="s">
        <v>9</v>
      </c>
      <c r="H279" s="48" t="s">
        <v>10</v>
      </c>
      <c r="I279" s="48" t="s">
        <v>11</v>
      </c>
      <c r="J279" s="48" t="s">
        <v>12</v>
      </c>
      <c r="K279" s="48" t="s">
        <v>13</v>
      </c>
      <c r="L279" s="48" t="s">
        <v>14</v>
      </c>
      <c r="M279" s="48" t="s">
        <v>15</v>
      </c>
      <c r="N279" s="48" t="s">
        <v>16</v>
      </c>
      <c r="O279" s="48" t="s">
        <v>17</v>
      </c>
      <c r="P279" s="48" t="s">
        <v>18</v>
      </c>
      <c r="Q279" s="48" t="s">
        <v>19</v>
      </c>
      <c r="R279" s="48" t="s">
        <v>20</v>
      </c>
      <c r="S279" s="48" t="s">
        <v>21</v>
      </c>
      <c r="T279" s="48" t="s">
        <v>22</v>
      </c>
      <c r="U279" s="48" t="s">
        <v>23</v>
      </c>
      <c r="V279" s="48" t="s">
        <v>24</v>
      </c>
      <c r="W279" s="48" t="s">
        <v>25</v>
      </c>
      <c r="X279" s="48" t="s">
        <v>26</v>
      </c>
      <c r="Y279" s="48" t="s">
        <v>27</v>
      </c>
      <c r="AH279" s="116"/>
      <c r="AI279" s="91"/>
      <c r="AJ279" s="91"/>
      <c r="AK279" s="91"/>
      <c r="AL279" s="91"/>
      <c r="AM279" s="91"/>
      <c r="AN279" s="91"/>
      <c r="AO279" s="91"/>
      <c r="AP279" s="91"/>
      <c r="AQ279" s="91"/>
      <c r="AR279" s="91"/>
      <c r="AS279" s="91"/>
      <c r="AT279" s="91"/>
      <c r="AU279" s="91"/>
      <c r="AV279" s="91"/>
      <c r="AW279" s="91"/>
      <c r="AX279" s="91"/>
      <c r="AY279" s="91"/>
      <c r="AZ279" s="91"/>
      <c r="BA279" s="91"/>
      <c r="BB279" s="91"/>
      <c r="BC279" s="91"/>
      <c r="BD279" s="91"/>
      <c r="BE279" s="91"/>
      <c r="BF279" s="91"/>
    </row>
    <row r="280" spans="1:58" s="47" customFormat="1" x14ac:dyDescent="0.25">
      <c r="A280" s="47">
        <v>3</v>
      </c>
      <c r="B280" s="47">
        <v>7.7458271089719853E-4</v>
      </c>
      <c r="C280" s="47">
        <v>2.0636363616989249E-3</v>
      </c>
      <c r="D280" s="47">
        <v>0</v>
      </c>
      <c r="E280" s="47">
        <v>0</v>
      </c>
      <c r="F280" s="47">
        <v>0</v>
      </c>
      <c r="G280" s="47">
        <v>0</v>
      </c>
      <c r="H280" s="47">
        <v>1.9755031721541906E-3</v>
      </c>
      <c r="I280" s="47">
        <v>5.4523723443324519E-5</v>
      </c>
      <c r="J280" s="47">
        <v>7.4815460628227504E-5</v>
      </c>
      <c r="K280" s="47">
        <v>5.4652981237860653E-6</v>
      </c>
      <c r="L280" s="47">
        <v>3.8205755698830963E-5</v>
      </c>
      <c r="M280" s="47">
        <v>2.5349609080436044E-5</v>
      </c>
      <c r="N280" s="47">
        <v>1.0532012593241497E-3</v>
      </c>
      <c r="O280" s="47">
        <v>3.8141357027268366E-6</v>
      </c>
      <c r="P280" s="47">
        <v>1.4822861339246828E-6</v>
      </c>
      <c r="Q280" s="47">
        <v>4.4706678330708561E-5</v>
      </c>
      <c r="R280" s="47">
        <v>1.1235433048081916E-4</v>
      </c>
      <c r="S280" s="47">
        <v>3.7323135647557748E-6</v>
      </c>
      <c r="T280" s="47">
        <v>0</v>
      </c>
      <c r="U280" s="47">
        <v>6.5428629791768513E-6</v>
      </c>
      <c r="V280" s="47">
        <v>0</v>
      </c>
      <c r="W280" s="47">
        <v>0</v>
      </c>
      <c r="X280" s="47">
        <v>2.5876062736944427E-6</v>
      </c>
      <c r="Y280" s="47">
        <v>3.5174760153657858E-6</v>
      </c>
      <c r="Z280" s="47">
        <v>0</v>
      </c>
      <c r="AA280" s="47">
        <v>0</v>
      </c>
      <c r="AB280" s="47">
        <v>0</v>
      </c>
      <c r="AC280" s="47">
        <v>0</v>
      </c>
      <c r="AD280" s="47">
        <v>0</v>
      </c>
      <c r="AE280" s="47">
        <v>0</v>
      </c>
      <c r="AF280" s="47">
        <v>0</v>
      </c>
      <c r="AH280" s="116"/>
      <c r="AI280" s="91"/>
      <c r="AJ280" s="91"/>
      <c r="AK280" s="91"/>
      <c r="AL280" s="91"/>
      <c r="AM280" s="91"/>
      <c r="AN280" s="91"/>
      <c r="AO280" s="91"/>
      <c r="AP280" s="91"/>
      <c r="AQ280" s="91"/>
      <c r="AR280" s="91"/>
      <c r="AS280" s="91"/>
      <c r="AT280" s="91"/>
      <c r="AU280" s="91"/>
      <c r="AV280" s="91"/>
      <c r="AW280" s="91"/>
      <c r="AX280" s="91"/>
      <c r="AY280" s="91"/>
      <c r="AZ280" s="91"/>
      <c r="BA280" s="91"/>
      <c r="BB280" s="91"/>
      <c r="BC280" s="91"/>
      <c r="BD280" s="91"/>
      <c r="BE280" s="91"/>
      <c r="BF280" s="91"/>
    </row>
    <row r="281" spans="1:58" s="47" customFormat="1" x14ac:dyDescent="0.25">
      <c r="A281" s="47">
        <v>10</v>
      </c>
      <c r="B281" s="47">
        <v>7.7458271089719853E-4</v>
      </c>
      <c r="C281" s="47">
        <v>2.0636363616989249E-3</v>
      </c>
      <c r="D281" s="47">
        <v>0</v>
      </c>
      <c r="E281" s="47">
        <v>0</v>
      </c>
      <c r="F281" s="47">
        <v>0</v>
      </c>
      <c r="G281" s="47">
        <v>0</v>
      </c>
      <c r="H281" s="47">
        <v>1.9755031721541906E-3</v>
      </c>
      <c r="I281" s="47">
        <v>5.4523723443324519E-5</v>
      </c>
      <c r="J281" s="47">
        <v>7.4815460628227504E-5</v>
      </c>
      <c r="K281" s="47">
        <v>5.4652981237860653E-6</v>
      </c>
      <c r="L281" s="47">
        <v>3.8205755698830963E-5</v>
      </c>
      <c r="M281" s="47">
        <v>2.5349609080436044E-5</v>
      </c>
      <c r="N281" s="47">
        <v>1.0532012593241497E-3</v>
      </c>
      <c r="O281" s="47">
        <v>3.8141357027268366E-6</v>
      </c>
      <c r="P281" s="47">
        <v>1.4822861339246828E-6</v>
      </c>
      <c r="Q281" s="47">
        <v>4.4706678330708561E-5</v>
      </c>
      <c r="R281" s="47">
        <v>1.1235433048081916E-4</v>
      </c>
      <c r="S281" s="47">
        <v>3.7323135647557748E-6</v>
      </c>
      <c r="T281" s="47">
        <v>0</v>
      </c>
      <c r="U281" s="47">
        <v>6.5428629791768513E-6</v>
      </c>
      <c r="V281" s="47">
        <v>0</v>
      </c>
      <c r="W281" s="47">
        <v>0</v>
      </c>
      <c r="X281" s="47">
        <v>2.5876062736944427E-6</v>
      </c>
      <c r="Y281" s="47">
        <v>3.5174760153657858E-6</v>
      </c>
      <c r="Z281" s="47">
        <v>0</v>
      </c>
      <c r="AA281" s="47">
        <v>0</v>
      </c>
      <c r="AB281" s="47">
        <v>0</v>
      </c>
      <c r="AC281" s="47">
        <v>0</v>
      </c>
      <c r="AD281" s="47">
        <v>0</v>
      </c>
      <c r="AE281" s="47">
        <v>0</v>
      </c>
      <c r="AF281" s="47">
        <v>0</v>
      </c>
      <c r="AH281" s="116"/>
      <c r="AI281" s="91"/>
      <c r="AJ281" s="91"/>
      <c r="AK281" s="91"/>
      <c r="AL281" s="91"/>
      <c r="AM281" s="91"/>
      <c r="AN281" s="91"/>
      <c r="AO281" s="91"/>
      <c r="AP281" s="91"/>
      <c r="AQ281" s="91"/>
      <c r="AR281" s="91"/>
      <c r="AS281" s="91"/>
      <c r="AT281" s="91"/>
      <c r="AU281" s="91"/>
      <c r="AV281" s="91"/>
      <c r="AW281" s="91"/>
      <c r="AX281" s="91"/>
      <c r="AY281" s="91"/>
      <c r="AZ281" s="91"/>
      <c r="BA281" s="91"/>
      <c r="BB281" s="91"/>
      <c r="BC281" s="91"/>
      <c r="BD281" s="91"/>
      <c r="BE281" s="91"/>
      <c r="BF281" s="91"/>
    </row>
    <row r="282" spans="1:58" s="47" customFormat="1" x14ac:dyDescent="0.25">
      <c r="A282" s="47">
        <v>30</v>
      </c>
      <c r="B282" s="47">
        <v>7.7458271089719853E-4</v>
      </c>
      <c r="C282" s="47">
        <v>2.0636363616989249E-3</v>
      </c>
      <c r="D282" s="47">
        <v>0</v>
      </c>
      <c r="E282" s="47">
        <v>0</v>
      </c>
      <c r="F282" s="47">
        <v>0</v>
      </c>
      <c r="G282" s="47">
        <v>0</v>
      </c>
      <c r="H282" s="47">
        <v>1.9755031721541906E-3</v>
      </c>
      <c r="I282" s="47">
        <v>5.4523723443324519E-5</v>
      </c>
      <c r="J282" s="47">
        <v>7.4815460628227504E-5</v>
      </c>
      <c r="K282" s="47">
        <v>5.4652981237860653E-6</v>
      </c>
      <c r="L282" s="47">
        <v>3.8205755698830963E-5</v>
      </c>
      <c r="M282" s="47">
        <v>2.5349609080436044E-5</v>
      </c>
      <c r="N282" s="47">
        <v>1.0532012593241497E-3</v>
      </c>
      <c r="O282" s="47">
        <v>3.8141357027268366E-6</v>
      </c>
      <c r="P282" s="47">
        <v>1.4822861339246828E-6</v>
      </c>
      <c r="Q282" s="47">
        <v>4.4706678330708561E-5</v>
      </c>
      <c r="R282" s="47">
        <v>1.1235433048081916E-4</v>
      </c>
      <c r="S282" s="47">
        <v>3.7323135647557748E-6</v>
      </c>
      <c r="T282" s="47">
        <v>0</v>
      </c>
      <c r="U282" s="47">
        <v>6.5428629791768513E-6</v>
      </c>
      <c r="V282" s="47">
        <v>0</v>
      </c>
      <c r="W282" s="47">
        <v>0</v>
      </c>
      <c r="X282" s="47">
        <v>2.5876062736944427E-6</v>
      </c>
      <c r="Y282" s="47">
        <v>3.5174760153657858E-6</v>
      </c>
      <c r="Z282" s="47">
        <v>0</v>
      </c>
      <c r="AA282" s="47">
        <v>0</v>
      </c>
      <c r="AB282" s="47">
        <v>0</v>
      </c>
      <c r="AC282" s="47">
        <v>0</v>
      </c>
      <c r="AD282" s="47">
        <v>0</v>
      </c>
      <c r="AE282" s="47">
        <v>0</v>
      </c>
      <c r="AF282" s="47">
        <v>0</v>
      </c>
      <c r="AH282" s="116"/>
      <c r="AI282" s="91"/>
      <c r="AJ282" s="91"/>
      <c r="AK282" s="91"/>
      <c r="AL282" s="91"/>
      <c r="AM282" s="91"/>
      <c r="AN282" s="91"/>
      <c r="AO282" s="91"/>
      <c r="AP282" s="91"/>
      <c r="AQ282" s="91"/>
      <c r="AR282" s="91"/>
      <c r="AS282" s="91"/>
      <c r="AT282" s="91"/>
      <c r="AU282" s="91"/>
      <c r="AV282" s="91"/>
      <c r="AW282" s="91"/>
      <c r="AX282" s="91"/>
      <c r="AY282" s="91"/>
      <c r="AZ282" s="91"/>
      <c r="BA282" s="91"/>
      <c r="BB282" s="91"/>
      <c r="BC282" s="91"/>
      <c r="BD282" s="91"/>
      <c r="BE282" s="91"/>
      <c r="BF282" s="91"/>
    </row>
    <row r="283" spans="1:58" s="47" customFormat="1" x14ac:dyDescent="0.25">
      <c r="A283" s="47">
        <v>60</v>
      </c>
      <c r="B283" s="47">
        <v>7.7458271089719853E-4</v>
      </c>
      <c r="C283" s="47">
        <v>2.0636363616989249E-3</v>
      </c>
      <c r="D283" s="47">
        <v>0</v>
      </c>
      <c r="E283" s="47">
        <v>0</v>
      </c>
      <c r="F283" s="47">
        <v>0</v>
      </c>
      <c r="G283" s="47">
        <v>0</v>
      </c>
      <c r="H283" s="47">
        <v>1.9755031721541906E-3</v>
      </c>
      <c r="I283" s="47">
        <v>5.4523723443324519E-5</v>
      </c>
      <c r="J283" s="47">
        <v>7.4815460628227504E-5</v>
      </c>
      <c r="K283" s="47">
        <v>5.4652981237860653E-6</v>
      </c>
      <c r="L283" s="47">
        <v>3.8205755698830963E-5</v>
      </c>
      <c r="M283" s="47">
        <v>2.5349609080436044E-5</v>
      </c>
      <c r="N283" s="47">
        <v>1.0532012593241497E-3</v>
      </c>
      <c r="O283" s="47">
        <v>3.8141357027268366E-6</v>
      </c>
      <c r="P283" s="47">
        <v>1.4822861339246828E-6</v>
      </c>
      <c r="Q283" s="47">
        <v>4.4706678330708561E-5</v>
      </c>
      <c r="R283" s="47">
        <v>1.1235433048081916E-4</v>
      </c>
      <c r="S283" s="47">
        <v>3.7323135647557748E-6</v>
      </c>
      <c r="T283" s="47">
        <v>0</v>
      </c>
      <c r="U283" s="47">
        <v>6.5428629791768513E-6</v>
      </c>
      <c r="V283" s="47">
        <v>0</v>
      </c>
      <c r="W283" s="47">
        <v>0</v>
      </c>
      <c r="X283" s="47">
        <v>2.5876062736944427E-6</v>
      </c>
      <c r="Y283" s="47">
        <v>3.5174760153657858E-6</v>
      </c>
      <c r="Z283" s="47">
        <v>0</v>
      </c>
      <c r="AA283" s="47">
        <v>0</v>
      </c>
      <c r="AB283" s="47">
        <v>0</v>
      </c>
      <c r="AC283" s="47">
        <v>0</v>
      </c>
      <c r="AD283" s="47">
        <v>0</v>
      </c>
      <c r="AE283" s="47">
        <v>0</v>
      </c>
      <c r="AF283" s="47">
        <v>0</v>
      </c>
      <c r="AH283" s="116"/>
      <c r="AI283" s="91"/>
      <c r="AJ283" s="91"/>
      <c r="AK283" s="91"/>
      <c r="AL283" s="91"/>
      <c r="AM283" s="91"/>
      <c r="AN283" s="91"/>
      <c r="AO283" s="91"/>
      <c r="AP283" s="91"/>
      <c r="AQ283" s="91"/>
      <c r="AR283" s="91"/>
      <c r="AS283" s="91"/>
      <c r="AT283" s="91"/>
      <c r="AU283" s="91"/>
      <c r="AV283" s="91"/>
      <c r="AW283" s="91"/>
      <c r="AX283" s="91"/>
      <c r="AY283" s="91"/>
      <c r="AZ283" s="91"/>
      <c r="BA283" s="91"/>
      <c r="BB283" s="91"/>
      <c r="BC283" s="91"/>
      <c r="BD283" s="91"/>
      <c r="BE283" s="91"/>
      <c r="BF283" s="91"/>
    </row>
    <row r="284" spans="1:58" s="47" customFormat="1" x14ac:dyDescent="0.25">
      <c r="A284" s="47">
        <v>120</v>
      </c>
      <c r="B284" s="47">
        <v>7.7458271089719853E-4</v>
      </c>
      <c r="C284" s="47">
        <v>2.0636363616989249E-3</v>
      </c>
      <c r="D284" s="47">
        <v>0</v>
      </c>
      <c r="E284" s="47">
        <v>0</v>
      </c>
      <c r="F284" s="47">
        <v>0</v>
      </c>
      <c r="G284" s="47">
        <v>0</v>
      </c>
      <c r="H284" s="47">
        <v>1.9755031721541906E-3</v>
      </c>
      <c r="I284" s="47">
        <v>5.4523723443324519E-5</v>
      </c>
      <c r="J284" s="47">
        <v>7.4815460628227504E-5</v>
      </c>
      <c r="K284" s="47">
        <v>5.4652981237860653E-6</v>
      </c>
      <c r="L284" s="47">
        <v>3.8205755698830963E-5</v>
      </c>
      <c r="M284" s="47">
        <v>2.5349609080436044E-5</v>
      </c>
      <c r="N284" s="47">
        <v>1.0532012593241497E-3</v>
      </c>
      <c r="O284" s="47">
        <v>3.8141357027268366E-6</v>
      </c>
      <c r="P284" s="47">
        <v>1.4822861339246828E-6</v>
      </c>
      <c r="Q284" s="47">
        <v>4.4706678330708561E-5</v>
      </c>
      <c r="R284" s="47">
        <v>1.1235433048081916E-4</v>
      </c>
      <c r="S284" s="47">
        <v>3.7323135647557748E-6</v>
      </c>
      <c r="T284" s="47">
        <v>0</v>
      </c>
      <c r="U284" s="47">
        <v>6.5428629791768513E-6</v>
      </c>
      <c r="V284" s="47">
        <v>0</v>
      </c>
      <c r="W284" s="47">
        <v>0</v>
      </c>
      <c r="X284" s="47">
        <v>2.5876062736944427E-6</v>
      </c>
      <c r="Y284" s="47">
        <v>3.5174760153657858E-6</v>
      </c>
      <c r="Z284" s="47">
        <v>0</v>
      </c>
      <c r="AA284" s="47">
        <v>0</v>
      </c>
      <c r="AB284" s="47">
        <v>0</v>
      </c>
      <c r="AC284" s="47">
        <v>0</v>
      </c>
      <c r="AD284" s="47">
        <v>0</v>
      </c>
      <c r="AE284" s="47">
        <v>0</v>
      </c>
      <c r="AF284" s="47">
        <v>0</v>
      </c>
      <c r="AH284" s="116"/>
      <c r="AI284" s="91"/>
      <c r="AJ284" s="91"/>
      <c r="AK284" s="91"/>
      <c r="AL284" s="91"/>
      <c r="AM284" s="91"/>
      <c r="AN284" s="91"/>
      <c r="AO284" s="91"/>
      <c r="AP284" s="91"/>
      <c r="AQ284" s="91"/>
      <c r="AR284" s="91"/>
      <c r="AS284" s="91"/>
      <c r="AT284" s="91"/>
      <c r="AU284" s="91"/>
      <c r="AV284" s="91"/>
      <c r="AW284" s="91"/>
      <c r="AX284" s="91"/>
      <c r="AY284" s="91"/>
      <c r="AZ284" s="91"/>
      <c r="BA284" s="91"/>
      <c r="BB284" s="91"/>
      <c r="BC284" s="91"/>
      <c r="BD284" s="91"/>
      <c r="BE284" s="91"/>
      <c r="BF284" s="91"/>
    </row>
    <row r="285" spans="1:58" s="47" customFormat="1" x14ac:dyDescent="0.25">
      <c r="A285" s="47">
        <v>300</v>
      </c>
      <c r="B285" s="47">
        <v>7.7458271089719853E-4</v>
      </c>
      <c r="C285" s="47">
        <v>2.0636363616989249E-3</v>
      </c>
      <c r="D285" s="47">
        <v>0</v>
      </c>
      <c r="E285" s="47">
        <v>0</v>
      </c>
      <c r="F285" s="47">
        <v>0</v>
      </c>
      <c r="G285" s="47">
        <v>0</v>
      </c>
      <c r="H285" s="47">
        <v>1.9755031721541906E-3</v>
      </c>
      <c r="I285" s="47">
        <v>5.4523723443324519E-5</v>
      </c>
      <c r="J285" s="47">
        <v>7.4815460628227504E-5</v>
      </c>
      <c r="K285" s="47">
        <v>5.4652981237860653E-6</v>
      </c>
      <c r="L285" s="47">
        <v>3.8205755698830963E-5</v>
      </c>
      <c r="M285" s="47">
        <v>2.5349609080436044E-5</v>
      </c>
      <c r="N285" s="47">
        <v>1.0532012593241497E-3</v>
      </c>
      <c r="O285" s="47">
        <v>3.8141357027268366E-6</v>
      </c>
      <c r="P285" s="47">
        <v>1.4822861339246828E-6</v>
      </c>
      <c r="Q285" s="47">
        <v>4.4706678330708561E-5</v>
      </c>
      <c r="R285" s="47">
        <v>1.1235433048081916E-4</v>
      </c>
      <c r="S285" s="47">
        <v>3.7323135647557748E-6</v>
      </c>
      <c r="T285" s="47">
        <v>0</v>
      </c>
      <c r="U285" s="47">
        <v>6.5428629791768513E-6</v>
      </c>
      <c r="V285" s="47">
        <v>0</v>
      </c>
      <c r="W285" s="47">
        <v>0</v>
      </c>
      <c r="X285" s="47">
        <v>2.5876062736944427E-6</v>
      </c>
      <c r="Y285" s="47">
        <v>3.5174760153657858E-6</v>
      </c>
      <c r="Z285" s="47">
        <v>0</v>
      </c>
      <c r="AA285" s="47">
        <v>0</v>
      </c>
      <c r="AB285" s="47">
        <v>0</v>
      </c>
      <c r="AC285" s="47">
        <v>0</v>
      </c>
      <c r="AD285" s="47">
        <v>0</v>
      </c>
      <c r="AE285" s="47">
        <v>0</v>
      </c>
      <c r="AF285" s="47">
        <v>0</v>
      </c>
      <c r="AH285" s="116"/>
      <c r="AI285" s="91"/>
      <c r="AJ285" s="91"/>
      <c r="AK285" s="91"/>
      <c r="AL285" s="91"/>
      <c r="AM285" s="91"/>
      <c r="AN285" s="91"/>
      <c r="AO285" s="91"/>
      <c r="AP285" s="91"/>
      <c r="AQ285" s="91"/>
      <c r="AR285" s="91"/>
      <c r="AS285" s="91"/>
      <c r="AT285" s="91"/>
      <c r="AU285" s="91"/>
      <c r="AV285" s="91"/>
      <c r="AW285" s="91"/>
      <c r="AX285" s="91"/>
      <c r="AY285" s="91"/>
      <c r="AZ285" s="91"/>
      <c r="BA285" s="91"/>
      <c r="BB285" s="91"/>
      <c r="BC285" s="91"/>
      <c r="BD285" s="91"/>
      <c r="BE285" s="91"/>
      <c r="BF285" s="91"/>
    </row>
    <row r="286" spans="1:58" s="47" customFormat="1" x14ac:dyDescent="0.25">
      <c r="A286" s="47">
        <v>600</v>
      </c>
      <c r="B286" s="47">
        <v>7.7458271089719853E-4</v>
      </c>
      <c r="C286" s="47">
        <v>2.0636363616989249E-3</v>
      </c>
      <c r="D286" s="47">
        <v>0</v>
      </c>
      <c r="E286" s="47">
        <v>0</v>
      </c>
      <c r="F286" s="47">
        <v>0</v>
      </c>
      <c r="G286" s="47">
        <v>0</v>
      </c>
      <c r="H286" s="47">
        <v>1.9755031721541906E-3</v>
      </c>
      <c r="I286" s="47">
        <v>5.4523723443324519E-5</v>
      </c>
      <c r="J286" s="47">
        <v>7.4815460628227504E-5</v>
      </c>
      <c r="K286" s="47">
        <v>5.4652981237860653E-6</v>
      </c>
      <c r="L286" s="47">
        <v>3.8205755698830963E-5</v>
      </c>
      <c r="M286" s="47">
        <v>2.5349609080436044E-5</v>
      </c>
      <c r="N286" s="47">
        <v>1.0532012593241497E-3</v>
      </c>
      <c r="O286" s="47">
        <v>3.8141357027268366E-6</v>
      </c>
      <c r="P286" s="47">
        <v>1.4822861339246828E-6</v>
      </c>
      <c r="Q286" s="47">
        <v>4.4706678330708561E-5</v>
      </c>
      <c r="R286" s="47">
        <v>1.1235433048081916E-4</v>
      </c>
      <c r="S286" s="47">
        <v>3.7323135647557748E-6</v>
      </c>
      <c r="T286" s="47">
        <v>0</v>
      </c>
      <c r="U286" s="47">
        <v>6.5428629791768513E-6</v>
      </c>
      <c r="V286" s="47">
        <v>0</v>
      </c>
      <c r="W286" s="47">
        <v>0</v>
      </c>
      <c r="X286" s="47">
        <v>2.5876062736944427E-6</v>
      </c>
      <c r="Y286" s="47">
        <v>3.5174760153657858E-6</v>
      </c>
      <c r="Z286" s="47">
        <v>0</v>
      </c>
      <c r="AA286" s="47">
        <v>0</v>
      </c>
      <c r="AB286" s="47">
        <v>0</v>
      </c>
      <c r="AC286" s="47">
        <v>0</v>
      </c>
      <c r="AD286" s="47">
        <v>0</v>
      </c>
      <c r="AE286" s="47">
        <v>0</v>
      </c>
      <c r="AF286" s="47">
        <v>0</v>
      </c>
      <c r="AH286" s="116"/>
      <c r="AI286" s="91"/>
      <c r="AJ286" s="91"/>
      <c r="AK286" s="91"/>
      <c r="AL286" s="91"/>
      <c r="AM286" s="91"/>
      <c r="AN286" s="91"/>
      <c r="AO286" s="91"/>
      <c r="AP286" s="91"/>
      <c r="AQ286" s="91"/>
      <c r="AR286" s="91"/>
      <c r="AS286" s="91"/>
      <c r="AT286" s="91"/>
      <c r="AU286" s="91"/>
      <c r="AV286" s="91"/>
      <c r="AW286" s="91"/>
      <c r="AX286" s="91"/>
      <c r="AY286" s="91"/>
      <c r="AZ286" s="91"/>
      <c r="BA286" s="91"/>
      <c r="BB286" s="91"/>
      <c r="BC286" s="91"/>
      <c r="BD286" s="91"/>
      <c r="BE286" s="91"/>
      <c r="BF286" s="91"/>
    </row>
    <row r="287" spans="1:58" s="47" customFormat="1" x14ac:dyDescent="0.25">
      <c r="A287" s="47">
        <v>1800</v>
      </c>
      <c r="B287" s="47">
        <v>7.7458271089719853E-4</v>
      </c>
      <c r="C287" s="47">
        <v>2.0636363616989249E-3</v>
      </c>
      <c r="D287" s="47">
        <v>0</v>
      </c>
      <c r="E287" s="47">
        <v>0</v>
      </c>
      <c r="F287" s="47">
        <v>0</v>
      </c>
      <c r="G287" s="47">
        <v>0</v>
      </c>
      <c r="H287" s="47">
        <v>1.9755031721541906E-3</v>
      </c>
      <c r="I287" s="47">
        <v>5.4523723443324519E-5</v>
      </c>
      <c r="J287" s="47">
        <v>7.4815460628227504E-5</v>
      </c>
      <c r="K287" s="47">
        <v>5.4652981237860653E-6</v>
      </c>
      <c r="L287" s="47">
        <v>3.8205755698830963E-5</v>
      </c>
      <c r="M287" s="47">
        <v>2.5349609080436044E-5</v>
      </c>
      <c r="N287" s="47">
        <v>1.0532012593241497E-3</v>
      </c>
      <c r="O287" s="47">
        <v>3.8141357027268366E-6</v>
      </c>
      <c r="P287" s="47">
        <v>1.4822861339246828E-6</v>
      </c>
      <c r="Q287" s="47">
        <v>4.4706678330708561E-5</v>
      </c>
      <c r="R287" s="47">
        <v>1.1235433048081916E-4</v>
      </c>
      <c r="S287" s="47">
        <v>3.7323135647557748E-6</v>
      </c>
      <c r="T287" s="47">
        <v>0</v>
      </c>
      <c r="U287" s="47">
        <v>6.5428629791768513E-6</v>
      </c>
      <c r="V287" s="47">
        <v>0</v>
      </c>
      <c r="W287" s="47">
        <v>0</v>
      </c>
      <c r="X287" s="47">
        <v>2.5876062736944427E-6</v>
      </c>
      <c r="Y287" s="47">
        <v>3.5174760153657858E-6</v>
      </c>
      <c r="Z287" s="47">
        <v>0</v>
      </c>
      <c r="AA287" s="47">
        <v>0</v>
      </c>
      <c r="AB287" s="47">
        <v>0</v>
      </c>
      <c r="AC287" s="47">
        <v>0</v>
      </c>
      <c r="AD287" s="47">
        <v>0</v>
      </c>
      <c r="AE287" s="47">
        <v>0</v>
      </c>
      <c r="AF287" s="47">
        <v>0</v>
      </c>
      <c r="AH287" s="116"/>
      <c r="AI287" s="91"/>
      <c r="AJ287" s="91"/>
      <c r="AK287" s="91"/>
      <c r="AL287" s="91"/>
      <c r="AM287" s="91"/>
      <c r="AN287" s="91"/>
      <c r="AO287" s="91"/>
      <c r="AP287" s="91"/>
      <c r="AQ287" s="91"/>
      <c r="AR287" s="91"/>
      <c r="AS287" s="91"/>
      <c r="AT287" s="91"/>
      <c r="AU287" s="91"/>
      <c r="AV287" s="91"/>
      <c r="AW287" s="91"/>
      <c r="AX287" s="91"/>
      <c r="AY287" s="91"/>
      <c r="AZ287" s="91"/>
      <c r="BA287" s="91"/>
      <c r="BB287" s="91"/>
      <c r="BC287" s="91"/>
      <c r="BD287" s="91"/>
      <c r="BE287" s="91"/>
      <c r="BF287" s="91"/>
    </row>
    <row r="288" spans="1:58" s="47" customFormat="1" x14ac:dyDescent="0.25">
      <c r="AH288" s="116"/>
      <c r="AI288" s="91"/>
      <c r="AJ288" s="91"/>
      <c r="AK288" s="91"/>
      <c r="AL288" s="91"/>
      <c r="AM288" s="91"/>
      <c r="AN288" s="91"/>
      <c r="AO288" s="91"/>
      <c r="AP288" s="91"/>
      <c r="AQ288" s="91"/>
      <c r="AR288" s="91"/>
      <c r="AS288" s="91"/>
      <c r="AT288" s="91"/>
      <c r="AU288" s="91"/>
      <c r="AV288" s="91"/>
      <c r="AW288" s="91"/>
      <c r="AX288" s="91"/>
      <c r="AY288" s="91"/>
      <c r="AZ288" s="91"/>
      <c r="BA288" s="91"/>
      <c r="BB288" s="91"/>
      <c r="BC288" s="91"/>
      <c r="BD288" s="91"/>
      <c r="BE288" s="91"/>
      <c r="BF288" s="91"/>
    </row>
    <row r="289" spans="1:58" s="47" customFormat="1" x14ac:dyDescent="0.25">
      <c r="A289" s="47" t="s">
        <v>28</v>
      </c>
      <c r="AH289" s="116"/>
      <c r="AI289" s="91"/>
      <c r="AJ289" s="91"/>
      <c r="AK289" s="91"/>
      <c r="AL289" s="91"/>
      <c r="AM289" s="91"/>
      <c r="AN289" s="91"/>
      <c r="AO289" s="91"/>
      <c r="AP289" s="91"/>
      <c r="AQ289" s="91"/>
      <c r="AR289" s="91"/>
      <c r="AS289" s="91"/>
      <c r="AT289" s="91"/>
      <c r="AU289" s="91"/>
      <c r="AV289" s="91"/>
      <c r="AW289" s="91"/>
      <c r="AX289" s="91"/>
      <c r="AY289" s="91"/>
      <c r="AZ289" s="91"/>
      <c r="BA289" s="91"/>
      <c r="BB289" s="91"/>
      <c r="BC289" s="91"/>
      <c r="BD289" s="91"/>
      <c r="BE289" s="91"/>
      <c r="BF289" s="91"/>
    </row>
    <row r="290" spans="1:58" s="47" customFormat="1" x14ac:dyDescent="0.25">
      <c r="A290" s="48" t="s">
        <v>34</v>
      </c>
      <c r="B290" s="49"/>
      <c r="C290" s="49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AH290" s="116"/>
      <c r="AI290" s="91"/>
      <c r="AJ290" s="91"/>
      <c r="AK290" s="91"/>
      <c r="AL290" s="91"/>
      <c r="AM290" s="91"/>
      <c r="AN290" s="91"/>
      <c r="AO290" s="91"/>
      <c r="AP290" s="91"/>
      <c r="AQ290" s="91"/>
      <c r="AR290" s="91"/>
      <c r="AS290" s="91"/>
      <c r="AT290" s="91"/>
      <c r="AU290" s="91"/>
      <c r="AV290" s="91"/>
      <c r="AW290" s="91"/>
      <c r="AX290" s="91"/>
      <c r="AY290" s="91"/>
      <c r="AZ290" s="91"/>
      <c r="BA290" s="91"/>
      <c r="BB290" s="91"/>
      <c r="BC290" s="91"/>
      <c r="BD290" s="91"/>
      <c r="BE290" s="91"/>
      <c r="BF290" s="91"/>
    </row>
    <row r="291" spans="1:58" s="47" customFormat="1" x14ac:dyDescent="0.25">
      <c r="A291" s="47">
        <v>3</v>
      </c>
      <c r="B291" s="47">
        <v>0.15652753257842306</v>
      </c>
      <c r="C291" s="47">
        <v>0.41701925861693684</v>
      </c>
      <c r="D291" s="47">
        <v>0</v>
      </c>
      <c r="E291" s="47">
        <v>0</v>
      </c>
      <c r="F291" s="47">
        <v>0</v>
      </c>
      <c r="G291" s="47">
        <v>0</v>
      </c>
      <c r="H291" s="47">
        <v>0.15583351833229545</v>
      </c>
      <c r="I291" s="47">
        <v>6.6844068609134819E-4</v>
      </c>
      <c r="J291" s="47">
        <v>1.5070101603093184E-3</v>
      </c>
      <c r="K291" s="47">
        <v>6.7367549666966274E-5</v>
      </c>
      <c r="L291" s="47">
        <v>1.928710292779752E-4</v>
      </c>
      <c r="M291" s="47">
        <v>2.6200049420864707E-4</v>
      </c>
      <c r="N291" s="47">
        <v>0.26318864684186327</v>
      </c>
      <c r="O291" s="47">
        <v>3.0085638666510707E-5</v>
      </c>
      <c r="P291" s="47">
        <v>3.5766874316728108E-6</v>
      </c>
      <c r="Q291" s="47">
        <v>7.6492698058664322E-4</v>
      </c>
      <c r="R291" s="47">
        <v>3.8081634110230058E-3</v>
      </c>
      <c r="S291" s="47">
        <v>5.2967118637399002E-6</v>
      </c>
      <c r="T291" s="47">
        <v>0</v>
      </c>
      <c r="U291" s="47">
        <v>8.0286171196509873E-5</v>
      </c>
      <c r="V291" s="47">
        <v>0</v>
      </c>
      <c r="W291" s="47">
        <v>0</v>
      </c>
      <c r="X291" s="47">
        <v>8.6181915949601268E-6</v>
      </c>
      <c r="Y291" s="47">
        <v>3.2399918563934611E-5</v>
      </c>
      <c r="Z291" s="47">
        <v>0</v>
      </c>
      <c r="AA291" s="47">
        <v>0</v>
      </c>
      <c r="AB291" s="47">
        <v>0</v>
      </c>
      <c r="AC291" s="47">
        <v>0</v>
      </c>
      <c r="AD291" s="47">
        <v>0</v>
      </c>
      <c r="AE291" s="47">
        <v>0</v>
      </c>
      <c r="AF291" s="47">
        <v>0</v>
      </c>
      <c r="AH291" s="116"/>
      <c r="AI291" s="91"/>
      <c r="AJ291" s="91"/>
      <c r="AK291" s="91"/>
      <c r="AL291" s="91"/>
      <c r="AM291" s="91"/>
      <c r="AN291" s="91"/>
      <c r="AO291" s="91"/>
      <c r="AP291" s="91"/>
      <c r="AQ291" s="91"/>
      <c r="AR291" s="91"/>
      <c r="AS291" s="91"/>
      <c r="AT291" s="91"/>
      <c r="AU291" s="91"/>
      <c r="AV291" s="91"/>
      <c r="AW291" s="91"/>
      <c r="AX291" s="91"/>
      <c r="AY291" s="91"/>
      <c r="AZ291" s="91"/>
      <c r="BA291" s="91"/>
      <c r="BB291" s="91"/>
      <c r="BC291" s="91"/>
      <c r="BD291" s="91"/>
      <c r="BE291" s="91"/>
      <c r="BF291" s="91"/>
    </row>
    <row r="292" spans="1:58" s="47" customFormat="1" x14ac:dyDescent="0.25">
      <c r="A292" s="47">
        <v>10</v>
      </c>
      <c r="B292" s="47">
        <v>0.15652753257842306</v>
      </c>
      <c r="C292" s="47">
        <v>0.41701925861693684</v>
      </c>
      <c r="D292" s="47">
        <v>0</v>
      </c>
      <c r="E292" s="47">
        <v>0</v>
      </c>
      <c r="F292" s="47">
        <v>0</v>
      </c>
      <c r="G292" s="47">
        <v>0</v>
      </c>
      <c r="H292" s="47">
        <v>0.15583351833229545</v>
      </c>
      <c r="I292" s="47">
        <v>6.6844068609134819E-4</v>
      </c>
      <c r="J292" s="47">
        <v>1.5070101603093184E-3</v>
      </c>
      <c r="K292" s="47">
        <v>6.7367549666966274E-5</v>
      </c>
      <c r="L292" s="47">
        <v>1.928710292779752E-4</v>
      </c>
      <c r="M292" s="47">
        <v>2.6200049420864707E-4</v>
      </c>
      <c r="N292" s="47">
        <v>0.26318864684186327</v>
      </c>
      <c r="O292" s="47">
        <v>3.0085638666510707E-5</v>
      </c>
      <c r="P292" s="47">
        <v>3.5766874316728108E-6</v>
      </c>
      <c r="Q292" s="47">
        <v>7.6492698058664322E-4</v>
      </c>
      <c r="R292" s="47">
        <v>3.8081634110230058E-3</v>
      </c>
      <c r="S292" s="47">
        <v>5.2967118637399002E-6</v>
      </c>
      <c r="T292" s="47">
        <v>0</v>
      </c>
      <c r="U292" s="47">
        <v>8.0286171196509873E-5</v>
      </c>
      <c r="V292" s="47">
        <v>0</v>
      </c>
      <c r="W292" s="47">
        <v>0</v>
      </c>
      <c r="X292" s="47">
        <v>8.6181915949601268E-6</v>
      </c>
      <c r="Y292" s="47">
        <v>3.2399918563934611E-5</v>
      </c>
      <c r="Z292" s="47">
        <v>0</v>
      </c>
      <c r="AA292" s="47">
        <v>0</v>
      </c>
      <c r="AB292" s="47">
        <v>0</v>
      </c>
      <c r="AC292" s="47">
        <v>0</v>
      </c>
      <c r="AD292" s="47">
        <v>0</v>
      </c>
      <c r="AE292" s="47">
        <v>0</v>
      </c>
      <c r="AF292" s="47">
        <v>0</v>
      </c>
      <c r="AH292" s="116"/>
      <c r="AI292" s="91"/>
      <c r="AJ292" s="91"/>
      <c r="AK292" s="91"/>
      <c r="AL292" s="91"/>
      <c r="AM292" s="91"/>
      <c r="AN292" s="91"/>
      <c r="AO292" s="91"/>
      <c r="AP292" s="91"/>
      <c r="AQ292" s="91"/>
      <c r="AR292" s="91"/>
      <c r="AS292" s="91"/>
      <c r="AT292" s="91"/>
      <c r="AU292" s="91"/>
      <c r="AV292" s="91"/>
      <c r="AW292" s="91"/>
      <c r="AX292" s="91"/>
      <c r="AY292" s="91"/>
      <c r="AZ292" s="91"/>
      <c r="BA292" s="91"/>
      <c r="BB292" s="91"/>
      <c r="BC292" s="91"/>
      <c r="BD292" s="91"/>
      <c r="BE292" s="91"/>
      <c r="BF292" s="91"/>
    </row>
    <row r="293" spans="1:58" s="47" customFormat="1" x14ac:dyDescent="0.25">
      <c r="A293" s="47">
        <v>30</v>
      </c>
      <c r="B293" s="47">
        <v>0.15652753257842306</v>
      </c>
      <c r="C293" s="47">
        <v>0.41701925861693684</v>
      </c>
      <c r="D293" s="47">
        <v>0</v>
      </c>
      <c r="E293" s="47">
        <v>0</v>
      </c>
      <c r="F293" s="47">
        <v>0</v>
      </c>
      <c r="G293" s="47">
        <v>0</v>
      </c>
      <c r="H293" s="47">
        <v>0.15583351833229545</v>
      </c>
      <c r="I293" s="47">
        <v>6.6844068609134819E-4</v>
      </c>
      <c r="J293" s="47">
        <v>1.5070101603093184E-3</v>
      </c>
      <c r="K293" s="47">
        <v>6.7367549666966274E-5</v>
      </c>
      <c r="L293" s="47">
        <v>1.928710292779752E-4</v>
      </c>
      <c r="M293" s="47">
        <v>2.6200049420864707E-4</v>
      </c>
      <c r="N293" s="47">
        <v>0.26318864684186327</v>
      </c>
      <c r="O293" s="47">
        <v>3.0085638666510707E-5</v>
      </c>
      <c r="P293" s="47">
        <v>3.5766874316728108E-6</v>
      </c>
      <c r="Q293" s="47">
        <v>7.6492698058664322E-4</v>
      </c>
      <c r="R293" s="47">
        <v>3.8081634110230058E-3</v>
      </c>
      <c r="S293" s="47">
        <v>5.2967118637399002E-6</v>
      </c>
      <c r="T293" s="47">
        <v>0</v>
      </c>
      <c r="U293" s="47">
        <v>8.0286171196509873E-5</v>
      </c>
      <c r="V293" s="47">
        <v>0</v>
      </c>
      <c r="W293" s="47">
        <v>0</v>
      </c>
      <c r="X293" s="47">
        <v>8.6181915949601268E-6</v>
      </c>
      <c r="Y293" s="47">
        <v>3.2399918563934611E-5</v>
      </c>
      <c r="Z293" s="47">
        <v>0</v>
      </c>
      <c r="AA293" s="47">
        <v>0</v>
      </c>
      <c r="AB293" s="47">
        <v>0</v>
      </c>
      <c r="AC293" s="47">
        <v>0</v>
      </c>
      <c r="AD293" s="47">
        <v>0</v>
      </c>
      <c r="AE293" s="47">
        <v>0</v>
      </c>
      <c r="AF293" s="47">
        <v>0</v>
      </c>
      <c r="AH293" s="116"/>
      <c r="AI293" s="91"/>
      <c r="AJ293" s="91"/>
      <c r="AK293" s="91"/>
      <c r="AL293" s="91"/>
      <c r="AM293" s="91"/>
      <c r="AN293" s="91"/>
      <c r="AO293" s="91"/>
      <c r="AP293" s="91"/>
      <c r="AQ293" s="91"/>
      <c r="AR293" s="91"/>
      <c r="AS293" s="91"/>
      <c r="AT293" s="91"/>
      <c r="AU293" s="91"/>
      <c r="AV293" s="91"/>
      <c r="AW293" s="91"/>
      <c r="AX293" s="91"/>
      <c r="AY293" s="91"/>
      <c r="AZ293" s="91"/>
      <c r="BA293" s="91"/>
      <c r="BB293" s="91"/>
      <c r="BC293" s="91"/>
      <c r="BD293" s="91"/>
      <c r="BE293" s="91"/>
      <c r="BF293" s="91"/>
    </row>
    <row r="294" spans="1:58" s="47" customFormat="1" x14ac:dyDescent="0.25">
      <c r="A294" s="47">
        <v>60</v>
      </c>
      <c r="B294" s="47">
        <v>0.15652753257842306</v>
      </c>
      <c r="C294" s="47">
        <v>0.41701925861693684</v>
      </c>
      <c r="D294" s="47">
        <v>0</v>
      </c>
      <c r="E294" s="47">
        <v>0</v>
      </c>
      <c r="F294" s="47">
        <v>0</v>
      </c>
      <c r="G294" s="47">
        <v>0</v>
      </c>
      <c r="H294" s="47">
        <v>0.15583351833229545</v>
      </c>
      <c r="I294" s="47">
        <v>6.6844068609134819E-4</v>
      </c>
      <c r="J294" s="47">
        <v>1.5070101603093184E-3</v>
      </c>
      <c r="K294" s="47">
        <v>6.7367549666966274E-5</v>
      </c>
      <c r="L294" s="47">
        <v>1.928710292779752E-4</v>
      </c>
      <c r="M294" s="47">
        <v>2.6200049420864707E-4</v>
      </c>
      <c r="N294" s="47">
        <v>0.26318864684186327</v>
      </c>
      <c r="O294" s="47">
        <v>3.0085638666510707E-5</v>
      </c>
      <c r="P294" s="47">
        <v>3.5766874316728108E-6</v>
      </c>
      <c r="Q294" s="47">
        <v>7.6492698058664322E-4</v>
      </c>
      <c r="R294" s="47">
        <v>3.8081634110230058E-3</v>
      </c>
      <c r="S294" s="47">
        <v>5.2967118637399002E-6</v>
      </c>
      <c r="T294" s="47">
        <v>0</v>
      </c>
      <c r="U294" s="47">
        <v>8.0286171196509873E-5</v>
      </c>
      <c r="V294" s="47">
        <v>0</v>
      </c>
      <c r="W294" s="47">
        <v>0</v>
      </c>
      <c r="X294" s="47">
        <v>8.6181915949601268E-6</v>
      </c>
      <c r="Y294" s="47">
        <v>3.2399918563934611E-5</v>
      </c>
      <c r="Z294" s="47">
        <v>0</v>
      </c>
      <c r="AA294" s="47">
        <v>0</v>
      </c>
      <c r="AB294" s="47">
        <v>0</v>
      </c>
      <c r="AC294" s="47">
        <v>0</v>
      </c>
      <c r="AD294" s="47">
        <v>0</v>
      </c>
      <c r="AE294" s="47">
        <v>0</v>
      </c>
      <c r="AF294" s="47">
        <v>0</v>
      </c>
      <c r="AH294" s="116"/>
      <c r="AI294" s="91"/>
      <c r="AJ294" s="91"/>
      <c r="AK294" s="91"/>
      <c r="AL294" s="91"/>
      <c r="AM294" s="91"/>
      <c r="AN294" s="91"/>
      <c r="AO294" s="91"/>
      <c r="AP294" s="91"/>
      <c r="AQ294" s="91"/>
      <c r="AR294" s="91"/>
      <c r="AS294" s="91"/>
      <c r="AT294" s="91"/>
      <c r="AU294" s="91"/>
      <c r="AV294" s="91"/>
      <c r="AW294" s="91"/>
      <c r="AX294" s="91"/>
      <c r="AY294" s="91"/>
      <c r="AZ294" s="91"/>
      <c r="BA294" s="91"/>
      <c r="BB294" s="91"/>
      <c r="BC294" s="91"/>
      <c r="BD294" s="91"/>
      <c r="BE294" s="91"/>
      <c r="BF294" s="91"/>
    </row>
    <row r="295" spans="1:58" s="47" customFormat="1" x14ac:dyDescent="0.25">
      <c r="A295" s="47">
        <v>120</v>
      </c>
      <c r="B295" s="47">
        <v>0.15652753257842306</v>
      </c>
      <c r="C295" s="47">
        <v>0.41701925861693684</v>
      </c>
      <c r="D295" s="47">
        <v>0</v>
      </c>
      <c r="E295" s="47">
        <v>0</v>
      </c>
      <c r="F295" s="47">
        <v>0</v>
      </c>
      <c r="G295" s="47">
        <v>0</v>
      </c>
      <c r="H295" s="47">
        <v>0.15583351833229545</v>
      </c>
      <c r="I295" s="47">
        <v>6.6844068609134819E-4</v>
      </c>
      <c r="J295" s="47">
        <v>1.5070101603093184E-3</v>
      </c>
      <c r="K295" s="47">
        <v>6.7367549666966274E-5</v>
      </c>
      <c r="L295" s="47">
        <v>1.928710292779752E-4</v>
      </c>
      <c r="M295" s="47">
        <v>2.6200049420864707E-4</v>
      </c>
      <c r="N295" s="47">
        <v>0.26318864684186327</v>
      </c>
      <c r="O295" s="47">
        <v>3.0085638666510707E-5</v>
      </c>
      <c r="P295" s="47">
        <v>3.5766874316728108E-6</v>
      </c>
      <c r="Q295" s="47">
        <v>7.6492698058664322E-4</v>
      </c>
      <c r="R295" s="47">
        <v>3.8081634110230058E-3</v>
      </c>
      <c r="S295" s="47">
        <v>5.2967118637399002E-6</v>
      </c>
      <c r="T295" s="47">
        <v>0</v>
      </c>
      <c r="U295" s="47">
        <v>8.0286171196509873E-5</v>
      </c>
      <c r="V295" s="47">
        <v>0</v>
      </c>
      <c r="W295" s="47">
        <v>0</v>
      </c>
      <c r="X295" s="47">
        <v>8.6181915949601268E-6</v>
      </c>
      <c r="Y295" s="47">
        <v>3.2399918563934611E-5</v>
      </c>
      <c r="Z295" s="47">
        <v>0</v>
      </c>
      <c r="AA295" s="47">
        <v>0</v>
      </c>
      <c r="AB295" s="47">
        <v>0</v>
      </c>
      <c r="AC295" s="47">
        <v>0</v>
      </c>
      <c r="AD295" s="47">
        <v>0</v>
      </c>
      <c r="AE295" s="47">
        <v>0</v>
      </c>
      <c r="AF295" s="47">
        <v>0</v>
      </c>
      <c r="AH295" s="116"/>
      <c r="AI295" s="91"/>
      <c r="AJ295" s="91"/>
      <c r="AK295" s="91"/>
      <c r="AL295" s="91"/>
      <c r="AM295" s="91"/>
      <c r="AN295" s="91"/>
      <c r="AO295" s="91"/>
      <c r="AP295" s="91"/>
      <c r="AQ295" s="91"/>
      <c r="AR295" s="91"/>
      <c r="AS295" s="91"/>
      <c r="AT295" s="91"/>
      <c r="AU295" s="91"/>
      <c r="AV295" s="91"/>
      <c r="AW295" s="91"/>
      <c r="AX295" s="91"/>
      <c r="AY295" s="91"/>
      <c r="AZ295" s="91"/>
      <c r="BA295" s="91"/>
      <c r="BB295" s="91"/>
      <c r="BC295" s="91"/>
      <c r="BD295" s="91"/>
      <c r="BE295" s="91"/>
      <c r="BF295" s="91"/>
    </row>
    <row r="296" spans="1:58" s="47" customFormat="1" x14ac:dyDescent="0.25">
      <c r="A296" s="47">
        <v>300</v>
      </c>
      <c r="B296" s="47">
        <v>0.15652753257842306</v>
      </c>
      <c r="C296" s="47">
        <v>0.41701925861693684</v>
      </c>
      <c r="D296" s="47">
        <v>0</v>
      </c>
      <c r="E296" s="47">
        <v>0</v>
      </c>
      <c r="F296" s="47">
        <v>0</v>
      </c>
      <c r="G296" s="47">
        <v>0</v>
      </c>
      <c r="H296" s="47">
        <v>0.15583351833229545</v>
      </c>
      <c r="I296" s="47">
        <v>6.6844068609134819E-4</v>
      </c>
      <c r="J296" s="47">
        <v>1.5070101603093184E-3</v>
      </c>
      <c r="K296" s="47">
        <v>6.7367549666966274E-5</v>
      </c>
      <c r="L296" s="47">
        <v>1.928710292779752E-4</v>
      </c>
      <c r="M296" s="47">
        <v>2.6200049420864707E-4</v>
      </c>
      <c r="N296" s="47">
        <v>0.26318864684186327</v>
      </c>
      <c r="O296" s="47">
        <v>3.0085638666510707E-5</v>
      </c>
      <c r="P296" s="47">
        <v>3.5766874316728108E-6</v>
      </c>
      <c r="Q296" s="47">
        <v>7.6492698058664322E-4</v>
      </c>
      <c r="R296" s="47">
        <v>3.8081634110230058E-3</v>
      </c>
      <c r="S296" s="47">
        <v>5.2967118637399002E-6</v>
      </c>
      <c r="T296" s="47">
        <v>0</v>
      </c>
      <c r="U296" s="47">
        <v>8.0286171196509873E-5</v>
      </c>
      <c r="V296" s="47">
        <v>0</v>
      </c>
      <c r="W296" s="47">
        <v>0</v>
      </c>
      <c r="X296" s="47">
        <v>8.6181915949601268E-6</v>
      </c>
      <c r="Y296" s="47">
        <v>3.2399918563934611E-5</v>
      </c>
      <c r="Z296" s="47">
        <v>0</v>
      </c>
      <c r="AA296" s="47">
        <v>0</v>
      </c>
      <c r="AB296" s="47">
        <v>0</v>
      </c>
      <c r="AC296" s="47">
        <v>0</v>
      </c>
      <c r="AD296" s="47">
        <v>0</v>
      </c>
      <c r="AE296" s="47">
        <v>0</v>
      </c>
      <c r="AF296" s="47">
        <v>0</v>
      </c>
      <c r="AH296" s="116"/>
      <c r="AI296" s="91"/>
      <c r="AJ296" s="91"/>
      <c r="AK296" s="91"/>
      <c r="AL296" s="91"/>
      <c r="AM296" s="91"/>
      <c r="AN296" s="91"/>
      <c r="AO296" s="91"/>
      <c r="AP296" s="91"/>
      <c r="AQ296" s="91"/>
      <c r="AR296" s="91"/>
      <c r="AS296" s="91"/>
      <c r="AT296" s="91"/>
      <c r="AU296" s="91"/>
      <c r="AV296" s="91"/>
      <c r="AW296" s="91"/>
      <c r="AX296" s="91"/>
      <c r="AY296" s="91"/>
      <c r="AZ296" s="91"/>
      <c r="BA296" s="91"/>
      <c r="BB296" s="91"/>
      <c r="BC296" s="91"/>
      <c r="BD296" s="91"/>
      <c r="BE296" s="91"/>
      <c r="BF296" s="91"/>
    </row>
    <row r="297" spans="1:58" s="47" customFormat="1" x14ac:dyDescent="0.25">
      <c r="A297" s="47">
        <v>600</v>
      </c>
      <c r="B297" s="47">
        <v>0.15652753257842306</v>
      </c>
      <c r="C297" s="47">
        <v>0.41701925861693684</v>
      </c>
      <c r="D297" s="47">
        <v>0</v>
      </c>
      <c r="E297" s="47">
        <v>0</v>
      </c>
      <c r="F297" s="47">
        <v>0</v>
      </c>
      <c r="G297" s="47">
        <v>0</v>
      </c>
      <c r="H297" s="47">
        <v>0.15583351833229545</v>
      </c>
      <c r="I297" s="47">
        <v>6.6844068609134819E-4</v>
      </c>
      <c r="J297" s="47">
        <v>1.5070101603093184E-3</v>
      </c>
      <c r="K297" s="47">
        <v>6.7367549666966274E-5</v>
      </c>
      <c r="L297" s="47">
        <v>1.928710292779752E-4</v>
      </c>
      <c r="M297" s="47">
        <v>2.6200049420864707E-4</v>
      </c>
      <c r="N297" s="47">
        <v>0.26318864684186327</v>
      </c>
      <c r="O297" s="47">
        <v>3.0085638666510707E-5</v>
      </c>
      <c r="P297" s="47">
        <v>3.5766874316728108E-6</v>
      </c>
      <c r="Q297" s="47">
        <v>7.6492698058664322E-4</v>
      </c>
      <c r="R297" s="47">
        <v>3.8081634110230058E-3</v>
      </c>
      <c r="S297" s="47">
        <v>5.2967118637399002E-6</v>
      </c>
      <c r="T297" s="47">
        <v>0</v>
      </c>
      <c r="U297" s="47">
        <v>8.0286171196509873E-5</v>
      </c>
      <c r="V297" s="47">
        <v>0</v>
      </c>
      <c r="W297" s="47">
        <v>0</v>
      </c>
      <c r="X297" s="47">
        <v>8.6181915949601268E-6</v>
      </c>
      <c r="Y297" s="47">
        <v>3.2399918563934611E-5</v>
      </c>
      <c r="Z297" s="47">
        <v>0</v>
      </c>
      <c r="AA297" s="47">
        <v>0</v>
      </c>
      <c r="AB297" s="47">
        <v>0</v>
      </c>
      <c r="AC297" s="47">
        <v>0</v>
      </c>
      <c r="AD297" s="47">
        <v>0</v>
      </c>
      <c r="AE297" s="47">
        <v>0</v>
      </c>
      <c r="AF297" s="47">
        <v>0</v>
      </c>
      <c r="AH297" s="116"/>
      <c r="AI297" s="91"/>
      <c r="AJ297" s="91"/>
      <c r="AK297" s="91"/>
      <c r="AL297" s="91"/>
      <c r="AM297" s="91"/>
      <c r="AN297" s="91"/>
      <c r="AO297" s="91"/>
      <c r="AP297" s="91"/>
      <c r="AQ297" s="91"/>
      <c r="AR297" s="91"/>
      <c r="AS297" s="91"/>
      <c r="AT297" s="91"/>
      <c r="AU297" s="91"/>
      <c r="AV297" s="91"/>
      <c r="AW297" s="91"/>
      <c r="AX297" s="91"/>
      <c r="AY297" s="91"/>
      <c r="AZ297" s="91"/>
      <c r="BA297" s="91"/>
      <c r="BB297" s="91"/>
      <c r="BC297" s="91"/>
      <c r="BD297" s="91"/>
      <c r="BE297" s="91"/>
      <c r="BF297" s="91"/>
    </row>
    <row r="298" spans="1:58" s="47" customFormat="1" x14ac:dyDescent="0.25">
      <c r="A298" s="47">
        <v>1800</v>
      </c>
      <c r="B298" s="47">
        <v>0.15652753257842306</v>
      </c>
      <c r="C298" s="47">
        <v>0.41701925861693684</v>
      </c>
      <c r="D298" s="47">
        <v>0</v>
      </c>
      <c r="E298" s="47">
        <v>0</v>
      </c>
      <c r="F298" s="47">
        <v>0</v>
      </c>
      <c r="G298" s="47">
        <v>0</v>
      </c>
      <c r="H298" s="47">
        <v>0.15583351833229545</v>
      </c>
      <c r="I298" s="47">
        <v>6.6844068609134819E-4</v>
      </c>
      <c r="J298" s="47">
        <v>1.5070101603093184E-3</v>
      </c>
      <c r="K298" s="47">
        <v>6.7367549666966274E-5</v>
      </c>
      <c r="L298" s="47">
        <v>1.928710292779752E-4</v>
      </c>
      <c r="M298" s="47">
        <v>2.6200049420864707E-4</v>
      </c>
      <c r="N298" s="47">
        <v>0.26318864684186327</v>
      </c>
      <c r="O298" s="47">
        <v>3.0085638666510707E-5</v>
      </c>
      <c r="P298" s="47">
        <v>3.5766874316728108E-6</v>
      </c>
      <c r="Q298" s="47">
        <v>7.6492698058664322E-4</v>
      </c>
      <c r="R298" s="47">
        <v>3.8081634110230058E-3</v>
      </c>
      <c r="S298" s="47">
        <v>5.2967118637399002E-6</v>
      </c>
      <c r="T298" s="47">
        <v>0</v>
      </c>
      <c r="U298" s="47">
        <v>8.0286171196509873E-5</v>
      </c>
      <c r="V298" s="47">
        <v>0</v>
      </c>
      <c r="W298" s="47">
        <v>0</v>
      </c>
      <c r="X298" s="47">
        <v>8.6181915949601268E-6</v>
      </c>
      <c r="Y298" s="47">
        <v>3.2399918563934611E-5</v>
      </c>
      <c r="Z298" s="47">
        <v>0</v>
      </c>
      <c r="AA298" s="47">
        <v>0</v>
      </c>
      <c r="AB298" s="47">
        <v>0</v>
      </c>
      <c r="AC298" s="47">
        <v>0</v>
      </c>
      <c r="AD298" s="47">
        <v>0</v>
      </c>
      <c r="AE298" s="47">
        <v>0</v>
      </c>
      <c r="AF298" s="47">
        <v>0</v>
      </c>
      <c r="AH298" s="116"/>
      <c r="AI298" s="91"/>
      <c r="AJ298" s="91"/>
      <c r="AK298" s="91"/>
      <c r="AL298" s="91"/>
      <c r="AM298" s="91"/>
      <c r="AN298" s="91"/>
      <c r="AO298" s="91"/>
      <c r="AP298" s="91"/>
      <c r="AQ298" s="91"/>
      <c r="AR298" s="91"/>
      <c r="AS298" s="91"/>
      <c r="AT298" s="91"/>
      <c r="AU298" s="91"/>
      <c r="AV298" s="91"/>
      <c r="AW298" s="91"/>
      <c r="AX298" s="91"/>
      <c r="AY298" s="91"/>
      <c r="AZ298" s="91"/>
      <c r="BA298" s="91"/>
      <c r="BB298" s="91"/>
      <c r="BC298" s="91"/>
      <c r="BD298" s="91"/>
      <c r="BE298" s="91"/>
      <c r="BF298" s="91"/>
    </row>
    <row r="299" spans="1:58" s="47" customFormat="1" x14ac:dyDescent="0.25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P299" s="52"/>
      <c r="Q299" s="52"/>
      <c r="AH299" s="116"/>
      <c r="AI299" s="91"/>
      <c r="AJ299" s="91"/>
      <c r="AK299" s="91"/>
      <c r="AL299" s="91"/>
      <c r="AM299" s="91"/>
      <c r="AN299" s="91"/>
      <c r="AO299" s="91"/>
      <c r="AP299" s="91"/>
      <c r="AQ299" s="91"/>
      <c r="AR299" s="91"/>
      <c r="AS299" s="91"/>
      <c r="AT299" s="91"/>
      <c r="AU299" s="91"/>
      <c r="AV299" s="91"/>
      <c r="AW299" s="91"/>
      <c r="AX299" s="91"/>
      <c r="AY299" s="91"/>
      <c r="AZ299" s="91"/>
      <c r="BA299" s="91"/>
      <c r="BB299" s="91"/>
      <c r="BC299" s="91"/>
      <c r="BD299" s="91"/>
      <c r="BE299" s="91"/>
      <c r="BF299" s="91"/>
    </row>
    <row r="300" spans="1:58" s="47" customFormat="1" x14ac:dyDescent="0.25">
      <c r="A300" s="48" t="s">
        <v>29</v>
      </c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AH300" s="116"/>
      <c r="AI300" s="91"/>
      <c r="AJ300" s="91"/>
      <c r="AK300" s="91"/>
      <c r="AL300" s="91"/>
      <c r="AM300" s="91"/>
      <c r="AN300" s="91"/>
      <c r="AO300" s="91"/>
      <c r="AP300" s="91"/>
      <c r="AQ300" s="91"/>
      <c r="AR300" s="91"/>
      <c r="AS300" s="91"/>
      <c r="AT300" s="91"/>
      <c r="AU300" s="91"/>
      <c r="AV300" s="91"/>
      <c r="AW300" s="91"/>
      <c r="AX300" s="91"/>
      <c r="AY300" s="91"/>
      <c r="AZ300" s="91"/>
      <c r="BA300" s="91"/>
      <c r="BB300" s="91"/>
      <c r="BC300" s="91"/>
      <c r="BD300" s="91"/>
      <c r="BE300" s="91"/>
      <c r="BF300" s="91"/>
    </row>
    <row r="301" spans="1:58" s="47" customFormat="1" x14ac:dyDescent="0.25">
      <c r="A301" s="48" t="s">
        <v>34</v>
      </c>
      <c r="B301" s="49" t="s">
        <v>4</v>
      </c>
      <c r="C301" s="49" t="s">
        <v>5</v>
      </c>
      <c r="D301" s="48" t="s">
        <v>6</v>
      </c>
      <c r="E301" s="48" t="s">
        <v>7</v>
      </c>
      <c r="F301" s="48" t="s">
        <v>8</v>
      </c>
      <c r="G301" s="48" t="s">
        <v>9</v>
      </c>
      <c r="H301" s="48" t="s">
        <v>10</v>
      </c>
      <c r="I301" s="48" t="s">
        <v>11</v>
      </c>
      <c r="J301" s="48" t="s">
        <v>12</v>
      </c>
      <c r="K301" s="48" t="s">
        <v>13</v>
      </c>
      <c r="L301" s="48" t="s">
        <v>14</v>
      </c>
      <c r="M301" s="48" t="s">
        <v>15</v>
      </c>
      <c r="N301" s="48" t="s">
        <v>16</v>
      </c>
      <c r="O301" s="48" t="s">
        <v>17</v>
      </c>
      <c r="P301" s="48" t="s">
        <v>18</v>
      </c>
      <c r="Q301" s="48" t="s">
        <v>19</v>
      </c>
      <c r="R301" s="48" t="s">
        <v>20</v>
      </c>
      <c r="S301" s="48" t="s">
        <v>21</v>
      </c>
      <c r="T301" s="48" t="s">
        <v>22</v>
      </c>
      <c r="U301" s="48" t="s">
        <v>23</v>
      </c>
      <c r="V301" s="48" t="s">
        <v>24</v>
      </c>
      <c r="W301" s="48" t="s">
        <v>25</v>
      </c>
      <c r="X301" s="48" t="s">
        <v>26</v>
      </c>
      <c r="Y301" s="48" t="s">
        <v>27</v>
      </c>
      <c r="AH301" s="116"/>
      <c r="AI301" s="91"/>
      <c r="AJ301" s="91"/>
      <c r="AK301" s="91"/>
      <c r="AL301" s="91"/>
      <c r="AM301" s="91"/>
      <c r="AN301" s="91"/>
      <c r="AO301" s="91"/>
      <c r="AP301" s="91"/>
      <c r="AQ301" s="91"/>
      <c r="AR301" s="91"/>
      <c r="AS301" s="91"/>
      <c r="AT301" s="91"/>
      <c r="AU301" s="91"/>
      <c r="AV301" s="91"/>
      <c r="AW301" s="91"/>
      <c r="AX301" s="91"/>
      <c r="AY301" s="91"/>
      <c r="AZ301" s="91"/>
      <c r="BA301" s="91"/>
      <c r="BB301" s="91"/>
      <c r="BC301" s="91"/>
      <c r="BD301" s="91"/>
      <c r="BE301" s="91"/>
      <c r="BF301" s="91"/>
    </row>
    <row r="302" spans="1:58" s="47" customFormat="1" x14ac:dyDescent="0.25">
      <c r="A302" s="47">
        <v>3</v>
      </c>
      <c r="B302" s="52">
        <f>IFERROR(B280/B291,0)</f>
        <v>4.9485397114345936E-3</v>
      </c>
      <c r="C302" s="52">
        <f t="shared" ref="C302:Y309" si="93">IFERROR(C280/C291,0)</f>
        <v>4.9485397114345936E-3</v>
      </c>
      <c r="D302" s="52">
        <f t="shared" si="93"/>
        <v>0</v>
      </c>
      <c r="E302" s="52">
        <f t="shared" si="93"/>
        <v>0</v>
      </c>
      <c r="F302" s="52">
        <f t="shared" si="93"/>
        <v>0</v>
      </c>
      <c r="G302" s="52">
        <f t="shared" si="93"/>
        <v>0</v>
      </c>
      <c r="H302" s="52">
        <f t="shared" si="93"/>
        <v>1.2677010654034504E-2</v>
      </c>
      <c r="I302" s="52">
        <f t="shared" si="93"/>
        <v>8.1568528932832465E-2</v>
      </c>
      <c r="J302" s="52">
        <f t="shared" si="93"/>
        <v>4.9644960995399931E-2</v>
      </c>
      <c r="K302" s="52">
        <f t="shared" si="93"/>
        <v>8.1126568367173052E-2</v>
      </c>
      <c r="L302" s="52">
        <f t="shared" si="93"/>
        <v>0.1980896552574879</v>
      </c>
      <c r="M302" s="52">
        <f t="shared" si="93"/>
        <v>9.6754050624990789E-2</v>
      </c>
      <c r="N302" s="52">
        <f t="shared" si="93"/>
        <v>4.0016971551092972E-3</v>
      </c>
      <c r="O302" s="52">
        <f t="shared" si="93"/>
        <v>0.12677595928759439</v>
      </c>
      <c r="P302" s="52">
        <f t="shared" si="93"/>
        <v>0.41442987743310294</v>
      </c>
      <c r="Q302" s="52">
        <f t="shared" si="93"/>
        <v>5.8445681045819299E-2</v>
      </c>
      <c r="R302" s="52">
        <f t="shared" si="93"/>
        <v>2.9503547603971347E-2</v>
      </c>
      <c r="S302" s="52">
        <f t="shared" si="93"/>
        <v>0.70464727188698995</v>
      </c>
      <c r="T302" s="52">
        <f t="shared" si="93"/>
        <v>0</v>
      </c>
      <c r="U302" s="52">
        <f t="shared" si="93"/>
        <v>8.1494270827318721E-2</v>
      </c>
      <c r="V302" s="52">
        <f t="shared" si="93"/>
        <v>0</v>
      </c>
      <c r="W302" s="52">
        <f t="shared" si="93"/>
        <v>0</v>
      </c>
      <c r="X302" s="52">
        <f t="shared" si="93"/>
        <v>0.30024933249426261</v>
      </c>
      <c r="Y302" s="52">
        <f t="shared" si="93"/>
        <v>0.10856434742034202</v>
      </c>
      <c r="AH302" s="116"/>
      <c r="AI302" s="91"/>
      <c r="AJ302" s="91"/>
      <c r="AK302" s="91"/>
      <c r="AL302" s="91"/>
      <c r="AM302" s="91"/>
      <c r="AN302" s="91"/>
      <c r="AO302" s="91"/>
      <c r="AP302" s="91"/>
      <c r="AQ302" s="91"/>
      <c r="AR302" s="91"/>
      <c r="AS302" s="91"/>
      <c r="AT302" s="91"/>
      <c r="AU302" s="91"/>
      <c r="AV302" s="91"/>
      <c r="AW302" s="91"/>
      <c r="AX302" s="91"/>
      <c r="AY302" s="91"/>
      <c r="AZ302" s="91"/>
      <c r="BA302" s="91"/>
      <c r="BB302" s="91"/>
      <c r="BC302" s="91"/>
      <c r="BD302" s="91"/>
      <c r="BE302" s="91"/>
      <c r="BF302" s="91"/>
    </row>
    <row r="303" spans="1:58" s="47" customFormat="1" x14ac:dyDescent="0.25">
      <c r="A303" s="47">
        <v>10</v>
      </c>
      <c r="B303" s="52">
        <f t="shared" ref="B303:Q309" si="94">IFERROR(B281/B292,0)</f>
        <v>4.9485397114345936E-3</v>
      </c>
      <c r="C303" s="52">
        <f t="shared" si="94"/>
        <v>4.9485397114345936E-3</v>
      </c>
      <c r="D303" s="52">
        <f t="shared" si="94"/>
        <v>0</v>
      </c>
      <c r="E303" s="52">
        <f t="shared" si="94"/>
        <v>0</v>
      </c>
      <c r="F303" s="52">
        <f t="shared" si="94"/>
        <v>0</v>
      </c>
      <c r="G303" s="52">
        <f t="shared" si="94"/>
        <v>0</v>
      </c>
      <c r="H303" s="52">
        <f t="shared" si="94"/>
        <v>1.2677010654034504E-2</v>
      </c>
      <c r="I303" s="52">
        <f t="shared" si="94"/>
        <v>8.1568528932832465E-2</v>
      </c>
      <c r="J303" s="52">
        <f t="shared" si="94"/>
        <v>4.9644960995399931E-2</v>
      </c>
      <c r="K303" s="52">
        <f t="shared" si="94"/>
        <v>8.1126568367173052E-2</v>
      </c>
      <c r="L303" s="52">
        <f t="shared" si="94"/>
        <v>0.1980896552574879</v>
      </c>
      <c r="M303" s="52">
        <f t="shared" si="94"/>
        <v>9.6754050624990789E-2</v>
      </c>
      <c r="N303" s="52">
        <f t="shared" si="94"/>
        <v>4.0016971551092972E-3</v>
      </c>
      <c r="O303" s="52">
        <f t="shared" si="94"/>
        <v>0.12677595928759439</v>
      </c>
      <c r="P303" s="52">
        <f t="shared" si="94"/>
        <v>0.41442987743310294</v>
      </c>
      <c r="Q303" s="52">
        <f t="shared" si="94"/>
        <v>5.8445681045819299E-2</v>
      </c>
      <c r="R303" s="52">
        <f t="shared" si="93"/>
        <v>2.9503547603971347E-2</v>
      </c>
      <c r="S303" s="52">
        <f t="shared" si="93"/>
        <v>0.70464727188698995</v>
      </c>
      <c r="T303" s="52">
        <f t="shared" si="93"/>
        <v>0</v>
      </c>
      <c r="U303" s="52">
        <f t="shared" si="93"/>
        <v>8.1494270827318721E-2</v>
      </c>
      <c r="V303" s="52">
        <f t="shared" si="93"/>
        <v>0</v>
      </c>
      <c r="W303" s="52">
        <f t="shared" si="93"/>
        <v>0</v>
      </c>
      <c r="X303" s="52">
        <f t="shared" si="93"/>
        <v>0.30024933249426261</v>
      </c>
      <c r="Y303" s="52">
        <f t="shared" si="93"/>
        <v>0.10856434742034202</v>
      </c>
      <c r="AH303" s="116"/>
      <c r="AI303" s="91"/>
      <c r="AJ303" s="91"/>
      <c r="AK303" s="91"/>
      <c r="AL303" s="91"/>
      <c r="AM303" s="91"/>
      <c r="AN303" s="91"/>
      <c r="AO303" s="91"/>
      <c r="AP303" s="91"/>
      <c r="AQ303" s="91"/>
      <c r="AR303" s="91"/>
      <c r="AS303" s="91"/>
      <c r="AT303" s="91"/>
      <c r="AU303" s="91"/>
      <c r="AV303" s="91"/>
      <c r="AW303" s="91"/>
      <c r="AX303" s="91"/>
      <c r="AY303" s="91"/>
      <c r="AZ303" s="91"/>
      <c r="BA303" s="91"/>
      <c r="BB303" s="91"/>
      <c r="BC303" s="91"/>
      <c r="BD303" s="91"/>
      <c r="BE303" s="91"/>
      <c r="BF303" s="91"/>
    </row>
    <row r="304" spans="1:58" s="47" customFormat="1" x14ac:dyDescent="0.25">
      <c r="A304" s="47">
        <v>30</v>
      </c>
      <c r="B304" s="52">
        <f t="shared" si="94"/>
        <v>4.9485397114345936E-3</v>
      </c>
      <c r="C304" s="52">
        <f t="shared" si="93"/>
        <v>4.9485397114345936E-3</v>
      </c>
      <c r="D304" s="52">
        <f t="shared" si="93"/>
        <v>0</v>
      </c>
      <c r="E304" s="52">
        <f t="shared" si="93"/>
        <v>0</v>
      </c>
      <c r="F304" s="52">
        <f t="shared" si="93"/>
        <v>0</v>
      </c>
      <c r="G304" s="52">
        <f t="shared" si="93"/>
        <v>0</v>
      </c>
      <c r="H304" s="52">
        <f t="shared" si="93"/>
        <v>1.2677010654034504E-2</v>
      </c>
      <c r="I304" s="52">
        <f t="shared" si="93"/>
        <v>8.1568528932832465E-2</v>
      </c>
      <c r="J304" s="52">
        <f t="shared" si="93"/>
        <v>4.9644960995399931E-2</v>
      </c>
      <c r="K304" s="52">
        <f t="shared" si="93"/>
        <v>8.1126568367173052E-2</v>
      </c>
      <c r="L304" s="52">
        <f t="shared" si="93"/>
        <v>0.1980896552574879</v>
      </c>
      <c r="M304" s="52">
        <f t="shared" si="93"/>
        <v>9.6754050624990789E-2</v>
      </c>
      <c r="N304" s="52">
        <f t="shared" si="93"/>
        <v>4.0016971551092972E-3</v>
      </c>
      <c r="O304" s="52">
        <f t="shared" si="93"/>
        <v>0.12677595928759439</v>
      </c>
      <c r="P304" s="52">
        <f t="shared" si="93"/>
        <v>0.41442987743310294</v>
      </c>
      <c r="Q304" s="52">
        <f t="shared" si="93"/>
        <v>5.8445681045819299E-2</v>
      </c>
      <c r="R304" s="52">
        <f t="shared" si="93"/>
        <v>2.9503547603971347E-2</v>
      </c>
      <c r="S304" s="52">
        <f t="shared" si="93"/>
        <v>0.70464727188698995</v>
      </c>
      <c r="T304" s="52">
        <f t="shared" si="93"/>
        <v>0</v>
      </c>
      <c r="U304" s="52">
        <f t="shared" si="93"/>
        <v>8.1494270827318721E-2</v>
      </c>
      <c r="V304" s="52">
        <f t="shared" si="93"/>
        <v>0</v>
      </c>
      <c r="W304" s="52">
        <f t="shared" si="93"/>
        <v>0</v>
      </c>
      <c r="X304" s="52">
        <f t="shared" si="93"/>
        <v>0.30024933249426261</v>
      </c>
      <c r="Y304" s="52">
        <f t="shared" si="93"/>
        <v>0.10856434742034202</v>
      </c>
      <c r="AH304" s="116"/>
      <c r="AI304" s="91"/>
      <c r="AJ304" s="91"/>
      <c r="AK304" s="91"/>
      <c r="AL304" s="91"/>
      <c r="AM304" s="91"/>
      <c r="AN304" s="91"/>
      <c r="AO304" s="91"/>
      <c r="AP304" s="91"/>
      <c r="AQ304" s="91"/>
      <c r="AR304" s="91"/>
      <c r="AS304" s="91"/>
      <c r="AT304" s="91"/>
      <c r="AU304" s="91"/>
      <c r="AV304" s="91"/>
      <c r="AW304" s="91"/>
      <c r="AX304" s="91"/>
      <c r="AY304" s="91"/>
      <c r="AZ304" s="91"/>
      <c r="BA304" s="91"/>
      <c r="BB304" s="91"/>
      <c r="BC304" s="91"/>
      <c r="BD304" s="91"/>
      <c r="BE304" s="91"/>
      <c r="BF304" s="91"/>
    </row>
    <row r="305" spans="1:58" s="47" customFormat="1" x14ac:dyDescent="0.25">
      <c r="A305" s="47">
        <v>60</v>
      </c>
      <c r="B305" s="52">
        <f t="shared" si="94"/>
        <v>4.9485397114345936E-3</v>
      </c>
      <c r="C305" s="52">
        <f t="shared" si="93"/>
        <v>4.9485397114345936E-3</v>
      </c>
      <c r="D305" s="52">
        <f t="shared" si="93"/>
        <v>0</v>
      </c>
      <c r="E305" s="52">
        <f t="shared" si="93"/>
        <v>0</v>
      </c>
      <c r="F305" s="52">
        <f t="shared" si="93"/>
        <v>0</v>
      </c>
      <c r="G305" s="52">
        <f t="shared" si="93"/>
        <v>0</v>
      </c>
      <c r="H305" s="52">
        <f t="shared" si="93"/>
        <v>1.2677010654034504E-2</v>
      </c>
      <c r="I305" s="52">
        <f t="shared" si="93"/>
        <v>8.1568528932832465E-2</v>
      </c>
      <c r="J305" s="52">
        <f t="shared" si="93"/>
        <v>4.9644960995399931E-2</v>
      </c>
      <c r="K305" s="52">
        <f t="shared" si="93"/>
        <v>8.1126568367173052E-2</v>
      </c>
      <c r="L305" s="52">
        <f t="shared" si="93"/>
        <v>0.1980896552574879</v>
      </c>
      <c r="M305" s="52">
        <f t="shared" si="93"/>
        <v>9.6754050624990789E-2</v>
      </c>
      <c r="N305" s="52">
        <f t="shared" si="93"/>
        <v>4.0016971551092972E-3</v>
      </c>
      <c r="O305" s="52">
        <f t="shared" si="93"/>
        <v>0.12677595928759439</v>
      </c>
      <c r="P305" s="52">
        <f t="shared" si="93"/>
        <v>0.41442987743310294</v>
      </c>
      <c r="Q305" s="52">
        <f t="shared" si="93"/>
        <v>5.8445681045819299E-2</v>
      </c>
      <c r="R305" s="52">
        <f t="shared" si="93"/>
        <v>2.9503547603971347E-2</v>
      </c>
      <c r="S305" s="52">
        <f t="shared" si="93"/>
        <v>0.70464727188698995</v>
      </c>
      <c r="T305" s="52">
        <f t="shared" si="93"/>
        <v>0</v>
      </c>
      <c r="U305" s="52">
        <f t="shared" si="93"/>
        <v>8.1494270827318721E-2</v>
      </c>
      <c r="V305" s="52">
        <f t="shared" si="93"/>
        <v>0</v>
      </c>
      <c r="W305" s="52">
        <f t="shared" si="93"/>
        <v>0</v>
      </c>
      <c r="X305" s="52">
        <f t="shared" si="93"/>
        <v>0.30024933249426261</v>
      </c>
      <c r="Y305" s="52">
        <f t="shared" si="93"/>
        <v>0.10856434742034202</v>
      </c>
      <c r="AH305" s="116"/>
      <c r="AI305" s="91"/>
      <c r="AJ305" s="91"/>
      <c r="AK305" s="91"/>
      <c r="AL305" s="91"/>
      <c r="AM305" s="91"/>
      <c r="AN305" s="91"/>
      <c r="AO305" s="91"/>
      <c r="AP305" s="91"/>
      <c r="AQ305" s="91"/>
      <c r="AR305" s="91"/>
      <c r="AS305" s="91"/>
      <c r="AT305" s="91"/>
      <c r="AU305" s="91"/>
      <c r="AV305" s="91"/>
      <c r="AW305" s="91"/>
      <c r="AX305" s="91"/>
      <c r="AY305" s="91"/>
      <c r="AZ305" s="91"/>
      <c r="BA305" s="91"/>
      <c r="BB305" s="91"/>
      <c r="BC305" s="91"/>
      <c r="BD305" s="91"/>
      <c r="BE305" s="91"/>
      <c r="BF305" s="91"/>
    </row>
    <row r="306" spans="1:58" s="47" customFormat="1" x14ac:dyDescent="0.25">
      <c r="A306" s="47">
        <v>120</v>
      </c>
      <c r="B306" s="52">
        <f t="shared" si="94"/>
        <v>4.9485397114345936E-3</v>
      </c>
      <c r="C306" s="52">
        <f t="shared" si="93"/>
        <v>4.9485397114345936E-3</v>
      </c>
      <c r="D306" s="52">
        <f t="shared" si="93"/>
        <v>0</v>
      </c>
      <c r="E306" s="52">
        <f t="shared" si="93"/>
        <v>0</v>
      </c>
      <c r="F306" s="52">
        <f t="shared" si="93"/>
        <v>0</v>
      </c>
      <c r="G306" s="52">
        <f t="shared" si="93"/>
        <v>0</v>
      </c>
      <c r="H306" s="52">
        <f t="shared" si="93"/>
        <v>1.2677010654034504E-2</v>
      </c>
      <c r="I306" s="52">
        <f t="shared" si="93"/>
        <v>8.1568528932832465E-2</v>
      </c>
      <c r="J306" s="52">
        <f t="shared" si="93"/>
        <v>4.9644960995399931E-2</v>
      </c>
      <c r="K306" s="52">
        <f t="shared" si="93"/>
        <v>8.1126568367173052E-2</v>
      </c>
      <c r="L306" s="52">
        <f t="shared" si="93"/>
        <v>0.1980896552574879</v>
      </c>
      <c r="M306" s="52">
        <f t="shared" si="93"/>
        <v>9.6754050624990789E-2</v>
      </c>
      <c r="N306" s="52">
        <f t="shared" si="93"/>
        <v>4.0016971551092972E-3</v>
      </c>
      <c r="O306" s="52">
        <f t="shared" si="93"/>
        <v>0.12677595928759439</v>
      </c>
      <c r="P306" s="52">
        <f t="shared" si="93"/>
        <v>0.41442987743310294</v>
      </c>
      <c r="Q306" s="52">
        <f t="shared" si="93"/>
        <v>5.8445681045819299E-2</v>
      </c>
      <c r="R306" s="52">
        <f t="shared" si="93"/>
        <v>2.9503547603971347E-2</v>
      </c>
      <c r="S306" s="52">
        <f t="shared" si="93"/>
        <v>0.70464727188698995</v>
      </c>
      <c r="T306" s="52">
        <f t="shared" si="93"/>
        <v>0</v>
      </c>
      <c r="U306" s="52">
        <f t="shared" si="93"/>
        <v>8.1494270827318721E-2</v>
      </c>
      <c r="V306" s="52">
        <f t="shared" si="93"/>
        <v>0</v>
      </c>
      <c r="W306" s="52">
        <f t="shared" si="93"/>
        <v>0</v>
      </c>
      <c r="X306" s="52">
        <f t="shared" si="93"/>
        <v>0.30024933249426261</v>
      </c>
      <c r="Y306" s="52">
        <f t="shared" si="93"/>
        <v>0.10856434742034202</v>
      </c>
      <c r="AH306" s="116"/>
      <c r="AI306" s="91"/>
      <c r="AJ306" s="91"/>
      <c r="AK306" s="91"/>
      <c r="AL306" s="91"/>
      <c r="AM306" s="91"/>
      <c r="AN306" s="91"/>
      <c r="AO306" s="91"/>
      <c r="AP306" s="91"/>
      <c r="AQ306" s="91"/>
      <c r="AR306" s="91"/>
      <c r="AS306" s="91"/>
      <c r="AT306" s="91"/>
      <c r="AU306" s="91"/>
      <c r="AV306" s="91"/>
      <c r="AW306" s="91"/>
      <c r="AX306" s="91"/>
      <c r="AY306" s="91"/>
      <c r="AZ306" s="91"/>
      <c r="BA306" s="91"/>
      <c r="BB306" s="91"/>
      <c r="BC306" s="91"/>
      <c r="BD306" s="91"/>
      <c r="BE306" s="91"/>
      <c r="BF306" s="91"/>
    </row>
    <row r="307" spans="1:58" s="47" customFormat="1" x14ac:dyDescent="0.25">
      <c r="A307" s="47">
        <v>300</v>
      </c>
      <c r="B307" s="52">
        <f t="shared" si="94"/>
        <v>4.9485397114345936E-3</v>
      </c>
      <c r="C307" s="52">
        <f t="shared" si="93"/>
        <v>4.9485397114345936E-3</v>
      </c>
      <c r="D307" s="52">
        <f t="shared" si="93"/>
        <v>0</v>
      </c>
      <c r="E307" s="52">
        <f t="shared" si="93"/>
        <v>0</v>
      </c>
      <c r="F307" s="52">
        <f t="shared" si="93"/>
        <v>0</v>
      </c>
      <c r="G307" s="52">
        <f t="shared" si="93"/>
        <v>0</v>
      </c>
      <c r="H307" s="52">
        <f t="shared" si="93"/>
        <v>1.2677010654034504E-2</v>
      </c>
      <c r="I307" s="52">
        <f t="shared" si="93"/>
        <v>8.1568528932832465E-2</v>
      </c>
      <c r="J307" s="52">
        <f t="shared" si="93"/>
        <v>4.9644960995399931E-2</v>
      </c>
      <c r="K307" s="52">
        <f t="shared" si="93"/>
        <v>8.1126568367173052E-2</v>
      </c>
      <c r="L307" s="52">
        <f t="shared" si="93"/>
        <v>0.1980896552574879</v>
      </c>
      <c r="M307" s="52">
        <f t="shared" si="93"/>
        <v>9.6754050624990789E-2</v>
      </c>
      <c r="N307" s="52">
        <f t="shared" si="93"/>
        <v>4.0016971551092972E-3</v>
      </c>
      <c r="O307" s="52">
        <f t="shared" si="93"/>
        <v>0.12677595928759439</v>
      </c>
      <c r="P307" s="52">
        <f t="shared" si="93"/>
        <v>0.41442987743310294</v>
      </c>
      <c r="Q307" s="52">
        <f t="shared" si="93"/>
        <v>5.8445681045819299E-2</v>
      </c>
      <c r="R307" s="52">
        <f t="shared" si="93"/>
        <v>2.9503547603971347E-2</v>
      </c>
      <c r="S307" s="52">
        <f t="shared" si="93"/>
        <v>0.70464727188698995</v>
      </c>
      <c r="T307" s="52">
        <f t="shared" si="93"/>
        <v>0</v>
      </c>
      <c r="U307" s="52">
        <f t="shared" si="93"/>
        <v>8.1494270827318721E-2</v>
      </c>
      <c r="V307" s="52">
        <f t="shared" si="93"/>
        <v>0</v>
      </c>
      <c r="W307" s="52">
        <f t="shared" si="93"/>
        <v>0</v>
      </c>
      <c r="X307" s="52">
        <f t="shared" si="93"/>
        <v>0.30024933249426261</v>
      </c>
      <c r="Y307" s="52">
        <f t="shared" si="93"/>
        <v>0.10856434742034202</v>
      </c>
      <c r="AH307" s="116"/>
      <c r="AI307" s="91"/>
      <c r="AJ307" s="91"/>
      <c r="AK307" s="91"/>
      <c r="AL307" s="91"/>
      <c r="AM307" s="91"/>
      <c r="AN307" s="91"/>
      <c r="AO307" s="91"/>
      <c r="AP307" s="91"/>
      <c r="AQ307" s="91"/>
      <c r="AR307" s="91"/>
      <c r="AS307" s="91"/>
      <c r="AT307" s="91"/>
      <c r="AU307" s="91"/>
      <c r="AV307" s="91"/>
      <c r="AW307" s="91"/>
      <c r="AX307" s="91"/>
      <c r="AY307" s="91"/>
      <c r="AZ307" s="91"/>
      <c r="BA307" s="91"/>
      <c r="BB307" s="91"/>
      <c r="BC307" s="91"/>
      <c r="BD307" s="91"/>
      <c r="BE307" s="91"/>
      <c r="BF307" s="91"/>
    </row>
    <row r="308" spans="1:58" s="47" customFormat="1" x14ac:dyDescent="0.25">
      <c r="A308" s="47">
        <v>600</v>
      </c>
      <c r="B308" s="52">
        <f t="shared" si="94"/>
        <v>4.9485397114345936E-3</v>
      </c>
      <c r="C308" s="52">
        <f t="shared" si="93"/>
        <v>4.9485397114345936E-3</v>
      </c>
      <c r="D308" s="52">
        <f t="shared" si="93"/>
        <v>0</v>
      </c>
      <c r="E308" s="52">
        <f t="shared" si="93"/>
        <v>0</v>
      </c>
      <c r="F308" s="52">
        <f t="shared" si="93"/>
        <v>0</v>
      </c>
      <c r="G308" s="52">
        <f t="shared" si="93"/>
        <v>0</v>
      </c>
      <c r="H308" s="52">
        <f t="shared" si="93"/>
        <v>1.2677010654034504E-2</v>
      </c>
      <c r="I308" s="52">
        <f t="shared" si="93"/>
        <v>8.1568528932832465E-2</v>
      </c>
      <c r="J308" s="52">
        <f t="shared" si="93"/>
        <v>4.9644960995399931E-2</v>
      </c>
      <c r="K308" s="52">
        <f t="shared" si="93"/>
        <v>8.1126568367173052E-2</v>
      </c>
      <c r="L308" s="52">
        <f t="shared" si="93"/>
        <v>0.1980896552574879</v>
      </c>
      <c r="M308" s="52">
        <f t="shared" si="93"/>
        <v>9.6754050624990789E-2</v>
      </c>
      <c r="N308" s="52">
        <f t="shared" si="93"/>
        <v>4.0016971551092972E-3</v>
      </c>
      <c r="O308" s="52">
        <f t="shared" si="93"/>
        <v>0.12677595928759439</v>
      </c>
      <c r="P308" s="52">
        <f t="shared" si="93"/>
        <v>0.41442987743310294</v>
      </c>
      <c r="Q308" s="52">
        <f t="shared" si="93"/>
        <v>5.8445681045819299E-2</v>
      </c>
      <c r="R308" s="52">
        <f t="shared" si="93"/>
        <v>2.9503547603971347E-2</v>
      </c>
      <c r="S308" s="52">
        <f t="shared" si="93"/>
        <v>0.70464727188698995</v>
      </c>
      <c r="T308" s="52">
        <f t="shared" si="93"/>
        <v>0</v>
      </c>
      <c r="U308" s="52">
        <f t="shared" si="93"/>
        <v>8.1494270827318721E-2</v>
      </c>
      <c r="V308" s="52">
        <f t="shared" si="93"/>
        <v>0</v>
      </c>
      <c r="W308" s="52">
        <f t="shared" si="93"/>
        <v>0</v>
      </c>
      <c r="X308" s="52">
        <f t="shared" si="93"/>
        <v>0.30024933249426261</v>
      </c>
      <c r="Y308" s="52">
        <f t="shared" si="93"/>
        <v>0.10856434742034202</v>
      </c>
      <c r="AH308" s="116"/>
      <c r="AI308" s="91"/>
      <c r="AJ308" s="91"/>
      <c r="AK308" s="91"/>
      <c r="AL308" s="91"/>
      <c r="AM308" s="91"/>
      <c r="AN308" s="91"/>
      <c r="AO308" s="91"/>
      <c r="AP308" s="91"/>
      <c r="AQ308" s="91"/>
      <c r="AR308" s="91"/>
      <c r="AS308" s="91"/>
      <c r="AT308" s="91"/>
      <c r="AU308" s="91"/>
      <c r="AV308" s="91"/>
      <c r="AW308" s="91"/>
      <c r="AX308" s="91"/>
      <c r="AY308" s="91"/>
      <c r="AZ308" s="91"/>
      <c r="BA308" s="91"/>
      <c r="BB308" s="91"/>
      <c r="BC308" s="91"/>
      <c r="BD308" s="91"/>
      <c r="BE308" s="91"/>
      <c r="BF308" s="91"/>
    </row>
    <row r="309" spans="1:58" s="47" customFormat="1" x14ac:dyDescent="0.25">
      <c r="A309" s="47">
        <v>1800</v>
      </c>
      <c r="B309" s="52">
        <f t="shared" si="94"/>
        <v>4.9485397114345936E-3</v>
      </c>
      <c r="C309" s="52">
        <f t="shared" si="93"/>
        <v>4.9485397114345936E-3</v>
      </c>
      <c r="D309" s="52">
        <f t="shared" si="93"/>
        <v>0</v>
      </c>
      <c r="E309" s="52">
        <f t="shared" si="93"/>
        <v>0</v>
      </c>
      <c r="F309" s="52">
        <f t="shared" si="93"/>
        <v>0</v>
      </c>
      <c r="G309" s="52">
        <f t="shared" si="93"/>
        <v>0</v>
      </c>
      <c r="H309" s="52">
        <f t="shared" si="93"/>
        <v>1.2677010654034504E-2</v>
      </c>
      <c r="I309" s="52">
        <f t="shared" si="93"/>
        <v>8.1568528932832465E-2</v>
      </c>
      <c r="J309" s="52">
        <f t="shared" si="93"/>
        <v>4.9644960995399931E-2</v>
      </c>
      <c r="K309" s="52">
        <f t="shared" si="93"/>
        <v>8.1126568367173052E-2</v>
      </c>
      <c r="L309" s="52">
        <f t="shared" si="93"/>
        <v>0.1980896552574879</v>
      </c>
      <c r="M309" s="52">
        <f t="shared" si="93"/>
        <v>9.6754050624990789E-2</v>
      </c>
      <c r="N309" s="52">
        <f t="shared" si="93"/>
        <v>4.0016971551092972E-3</v>
      </c>
      <c r="O309" s="52">
        <f t="shared" si="93"/>
        <v>0.12677595928759439</v>
      </c>
      <c r="P309" s="52">
        <f t="shared" si="93"/>
        <v>0.41442987743310294</v>
      </c>
      <c r="Q309" s="52">
        <f t="shared" si="93"/>
        <v>5.8445681045819299E-2</v>
      </c>
      <c r="R309" s="52">
        <f t="shared" si="93"/>
        <v>2.9503547603971347E-2</v>
      </c>
      <c r="S309" s="52">
        <f t="shared" si="93"/>
        <v>0.70464727188698995</v>
      </c>
      <c r="T309" s="52">
        <f t="shared" si="93"/>
        <v>0</v>
      </c>
      <c r="U309" s="52">
        <f t="shared" si="93"/>
        <v>8.1494270827318721E-2</v>
      </c>
      <c r="V309" s="52">
        <f t="shared" si="93"/>
        <v>0</v>
      </c>
      <c r="W309" s="52">
        <f t="shared" si="93"/>
        <v>0</v>
      </c>
      <c r="X309" s="52">
        <f t="shared" si="93"/>
        <v>0.30024933249426261</v>
      </c>
      <c r="Y309" s="52">
        <f t="shared" si="93"/>
        <v>0.10856434742034202</v>
      </c>
      <c r="AH309" s="116"/>
      <c r="AI309" s="91"/>
      <c r="AJ309" s="91"/>
      <c r="AK309" s="91"/>
      <c r="AL309" s="91"/>
      <c r="AM309" s="91"/>
      <c r="AN309" s="91"/>
      <c r="AO309" s="91"/>
      <c r="AP309" s="91"/>
      <c r="AQ309" s="91"/>
      <c r="AR309" s="91"/>
      <c r="AS309" s="91"/>
      <c r="AT309" s="91"/>
      <c r="AU309" s="91"/>
      <c r="AV309" s="91"/>
      <c r="AW309" s="91"/>
      <c r="AX309" s="91"/>
      <c r="AY309" s="91"/>
      <c r="AZ309" s="91"/>
      <c r="BA309" s="91"/>
      <c r="BB309" s="91"/>
      <c r="BC309" s="91"/>
      <c r="BD309" s="91"/>
      <c r="BE309" s="91"/>
      <c r="BF309" s="91"/>
    </row>
    <row r="311" spans="1:58" ht="28.5" x14ac:dyDescent="0.45">
      <c r="A311" s="19" t="s">
        <v>45</v>
      </c>
    </row>
    <row r="313" spans="1:58" s="54" customFormat="1" ht="18.75" x14ac:dyDescent="0.3">
      <c r="A313" s="53" t="s">
        <v>2</v>
      </c>
      <c r="B313" s="53" t="s">
        <v>43</v>
      </c>
      <c r="C313" s="53"/>
      <c r="D313" s="53"/>
      <c r="E313" s="53"/>
      <c r="F313" s="53"/>
      <c r="G313" s="53" t="s">
        <v>42</v>
      </c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AH313" s="117"/>
      <c r="AI313" s="92"/>
      <c r="AJ313" s="92"/>
      <c r="AK313" s="92"/>
      <c r="AL313" s="92"/>
      <c r="AM313" s="92"/>
      <c r="AN313" s="92"/>
      <c r="AO313" s="92"/>
      <c r="AP313" s="92"/>
      <c r="AQ313" s="92"/>
      <c r="AR313" s="92"/>
      <c r="AS313" s="92"/>
      <c r="AT313" s="92"/>
      <c r="AU313" s="92"/>
      <c r="AV313" s="92"/>
      <c r="AW313" s="92"/>
      <c r="AX313" s="92"/>
      <c r="AY313" s="92"/>
      <c r="AZ313" s="92"/>
      <c r="BA313" s="92"/>
      <c r="BB313" s="92"/>
      <c r="BC313" s="92"/>
      <c r="BD313" s="92"/>
      <c r="BE313" s="92"/>
      <c r="BF313" s="92"/>
    </row>
    <row r="314" spans="1:58" s="54" customFormat="1" x14ac:dyDescent="0.25">
      <c r="A314" s="54" t="s">
        <v>3</v>
      </c>
      <c r="AH314" s="117"/>
      <c r="AI314" s="92"/>
      <c r="AJ314" s="92"/>
      <c r="AK314" s="92"/>
      <c r="AL314" s="92"/>
      <c r="AM314" s="92"/>
      <c r="AN314" s="92"/>
      <c r="AO314" s="92"/>
      <c r="AP314" s="92"/>
      <c r="AQ314" s="92"/>
      <c r="AR314" s="92"/>
      <c r="AS314" s="92"/>
      <c r="AT314" s="92"/>
      <c r="AU314" s="92"/>
      <c r="AV314" s="92"/>
      <c r="AW314" s="92"/>
      <c r="AX314" s="92"/>
      <c r="AY314" s="92"/>
      <c r="AZ314" s="92"/>
      <c r="BA314" s="92"/>
      <c r="BB314" s="92"/>
      <c r="BC314" s="92"/>
      <c r="BD314" s="92"/>
      <c r="BE314" s="92"/>
      <c r="BF314" s="92"/>
    </row>
    <row r="315" spans="1:58" s="54" customFormat="1" x14ac:dyDescent="0.25">
      <c r="A315" s="54" t="s">
        <v>34</v>
      </c>
      <c r="B315" s="54" t="s">
        <v>4</v>
      </c>
      <c r="C315" s="54" t="s">
        <v>5</v>
      </c>
      <c r="D315" s="54" t="s">
        <v>6</v>
      </c>
      <c r="E315" s="54" t="s">
        <v>7</v>
      </c>
      <c r="F315" s="54" t="s">
        <v>8</v>
      </c>
      <c r="G315" s="54" t="s">
        <v>78</v>
      </c>
      <c r="H315" s="54" t="s">
        <v>79</v>
      </c>
      <c r="I315" s="54" t="s">
        <v>80</v>
      </c>
      <c r="J315" s="54" t="s">
        <v>81</v>
      </c>
      <c r="K315" s="54" t="s">
        <v>82</v>
      </c>
      <c r="L315" s="54" t="s">
        <v>83</v>
      </c>
      <c r="M315" s="54" t="s">
        <v>84</v>
      </c>
      <c r="N315" s="54" t="s">
        <v>85</v>
      </c>
      <c r="O315" s="54" t="s">
        <v>86</v>
      </c>
      <c r="P315" s="54" t="s">
        <v>87</v>
      </c>
      <c r="Q315" s="54" t="s">
        <v>88</v>
      </c>
      <c r="R315" s="54" t="s">
        <v>89</v>
      </c>
      <c r="S315" s="54" t="s">
        <v>90</v>
      </c>
      <c r="T315" s="54" t="s">
        <v>91</v>
      </c>
      <c r="U315" s="54" t="s">
        <v>92</v>
      </c>
      <c r="V315" s="54" t="s">
        <v>93</v>
      </c>
      <c r="W315" s="54" t="s">
        <v>94</v>
      </c>
      <c r="X315" s="54" t="s">
        <v>95</v>
      </c>
      <c r="Y315" s="54" t="s">
        <v>96</v>
      </c>
      <c r="Z315" s="54" t="s">
        <v>71</v>
      </c>
      <c r="AA315" s="54" t="s">
        <v>72</v>
      </c>
      <c r="AB315" s="54" t="s">
        <v>73</v>
      </c>
      <c r="AC315" s="54" t="s">
        <v>74</v>
      </c>
      <c r="AD315" s="54" t="s">
        <v>75</v>
      </c>
      <c r="AE315" s="54" t="s">
        <v>76</v>
      </c>
      <c r="AF315" s="54" t="s">
        <v>77</v>
      </c>
      <c r="AH315" s="117"/>
      <c r="AI315" s="92"/>
      <c r="AJ315" s="92"/>
      <c r="AK315" s="92"/>
      <c r="AL315" s="92"/>
      <c r="AM315" s="92"/>
      <c r="AN315" s="92"/>
      <c r="AO315" s="92"/>
      <c r="AP315" s="92"/>
      <c r="AQ315" s="92"/>
      <c r="AR315" s="92"/>
      <c r="AS315" s="92"/>
      <c r="AT315" s="92"/>
      <c r="AU315" s="92"/>
      <c r="AV315" s="92"/>
      <c r="AW315" s="92"/>
      <c r="AX315" s="92"/>
      <c r="AY315" s="92"/>
      <c r="AZ315" s="92"/>
      <c r="BA315" s="92"/>
      <c r="BB315" s="92"/>
      <c r="BC315" s="92"/>
      <c r="BD315" s="92"/>
      <c r="BE315" s="92"/>
      <c r="BF315" s="92"/>
    </row>
    <row r="316" spans="1:58" s="54" customFormat="1" x14ac:dyDescent="0.25">
      <c r="B316" s="54">
        <v>2.147471677509242E-4</v>
      </c>
      <c r="C316" s="54">
        <v>8.581912384076916E-4</v>
      </c>
      <c r="D316" s="54">
        <v>0</v>
      </c>
      <c r="E316" s="54">
        <v>0</v>
      </c>
      <c r="F316" s="54">
        <v>0</v>
      </c>
      <c r="G316" s="54">
        <v>5.3720456990959922E-4</v>
      </c>
      <c r="H316" s="54">
        <v>7.2471177808512855E-3</v>
      </c>
      <c r="I316" s="54">
        <v>8.2954643072894122E-5</v>
      </c>
      <c r="J316" s="54">
        <v>2.0536143857102291E-4</v>
      </c>
      <c r="K316" s="54">
        <v>2.5350246527979799E-5</v>
      </c>
      <c r="L316" s="54">
        <v>2.8455270955920803E-4</v>
      </c>
      <c r="M316" s="54">
        <v>9.7630770737720864E-5</v>
      </c>
      <c r="N316" s="54">
        <v>1.2676491876105476E-2</v>
      </c>
      <c r="O316" s="54">
        <v>9.575612251891198E-6</v>
      </c>
      <c r="P316" s="54">
        <v>5.6123168393811354E-6</v>
      </c>
      <c r="Q316" s="54">
        <v>1.5091284725325743E-5</v>
      </c>
      <c r="R316" s="54">
        <v>3.6418922473877078E-4</v>
      </c>
      <c r="S316" s="54">
        <v>4.4234631147265966E-6</v>
      </c>
      <c r="T316" s="54">
        <v>1.7634729733698252E-6</v>
      </c>
      <c r="U316" s="54">
        <v>5.748669589612703E-5</v>
      </c>
      <c r="V316" s="54">
        <v>6.2636605150175292E-7</v>
      </c>
      <c r="W316" s="54">
        <v>3.1060198449231226E-7</v>
      </c>
      <c r="X316" s="54">
        <v>1.0340469659907734E-6</v>
      </c>
      <c r="Y316" s="54">
        <v>1.4623803892982444E-6</v>
      </c>
      <c r="Z316" s="54">
        <v>0</v>
      </c>
      <c r="AA316" s="54">
        <v>0</v>
      </c>
      <c r="AB316" s="54">
        <v>0</v>
      </c>
      <c r="AC316" s="54">
        <v>0</v>
      </c>
      <c r="AD316" s="54">
        <v>0</v>
      </c>
      <c r="AE316" s="54">
        <v>0</v>
      </c>
      <c r="AF316" s="54">
        <v>0</v>
      </c>
      <c r="AH316" s="117"/>
      <c r="AI316" s="92"/>
      <c r="AJ316" s="92"/>
      <c r="AK316" s="92"/>
      <c r="AL316" s="92"/>
      <c r="AM316" s="92"/>
      <c r="AN316" s="92"/>
      <c r="AO316" s="92"/>
      <c r="AP316" s="92"/>
      <c r="AQ316" s="92"/>
      <c r="AR316" s="92"/>
      <c r="AS316" s="92"/>
      <c r="AT316" s="92"/>
      <c r="AU316" s="92"/>
      <c r="AV316" s="92"/>
      <c r="AW316" s="92"/>
      <c r="AX316" s="92"/>
      <c r="AY316" s="92"/>
      <c r="AZ316" s="92"/>
      <c r="BA316" s="92"/>
      <c r="BB316" s="92"/>
      <c r="BC316" s="92"/>
      <c r="BD316" s="92"/>
      <c r="BE316" s="92"/>
      <c r="BF316" s="92"/>
    </row>
    <row r="317" spans="1:58" s="54" customFormat="1" x14ac:dyDescent="0.25">
      <c r="AH317" s="117"/>
      <c r="AI317" s="92"/>
      <c r="AJ317" s="92"/>
      <c r="AK317" s="92"/>
      <c r="AL317" s="92"/>
      <c r="AM317" s="92"/>
      <c r="AN317" s="92"/>
      <c r="AO317" s="92"/>
      <c r="AP317" s="92"/>
      <c r="AQ317" s="92"/>
      <c r="AR317" s="92"/>
      <c r="AS317" s="92"/>
      <c r="AT317" s="92"/>
      <c r="AU317" s="92"/>
      <c r="AV317" s="92"/>
      <c r="AW317" s="92"/>
      <c r="AX317" s="92"/>
      <c r="AY317" s="92"/>
      <c r="AZ317" s="92"/>
      <c r="BA317" s="92"/>
      <c r="BB317" s="92"/>
      <c r="BC317" s="92"/>
      <c r="BD317" s="92"/>
      <c r="BE317" s="92"/>
      <c r="BF317" s="92"/>
    </row>
    <row r="318" spans="1:58" s="54" customFormat="1" x14ac:dyDescent="0.25">
      <c r="A318" s="54" t="s">
        <v>28</v>
      </c>
      <c r="AH318" s="117"/>
      <c r="AI318" s="92"/>
      <c r="AJ318" s="92"/>
      <c r="AK318" s="92"/>
      <c r="AL318" s="92"/>
      <c r="AM318" s="92"/>
      <c r="AN318" s="92"/>
      <c r="AO318" s="92"/>
      <c r="AP318" s="92"/>
      <c r="AQ318" s="92"/>
      <c r="AR318" s="92"/>
      <c r="AS318" s="92"/>
      <c r="AT318" s="92"/>
      <c r="AU318" s="92"/>
      <c r="AV318" s="92"/>
      <c r="AW318" s="92"/>
      <c r="AX318" s="92"/>
      <c r="AY318" s="92"/>
      <c r="AZ318" s="92"/>
      <c r="BA318" s="92"/>
      <c r="BB318" s="92"/>
      <c r="BC318" s="92"/>
      <c r="BD318" s="92"/>
      <c r="BE318" s="92"/>
      <c r="BF318" s="92"/>
    </row>
    <row r="319" spans="1:58" s="54" customFormat="1" x14ac:dyDescent="0.25">
      <c r="A319" s="54" t="s">
        <v>34</v>
      </c>
      <c r="AH319" s="117"/>
      <c r="AI319" s="92"/>
      <c r="AJ319" s="92"/>
      <c r="AK319" s="92"/>
      <c r="AL319" s="92"/>
      <c r="AM319" s="92"/>
      <c r="AN319" s="92"/>
      <c r="AO319" s="92"/>
      <c r="AP319" s="92"/>
      <c r="AQ319" s="92"/>
      <c r="AR319" s="92"/>
      <c r="AS319" s="92"/>
      <c r="AT319" s="92"/>
      <c r="AU319" s="92"/>
      <c r="AV319" s="92"/>
      <c r="AW319" s="92"/>
      <c r="AX319" s="92"/>
      <c r="AY319" s="92"/>
      <c r="AZ319" s="92"/>
      <c r="BA319" s="92"/>
      <c r="BB319" s="92"/>
      <c r="BC319" s="92"/>
      <c r="BD319" s="92"/>
      <c r="BE319" s="92"/>
      <c r="BF319" s="92"/>
    </row>
    <row r="320" spans="1:58" s="54" customFormat="1" x14ac:dyDescent="0.25">
      <c r="B320" s="54">
        <v>0.12794884287234121</v>
      </c>
      <c r="C320" s="54">
        <v>0.51132025193828901</v>
      </c>
      <c r="D320" s="54">
        <v>0</v>
      </c>
      <c r="E320" s="54">
        <v>0</v>
      </c>
      <c r="F320" s="54">
        <v>0</v>
      </c>
      <c r="G320" s="54">
        <v>8.7165277740149723E-4</v>
      </c>
      <c r="H320" s="54">
        <v>0.12366659915016903</v>
      </c>
      <c r="I320" s="54">
        <v>3.6907018536128057E-4</v>
      </c>
      <c r="J320" s="54">
        <v>8.3162446118250303E-3</v>
      </c>
      <c r="K320" s="54">
        <v>1.1668938894963946E-4</v>
      </c>
      <c r="L320" s="54">
        <v>2.722715392527948E-4</v>
      </c>
      <c r="M320" s="54">
        <v>2.3962176705301358E-4</v>
      </c>
      <c r="N320" s="54">
        <v>0.22301658320951148</v>
      </c>
      <c r="O320" s="54">
        <v>1.2853660061368929E-5</v>
      </c>
      <c r="P320" s="54">
        <v>7.1024594814806608E-6</v>
      </c>
      <c r="Q320" s="54">
        <v>6.6703154295853209E-4</v>
      </c>
      <c r="R320" s="54">
        <v>2.9523579974952735E-3</v>
      </c>
      <c r="S320" s="54">
        <v>6.8696995355928961E-6</v>
      </c>
      <c r="T320" s="54">
        <v>1.5582492451605204E-5</v>
      </c>
      <c r="U320" s="54">
        <v>1.0831232986140752E-4</v>
      </c>
      <c r="V320" s="54">
        <v>8.9516096205515706E-7</v>
      </c>
      <c r="W320" s="54">
        <v>2.8824337318705202E-5</v>
      </c>
      <c r="X320" s="54">
        <v>8.4856335905249103E-6</v>
      </c>
      <c r="Y320" s="54">
        <v>3.0356778838823728E-5</v>
      </c>
      <c r="Z320" s="54">
        <v>3.6022101472593666E-6</v>
      </c>
      <c r="AA320" s="54">
        <v>1.4975799473767322E-5</v>
      </c>
      <c r="AB320" s="54">
        <v>1.2122471885755818E-6</v>
      </c>
      <c r="AC320" s="54">
        <v>2.2969233755299184E-6</v>
      </c>
      <c r="AD320" s="54">
        <v>4.1394383550941896E-7</v>
      </c>
      <c r="AE320" s="54">
        <v>7.0333712870104937E-7</v>
      </c>
      <c r="AF320" s="54">
        <v>2.9600614144066131E-7</v>
      </c>
      <c r="AH320" s="117"/>
      <c r="AI320" s="92"/>
      <c r="AJ320" s="92"/>
      <c r="AK320" s="92"/>
      <c r="AL320" s="92"/>
      <c r="AM320" s="92"/>
      <c r="AN320" s="92"/>
      <c r="AO320" s="92"/>
      <c r="AP320" s="92"/>
      <c r="AQ320" s="92"/>
      <c r="AR320" s="92"/>
      <c r="AS320" s="92"/>
      <c r="AT320" s="92"/>
      <c r="AU320" s="92"/>
      <c r="AV320" s="92"/>
      <c r="AW320" s="92"/>
      <c r="AX320" s="92"/>
      <c r="AY320" s="92"/>
      <c r="AZ320" s="92"/>
      <c r="BA320" s="92"/>
      <c r="BB320" s="92"/>
      <c r="BC320" s="92"/>
      <c r="BD320" s="92"/>
      <c r="BE320" s="92"/>
      <c r="BF320" s="92"/>
    </row>
    <row r="321" spans="1:58" s="54" customFormat="1" x14ac:dyDescent="0.25">
      <c r="AH321" s="117"/>
      <c r="AI321" s="92"/>
      <c r="AJ321" s="92"/>
      <c r="AK321" s="92"/>
      <c r="AL321" s="92"/>
      <c r="AM321" s="92"/>
      <c r="AN321" s="92"/>
      <c r="AO321" s="92"/>
      <c r="AP321" s="92"/>
      <c r="AQ321" s="92"/>
      <c r="AR321" s="92"/>
      <c r="AS321" s="92"/>
      <c r="AT321" s="92"/>
      <c r="AU321" s="92"/>
      <c r="AV321" s="92"/>
      <c r="AW321" s="92"/>
      <c r="AX321" s="92"/>
      <c r="AY321" s="92"/>
      <c r="AZ321" s="92"/>
      <c r="BA321" s="92"/>
      <c r="BB321" s="92"/>
      <c r="BC321" s="92"/>
      <c r="BD321" s="92"/>
      <c r="BE321" s="92"/>
      <c r="BF321" s="92"/>
    </row>
    <row r="322" spans="1:58" s="54" customFormat="1" x14ac:dyDescent="0.25">
      <c r="A322" s="54" t="s">
        <v>29</v>
      </c>
      <c r="AH322" s="117"/>
      <c r="AI322" s="92"/>
      <c r="AJ322" s="92"/>
      <c r="AK322" s="92"/>
      <c r="AL322" s="92"/>
      <c r="AM322" s="92"/>
      <c r="AN322" s="92"/>
      <c r="AO322" s="92"/>
      <c r="AP322" s="92"/>
      <c r="AQ322" s="92"/>
      <c r="AR322" s="92"/>
      <c r="AS322" s="92"/>
      <c r="AT322" s="92"/>
      <c r="AU322" s="92"/>
      <c r="AV322" s="92"/>
      <c r="AW322" s="92"/>
      <c r="AX322" s="92"/>
      <c r="AY322" s="92"/>
      <c r="AZ322" s="92"/>
      <c r="BA322" s="92"/>
      <c r="BB322" s="92"/>
      <c r="BC322" s="92"/>
      <c r="BD322" s="92"/>
      <c r="BE322" s="92"/>
      <c r="BF322" s="92"/>
    </row>
    <row r="323" spans="1:58" s="54" customFormat="1" x14ac:dyDescent="0.25">
      <c r="A323" s="54" t="s">
        <v>34</v>
      </c>
      <c r="B323" s="54" t="s">
        <v>4</v>
      </c>
      <c r="C323" s="54" t="s">
        <v>5</v>
      </c>
      <c r="D323" s="54" t="s">
        <v>6</v>
      </c>
      <c r="E323" s="54" t="s">
        <v>7</v>
      </c>
      <c r="F323" s="54" t="s">
        <v>8</v>
      </c>
      <c r="G323" s="54" t="s">
        <v>78</v>
      </c>
      <c r="H323" s="54" t="s">
        <v>79</v>
      </c>
      <c r="I323" s="54" t="s">
        <v>80</v>
      </c>
      <c r="J323" s="54" t="s">
        <v>81</v>
      </c>
      <c r="K323" s="54" t="s">
        <v>82</v>
      </c>
      <c r="L323" s="54" t="s">
        <v>83</v>
      </c>
      <c r="M323" s="54" t="s">
        <v>84</v>
      </c>
      <c r="N323" s="54" t="s">
        <v>85</v>
      </c>
      <c r="O323" s="54" t="s">
        <v>86</v>
      </c>
      <c r="P323" s="54" t="s">
        <v>87</v>
      </c>
      <c r="Q323" s="54" t="s">
        <v>88</v>
      </c>
      <c r="R323" s="54" t="s">
        <v>89</v>
      </c>
      <c r="S323" s="54" t="s">
        <v>90</v>
      </c>
      <c r="T323" s="54" t="s">
        <v>91</v>
      </c>
      <c r="U323" s="54" t="s">
        <v>92</v>
      </c>
      <c r="V323" s="54" t="s">
        <v>93</v>
      </c>
      <c r="W323" s="54" t="s">
        <v>94</v>
      </c>
      <c r="X323" s="54" t="s">
        <v>95</v>
      </c>
      <c r="Y323" s="54" t="s">
        <v>96</v>
      </c>
      <c r="Z323" s="54" t="s">
        <v>71</v>
      </c>
      <c r="AA323" s="54" t="s">
        <v>72</v>
      </c>
      <c r="AB323" s="54" t="s">
        <v>73</v>
      </c>
      <c r="AC323" s="54" t="s">
        <v>74</v>
      </c>
      <c r="AD323" s="54" t="s">
        <v>75</v>
      </c>
      <c r="AE323" s="54" t="s">
        <v>76</v>
      </c>
      <c r="AF323" s="54" t="s">
        <v>77</v>
      </c>
      <c r="AH323" s="117"/>
      <c r="AI323" s="92"/>
      <c r="AJ323" s="92"/>
      <c r="AK323" s="92"/>
      <c r="AL323" s="92"/>
      <c r="AM323" s="92"/>
      <c r="AN323" s="92"/>
      <c r="AO323" s="92"/>
      <c r="AP323" s="92"/>
      <c r="AQ323" s="92"/>
      <c r="AR323" s="92"/>
      <c r="AS323" s="92"/>
      <c r="AT323" s="92"/>
      <c r="AU323" s="92"/>
      <c r="AV323" s="92"/>
      <c r="AW323" s="92"/>
      <c r="AX323" s="92"/>
      <c r="AY323" s="92"/>
      <c r="AZ323" s="92"/>
      <c r="BA323" s="92"/>
      <c r="BB323" s="92"/>
      <c r="BC323" s="92"/>
      <c r="BD323" s="92"/>
      <c r="BE323" s="92"/>
      <c r="BF323" s="92"/>
    </row>
    <row r="324" spans="1:58" s="54" customFormat="1" x14ac:dyDescent="0.25">
      <c r="B324" s="54">
        <f>IFERROR(B316/B320,0)</f>
        <v>1.6783830391118469E-3</v>
      </c>
      <c r="C324" s="54">
        <f t="shared" ref="C324:AF324" si="95">IFERROR(C316/C320,0)</f>
        <v>1.6783830391119854E-3</v>
      </c>
      <c r="D324" s="54">
        <f t="shared" si="95"/>
        <v>0</v>
      </c>
      <c r="E324" s="54">
        <f t="shared" si="95"/>
        <v>0</v>
      </c>
      <c r="F324" s="54">
        <f t="shared" si="95"/>
        <v>0</v>
      </c>
      <c r="G324" s="54">
        <f t="shared" si="95"/>
        <v>0.61630569400704638</v>
      </c>
      <c r="H324" s="54">
        <f t="shared" si="95"/>
        <v>5.8602062567040196E-2</v>
      </c>
      <c r="I324" s="54">
        <f t="shared" si="95"/>
        <v>0.22476657926646207</v>
      </c>
      <c r="J324" s="54">
        <f t="shared" si="95"/>
        <v>2.469401131840392E-2</v>
      </c>
      <c r="K324" s="54">
        <f t="shared" si="95"/>
        <v>0.21724551611903978</v>
      </c>
      <c r="L324" s="54">
        <f t="shared" si="95"/>
        <v>1.0451063314958182</v>
      </c>
      <c r="M324" s="54">
        <f t="shared" si="95"/>
        <v>0.40743698679144275</v>
      </c>
      <c r="N324" s="54">
        <f t="shared" si="95"/>
        <v>5.6841028114024278E-2</v>
      </c>
      <c r="O324" s="54">
        <f t="shared" si="95"/>
        <v>0.74497164279847816</v>
      </c>
      <c r="P324" s="54">
        <f t="shared" si="95"/>
        <v>0.79019343285449151</v>
      </c>
      <c r="Q324" s="54">
        <f t="shared" si="95"/>
        <v>2.2624544348218232E-2</v>
      </c>
      <c r="R324" s="54">
        <f t="shared" si="95"/>
        <v>0.12335537392407772</v>
      </c>
      <c r="S324" s="54">
        <f t="shared" si="95"/>
        <v>0.64390925568258139</v>
      </c>
      <c r="T324" s="54">
        <f t="shared" si="95"/>
        <v>0.11317014776979173</v>
      </c>
      <c r="U324" s="54">
        <f t="shared" si="95"/>
        <v>0.53074932438148914</v>
      </c>
      <c r="V324" s="54">
        <f t="shared" si="95"/>
        <v>0.69972449431184891</v>
      </c>
      <c r="W324" s="54">
        <f t="shared" si="95"/>
        <v>1.0775685180826375E-2</v>
      </c>
      <c r="X324" s="54">
        <f t="shared" si="95"/>
        <v>0.12185854538256212</v>
      </c>
      <c r="Y324" s="54">
        <f t="shared" si="95"/>
        <v>4.817310812397476E-2</v>
      </c>
      <c r="Z324" s="54">
        <f t="shared" si="95"/>
        <v>0</v>
      </c>
      <c r="AA324" s="54">
        <f t="shared" si="95"/>
        <v>0</v>
      </c>
      <c r="AB324" s="54">
        <f t="shared" si="95"/>
        <v>0</v>
      </c>
      <c r="AC324" s="54">
        <f t="shared" si="95"/>
        <v>0</v>
      </c>
      <c r="AD324" s="54">
        <f t="shared" si="95"/>
        <v>0</v>
      </c>
      <c r="AE324" s="54">
        <f t="shared" si="95"/>
        <v>0</v>
      </c>
      <c r="AF324" s="54">
        <f t="shared" si="95"/>
        <v>0</v>
      </c>
      <c r="AH324" s="117"/>
      <c r="AI324" s="92"/>
      <c r="AJ324" s="92"/>
      <c r="AK324" s="92"/>
      <c r="AL324" s="92"/>
      <c r="AM324" s="92"/>
      <c r="AN324" s="92"/>
      <c r="AO324" s="92"/>
      <c r="AP324" s="92"/>
      <c r="AQ324" s="92"/>
      <c r="AR324" s="92"/>
      <c r="AS324" s="92"/>
      <c r="AT324" s="92"/>
      <c r="AU324" s="92"/>
      <c r="AV324" s="92"/>
      <c r="AW324" s="92"/>
      <c r="AX324" s="92"/>
      <c r="AY324" s="92"/>
      <c r="AZ324" s="92"/>
      <c r="BA324" s="92"/>
      <c r="BB324" s="92"/>
      <c r="BC324" s="92"/>
      <c r="BD324" s="92"/>
      <c r="BE324" s="92"/>
      <c r="BF324" s="92"/>
    </row>
    <row r="325" spans="1:58" s="54" customFormat="1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 s="117"/>
      <c r="AI325" s="92"/>
      <c r="AJ325" s="92"/>
      <c r="AK325" s="92"/>
      <c r="AL325" s="92"/>
      <c r="AM325" s="92"/>
      <c r="AN325" s="92"/>
      <c r="AO325" s="92"/>
      <c r="AP325" s="92"/>
      <c r="AQ325" s="92"/>
      <c r="AR325" s="92"/>
      <c r="AS325" s="92"/>
      <c r="AT325" s="92"/>
      <c r="AU325" s="92"/>
      <c r="AV325" s="92"/>
      <c r="AW325" s="92"/>
      <c r="AX325" s="92"/>
      <c r="AY325" s="92"/>
      <c r="AZ325" s="92"/>
      <c r="BA325" s="92"/>
      <c r="BB325" s="92"/>
      <c r="BC325" s="92"/>
      <c r="BD325" s="92"/>
      <c r="BE325" s="92"/>
      <c r="BF325" s="92"/>
    </row>
    <row r="326" spans="1:58" s="54" customFormat="1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 s="117"/>
      <c r="AI326" s="92"/>
      <c r="AJ326" s="92"/>
      <c r="AK326" s="92"/>
      <c r="AL326" s="92"/>
      <c r="AM326" s="92"/>
      <c r="AN326" s="92"/>
      <c r="AO326" s="92"/>
      <c r="AP326" s="92"/>
      <c r="AQ326" s="92"/>
      <c r="AR326" s="92"/>
      <c r="AS326" s="92"/>
      <c r="AT326" s="92"/>
      <c r="AU326" s="92"/>
      <c r="AV326" s="92"/>
      <c r="AW326" s="92"/>
      <c r="AX326" s="92"/>
      <c r="AY326" s="92"/>
      <c r="AZ326" s="92"/>
      <c r="BA326" s="92"/>
      <c r="BB326" s="92"/>
      <c r="BC326" s="92"/>
      <c r="BD326" s="92"/>
      <c r="BE326" s="92"/>
      <c r="BF326" s="92"/>
    </row>
    <row r="327" spans="1:58" s="54" customFormat="1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 s="117"/>
      <c r="AI327" s="92"/>
      <c r="AJ327" s="92"/>
      <c r="AK327" s="92"/>
      <c r="AL327" s="92"/>
      <c r="AM327" s="92"/>
      <c r="AN327" s="92"/>
      <c r="AO327" s="92"/>
      <c r="AP327" s="92"/>
      <c r="AQ327" s="92"/>
      <c r="AR327" s="92"/>
      <c r="AS327" s="92"/>
      <c r="AT327" s="92"/>
      <c r="AU327" s="92"/>
      <c r="AV327" s="92"/>
      <c r="AW327" s="92"/>
      <c r="AX327" s="92"/>
      <c r="AY327" s="92"/>
      <c r="AZ327" s="92"/>
      <c r="BA327" s="92"/>
      <c r="BB327" s="92"/>
      <c r="BC327" s="92"/>
      <c r="BD327" s="92"/>
      <c r="BE327" s="92"/>
      <c r="BF327" s="92"/>
    </row>
    <row r="328" spans="1:58" s="54" customFormat="1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 s="117"/>
      <c r="AI328" s="92"/>
      <c r="AJ328" s="92"/>
      <c r="AK328" s="92"/>
      <c r="AL328" s="92"/>
      <c r="AM328" s="92"/>
      <c r="AN328" s="92"/>
      <c r="AO328" s="92"/>
      <c r="AP328" s="92"/>
      <c r="AQ328" s="92"/>
      <c r="AR328" s="92"/>
      <c r="AS328" s="92"/>
      <c r="AT328" s="92"/>
      <c r="AU328" s="92"/>
      <c r="AV328" s="92"/>
      <c r="AW328" s="92"/>
      <c r="AX328" s="92"/>
      <c r="AY328" s="92"/>
      <c r="AZ328" s="92"/>
      <c r="BA328" s="92"/>
      <c r="BB328" s="92"/>
      <c r="BC328" s="92"/>
      <c r="BD328" s="92"/>
      <c r="BE328" s="92"/>
      <c r="BF328" s="92"/>
    </row>
    <row r="329" spans="1:58" s="54" customFormat="1" x14ac:dyDescent="0.25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H329" s="117"/>
      <c r="AI329" s="92"/>
      <c r="AJ329" s="92"/>
      <c r="AK329" s="92"/>
      <c r="AL329" s="92"/>
      <c r="AM329" s="92"/>
      <c r="AN329" s="92"/>
      <c r="AO329" s="92"/>
      <c r="AP329" s="92"/>
      <c r="AQ329" s="92"/>
      <c r="AR329" s="92"/>
      <c r="AS329" s="92"/>
      <c r="AT329" s="92"/>
      <c r="AU329" s="92"/>
      <c r="AV329" s="92"/>
      <c r="AW329" s="92"/>
      <c r="AX329" s="92"/>
      <c r="AY329" s="92"/>
      <c r="AZ329" s="92"/>
      <c r="BA329" s="92"/>
      <c r="BB329" s="92"/>
      <c r="BC329" s="92"/>
      <c r="BD329" s="92"/>
      <c r="BE329" s="92"/>
      <c r="BF329" s="92"/>
    </row>
    <row r="330" spans="1:58" s="54" customFormat="1" x14ac:dyDescent="0.25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H330" s="117"/>
      <c r="AI330" s="92"/>
      <c r="AJ330" s="92"/>
      <c r="AK330" s="92"/>
      <c r="AL330" s="92"/>
      <c r="AM330" s="92"/>
      <c r="AN330" s="92"/>
      <c r="AO330" s="92"/>
      <c r="AP330" s="92"/>
      <c r="AQ330" s="92"/>
      <c r="AR330" s="92"/>
      <c r="AS330" s="92"/>
      <c r="AT330" s="92"/>
      <c r="AU330" s="92"/>
      <c r="AV330" s="92"/>
      <c r="AW330" s="92"/>
      <c r="AX330" s="92"/>
      <c r="AY330" s="92"/>
      <c r="AZ330" s="92"/>
      <c r="BA330" s="92"/>
      <c r="BB330" s="92"/>
      <c r="BC330" s="92"/>
      <c r="BD330" s="92"/>
      <c r="BE330" s="92"/>
      <c r="BF330" s="92"/>
    </row>
    <row r="331" spans="1:58" s="54" customFormat="1" x14ac:dyDescent="0.25"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H331" s="117"/>
      <c r="AI331" s="92"/>
      <c r="AJ331" s="92"/>
      <c r="AK331" s="92"/>
      <c r="AL331" s="92"/>
      <c r="AM331" s="92"/>
      <c r="AN331" s="92"/>
      <c r="AO331" s="92"/>
      <c r="AP331" s="92"/>
      <c r="AQ331" s="92"/>
      <c r="AR331" s="92"/>
      <c r="AS331" s="92"/>
      <c r="AT331" s="92"/>
      <c r="AU331" s="92"/>
      <c r="AV331" s="92"/>
      <c r="AW331" s="92"/>
      <c r="AX331" s="92"/>
      <c r="AY331" s="92"/>
      <c r="AZ331" s="92"/>
      <c r="BA331" s="92"/>
      <c r="BB331" s="92"/>
      <c r="BC331" s="92"/>
      <c r="BD331" s="92"/>
      <c r="BE331" s="92"/>
      <c r="BF331" s="92"/>
    </row>
    <row r="332" spans="1:58" s="54" customFormat="1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 s="117"/>
      <c r="AI332" s="92"/>
      <c r="AJ332" s="92"/>
      <c r="AK332" s="92"/>
      <c r="AL332" s="92"/>
      <c r="AM332" s="92"/>
      <c r="AN332" s="92"/>
      <c r="AO332" s="92"/>
      <c r="AP332" s="92"/>
      <c r="AQ332" s="92"/>
      <c r="AR332" s="92"/>
      <c r="AS332" s="92"/>
      <c r="AT332" s="92"/>
      <c r="AU332" s="92"/>
      <c r="AV332" s="92"/>
      <c r="AW332" s="92"/>
      <c r="AX332" s="92"/>
      <c r="AY332" s="92"/>
      <c r="AZ332" s="92"/>
      <c r="BA332" s="92"/>
      <c r="BB332" s="92"/>
      <c r="BC332" s="92"/>
      <c r="BD332" s="92"/>
      <c r="BE332" s="92"/>
      <c r="BF332" s="92"/>
    </row>
    <row r="333" spans="1:58" s="54" customFormat="1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 s="117"/>
      <c r="AI333" s="92"/>
      <c r="AJ333" s="92"/>
      <c r="AK333" s="92"/>
      <c r="AL333" s="92"/>
      <c r="AM333" s="92"/>
      <c r="AN333" s="92"/>
      <c r="AO333" s="92"/>
      <c r="AP333" s="92"/>
      <c r="AQ333" s="92"/>
      <c r="AR333" s="92"/>
      <c r="AS333" s="92"/>
      <c r="AT333" s="92"/>
      <c r="AU333" s="92"/>
      <c r="AV333" s="92"/>
      <c r="AW333" s="92"/>
      <c r="AX333" s="92"/>
      <c r="AY333" s="92"/>
      <c r="AZ333" s="92"/>
      <c r="BA333" s="92"/>
      <c r="BB333" s="92"/>
      <c r="BC333" s="92"/>
      <c r="BD333" s="92"/>
      <c r="BE333" s="92"/>
      <c r="BF333" s="92"/>
    </row>
    <row r="334" spans="1:58" s="54" customFormat="1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 s="117"/>
      <c r="AI334" s="92"/>
      <c r="AJ334" s="92"/>
      <c r="AK334" s="92"/>
      <c r="AL334" s="92"/>
      <c r="AM334" s="92"/>
      <c r="AN334" s="92"/>
      <c r="AO334" s="92"/>
      <c r="AP334" s="92"/>
      <c r="AQ334" s="92"/>
      <c r="AR334" s="92"/>
      <c r="AS334" s="92"/>
      <c r="AT334" s="92"/>
      <c r="AU334" s="92"/>
      <c r="AV334" s="92"/>
      <c r="AW334" s="92"/>
      <c r="AX334" s="92"/>
      <c r="AY334" s="92"/>
      <c r="AZ334" s="92"/>
      <c r="BA334" s="92"/>
      <c r="BB334" s="92"/>
      <c r="BC334" s="92"/>
      <c r="BD334" s="92"/>
      <c r="BE334" s="92"/>
      <c r="BF334" s="92"/>
    </row>
    <row r="335" spans="1:58" s="54" customFormat="1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 s="117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</row>
    <row r="336" spans="1:58" s="54" customFormat="1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 s="117"/>
      <c r="AI336" s="92"/>
      <c r="AJ336" s="92"/>
      <c r="AK336" s="92"/>
      <c r="AL336" s="92"/>
      <c r="AM336" s="92"/>
      <c r="AN336" s="92"/>
      <c r="AO336" s="92"/>
      <c r="AP336" s="92"/>
      <c r="AQ336" s="92"/>
      <c r="AR336" s="92"/>
      <c r="AS336" s="92"/>
      <c r="AT336" s="92"/>
      <c r="AU336" s="92"/>
      <c r="AV336" s="92"/>
      <c r="AW336" s="92"/>
      <c r="AX336" s="92"/>
      <c r="AY336" s="92"/>
      <c r="AZ336" s="92"/>
      <c r="BA336" s="92"/>
      <c r="BB336" s="92"/>
      <c r="BC336" s="92"/>
      <c r="BD336" s="92"/>
      <c r="BE336" s="92"/>
      <c r="BF336" s="92"/>
    </row>
    <row r="337" spans="1:58" s="54" customFormat="1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 s="117"/>
      <c r="AI337" s="92"/>
      <c r="AJ337" s="92"/>
      <c r="AK337" s="92"/>
      <c r="AL337" s="92"/>
      <c r="AM337" s="92"/>
      <c r="AN337" s="92"/>
      <c r="AO337" s="92"/>
      <c r="AP337" s="92"/>
      <c r="AQ337" s="92"/>
      <c r="AR337" s="92"/>
      <c r="AS337" s="92"/>
      <c r="AT337" s="92"/>
      <c r="AU337" s="92"/>
      <c r="AV337" s="92"/>
      <c r="AW337" s="92"/>
      <c r="AX337" s="92"/>
      <c r="AY337" s="92"/>
      <c r="AZ337" s="92"/>
      <c r="BA337" s="92"/>
      <c r="BB337" s="92"/>
      <c r="BC337" s="92"/>
      <c r="BD337" s="92"/>
      <c r="BE337" s="92"/>
      <c r="BF337" s="92"/>
    </row>
    <row r="338" spans="1:58" s="54" customFormat="1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 s="117"/>
      <c r="AI338" s="92"/>
      <c r="AJ338" s="92"/>
      <c r="AK338" s="92"/>
      <c r="AL338" s="92"/>
      <c r="AM338" s="92"/>
      <c r="AN338" s="92"/>
      <c r="AO338" s="92"/>
      <c r="AP338" s="92"/>
      <c r="AQ338" s="92"/>
      <c r="AR338" s="92"/>
      <c r="AS338" s="92"/>
      <c r="AT338" s="92"/>
      <c r="AU338" s="92"/>
      <c r="AV338" s="92"/>
      <c r="AW338" s="92"/>
      <c r="AX338" s="92"/>
      <c r="AY338" s="92"/>
      <c r="AZ338" s="92"/>
      <c r="BA338" s="92"/>
      <c r="BB338" s="92"/>
      <c r="BC338" s="92"/>
      <c r="BD338" s="92"/>
      <c r="BE338" s="92"/>
      <c r="BF338" s="92"/>
    </row>
    <row r="339" spans="1:58" s="54" customFormat="1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 s="117"/>
      <c r="AI339" s="92"/>
      <c r="AJ339" s="92"/>
      <c r="AK339" s="92"/>
      <c r="AL339" s="92"/>
      <c r="AM339" s="92"/>
      <c r="AN339" s="92"/>
      <c r="AO339" s="92"/>
      <c r="AP339" s="92"/>
      <c r="AQ339" s="92"/>
      <c r="AR339" s="92"/>
      <c r="AS339" s="92"/>
      <c r="AT339" s="92"/>
      <c r="AU339" s="92"/>
      <c r="AV339" s="92"/>
      <c r="AW339" s="92"/>
      <c r="AX339" s="92"/>
      <c r="AY339" s="92"/>
      <c r="AZ339" s="92"/>
      <c r="BA339" s="92"/>
      <c r="BB339" s="92"/>
      <c r="BC339" s="92"/>
      <c r="BD339" s="92"/>
      <c r="BE339" s="92"/>
      <c r="BF339" s="92"/>
    </row>
    <row r="340" spans="1:58" s="54" customFormat="1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 s="117"/>
      <c r="AI340" s="92"/>
      <c r="AJ340" s="92"/>
      <c r="AK340" s="92"/>
      <c r="AL340" s="92"/>
      <c r="AM340" s="92"/>
      <c r="AN340" s="92"/>
      <c r="AO340" s="92"/>
      <c r="AP340" s="92"/>
      <c r="AQ340" s="92"/>
      <c r="AR340" s="92"/>
      <c r="AS340" s="92"/>
      <c r="AT340" s="92"/>
      <c r="AU340" s="92"/>
      <c r="AV340" s="92"/>
      <c r="AW340" s="92"/>
      <c r="AX340" s="92"/>
      <c r="AY340" s="92"/>
      <c r="AZ340" s="92"/>
      <c r="BA340" s="92"/>
      <c r="BB340" s="92"/>
      <c r="BC340" s="92"/>
      <c r="BD340" s="92"/>
      <c r="BE340" s="92"/>
      <c r="BF340" s="92"/>
    </row>
    <row r="341" spans="1:58" s="54" customFormat="1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 s="117"/>
      <c r="AI341" s="92"/>
      <c r="AJ341" s="92"/>
      <c r="AK341" s="92"/>
      <c r="AL341" s="92"/>
      <c r="AM341" s="92"/>
      <c r="AN341" s="92"/>
      <c r="AO341" s="92"/>
      <c r="AP341" s="92"/>
      <c r="AQ341" s="92"/>
      <c r="AR341" s="92"/>
      <c r="AS341" s="92"/>
      <c r="AT341" s="92"/>
      <c r="AU341" s="92"/>
      <c r="AV341" s="92"/>
      <c r="AW341" s="92"/>
      <c r="AX341" s="92"/>
      <c r="AY341" s="92"/>
      <c r="AZ341" s="92"/>
      <c r="BA341" s="92"/>
      <c r="BB341" s="92"/>
      <c r="BC341" s="92"/>
      <c r="BD341" s="92"/>
      <c r="BE341" s="92"/>
      <c r="BF341" s="92"/>
    </row>
    <row r="342" spans="1:58" s="54" customFormat="1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 s="117"/>
      <c r="AI342" s="92"/>
      <c r="AJ342" s="92"/>
      <c r="AK342" s="92"/>
      <c r="AL342" s="92"/>
      <c r="AM342" s="92"/>
      <c r="AN342" s="92"/>
      <c r="AO342" s="92"/>
      <c r="AP342" s="92"/>
      <c r="AQ342" s="92"/>
      <c r="AR342" s="92"/>
      <c r="AS342" s="92"/>
      <c r="AT342" s="92"/>
      <c r="AU342" s="92"/>
      <c r="AV342" s="92"/>
      <c r="AW342" s="92"/>
      <c r="AX342" s="92"/>
      <c r="AY342" s="92"/>
      <c r="AZ342" s="92"/>
      <c r="BA342" s="92"/>
      <c r="BB342" s="92"/>
      <c r="BC342" s="92"/>
      <c r="BD342" s="92"/>
      <c r="BE342" s="92"/>
      <c r="BF342" s="92"/>
    </row>
    <row r="343" spans="1:58" s="54" customFormat="1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 s="117"/>
      <c r="AI343" s="92"/>
      <c r="AJ343" s="92"/>
      <c r="AK343" s="92"/>
      <c r="AL343" s="92"/>
      <c r="AM343" s="92"/>
      <c r="AN343" s="92"/>
      <c r="AO343" s="92"/>
      <c r="AP343" s="92"/>
      <c r="AQ343" s="92"/>
      <c r="AR343" s="92"/>
      <c r="AS343" s="92"/>
      <c r="AT343" s="92"/>
      <c r="AU343" s="92"/>
      <c r="AV343" s="92"/>
      <c r="AW343" s="92"/>
      <c r="AX343" s="92"/>
      <c r="AY343" s="92"/>
      <c r="AZ343" s="92"/>
      <c r="BA343" s="92"/>
      <c r="BB343" s="92"/>
      <c r="BC343" s="92"/>
      <c r="BD343" s="92"/>
      <c r="BE343" s="92"/>
      <c r="BF343" s="92"/>
    </row>
    <row r="344" spans="1:58" s="54" customFormat="1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 s="117"/>
      <c r="AI344" s="92"/>
      <c r="AJ344" s="92"/>
      <c r="AK344" s="92"/>
      <c r="AL344" s="92"/>
      <c r="AM344" s="92"/>
      <c r="AN344" s="92"/>
      <c r="AO344" s="92"/>
      <c r="AP344" s="92"/>
      <c r="AQ344" s="92"/>
      <c r="AR344" s="92"/>
      <c r="AS344" s="92"/>
      <c r="AT344" s="92"/>
      <c r="AU344" s="92"/>
      <c r="AV344" s="92"/>
      <c r="AW344" s="92"/>
      <c r="AX344" s="92"/>
      <c r="AY344" s="92"/>
      <c r="AZ344" s="92"/>
      <c r="BA344" s="92"/>
      <c r="BB344" s="92"/>
      <c r="BC344" s="92"/>
      <c r="BD344" s="92"/>
      <c r="BE344" s="92"/>
      <c r="BF344" s="92"/>
    </row>
    <row r="345" spans="1:58" s="54" customFormat="1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 s="117"/>
      <c r="AI345" s="92"/>
      <c r="AJ345" s="92"/>
      <c r="AK345" s="92"/>
      <c r="AL345" s="92"/>
      <c r="AM345" s="92"/>
      <c r="AN345" s="92"/>
      <c r="AO345" s="92"/>
      <c r="AP345" s="92"/>
      <c r="AQ345" s="92"/>
      <c r="AR345" s="92"/>
      <c r="AS345" s="92"/>
      <c r="AT345" s="92"/>
      <c r="AU345" s="92"/>
      <c r="AV345" s="92"/>
      <c r="AW345" s="92"/>
      <c r="AX345" s="92"/>
      <c r="AY345" s="92"/>
      <c r="AZ345" s="92"/>
      <c r="BA345" s="92"/>
      <c r="BB345" s="92"/>
      <c r="BC345" s="92"/>
      <c r="BD345" s="92"/>
      <c r="BE345" s="92"/>
      <c r="BF345" s="92"/>
    </row>
    <row r="349" spans="1:58" x14ac:dyDescent="0.25">
      <c r="I349" t="s">
        <v>97</v>
      </c>
      <c r="J349" t="s">
        <v>97</v>
      </c>
      <c r="K349" t="s">
        <v>97</v>
      </c>
      <c r="L349" t="s">
        <v>97</v>
      </c>
      <c r="M349" t="s">
        <v>97</v>
      </c>
      <c r="N349" t="s">
        <v>97</v>
      </c>
      <c r="O349" t="s">
        <v>97</v>
      </c>
      <c r="P349" t="s">
        <v>97</v>
      </c>
      <c r="Q349" t="s">
        <v>97</v>
      </c>
      <c r="R349" t="s">
        <v>97</v>
      </c>
      <c r="S349" t="s">
        <v>97</v>
      </c>
      <c r="T349" t="s">
        <v>97</v>
      </c>
      <c r="U349" t="s">
        <v>97</v>
      </c>
      <c r="V349" t="s">
        <v>97</v>
      </c>
      <c r="W349" t="s">
        <v>97</v>
      </c>
      <c r="X349" t="s">
        <v>97</v>
      </c>
      <c r="AB349" t="s">
        <v>97</v>
      </c>
    </row>
  </sheetData>
  <pageMargins left="0.7" right="0.7" top="0.75" bottom="0.75" header="0.3" footer="0.3"/>
  <pageSetup orientation="portrait" horizontalDpi="200" verticalDpi="20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CRM393</vt:lpstr>
      <vt:lpstr>CRM512</vt:lpstr>
      <vt:lpstr>ECRM782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Niels de Winter</dc:creator>
  <cp:lastModifiedBy>Niels de Winter</cp:lastModifiedBy>
  <dcterms:created xsi:type="dcterms:W3CDTF">2015-12-14T16:09:33Z</dcterms:created>
  <dcterms:modified xsi:type="dcterms:W3CDTF">2016-12-05T10:44:29Z</dcterms:modified>
</cp:coreProperties>
</file>