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k/Dropbox/Gates and FDA/Diagnostic stats/Submitted 1.0/"/>
    </mc:Choice>
  </mc:AlternateContent>
  <bookViews>
    <workbookView xWindow="0" yWindow="460" windowWidth="25600" windowHeight="15460" tabRatio="500"/>
  </bookViews>
  <sheets>
    <sheet name="PPV, NPV, LR calculations" sheetId="1" r:id="rId1"/>
    <sheet name="PPV and 1-NPV vs. prevalence" sheetId="2" r:id="rId2"/>
    <sheet name="Data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8" i="3"/>
  <c r="D108" i="3"/>
  <c r="C109" i="3"/>
  <c r="D109" i="3"/>
  <c r="C110" i="3"/>
  <c r="D110" i="3"/>
  <c r="C111" i="3"/>
  <c r="D111" i="3"/>
  <c r="C112" i="3"/>
  <c r="D112" i="3"/>
  <c r="C113" i="3"/>
  <c r="D113" i="3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0" i="3"/>
  <c r="D140" i="3"/>
  <c r="C141" i="3"/>
  <c r="D141" i="3"/>
  <c r="C142" i="3"/>
  <c r="D142" i="3"/>
  <c r="C143" i="3"/>
  <c r="D143" i="3"/>
  <c r="C144" i="3"/>
  <c r="D144" i="3"/>
  <c r="C145" i="3"/>
  <c r="D145" i="3"/>
  <c r="C146" i="3"/>
  <c r="D146" i="3"/>
  <c r="C147" i="3"/>
  <c r="D147" i="3"/>
  <c r="C148" i="3"/>
  <c r="D148" i="3"/>
  <c r="C149" i="3"/>
  <c r="D149" i="3"/>
  <c r="C150" i="3"/>
  <c r="D150" i="3"/>
  <c r="C151" i="3"/>
  <c r="D151" i="3"/>
  <c r="C152" i="3"/>
  <c r="D152" i="3"/>
  <c r="C153" i="3"/>
  <c r="D153" i="3"/>
  <c r="C154" i="3"/>
  <c r="D154" i="3"/>
  <c r="C155" i="3"/>
  <c r="D155" i="3"/>
  <c r="C156" i="3"/>
  <c r="D156" i="3"/>
  <c r="C157" i="3"/>
  <c r="D157" i="3"/>
  <c r="C158" i="3"/>
  <c r="D158" i="3"/>
  <c r="C159" i="3"/>
  <c r="D159" i="3"/>
  <c r="C160" i="3"/>
  <c r="D160" i="3"/>
  <c r="C161" i="3"/>
  <c r="D161" i="3"/>
  <c r="C162" i="3"/>
  <c r="D162" i="3"/>
  <c r="C163" i="3"/>
  <c r="D163" i="3"/>
  <c r="C164" i="3"/>
  <c r="D164" i="3"/>
  <c r="C165" i="3"/>
  <c r="D165" i="3"/>
  <c r="C166" i="3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C174" i="3"/>
  <c r="D174" i="3"/>
  <c r="C175" i="3"/>
  <c r="D175" i="3"/>
  <c r="C176" i="3"/>
  <c r="D176" i="3"/>
  <c r="C177" i="3"/>
  <c r="D177" i="3"/>
  <c r="C178" i="3"/>
  <c r="D178" i="3"/>
  <c r="C179" i="3"/>
  <c r="D179" i="3"/>
  <c r="C180" i="3"/>
  <c r="D180" i="3"/>
  <c r="C181" i="3"/>
  <c r="D181" i="3"/>
  <c r="C182" i="3"/>
  <c r="D182" i="3"/>
  <c r="C183" i="3"/>
  <c r="D183" i="3"/>
  <c r="C184" i="3"/>
  <c r="D184" i="3"/>
  <c r="C185" i="3"/>
  <c r="D185" i="3"/>
  <c r="C186" i="3"/>
  <c r="D186" i="3"/>
  <c r="C187" i="3"/>
  <c r="D187" i="3"/>
  <c r="C188" i="3"/>
  <c r="D188" i="3"/>
  <c r="C189" i="3"/>
  <c r="D189" i="3"/>
  <c r="C190" i="3"/>
  <c r="D190" i="3"/>
  <c r="C191" i="3"/>
  <c r="D191" i="3"/>
  <c r="C192" i="3"/>
  <c r="D192" i="3"/>
  <c r="C193" i="3"/>
  <c r="D193" i="3"/>
  <c r="C194" i="3"/>
  <c r="D194" i="3"/>
  <c r="C195" i="3"/>
  <c r="D195" i="3"/>
  <c r="C196" i="3"/>
  <c r="D196" i="3"/>
  <c r="C197" i="3"/>
  <c r="D197" i="3"/>
  <c r="C198" i="3"/>
  <c r="D198" i="3"/>
  <c r="C199" i="3"/>
  <c r="D199" i="3"/>
  <c r="C200" i="3"/>
  <c r="D200" i="3"/>
  <c r="C201" i="3"/>
  <c r="D201" i="3"/>
  <c r="C202" i="3"/>
  <c r="D202" i="3"/>
  <c r="C2" i="3"/>
  <c r="D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" i="3"/>
  <c r="B15" i="1"/>
  <c r="B13" i="1"/>
  <c r="F9" i="1"/>
  <c r="F7" i="1"/>
  <c r="B7" i="1"/>
  <c r="B9" i="1"/>
</calcChain>
</file>

<file path=xl/sharedStrings.xml><?xml version="1.0" encoding="utf-8"?>
<sst xmlns="http://schemas.openxmlformats.org/spreadsheetml/2006/main" count="24" uniqueCount="19">
  <si>
    <t>Sensitivity</t>
  </si>
  <si>
    <t>Specificity</t>
  </si>
  <si>
    <t>Prevalence</t>
  </si>
  <si>
    <t>PPV</t>
  </si>
  <si>
    <t>NPV</t>
  </si>
  <si>
    <t>PPV:</t>
  </si>
  <si>
    <t>NPV:</t>
  </si>
  <si>
    <t>LR+</t>
  </si>
  <si>
    <t>Predictive Value Calculations for Single Prevalence</t>
  </si>
  <si>
    <t>Post-test probabilities for given likelihood ratios and pre-test probability</t>
  </si>
  <si>
    <t>Pre-test prob.</t>
  </si>
  <si>
    <t>LR–</t>
  </si>
  <si>
    <t>Post-test prob (+ test)</t>
  </si>
  <si>
    <t>Post-test prob (– test)</t>
  </si>
  <si>
    <t>***Input prevalence, diagnostic sensitivity, diagnostic specificity. Calculates predictive values.</t>
  </si>
  <si>
    <t>***Calculates positive and negative likelihood ratios based on sensitivity and specificity entered above</t>
  </si>
  <si>
    <t>***Input diagnostic sensitivity, diagnostic specificity. Calculates post-test probability of having disease for + test and – test</t>
  </si>
  <si>
    <t>1-NPV</t>
  </si>
  <si>
    <t>***Input pre-test probability, positive, and negative likelihood ratios. Calculates post-test 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</si>
</sst>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Arial"/>
    </font>
    <font>
      <sz val="20"/>
      <color theme="1"/>
      <name val="Arial"/>
    </font>
    <font>
      <sz val="16"/>
      <color theme="1"/>
      <name val="Arial"/>
    </font>
    <font>
      <sz val="18"/>
      <color theme="1"/>
      <name val="Arial"/>
    </font>
    <font>
      <i/>
      <sz val="22"/>
      <color theme="1"/>
      <name val="Arial"/>
    </font>
    <font>
      <sz val="14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right"/>
    </xf>
    <xf numFmtId="164" fontId="4" fillId="0" borderId="0" xfId="0" applyNumberFormat="1" applyFont="1" applyBorder="1"/>
    <xf numFmtId="0" fontId="3" fillId="0" borderId="5" xfId="0" applyFont="1" applyBorder="1" applyAlignment="1">
      <alignment horizontal="right"/>
    </xf>
    <xf numFmtId="164" fontId="4" fillId="0" borderId="6" xfId="0" applyNumberFormat="1" applyFont="1" applyBorder="1"/>
    <xf numFmtId="0" fontId="0" fillId="0" borderId="7" xfId="0" applyBorder="1"/>
    <xf numFmtId="0" fontId="3" fillId="0" borderId="1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165" fontId="4" fillId="0" borderId="0" xfId="0" applyNumberFormat="1" applyFont="1" applyBorder="1"/>
    <xf numFmtId="166" fontId="4" fillId="0" borderId="0" xfId="0" applyNumberFormat="1" applyFont="1" applyBorder="1"/>
    <xf numFmtId="165" fontId="4" fillId="0" borderId="6" xfId="0" applyNumberFormat="1" applyFont="1" applyBorder="1"/>
    <xf numFmtId="165" fontId="0" fillId="0" borderId="0" xfId="0" applyNumberFormat="1" applyBorder="1"/>
    <xf numFmtId="0" fontId="0" fillId="0" borderId="11" xfId="0" applyBorder="1" applyAlignment="1">
      <alignment horizontal="right"/>
    </xf>
    <xf numFmtId="0" fontId="9" fillId="0" borderId="0" xfId="0" applyFont="1"/>
    <xf numFmtId="165" fontId="9" fillId="0" borderId="0" xfId="0" applyNumberFormat="1" applyFont="1" applyBorder="1"/>
    <xf numFmtId="2" fontId="0" fillId="0" borderId="0" xfId="0" applyNumberFormat="1"/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latin typeface="Arial" charset="0"/>
                <a:ea typeface="Arial" charset="0"/>
                <a:cs typeface="Arial" charset="0"/>
              </a:rPr>
              <a:t>Probability</a:t>
            </a:r>
            <a:r>
              <a:rPr lang="en-US" sz="1600" baseline="0">
                <a:latin typeface="Arial" charset="0"/>
                <a:ea typeface="Arial" charset="0"/>
                <a:cs typeface="Arial" charset="0"/>
              </a:rPr>
              <a:t> of being disease positive as a function of prevalence for a positive (green) and negative (red dash) test with given sensitivity and specificity.</a:t>
            </a:r>
            <a:endParaRPr lang="en-US" sz="1600">
              <a:latin typeface="Arial" charset="0"/>
              <a:ea typeface="Arial" charset="0"/>
              <a:cs typeface="Arial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+ test (PPV)</c:v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Data!$A$2:$A$202</c:f>
              <c:numCache>
                <c:formatCode>General</c:formatCode>
                <c:ptCount val="201"/>
                <c:pt idx="0">
                  <c:v>0.0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</c:v>
                </c:pt>
                <c:pt idx="28">
                  <c:v>0.14</c:v>
                </c:pt>
                <c:pt idx="29">
                  <c:v>0.145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</c:v>
                </c:pt>
                <c:pt idx="34">
                  <c:v>0.17</c:v>
                </c:pt>
                <c:pt idx="35">
                  <c:v>0.175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</c:v>
                </c:pt>
                <c:pt idx="40">
                  <c:v>0.2</c:v>
                </c:pt>
                <c:pt idx="41">
                  <c:v>0.205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</c:v>
                </c:pt>
                <c:pt idx="46">
                  <c:v>0.23</c:v>
                </c:pt>
                <c:pt idx="47">
                  <c:v>0.235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</c:v>
                </c:pt>
                <c:pt idx="54">
                  <c:v>0.27</c:v>
                </c:pt>
                <c:pt idx="55">
                  <c:v>0.275</c:v>
                </c:pt>
                <c:pt idx="56">
                  <c:v>0.28</c:v>
                </c:pt>
                <c:pt idx="57">
                  <c:v>0.285</c:v>
                </c:pt>
                <c:pt idx="58">
                  <c:v>0.29</c:v>
                </c:pt>
                <c:pt idx="59">
                  <c:v>0.295</c:v>
                </c:pt>
                <c:pt idx="60">
                  <c:v>0.3</c:v>
                </c:pt>
                <c:pt idx="61">
                  <c:v>0.305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</c:v>
                </c:pt>
                <c:pt idx="66">
                  <c:v>0.33</c:v>
                </c:pt>
                <c:pt idx="67">
                  <c:v>0.335</c:v>
                </c:pt>
                <c:pt idx="68">
                  <c:v>0.34</c:v>
                </c:pt>
                <c:pt idx="69">
                  <c:v>0.345</c:v>
                </c:pt>
                <c:pt idx="70">
                  <c:v>0.35</c:v>
                </c:pt>
                <c:pt idx="71">
                  <c:v>0.355</c:v>
                </c:pt>
                <c:pt idx="72">
                  <c:v>0.36</c:v>
                </c:pt>
                <c:pt idx="73">
                  <c:v>0.365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</c:v>
                </c:pt>
                <c:pt idx="78">
                  <c:v>0.39</c:v>
                </c:pt>
                <c:pt idx="79">
                  <c:v>0.395</c:v>
                </c:pt>
                <c:pt idx="80">
                  <c:v>0.4</c:v>
                </c:pt>
                <c:pt idx="81">
                  <c:v>0.405</c:v>
                </c:pt>
                <c:pt idx="82">
                  <c:v>0.41</c:v>
                </c:pt>
                <c:pt idx="83">
                  <c:v>0.415</c:v>
                </c:pt>
                <c:pt idx="84">
                  <c:v>0.42</c:v>
                </c:pt>
                <c:pt idx="85">
                  <c:v>0.425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</c:v>
                </c:pt>
                <c:pt idx="90">
                  <c:v>0.45</c:v>
                </c:pt>
                <c:pt idx="91">
                  <c:v>0.455</c:v>
                </c:pt>
                <c:pt idx="92">
                  <c:v>0.46</c:v>
                </c:pt>
                <c:pt idx="93">
                  <c:v>0.465</c:v>
                </c:pt>
                <c:pt idx="94">
                  <c:v>0.47</c:v>
                </c:pt>
                <c:pt idx="95">
                  <c:v>0.475</c:v>
                </c:pt>
                <c:pt idx="96">
                  <c:v>0.48</c:v>
                </c:pt>
                <c:pt idx="97">
                  <c:v>0.485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</c:v>
                </c:pt>
                <c:pt idx="104">
                  <c:v>0.52</c:v>
                </c:pt>
                <c:pt idx="105">
                  <c:v>0.525</c:v>
                </c:pt>
                <c:pt idx="106">
                  <c:v>0.53</c:v>
                </c:pt>
                <c:pt idx="107">
                  <c:v>0.535</c:v>
                </c:pt>
                <c:pt idx="108">
                  <c:v>0.54</c:v>
                </c:pt>
                <c:pt idx="109">
                  <c:v>0.545</c:v>
                </c:pt>
                <c:pt idx="110">
                  <c:v>0.55</c:v>
                </c:pt>
                <c:pt idx="111">
                  <c:v>0.555</c:v>
                </c:pt>
                <c:pt idx="112">
                  <c:v>0.56</c:v>
                </c:pt>
                <c:pt idx="113">
                  <c:v>0.565</c:v>
                </c:pt>
                <c:pt idx="114">
                  <c:v>0.57</c:v>
                </c:pt>
                <c:pt idx="115">
                  <c:v>0.575</c:v>
                </c:pt>
                <c:pt idx="116">
                  <c:v>0.58</c:v>
                </c:pt>
                <c:pt idx="117">
                  <c:v>0.585</c:v>
                </c:pt>
                <c:pt idx="118">
                  <c:v>0.59</c:v>
                </c:pt>
                <c:pt idx="119">
                  <c:v>0.595</c:v>
                </c:pt>
                <c:pt idx="120">
                  <c:v>0.6</c:v>
                </c:pt>
                <c:pt idx="121">
                  <c:v>0.605</c:v>
                </c:pt>
                <c:pt idx="122">
                  <c:v>0.61</c:v>
                </c:pt>
                <c:pt idx="123">
                  <c:v>0.615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</c:v>
                </c:pt>
                <c:pt idx="128">
                  <c:v>0.64</c:v>
                </c:pt>
                <c:pt idx="129">
                  <c:v>0.645</c:v>
                </c:pt>
                <c:pt idx="130">
                  <c:v>0.65</c:v>
                </c:pt>
                <c:pt idx="131">
                  <c:v>0.655</c:v>
                </c:pt>
                <c:pt idx="132">
                  <c:v>0.66</c:v>
                </c:pt>
                <c:pt idx="133">
                  <c:v>0.665</c:v>
                </c:pt>
                <c:pt idx="134">
                  <c:v>0.67</c:v>
                </c:pt>
                <c:pt idx="135">
                  <c:v>0.675</c:v>
                </c:pt>
                <c:pt idx="136">
                  <c:v>0.68</c:v>
                </c:pt>
                <c:pt idx="137">
                  <c:v>0.685</c:v>
                </c:pt>
                <c:pt idx="138">
                  <c:v>0.69</c:v>
                </c:pt>
                <c:pt idx="139">
                  <c:v>0.695</c:v>
                </c:pt>
                <c:pt idx="140">
                  <c:v>0.7</c:v>
                </c:pt>
                <c:pt idx="141">
                  <c:v>0.705</c:v>
                </c:pt>
                <c:pt idx="142">
                  <c:v>0.71</c:v>
                </c:pt>
                <c:pt idx="143">
                  <c:v>0.715</c:v>
                </c:pt>
                <c:pt idx="144">
                  <c:v>0.72</c:v>
                </c:pt>
                <c:pt idx="145">
                  <c:v>0.725</c:v>
                </c:pt>
                <c:pt idx="146">
                  <c:v>0.73</c:v>
                </c:pt>
                <c:pt idx="147">
                  <c:v>0.735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</c:v>
                </c:pt>
                <c:pt idx="154">
                  <c:v>0.77</c:v>
                </c:pt>
                <c:pt idx="155">
                  <c:v>0.775</c:v>
                </c:pt>
                <c:pt idx="156">
                  <c:v>0.78</c:v>
                </c:pt>
                <c:pt idx="157">
                  <c:v>0.785</c:v>
                </c:pt>
                <c:pt idx="158">
                  <c:v>0.79</c:v>
                </c:pt>
                <c:pt idx="159">
                  <c:v>0.795</c:v>
                </c:pt>
                <c:pt idx="160">
                  <c:v>0.8</c:v>
                </c:pt>
                <c:pt idx="161">
                  <c:v>0.805</c:v>
                </c:pt>
                <c:pt idx="162">
                  <c:v>0.81</c:v>
                </c:pt>
                <c:pt idx="163">
                  <c:v>0.815</c:v>
                </c:pt>
                <c:pt idx="164">
                  <c:v>0.82</c:v>
                </c:pt>
                <c:pt idx="165">
                  <c:v>0.825</c:v>
                </c:pt>
                <c:pt idx="166">
                  <c:v>0.83</c:v>
                </c:pt>
                <c:pt idx="167">
                  <c:v>0.835</c:v>
                </c:pt>
                <c:pt idx="168">
                  <c:v>0.84</c:v>
                </c:pt>
                <c:pt idx="169">
                  <c:v>0.845</c:v>
                </c:pt>
                <c:pt idx="170">
                  <c:v>0.85</c:v>
                </c:pt>
                <c:pt idx="171">
                  <c:v>0.855</c:v>
                </c:pt>
                <c:pt idx="172">
                  <c:v>0.86</c:v>
                </c:pt>
                <c:pt idx="173">
                  <c:v>0.865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</c:v>
                </c:pt>
                <c:pt idx="178">
                  <c:v>0.89</c:v>
                </c:pt>
                <c:pt idx="179">
                  <c:v>0.895</c:v>
                </c:pt>
                <c:pt idx="180">
                  <c:v>0.9</c:v>
                </c:pt>
                <c:pt idx="181">
                  <c:v>0.905</c:v>
                </c:pt>
                <c:pt idx="182">
                  <c:v>0.91</c:v>
                </c:pt>
                <c:pt idx="183">
                  <c:v>0.915</c:v>
                </c:pt>
                <c:pt idx="184">
                  <c:v>0.92</c:v>
                </c:pt>
                <c:pt idx="185">
                  <c:v>0.925</c:v>
                </c:pt>
                <c:pt idx="186">
                  <c:v>0.93</c:v>
                </c:pt>
                <c:pt idx="187">
                  <c:v>0.935</c:v>
                </c:pt>
                <c:pt idx="188">
                  <c:v>0.94</c:v>
                </c:pt>
                <c:pt idx="189">
                  <c:v>0.945</c:v>
                </c:pt>
                <c:pt idx="190">
                  <c:v>0.95</c:v>
                </c:pt>
                <c:pt idx="191">
                  <c:v>0.955</c:v>
                </c:pt>
                <c:pt idx="192">
                  <c:v>0.96</c:v>
                </c:pt>
                <c:pt idx="193">
                  <c:v>0.965</c:v>
                </c:pt>
                <c:pt idx="194">
                  <c:v>0.97</c:v>
                </c:pt>
                <c:pt idx="195">
                  <c:v>0.975</c:v>
                </c:pt>
                <c:pt idx="196">
                  <c:v>0.98</c:v>
                </c:pt>
                <c:pt idx="197">
                  <c:v>0.985</c:v>
                </c:pt>
                <c:pt idx="198">
                  <c:v>0.99</c:v>
                </c:pt>
                <c:pt idx="199">
                  <c:v>0.995</c:v>
                </c:pt>
                <c:pt idx="200">
                  <c:v>1.0</c:v>
                </c:pt>
              </c:numCache>
            </c:numRef>
          </c:xVal>
          <c:yVal>
            <c:numRef>
              <c:f>Data!$B$2:$B$202</c:f>
              <c:numCache>
                <c:formatCode>0.000</c:formatCode>
                <c:ptCount val="201"/>
                <c:pt idx="0">
                  <c:v>0.0</c:v>
                </c:pt>
                <c:pt idx="1">
                  <c:v>0.0871559633027522</c:v>
                </c:pt>
                <c:pt idx="2">
                  <c:v>0.161016949152542</c:v>
                </c:pt>
                <c:pt idx="3">
                  <c:v>0.224409448818897</c:v>
                </c:pt>
                <c:pt idx="4">
                  <c:v>0.279411764705882</c:v>
                </c:pt>
                <c:pt idx="5">
                  <c:v>0.327586206896551</c:v>
                </c:pt>
                <c:pt idx="6">
                  <c:v>0.37012987012987</c:v>
                </c:pt>
                <c:pt idx="7">
                  <c:v>0.407975460122699</c:v>
                </c:pt>
                <c:pt idx="8">
                  <c:v>0.441860465116279</c:v>
                </c:pt>
                <c:pt idx="9">
                  <c:v>0.472375690607735</c:v>
                </c:pt>
                <c:pt idx="10">
                  <c:v>0.5</c:v>
                </c:pt>
                <c:pt idx="11">
                  <c:v>0.525125628140703</c:v>
                </c:pt>
                <c:pt idx="12">
                  <c:v>0.548076923076923</c:v>
                </c:pt>
                <c:pt idx="13">
                  <c:v>0.569124423963133</c:v>
                </c:pt>
                <c:pt idx="14">
                  <c:v>0.588495575221239</c:v>
                </c:pt>
                <c:pt idx="15">
                  <c:v>0.606382978723404</c:v>
                </c:pt>
                <c:pt idx="16">
                  <c:v>0.622950819672131</c:v>
                </c:pt>
                <c:pt idx="17">
                  <c:v>0.638339920948616</c:v>
                </c:pt>
                <c:pt idx="18">
                  <c:v>0.652671755725191</c:v>
                </c:pt>
                <c:pt idx="19">
                  <c:v>0.666051660516605</c:v>
                </c:pt>
                <c:pt idx="20">
                  <c:v>0.678571428571428</c:v>
                </c:pt>
                <c:pt idx="21">
                  <c:v>0.690311418685121</c:v>
                </c:pt>
                <c:pt idx="22">
                  <c:v>0.701342281879194</c:v>
                </c:pt>
                <c:pt idx="23">
                  <c:v>0.711726384364821</c:v>
                </c:pt>
                <c:pt idx="24">
                  <c:v>0.721518987341772</c:v>
                </c:pt>
                <c:pt idx="25">
                  <c:v>0.730769230769231</c:v>
                </c:pt>
                <c:pt idx="26">
                  <c:v>0.739520958083832</c:v>
                </c:pt>
                <c:pt idx="27">
                  <c:v>0.747813411078717</c:v>
                </c:pt>
                <c:pt idx="28">
                  <c:v>0.755681818181818</c:v>
                </c:pt>
                <c:pt idx="29">
                  <c:v>0.763157894736842</c:v>
                </c:pt>
                <c:pt idx="30">
                  <c:v>0.77027027027027</c:v>
                </c:pt>
                <c:pt idx="31">
                  <c:v>0.777044854881266</c:v>
                </c:pt>
                <c:pt idx="32">
                  <c:v>0.783505154639175</c:v>
                </c:pt>
                <c:pt idx="33">
                  <c:v>0.789672544080604</c:v>
                </c:pt>
                <c:pt idx="34">
                  <c:v>0.795566502463054</c:v>
                </c:pt>
                <c:pt idx="35">
                  <c:v>0.801204819277108</c:v>
                </c:pt>
                <c:pt idx="36">
                  <c:v>0.806603773584905</c:v>
                </c:pt>
                <c:pt idx="37">
                  <c:v>0.811778290993071</c:v>
                </c:pt>
                <c:pt idx="38">
                  <c:v>0.816742081447964</c:v>
                </c:pt>
                <c:pt idx="39">
                  <c:v>0.821507760532151</c:v>
                </c:pt>
                <c:pt idx="40">
                  <c:v>0.826086956521739</c:v>
                </c:pt>
                <c:pt idx="41">
                  <c:v>0.830490405117271</c:v>
                </c:pt>
                <c:pt idx="42">
                  <c:v>0.834728033472803</c:v>
                </c:pt>
                <c:pt idx="43">
                  <c:v>0.838809034907597</c:v>
                </c:pt>
                <c:pt idx="44">
                  <c:v>0.842741935483871</c:v>
                </c:pt>
                <c:pt idx="45">
                  <c:v>0.846534653465346</c:v>
                </c:pt>
                <c:pt idx="46">
                  <c:v>0.850194552529183</c:v>
                </c:pt>
                <c:pt idx="47">
                  <c:v>0.853728489483747</c:v>
                </c:pt>
                <c:pt idx="48">
                  <c:v>0.857142857142857</c:v>
                </c:pt>
                <c:pt idx="49">
                  <c:v>0.860443622920517</c:v>
                </c:pt>
                <c:pt idx="50">
                  <c:v>0.863636363636363</c:v>
                </c:pt>
                <c:pt idx="51">
                  <c:v>0.866726296958855</c:v>
                </c:pt>
                <c:pt idx="52">
                  <c:v>0.869718309859155</c:v>
                </c:pt>
                <c:pt idx="53">
                  <c:v>0.87261698440208</c:v>
                </c:pt>
                <c:pt idx="54">
                  <c:v>0.875426621160409</c:v>
                </c:pt>
                <c:pt idx="55">
                  <c:v>0.878151260504202</c:v>
                </c:pt>
                <c:pt idx="56">
                  <c:v>0.880794701986755</c:v>
                </c:pt>
                <c:pt idx="57">
                  <c:v>0.883360522022838</c:v>
                </c:pt>
                <c:pt idx="58">
                  <c:v>0.885852090032154</c:v>
                </c:pt>
                <c:pt idx="59">
                  <c:v>0.888272583201268</c:v>
                </c:pt>
                <c:pt idx="60">
                  <c:v>0.890625</c:v>
                </c:pt>
                <c:pt idx="61">
                  <c:v>0.892912172573189</c:v>
                </c:pt>
                <c:pt idx="62">
                  <c:v>0.895136778115501</c:v>
                </c:pt>
                <c:pt idx="63">
                  <c:v>0.897301349325337</c:v>
                </c:pt>
                <c:pt idx="64">
                  <c:v>0.899408284023668</c:v>
                </c:pt>
                <c:pt idx="65">
                  <c:v>0.901459854014598</c:v>
                </c:pt>
                <c:pt idx="66">
                  <c:v>0.903458213256484</c:v>
                </c:pt>
                <c:pt idx="67">
                  <c:v>0.905405405405405</c:v>
                </c:pt>
                <c:pt idx="68">
                  <c:v>0.907303370786517</c:v>
                </c:pt>
                <c:pt idx="69">
                  <c:v>0.909153952843273</c:v>
                </c:pt>
                <c:pt idx="70">
                  <c:v>0.910958904109589</c:v>
                </c:pt>
                <c:pt idx="71">
                  <c:v>0.912719891745602</c:v>
                </c:pt>
                <c:pt idx="72">
                  <c:v>0.914438502673797</c:v>
                </c:pt>
                <c:pt idx="73">
                  <c:v>0.916116248348745</c:v>
                </c:pt>
                <c:pt idx="74">
                  <c:v>0.9177545691906</c:v>
                </c:pt>
                <c:pt idx="75">
                  <c:v>0.919354838709677</c:v>
                </c:pt>
                <c:pt idx="76">
                  <c:v>0.920918367346939</c:v>
                </c:pt>
                <c:pt idx="77">
                  <c:v>0.922446406052963</c:v>
                </c:pt>
                <c:pt idx="78">
                  <c:v>0.923940149625935</c:v>
                </c:pt>
                <c:pt idx="79">
                  <c:v>0.925400739827374</c:v>
                </c:pt>
                <c:pt idx="80">
                  <c:v>0.926829268292683</c:v>
                </c:pt>
                <c:pt idx="81">
                  <c:v>0.928226779252111</c:v>
                </c:pt>
                <c:pt idx="82">
                  <c:v>0.929594272076372</c:v>
                </c:pt>
                <c:pt idx="83">
                  <c:v>0.930932703659976</c:v>
                </c:pt>
                <c:pt idx="84">
                  <c:v>0.932242990654206</c:v>
                </c:pt>
                <c:pt idx="85">
                  <c:v>0.933526011560694</c:v>
                </c:pt>
                <c:pt idx="86">
                  <c:v>0.934782608695652</c:v>
                </c:pt>
                <c:pt idx="87">
                  <c:v>0.936013590033975</c:v>
                </c:pt>
                <c:pt idx="88">
                  <c:v>0.937219730941704</c:v>
                </c:pt>
                <c:pt idx="89">
                  <c:v>0.938401775804661</c:v>
                </c:pt>
                <c:pt idx="90">
                  <c:v>0.93956043956044</c:v>
                </c:pt>
                <c:pt idx="91">
                  <c:v>0.94069640914037</c:v>
                </c:pt>
                <c:pt idx="92">
                  <c:v>0.941810344827586</c:v>
                </c:pt>
                <c:pt idx="93">
                  <c:v>0.94290288153682</c:v>
                </c:pt>
                <c:pt idx="94">
                  <c:v>0.943974630021142</c:v>
                </c:pt>
                <c:pt idx="95">
                  <c:v>0.945026178010471</c:v>
                </c:pt>
                <c:pt idx="96">
                  <c:v>0.946058091286307</c:v>
                </c:pt>
                <c:pt idx="97">
                  <c:v>0.947070914696814</c:v>
                </c:pt>
                <c:pt idx="98">
                  <c:v>0.94806517311609</c:v>
                </c:pt>
                <c:pt idx="99">
                  <c:v>0.94904137235116</c:v>
                </c:pt>
                <c:pt idx="100">
                  <c:v>0.95</c:v>
                </c:pt>
                <c:pt idx="101">
                  <c:v>0.950941526263627</c:v>
                </c:pt>
                <c:pt idx="102">
                  <c:v>0.951866404715128</c:v>
                </c:pt>
                <c:pt idx="103">
                  <c:v>0.952775073028238</c:v>
                </c:pt>
                <c:pt idx="104">
                  <c:v>0.953667953667954</c:v>
                </c:pt>
                <c:pt idx="105">
                  <c:v>0.954545454545455</c:v>
                </c:pt>
                <c:pt idx="106">
                  <c:v>0.955407969639469</c:v>
                </c:pt>
                <c:pt idx="107">
                  <c:v>0.956255879586077</c:v>
                </c:pt>
                <c:pt idx="108">
                  <c:v>0.957089552238806</c:v>
                </c:pt>
                <c:pt idx="109">
                  <c:v>0.95790934320074</c:v>
                </c:pt>
                <c:pt idx="110">
                  <c:v>0.958715596330275</c:v>
                </c:pt>
                <c:pt idx="111">
                  <c:v>0.95950864422202</c:v>
                </c:pt>
                <c:pt idx="112">
                  <c:v>0.96028880866426</c:v>
                </c:pt>
                <c:pt idx="113">
                  <c:v>0.961056401074306</c:v>
                </c:pt>
                <c:pt idx="114">
                  <c:v>0.961811722912966</c:v>
                </c:pt>
                <c:pt idx="115">
                  <c:v>0.962555066079295</c:v>
                </c:pt>
                <c:pt idx="116">
                  <c:v>0.963286713286713</c:v>
                </c:pt>
                <c:pt idx="117">
                  <c:v>0.964006938421509</c:v>
                </c:pt>
                <c:pt idx="118">
                  <c:v>0.964716006884682</c:v>
                </c:pt>
                <c:pt idx="119">
                  <c:v>0.965414175918019</c:v>
                </c:pt>
                <c:pt idx="120">
                  <c:v>0.966101694915254</c:v>
                </c:pt>
                <c:pt idx="121">
                  <c:v>0.966778805719092</c:v>
                </c:pt>
                <c:pt idx="122">
                  <c:v>0.967445742904841</c:v>
                </c:pt>
                <c:pt idx="123">
                  <c:v>0.968102734051367</c:v>
                </c:pt>
                <c:pt idx="124">
                  <c:v>0.96875</c:v>
                </c:pt>
                <c:pt idx="125">
                  <c:v>0.969387755102041</c:v>
                </c:pt>
                <c:pt idx="126">
                  <c:v>0.970016207455429</c:v>
                </c:pt>
                <c:pt idx="127">
                  <c:v>0.970635559131134</c:v>
                </c:pt>
                <c:pt idx="128">
                  <c:v>0.971246006389776</c:v>
                </c:pt>
                <c:pt idx="129">
                  <c:v>0.971847739888977</c:v>
                </c:pt>
                <c:pt idx="130">
                  <c:v>0.97244094488189</c:v>
                </c:pt>
                <c:pt idx="131">
                  <c:v>0.973025801407349</c:v>
                </c:pt>
                <c:pt idx="132">
                  <c:v>0.97360248447205</c:v>
                </c:pt>
                <c:pt idx="133">
                  <c:v>0.974171164225135</c:v>
                </c:pt>
                <c:pt idx="134">
                  <c:v>0.974732006125574</c:v>
                </c:pt>
                <c:pt idx="135">
                  <c:v>0.975285171102662</c:v>
                </c:pt>
                <c:pt idx="136">
                  <c:v>0.97583081570997</c:v>
                </c:pt>
                <c:pt idx="137">
                  <c:v>0.976369092273068</c:v>
                </c:pt>
                <c:pt idx="138">
                  <c:v>0.976900149031296</c:v>
                </c:pt>
                <c:pt idx="139">
                  <c:v>0.977424130273871</c:v>
                </c:pt>
                <c:pt idx="140">
                  <c:v>0.977941176470588</c:v>
                </c:pt>
                <c:pt idx="141">
                  <c:v>0.97845142439737</c:v>
                </c:pt>
                <c:pt idx="142">
                  <c:v>0.978955007256894</c:v>
                </c:pt>
                <c:pt idx="143">
                  <c:v>0.979452054794521</c:v>
                </c:pt>
                <c:pt idx="144">
                  <c:v>0.979942693409742</c:v>
                </c:pt>
                <c:pt idx="145">
                  <c:v>0.980427046263345</c:v>
                </c:pt>
                <c:pt idx="146">
                  <c:v>0.980905233380481</c:v>
                </c:pt>
                <c:pt idx="147">
                  <c:v>0.981377371749824</c:v>
                </c:pt>
                <c:pt idx="148">
                  <c:v>0.981843575418994</c:v>
                </c:pt>
                <c:pt idx="149">
                  <c:v>0.982303955586398</c:v>
                </c:pt>
                <c:pt idx="150">
                  <c:v>0.982758620689655</c:v>
                </c:pt>
                <c:pt idx="151">
                  <c:v>0.983207676490747</c:v>
                </c:pt>
                <c:pt idx="152">
                  <c:v>0.983651226158038</c:v>
                </c:pt>
                <c:pt idx="153">
                  <c:v>0.984089370345294</c:v>
                </c:pt>
                <c:pt idx="154">
                  <c:v>0.984522207267833</c:v>
                </c:pt>
                <c:pt idx="155">
                  <c:v>0.98494983277592</c:v>
                </c:pt>
                <c:pt idx="156">
                  <c:v>0.985372340425532</c:v>
                </c:pt>
                <c:pt idx="157">
                  <c:v>0.985789821546596</c:v>
                </c:pt>
                <c:pt idx="158">
                  <c:v>0.986202365308804</c:v>
                </c:pt>
                <c:pt idx="159">
                  <c:v>0.986610058785108</c:v>
                </c:pt>
                <c:pt idx="160">
                  <c:v>0.987012987012987</c:v>
                </c:pt>
                <c:pt idx="161">
                  <c:v>0.987411233053583</c:v>
                </c:pt>
                <c:pt idx="162">
                  <c:v>0.987804878048781</c:v>
                </c:pt>
                <c:pt idx="163">
                  <c:v>0.988194001276324</c:v>
                </c:pt>
                <c:pt idx="164">
                  <c:v>0.988578680203046</c:v>
                </c:pt>
                <c:pt idx="165">
                  <c:v>0.988958990536278</c:v>
                </c:pt>
                <c:pt idx="166">
                  <c:v>0.989335006273526</c:v>
                </c:pt>
                <c:pt idx="167">
                  <c:v>0.989706799750468</c:v>
                </c:pt>
                <c:pt idx="168">
                  <c:v>0.990074441687345</c:v>
                </c:pt>
                <c:pt idx="169">
                  <c:v>0.990438001233806</c:v>
                </c:pt>
                <c:pt idx="170">
                  <c:v>0.99079754601227</c:v>
                </c:pt>
                <c:pt idx="171">
                  <c:v>0.991153142159854</c:v>
                </c:pt>
                <c:pt idx="172">
                  <c:v>0.991504854368932</c:v>
                </c:pt>
                <c:pt idx="173">
                  <c:v>0.991852745926373</c:v>
                </c:pt>
                <c:pt idx="174">
                  <c:v>0.992196878751501</c:v>
                </c:pt>
                <c:pt idx="175">
                  <c:v>0.992537313432836</c:v>
                </c:pt>
                <c:pt idx="176">
                  <c:v>0.992874109263658</c:v>
                </c:pt>
                <c:pt idx="177">
                  <c:v>0.993207324276432</c:v>
                </c:pt>
                <c:pt idx="178">
                  <c:v>0.993537015276146</c:v>
                </c:pt>
                <c:pt idx="179">
                  <c:v>0.993863237872589</c:v>
                </c:pt>
                <c:pt idx="180">
                  <c:v>0.994186046511628</c:v>
                </c:pt>
                <c:pt idx="181">
                  <c:v>0.994505494505494</c:v>
                </c:pt>
                <c:pt idx="182">
                  <c:v>0.99482163406214</c:v>
                </c:pt>
                <c:pt idx="183">
                  <c:v>0.995134516313681</c:v>
                </c:pt>
                <c:pt idx="184">
                  <c:v>0.995444191343964</c:v>
                </c:pt>
                <c:pt idx="185">
                  <c:v>0.995750708215297</c:v>
                </c:pt>
                <c:pt idx="186">
                  <c:v>0.996054114994363</c:v>
                </c:pt>
                <c:pt idx="187">
                  <c:v>0.996354458777342</c:v>
                </c:pt>
                <c:pt idx="188">
                  <c:v>0.996651785714286</c:v>
                </c:pt>
                <c:pt idx="189">
                  <c:v>0.99694614103276</c:v>
                </c:pt>
                <c:pt idx="190">
                  <c:v>0.997237569060773</c:v>
                </c:pt>
                <c:pt idx="191">
                  <c:v>0.997526113249038</c:v>
                </c:pt>
                <c:pt idx="192">
                  <c:v>0.99781181619256</c:v>
                </c:pt>
                <c:pt idx="193">
                  <c:v>0.998094719651606</c:v>
                </c:pt>
                <c:pt idx="194">
                  <c:v>0.998374864572048</c:v>
                </c:pt>
                <c:pt idx="195">
                  <c:v>0.998652291105121</c:v>
                </c:pt>
                <c:pt idx="196">
                  <c:v>0.998927038626609</c:v>
                </c:pt>
                <c:pt idx="197">
                  <c:v>0.999199145755472</c:v>
                </c:pt>
                <c:pt idx="198">
                  <c:v>0.999468650371945</c:v>
                </c:pt>
                <c:pt idx="199">
                  <c:v>0.999735589635114</c:v>
                </c:pt>
                <c:pt idx="200">
                  <c:v>1.0</c:v>
                </c:pt>
              </c:numCache>
            </c:numRef>
          </c:yVal>
          <c:smooth val="1"/>
        </c:ser>
        <c:ser>
          <c:idx val="2"/>
          <c:order val="1"/>
          <c:tx>
            <c:v>– test (1-NPV)</c:v>
          </c:tx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Data!$A$2:$A$202</c:f>
              <c:numCache>
                <c:formatCode>General</c:formatCode>
                <c:ptCount val="201"/>
                <c:pt idx="0">
                  <c:v>0.0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</c:v>
                </c:pt>
                <c:pt idx="28">
                  <c:v>0.14</c:v>
                </c:pt>
                <c:pt idx="29">
                  <c:v>0.145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</c:v>
                </c:pt>
                <c:pt idx="34">
                  <c:v>0.17</c:v>
                </c:pt>
                <c:pt idx="35">
                  <c:v>0.175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</c:v>
                </c:pt>
                <c:pt idx="40">
                  <c:v>0.2</c:v>
                </c:pt>
                <c:pt idx="41">
                  <c:v>0.205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</c:v>
                </c:pt>
                <c:pt idx="46">
                  <c:v>0.23</c:v>
                </c:pt>
                <c:pt idx="47">
                  <c:v>0.235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</c:v>
                </c:pt>
                <c:pt idx="54">
                  <c:v>0.27</c:v>
                </c:pt>
                <c:pt idx="55">
                  <c:v>0.275</c:v>
                </c:pt>
                <c:pt idx="56">
                  <c:v>0.28</c:v>
                </c:pt>
                <c:pt idx="57">
                  <c:v>0.285</c:v>
                </c:pt>
                <c:pt idx="58">
                  <c:v>0.29</c:v>
                </c:pt>
                <c:pt idx="59">
                  <c:v>0.295</c:v>
                </c:pt>
                <c:pt idx="60">
                  <c:v>0.3</c:v>
                </c:pt>
                <c:pt idx="61">
                  <c:v>0.305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</c:v>
                </c:pt>
                <c:pt idx="66">
                  <c:v>0.33</c:v>
                </c:pt>
                <c:pt idx="67">
                  <c:v>0.335</c:v>
                </c:pt>
                <c:pt idx="68">
                  <c:v>0.34</c:v>
                </c:pt>
                <c:pt idx="69">
                  <c:v>0.345</c:v>
                </c:pt>
                <c:pt idx="70">
                  <c:v>0.35</c:v>
                </c:pt>
                <c:pt idx="71">
                  <c:v>0.355</c:v>
                </c:pt>
                <c:pt idx="72">
                  <c:v>0.36</c:v>
                </c:pt>
                <c:pt idx="73">
                  <c:v>0.365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</c:v>
                </c:pt>
                <c:pt idx="78">
                  <c:v>0.39</c:v>
                </c:pt>
                <c:pt idx="79">
                  <c:v>0.395</c:v>
                </c:pt>
                <c:pt idx="80">
                  <c:v>0.4</c:v>
                </c:pt>
                <c:pt idx="81">
                  <c:v>0.405</c:v>
                </c:pt>
                <c:pt idx="82">
                  <c:v>0.41</c:v>
                </c:pt>
                <c:pt idx="83">
                  <c:v>0.415</c:v>
                </c:pt>
                <c:pt idx="84">
                  <c:v>0.42</c:v>
                </c:pt>
                <c:pt idx="85">
                  <c:v>0.425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</c:v>
                </c:pt>
                <c:pt idx="90">
                  <c:v>0.45</c:v>
                </c:pt>
                <c:pt idx="91">
                  <c:v>0.455</c:v>
                </c:pt>
                <c:pt idx="92">
                  <c:v>0.46</c:v>
                </c:pt>
                <c:pt idx="93">
                  <c:v>0.465</c:v>
                </c:pt>
                <c:pt idx="94">
                  <c:v>0.47</c:v>
                </c:pt>
                <c:pt idx="95">
                  <c:v>0.475</c:v>
                </c:pt>
                <c:pt idx="96">
                  <c:v>0.48</c:v>
                </c:pt>
                <c:pt idx="97">
                  <c:v>0.485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</c:v>
                </c:pt>
                <c:pt idx="104">
                  <c:v>0.52</c:v>
                </c:pt>
                <c:pt idx="105">
                  <c:v>0.525</c:v>
                </c:pt>
                <c:pt idx="106">
                  <c:v>0.53</c:v>
                </c:pt>
                <c:pt idx="107">
                  <c:v>0.535</c:v>
                </c:pt>
                <c:pt idx="108">
                  <c:v>0.54</c:v>
                </c:pt>
                <c:pt idx="109">
                  <c:v>0.545</c:v>
                </c:pt>
                <c:pt idx="110">
                  <c:v>0.55</c:v>
                </c:pt>
                <c:pt idx="111">
                  <c:v>0.555</c:v>
                </c:pt>
                <c:pt idx="112">
                  <c:v>0.56</c:v>
                </c:pt>
                <c:pt idx="113">
                  <c:v>0.565</c:v>
                </c:pt>
                <c:pt idx="114">
                  <c:v>0.57</c:v>
                </c:pt>
                <c:pt idx="115">
                  <c:v>0.575</c:v>
                </c:pt>
                <c:pt idx="116">
                  <c:v>0.58</c:v>
                </c:pt>
                <c:pt idx="117">
                  <c:v>0.585</c:v>
                </c:pt>
                <c:pt idx="118">
                  <c:v>0.59</c:v>
                </c:pt>
                <c:pt idx="119">
                  <c:v>0.595</c:v>
                </c:pt>
                <c:pt idx="120">
                  <c:v>0.6</c:v>
                </c:pt>
                <c:pt idx="121">
                  <c:v>0.605</c:v>
                </c:pt>
                <c:pt idx="122">
                  <c:v>0.61</c:v>
                </c:pt>
                <c:pt idx="123">
                  <c:v>0.615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</c:v>
                </c:pt>
                <c:pt idx="128">
                  <c:v>0.64</c:v>
                </c:pt>
                <c:pt idx="129">
                  <c:v>0.645</c:v>
                </c:pt>
                <c:pt idx="130">
                  <c:v>0.65</c:v>
                </c:pt>
                <c:pt idx="131">
                  <c:v>0.655</c:v>
                </c:pt>
                <c:pt idx="132">
                  <c:v>0.66</c:v>
                </c:pt>
                <c:pt idx="133">
                  <c:v>0.665</c:v>
                </c:pt>
                <c:pt idx="134">
                  <c:v>0.67</c:v>
                </c:pt>
                <c:pt idx="135">
                  <c:v>0.675</c:v>
                </c:pt>
                <c:pt idx="136">
                  <c:v>0.68</c:v>
                </c:pt>
                <c:pt idx="137">
                  <c:v>0.685</c:v>
                </c:pt>
                <c:pt idx="138">
                  <c:v>0.69</c:v>
                </c:pt>
                <c:pt idx="139">
                  <c:v>0.695</c:v>
                </c:pt>
                <c:pt idx="140">
                  <c:v>0.7</c:v>
                </c:pt>
                <c:pt idx="141">
                  <c:v>0.705</c:v>
                </c:pt>
                <c:pt idx="142">
                  <c:v>0.71</c:v>
                </c:pt>
                <c:pt idx="143">
                  <c:v>0.715</c:v>
                </c:pt>
                <c:pt idx="144">
                  <c:v>0.72</c:v>
                </c:pt>
                <c:pt idx="145">
                  <c:v>0.725</c:v>
                </c:pt>
                <c:pt idx="146">
                  <c:v>0.73</c:v>
                </c:pt>
                <c:pt idx="147">
                  <c:v>0.735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</c:v>
                </c:pt>
                <c:pt idx="154">
                  <c:v>0.77</c:v>
                </c:pt>
                <c:pt idx="155">
                  <c:v>0.775</c:v>
                </c:pt>
                <c:pt idx="156">
                  <c:v>0.78</c:v>
                </c:pt>
                <c:pt idx="157">
                  <c:v>0.785</c:v>
                </c:pt>
                <c:pt idx="158">
                  <c:v>0.79</c:v>
                </c:pt>
                <c:pt idx="159">
                  <c:v>0.795</c:v>
                </c:pt>
                <c:pt idx="160">
                  <c:v>0.8</c:v>
                </c:pt>
                <c:pt idx="161">
                  <c:v>0.805</c:v>
                </c:pt>
                <c:pt idx="162">
                  <c:v>0.81</c:v>
                </c:pt>
                <c:pt idx="163">
                  <c:v>0.815</c:v>
                </c:pt>
                <c:pt idx="164">
                  <c:v>0.82</c:v>
                </c:pt>
                <c:pt idx="165">
                  <c:v>0.825</c:v>
                </c:pt>
                <c:pt idx="166">
                  <c:v>0.83</c:v>
                </c:pt>
                <c:pt idx="167">
                  <c:v>0.835</c:v>
                </c:pt>
                <c:pt idx="168">
                  <c:v>0.84</c:v>
                </c:pt>
                <c:pt idx="169">
                  <c:v>0.845</c:v>
                </c:pt>
                <c:pt idx="170">
                  <c:v>0.85</c:v>
                </c:pt>
                <c:pt idx="171">
                  <c:v>0.855</c:v>
                </c:pt>
                <c:pt idx="172">
                  <c:v>0.86</c:v>
                </c:pt>
                <c:pt idx="173">
                  <c:v>0.865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</c:v>
                </c:pt>
                <c:pt idx="178">
                  <c:v>0.89</c:v>
                </c:pt>
                <c:pt idx="179">
                  <c:v>0.895</c:v>
                </c:pt>
                <c:pt idx="180">
                  <c:v>0.9</c:v>
                </c:pt>
                <c:pt idx="181">
                  <c:v>0.905</c:v>
                </c:pt>
                <c:pt idx="182">
                  <c:v>0.91</c:v>
                </c:pt>
                <c:pt idx="183">
                  <c:v>0.915</c:v>
                </c:pt>
                <c:pt idx="184">
                  <c:v>0.92</c:v>
                </c:pt>
                <c:pt idx="185">
                  <c:v>0.925</c:v>
                </c:pt>
                <c:pt idx="186">
                  <c:v>0.93</c:v>
                </c:pt>
                <c:pt idx="187">
                  <c:v>0.935</c:v>
                </c:pt>
                <c:pt idx="188">
                  <c:v>0.94</c:v>
                </c:pt>
                <c:pt idx="189">
                  <c:v>0.945</c:v>
                </c:pt>
                <c:pt idx="190">
                  <c:v>0.95</c:v>
                </c:pt>
                <c:pt idx="191">
                  <c:v>0.955</c:v>
                </c:pt>
                <c:pt idx="192">
                  <c:v>0.96</c:v>
                </c:pt>
                <c:pt idx="193">
                  <c:v>0.965</c:v>
                </c:pt>
                <c:pt idx="194">
                  <c:v>0.97</c:v>
                </c:pt>
                <c:pt idx="195">
                  <c:v>0.975</c:v>
                </c:pt>
                <c:pt idx="196">
                  <c:v>0.98</c:v>
                </c:pt>
                <c:pt idx="197">
                  <c:v>0.985</c:v>
                </c:pt>
                <c:pt idx="198">
                  <c:v>0.99</c:v>
                </c:pt>
                <c:pt idx="199">
                  <c:v>0.995</c:v>
                </c:pt>
                <c:pt idx="200">
                  <c:v>1.0</c:v>
                </c:pt>
              </c:numCache>
            </c:numRef>
          </c:xVal>
          <c:yVal>
            <c:numRef>
              <c:f>Data!$D$2:$D$202</c:f>
              <c:numCache>
                <c:formatCode>0.00</c:formatCode>
                <c:ptCount val="201"/>
                <c:pt idx="0">
                  <c:v>0.0</c:v>
                </c:pt>
                <c:pt idx="1">
                  <c:v>0.000264410364886225</c:v>
                </c:pt>
                <c:pt idx="2">
                  <c:v>0.000531349628055344</c:v>
                </c:pt>
                <c:pt idx="3">
                  <c:v>0.000800854244527471</c:v>
                </c:pt>
                <c:pt idx="4">
                  <c:v>0.00107296137339052</c:v>
                </c:pt>
                <c:pt idx="5">
                  <c:v>0.00134770889487867</c:v>
                </c:pt>
                <c:pt idx="6">
                  <c:v>0.0016251354279524</c:v>
                </c:pt>
                <c:pt idx="7">
                  <c:v>0.0019052803483941</c:v>
                </c:pt>
                <c:pt idx="8">
                  <c:v>0.00218818380743979</c:v>
                </c:pt>
                <c:pt idx="9">
                  <c:v>0.00247388675096205</c:v>
                </c:pt>
                <c:pt idx="10">
                  <c:v>0.00276243093922657</c:v>
                </c:pt>
                <c:pt idx="11">
                  <c:v>0.00305385896724042</c:v>
                </c:pt>
                <c:pt idx="12">
                  <c:v>0.0033482142857143</c:v>
                </c:pt>
                <c:pt idx="13">
                  <c:v>0.00364554122265836</c:v>
                </c:pt>
                <c:pt idx="14">
                  <c:v>0.00394588500563708</c:v>
                </c:pt>
                <c:pt idx="15">
                  <c:v>0.00424929178470257</c:v>
                </c:pt>
                <c:pt idx="16">
                  <c:v>0.00455580865603644</c:v>
                </c:pt>
                <c:pt idx="17">
                  <c:v>0.00486548368631934</c:v>
                </c:pt>
                <c:pt idx="18">
                  <c:v>0.0051783659378597</c:v>
                </c:pt>
                <c:pt idx="19">
                  <c:v>0.00549450549450558</c:v>
                </c:pt>
                <c:pt idx="20">
                  <c:v>0.0058139534883721</c:v>
                </c:pt>
                <c:pt idx="21">
                  <c:v>0.00613676212741088</c:v>
                </c:pt>
                <c:pt idx="22">
                  <c:v>0.00646298472385431</c:v>
                </c:pt>
                <c:pt idx="23">
                  <c:v>0.00679267572356767</c:v>
                </c:pt>
                <c:pt idx="24">
                  <c:v>0.00712589073634206</c:v>
                </c:pt>
                <c:pt idx="25">
                  <c:v>0.0074626865671642</c:v>
                </c:pt>
                <c:pt idx="26">
                  <c:v>0.00780312124849935</c:v>
                </c:pt>
                <c:pt idx="27">
                  <c:v>0.00814725407362704</c:v>
                </c:pt>
                <c:pt idx="28">
                  <c:v>0.00849514563106801</c:v>
                </c:pt>
                <c:pt idx="29">
                  <c:v>0.00884685784014638</c:v>
                </c:pt>
                <c:pt idx="30">
                  <c:v>0.00920245398773001</c:v>
                </c:pt>
                <c:pt idx="31">
                  <c:v>0.00956199876619379</c:v>
                </c:pt>
                <c:pt idx="32">
                  <c:v>0.00992555831265507</c:v>
                </c:pt>
                <c:pt idx="33">
                  <c:v>0.0102932002495321</c:v>
                </c:pt>
                <c:pt idx="34">
                  <c:v>0.0106649937264742</c:v>
                </c:pt>
                <c:pt idx="35">
                  <c:v>0.0110410094637224</c:v>
                </c:pt>
                <c:pt idx="36">
                  <c:v>0.0114213197969544</c:v>
                </c:pt>
                <c:pt idx="37">
                  <c:v>0.0118059987236758</c:v>
                </c:pt>
                <c:pt idx="38">
                  <c:v>0.0121951219512194</c:v>
                </c:pt>
                <c:pt idx="39">
                  <c:v>0.0125887669464171</c:v>
                </c:pt>
                <c:pt idx="40">
                  <c:v>0.012987012987013</c:v>
                </c:pt>
                <c:pt idx="41">
                  <c:v>0.0133899412148922</c:v>
                </c:pt>
                <c:pt idx="42">
                  <c:v>0.0137976346911958</c:v>
                </c:pt>
                <c:pt idx="43">
                  <c:v>0.0142101784534039</c:v>
                </c:pt>
                <c:pt idx="44">
                  <c:v>0.0146276595744681</c:v>
                </c:pt>
                <c:pt idx="45">
                  <c:v>0.0150501672240803</c:v>
                </c:pt>
                <c:pt idx="46">
                  <c:v>0.0154777927321669</c:v>
                </c:pt>
                <c:pt idx="47">
                  <c:v>0.0159106296547056</c:v>
                </c:pt>
                <c:pt idx="48">
                  <c:v>0.0163487738419619</c:v>
                </c:pt>
                <c:pt idx="49">
                  <c:v>0.0167923235092529</c:v>
                </c:pt>
                <c:pt idx="50">
                  <c:v>0.0172413793103447</c:v>
                </c:pt>
                <c:pt idx="51">
                  <c:v>0.0176960444136017</c:v>
                </c:pt>
                <c:pt idx="52">
                  <c:v>0.0181564245810056</c:v>
                </c:pt>
                <c:pt idx="53">
                  <c:v>0.0186226282501757</c:v>
                </c:pt>
                <c:pt idx="54">
                  <c:v>0.0190947666195191</c:v>
                </c:pt>
                <c:pt idx="55">
                  <c:v>0.0195729537366549</c:v>
                </c:pt>
                <c:pt idx="56">
                  <c:v>0.0200573065902579</c:v>
                </c:pt>
                <c:pt idx="57">
                  <c:v>0.0205479452054794</c:v>
                </c:pt>
                <c:pt idx="58">
                  <c:v>0.0210449927431059</c:v>
                </c:pt>
                <c:pt idx="59">
                  <c:v>0.0215485756026297</c:v>
                </c:pt>
                <c:pt idx="60">
                  <c:v>0.0220588235294118</c:v>
                </c:pt>
                <c:pt idx="61">
                  <c:v>0.0225758697261288</c:v>
                </c:pt>
                <c:pt idx="62">
                  <c:v>0.0230998509687035</c:v>
                </c:pt>
                <c:pt idx="63">
                  <c:v>0.0236309077269318</c:v>
                </c:pt>
                <c:pt idx="64">
                  <c:v>0.0241691842900302</c:v>
                </c:pt>
                <c:pt idx="65">
                  <c:v>0.0247148288973383</c:v>
                </c:pt>
                <c:pt idx="66">
                  <c:v>0.0252679938744258</c:v>
                </c:pt>
                <c:pt idx="67">
                  <c:v>0.0258288357748652</c:v>
                </c:pt>
                <c:pt idx="68">
                  <c:v>0.0263975155279503</c:v>
                </c:pt>
                <c:pt idx="69">
                  <c:v>0.0269741985926505</c:v>
                </c:pt>
                <c:pt idx="70">
                  <c:v>0.0275590551181103</c:v>
                </c:pt>
                <c:pt idx="71">
                  <c:v>0.028152260111023</c:v>
                </c:pt>
                <c:pt idx="72">
                  <c:v>0.0287539936102237</c:v>
                </c:pt>
                <c:pt idx="73">
                  <c:v>0.0293644408688656</c:v>
                </c:pt>
                <c:pt idx="74">
                  <c:v>0.0299837925445706</c:v>
                </c:pt>
                <c:pt idx="75">
                  <c:v>0.0306122448979592</c:v>
                </c:pt>
                <c:pt idx="76">
                  <c:v>0.03125</c:v>
                </c:pt>
                <c:pt idx="77">
                  <c:v>0.031897265948633</c:v>
                </c:pt>
                <c:pt idx="78">
                  <c:v>0.0325542570951586</c:v>
                </c:pt>
                <c:pt idx="79">
                  <c:v>0.0332211942809084</c:v>
                </c:pt>
                <c:pt idx="80">
                  <c:v>0.0338983050847458</c:v>
                </c:pt>
                <c:pt idx="81">
                  <c:v>0.0345858240819812</c:v>
                </c:pt>
                <c:pt idx="82">
                  <c:v>0.0352839931153184</c:v>
                </c:pt>
                <c:pt idx="83">
                  <c:v>0.035993061578491</c:v>
                </c:pt>
                <c:pt idx="84">
                  <c:v>0.0367132867132868</c:v>
                </c:pt>
                <c:pt idx="85">
                  <c:v>0.0374449339207048</c:v>
                </c:pt>
                <c:pt idx="86">
                  <c:v>0.0381882770870336</c:v>
                </c:pt>
                <c:pt idx="87">
                  <c:v>0.0389435989256939</c:v>
                </c:pt>
                <c:pt idx="88">
                  <c:v>0.0397111913357401</c:v>
                </c:pt>
                <c:pt idx="89">
                  <c:v>0.04049135577798</c:v>
                </c:pt>
                <c:pt idx="90">
                  <c:v>0.0412844036697247</c:v>
                </c:pt>
                <c:pt idx="91">
                  <c:v>0.04209065679926</c:v>
                </c:pt>
                <c:pt idx="92">
                  <c:v>0.042910447761194</c:v>
                </c:pt>
                <c:pt idx="93">
                  <c:v>0.0437441204139228</c:v>
                </c:pt>
                <c:pt idx="94">
                  <c:v>0.0445920303605313</c:v>
                </c:pt>
                <c:pt idx="95">
                  <c:v>0.0454545454545454</c:v>
                </c:pt>
                <c:pt idx="96">
                  <c:v>0.0463320463320463</c:v>
                </c:pt>
                <c:pt idx="97">
                  <c:v>0.0472249269717624</c:v>
                </c:pt>
                <c:pt idx="98">
                  <c:v>0.0481335952848724</c:v>
                </c:pt>
                <c:pt idx="99">
                  <c:v>0.0490584737363726</c:v>
                </c:pt>
                <c:pt idx="100">
                  <c:v>0.05</c:v>
                </c:pt>
                <c:pt idx="101">
                  <c:v>0.0509586276488396</c:v>
                </c:pt>
                <c:pt idx="102">
                  <c:v>0.0519348268839104</c:v>
                </c:pt>
                <c:pt idx="103">
                  <c:v>0.0529290853031861</c:v>
                </c:pt>
                <c:pt idx="104">
                  <c:v>0.053941908713693</c:v>
                </c:pt>
                <c:pt idx="105">
                  <c:v>0.0549738219895289</c:v>
                </c:pt>
                <c:pt idx="106">
                  <c:v>0.0560253699788584</c:v>
                </c:pt>
                <c:pt idx="107">
                  <c:v>0.0570971184631804</c:v>
                </c:pt>
                <c:pt idx="108">
                  <c:v>0.0581896551724138</c:v>
                </c:pt>
                <c:pt idx="109">
                  <c:v>0.0593035908596301</c:v>
                </c:pt>
                <c:pt idx="110">
                  <c:v>0.0604395604395604</c:v>
                </c:pt>
                <c:pt idx="111">
                  <c:v>0.0615982241953387</c:v>
                </c:pt>
                <c:pt idx="112">
                  <c:v>0.062780269058296</c:v>
                </c:pt>
                <c:pt idx="113">
                  <c:v>0.0639864099660249</c:v>
                </c:pt>
                <c:pt idx="114">
                  <c:v>0.0652173913043479</c:v>
                </c:pt>
                <c:pt idx="115">
                  <c:v>0.0664739884393064</c:v>
                </c:pt>
                <c:pt idx="116">
                  <c:v>0.0677570093457944</c:v>
                </c:pt>
                <c:pt idx="117">
                  <c:v>0.0690672963400236</c:v>
                </c:pt>
                <c:pt idx="118">
                  <c:v>0.0704057279236278</c:v>
                </c:pt>
                <c:pt idx="119">
                  <c:v>0.071773220747889</c:v>
                </c:pt>
                <c:pt idx="120">
                  <c:v>0.0731707317073171</c:v>
                </c:pt>
                <c:pt idx="121">
                  <c:v>0.0745992601726264</c:v>
                </c:pt>
                <c:pt idx="122">
                  <c:v>0.0760598503740649</c:v>
                </c:pt>
                <c:pt idx="123">
                  <c:v>0.0775535939470365</c:v>
                </c:pt>
                <c:pt idx="124">
                  <c:v>0.0790816326530613</c:v>
                </c:pt>
                <c:pt idx="125">
                  <c:v>0.0806451612903226</c:v>
                </c:pt>
                <c:pt idx="126">
                  <c:v>0.0822454308093995</c:v>
                </c:pt>
                <c:pt idx="127">
                  <c:v>0.083883751651255</c:v>
                </c:pt>
                <c:pt idx="128">
                  <c:v>0.0855614973262033</c:v>
                </c:pt>
                <c:pt idx="129">
                  <c:v>0.087280108254398</c:v>
                </c:pt>
                <c:pt idx="130">
                  <c:v>0.0890410958904111</c:v>
                </c:pt>
                <c:pt idx="131">
                  <c:v>0.0908460471567269</c:v>
                </c:pt>
                <c:pt idx="132">
                  <c:v>0.0926966292134832</c:v>
                </c:pt>
                <c:pt idx="133">
                  <c:v>0.0945945945945947</c:v>
                </c:pt>
                <c:pt idx="134">
                  <c:v>0.096541786743516</c:v>
                </c:pt>
                <c:pt idx="135">
                  <c:v>0.0985401459854016</c:v>
                </c:pt>
                <c:pt idx="136">
                  <c:v>0.100591715976331</c:v>
                </c:pt>
                <c:pt idx="137">
                  <c:v>0.102698650674663</c:v>
                </c:pt>
                <c:pt idx="138">
                  <c:v>0.104863221884499</c:v>
                </c:pt>
                <c:pt idx="139">
                  <c:v>0.10708782742681</c:v>
                </c:pt>
                <c:pt idx="140">
                  <c:v>0.109375</c:v>
                </c:pt>
                <c:pt idx="141">
                  <c:v>0.111727416798732</c:v>
                </c:pt>
                <c:pt idx="142">
                  <c:v>0.114147909967846</c:v>
                </c:pt>
                <c:pt idx="143">
                  <c:v>0.116639477977162</c:v>
                </c:pt>
                <c:pt idx="144">
                  <c:v>0.119205298013245</c:v>
                </c:pt>
                <c:pt idx="145">
                  <c:v>0.121848739495798</c:v>
                </c:pt>
                <c:pt idx="146">
                  <c:v>0.124573378839591</c:v>
                </c:pt>
                <c:pt idx="147">
                  <c:v>0.12738301559792</c:v>
                </c:pt>
                <c:pt idx="148">
                  <c:v>0.130281690140845</c:v>
                </c:pt>
                <c:pt idx="149">
                  <c:v>0.133273703041145</c:v>
                </c:pt>
                <c:pt idx="150">
                  <c:v>0.136363636363636</c:v>
                </c:pt>
                <c:pt idx="151">
                  <c:v>0.139556377079483</c:v>
                </c:pt>
                <c:pt idx="152">
                  <c:v>0.142857142857143</c:v>
                </c:pt>
                <c:pt idx="153">
                  <c:v>0.146271510516253</c:v>
                </c:pt>
                <c:pt idx="154">
                  <c:v>0.149805447470817</c:v>
                </c:pt>
                <c:pt idx="155">
                  <c:v>0.153465346534654</c:v>
                </c:pt>
                <c:pt idx="156">
                  <c:v>0.157258064516129</c:v>
                </c:pt>
                <c:pt idx="157">
                  <c:v>0.161190965092403</c:v>
                </c:pt>
                <c:pt idx="158">
                  <c:v>0.165271966527197</c:v>
                </c:pt>
                <c:pt idx="159">
                  <c:v>0.169509594882729</c:v>
                </c:pt>
                <c:pt idx="160">
                  <c:v>0.173913043478261</c:v>
                </c:pt>
                <c:pt idx="161">
                  <c:v>0.178492239467849</c:v>
                </c:pt>
                <c:pt idx="162">
                  <c:v>0.183257918552036</c:v>
                </c:pt>
                <c:pt idx="163">
                  <c:v>0.188221709006928</c:v>
                </c:pt>
                <c:pt idx="164">
                  <c:v>0.193396226415094</c:v>
                </c:pt>
                <c:pt idx="165">
                  <c:v>0.198795180722892</c:v>
                </c:pt>
                <c:pt idx="166">
                  <c:v>0.204433497536946</c:v>
                </c:pt>
                <c:pt idx="167">
                  <c:v>0.210327455919396</c:v>
                </c:pt>
                <c:pt idx="168">
                  <c:v>0.216494845360825</c:v>
                </c:pt>
                <c:pt idx="169">
                  <c:v>0.222955145118734</c:v>
                </c:pt>
                <c:pt idx="170">
                  <c:v>0.22972972972973</c:v>
                </c:pt>
                <c:pt idx="171">
                  <c:v>0.236842105263158</c:v>
                </c:pt>
                <c:pt idx="172">
                  <c:v>0.244318181818182</c:v>
                </c:pt>
                <c:pt idx="173">
                  <c:v>0.252186588921283</c:v>
                </c:pt>
                <c:pt idx="174">
                  <c:v>0.260479041916168</c:v>
                </c:pt>
                <c:pt idx="175">
                  <c:v>0.269230769230769</c:v>
                </c:pt>
                <c:pt idx="176">
                  <c:v>0.278481012658228</c:v>
                </c:pt>
                <c:pt idx="177">
                  <c:v>0.288273615635179</c:v>
                </c:pt>
                <c:pt idx="178">
                  <c:v>0.298657718120806</c:v>
                </c:pt>
                <c:pt idx="179">
                  <c:v>0.309688581314879</c:v>
                </c:pt>
                <c:pt idx="180">
                  <c:v>0.321428571428572</c:v>
                </c:pt>
                <c:pt idx="181">
                  <c:v>0.333948339483395</c:v>
                </c:pt>
                <c:pt idx="182">
                  <c:v>0.347328244274809</c:v>
                </c:pt>
                <c:pt idx="183">
                  <c:v>0.361660079051384</c:v>
                </c:pt>
                <c:pt idx="184">
                  <c:v>0.377049180327869</c:v>
                </c:pt>
                <c:pt idx="185">
                  <c:v>0.393617021276596</c:v>
                </c:pt>
                <c:pt idx="186">
                  <c:v>0.411504424778761</c:v>
                </c:pt>
                <c:pt idx="187">
                  <c:v>0.430875576036867</c:v>
                </c:pt>
                <c:pt idx="188">
                  <c:v>0.451923076923077</c:v>
                </c:pt>
                <c:pt idx="189">
                  <c:v>0.474874371859296</c:v>
                </c:pt>
                <c:pt idx="190">
                  <c:v>0.5</c:v>
                </c:pt>
                <c:pt idx="191">
                  <c:v>0.527624309392265</c:v>
                </c:pt>
                <c:pt idx="192">
                  <c:v>0.558139534883721</c:v>
                </c:pt>
                <c:pt idx="193">
                  <c:v>0.592024539877301</c:v>
                </c:pt>
                <c:pt idx="194">
                  <c:v>0.62987012987013</c:v>
                </c:pt>
                <c:pt idx="195">
                  <c:v>0.672413793103448</c:v>
                </c:pt>
                <c:pt idx="196">
                  <c:v>0.720588235294118</c:v>
                </c:pt>
                <c:pt idx="197">
                  <c:v>0.775590551181102</c:v>
                </c:pt>
                <c:pt idx="198">
                  <c:v>0.838983050847458</c:v>
                </c:pt>
                <c:pt idx="199">
                  <c:v>0.912844036697248</c:v>
                </c:pt>
                <c:pt idx="200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207744"/>
        <c:axId val="-2146218704"/>
      </c:scatterChart>
      <c:valAx>
        <c:axId val="-2146207744"/>
        <c:scaling>
          <c:orientation val="minMax"/>
          <c:max val="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2000">
                    <a:latin typeface="Arial" charset="0"/>
                    <a:ea typeface="Arial" charset="0"/>
                    <a:cs typeface="Arial" charset="0"/>
                  </a:rPr>
                  <a:t>Prevalence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46218704"/>
        <c:crosses val="autoZero"/>
        <c:crossBetween val="midCat"/>
      </c:valAx>
      <c:valAx>
        <c:axId val="-2146218704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2000">
                    <a:latin typeface="Arial" charset="0"/>
                    <a:ea typeface="Arial" charset="0"/>
                    <a:cs typeface="Arial" charset="0"/>
                  </a:rPr>
                  <a:t>Post test probability</a:t>
                </a:r>
                <a:r>
                  <a:rPr lang="en-US" sz="2000" baseline="0">
                    <a:latin typeface="Arial" charset="0"/>
                    <a:ea typeface="Arial" charset="0"/>
                    <a:cs typeface="Arial" charset="0"/>
                  </a:rPr>
                  <a:t> of disease positive</a:t>
                </a:r>
                <a:endParaRPr lang="en-US" sz="2000"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0.00355871886120996"/>
              <c:y val="0.140112696850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4620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0</xdr:row>
      <xdr:rowOff>50800</xdr:rowOff>
    </xdr:from>
    <xdr:to>
      <xdr:col>17</xdr:col>
      <xdr:colOff>12700</xdr:colOff>
      <xdr:row>29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495300</xdr:colOff>
      <xdr:row>3</xdr:row>
      <xdr:rowOff>63500</xdr:rowOff>
    </xdr:from>
    <xdr:ext cx="1884106" cy="313547"/>
    <xdr:sp macro="" textlink="">
      <xdr:nvSpPr>
        <xdr:cNvPr id="3" name="TextBox 2"/>
        <xdr:cNvSpPr txBox="1"/>
      </xdr:nvSpPr>
      <xdr:spPr>
        <a:xfrm>
          <a:off x="4826000" y="1295400"/>
          <a:ext cx="1884106" cy="313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>
              <a:solidFill>
                <a:srgbClr val="00B050"/>
              </a:solidFill>
              <a:latin typeface="Arial" charset="0"/>
              <a:ea typeface="Arial" charset="0"/>
              <a:cs typeface="Arial" charset="0"/>
            </a:rPr>
            <a:t>Positive</a:t>
          </a:r>
          <a:r>
            <a:rPr lang="en-US" sz="1500" b="1" baseline="0">
              <a:solidFill>
                <a:srgbClr val="00B050"/>
              </a:solidFill>
              <a:latin typeface="Arial" charset="0"/>
              <a:ea typeface="Arial" charset="0"/>
              <a:cs typeface="Arial" charset="0"/>
            </a:rPr>
            <a:t> test (PPV)</a:t>
          </a:r>
          <a:endParaRPr lang="en-US" sz="1500" b="1">
            <a:solidFill>
              <a:srgbClr val="00B050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oneCellAnchor>
  <xdr:oneCellAnchor>
    <xdr:from>
      <xdr:col>14</xdr:col>
      <xdr:colOff>152400</xdr:colOff>
      <xdr:row>21</xdr:row>
      <xdr:rowOff>88900</xdr:rowOff>
    </xdr:from>
    <xdr:ext cx="2129942" cy="313547"/>
    <xdr:sp macro="" textlink="">
      <xdr:nvSpPr>
        <xdr:cNvPr id="4" name="TextBox 3"/>
        <xdr:cNvSpPr txBox="1"/>
      </xdr:nvSpPr>
      <xdr:spPr>
        <a:xfrm>
          <a:off x="12738100" y="5029200"/>
          <a:ext cx="2129942" cy="313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>
              <a:solidFill>
                <a:srgbClr val="C00000"/>
              </a:solidFill>
              <a:latin typeface="Arial" charset="0"/>
              <a:ea typeface="Arial" charset="0"/>
              <a:cs typeface="Arial" charset="0"/>
            </a:rPr>
            <a:t>Negative test</a:t>
          </a:r>
          <a:r>
            <a:rPr lang="en-US" sz="1500" b="1" baseline="0">
              <a:solidFill>
                <a:srgbClr val="C00000"/>
              </a:solidFill>
              <a:latin typeface="Arial" charset="0"/>
              <a:ea typeface="Arial" charset="0"/>
              <a:cs typeface="Arial" charset="0"/>
            </a:rPr>
            <a:t> (1-NPV)</a:t>
          </a:r>
          <a:endParaRPr lang="en-US" sz="1500" b="1">
            <a:solidFill>
              <a:srgbClr val="C00000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15" sqref="E15"/>
    </sheetView>
  </sheetViews>
  <sheetFormatPr baseColWidth="10" defaultRowHeight="16" x14ac:dyDescent="0.2"/>
  <cols>
    <col min="1" max="1" width="22.83203125" customWidth="1"/>
    <col min="2" max="2" width="19.5" customWidth="1"/>
    <col min="3" max="3" width="27" customWidth="1"/>
    <col min="4" max="4" width="18.33203125" customWidth="1"/>
    <col min="5" max="5" width="22.83203125" customWidth="1"/>
    <col min="6" max="6" width="19" customWidth="1"/>
    <col min="7" max="7" width="26.1640625" customWidth="1"/>
  </cols>
  <sheetData>
    <row r="1" spans="1:9" ht="45" customHeight="1" x14ac:dyDescent="0.2">
      <c r="A1" s="36" t="s">
        <v>14</v>
      </c>
      <c r="B1" s="36"/>
      <c r="C1" s="36"/>
      <c r="D1" s="10"/>
      <c r="E1" s="36" t="s">
        <v>18</v>
      </c>
      <c r="F1" s="36"/>
      <c r="G1" s="36"/>
      <c r="H1" s="10"/>
      <c r="I1" s="10"/>
    </row>
    <row r="2" spans="1:9" ht="63" customHeight="1" x14ac:dyDescent="0.3">
      <c r="A2" s="33" t="s">
        <v>8</v>
      </c>
      <c r="B2" s="34"/>
      <c r="C2" s="35"/>
      <c r="E2" s="33" t="s">
        <v>9</v>
      </c>
      <c r="F2" s="34"/>
      <c r="G2" s="35"/>
    </row>
    <row r="3" spans="1:9" ht="19" customHeight="1" x14ac:dyDescent="0.3">
      <c r="A3" s="12"/>
      <c r="B3" s="11"/>
      <c r="C3" s="13"/>
      <c r="E3" s="12"/>
      <c r="F3" s="11"/>
      <c r="G3" s="13"/>
    </row>
    <row r="4" spans="1:9" ht="24" thickBot="1" x14ac:dyDescent="0.3">
      <c r="A4" s="3" t="s">
        <v>2</v>
      </c>
      <c r="B4" s="4" t="s">
        <v>0</v>
      </c>
      <c r="C4" s="5" t="s">
        <v>1</v>
      </c>
      <c r="E4" s="3" t="s">
        <v>10</v>
      </c>
      <c r="F4" s="4" t="s">
        <v>7</v>
      </c>
      <c r="G4" s="5" t="s">
        <v>11</v>
      </c>
    </row>
    <row r="5" spans="1:9" ht="20" x14ac:dyDescent="0.2">
      <c r="A5" s="6">
        <v>9.1999999999999998E-2</v>
      </c>
      <c r="B5" s="7">
        <v>0.96</v>
      </c>
      <c r="C5" s="8">
        <v>0.99</v>
      </c>
      <c r="E5" s="6">
        <v>0.11</v>
      </c>
      <c r="F5" s="7">
        <v>83.3</v>
      </c>
      <c r="G5" s="8">
        <v>0.75</v>
      </c>
    </row>
    <row r="6" spans="1:9" ht="25" x14ac:dyDescent="0.25">
      <c r="A6" s="14"/>
      <c r="B6" s="2"/>
      <c r="C6" s="1"/>
      <c r="E6" s="15"/>
      <c r="F6" s="16"/>
      <c r="G6" s="1"/>
    </row>
    <row r="7" spans="1:9" ht="46" x14ac:dyDescent="0.25">
      <c r="A7" s="15" t="s">
        <v>5</v>
      </c>
      <c r="B7" s="22">
        <f>(B5*A5)/((B5*A5)+(1-C5)*(1-A5))</f>
        <v>0.90677618069815191</v>
      </c>
      <c r="C7" s="1"/>
      <c r="E7" s="20" t="s">
        <v>12</v>
      </c>
      <c r="F7" s="22">
        <f>((E5/(1-E5))*F5)/(1+((E5/(1-E5))*F5))</f>
        <v>0.91146921317019791</v>
      </c>
      <c r="G7" s="1"/>
    </row>
    <row r="8" spans="1:9" ht="16" customHeight="1" x14ac:dyDescent="0.25">
      <c r="A8" s="15"/>
      <c r="B8" s="22"/>
      <c r="C8" s="1"/>
      <c r="E8" s="14"/>
      <c r="F8" s="25"/>
      <c r="G8" s="1"/>
    </row>
    <row r="9" spans="1:9" ht="46" x14ac:dyDescent="0.25">
      <c r="A9" s="17" t="s">
        <v>6</v>
      </c>
      <c r="B9" s="24">
        <f>(C5*(1-A5)/((C5*(1-A5))+(1-B5)*A5))</f>
        <v>0.99592288943053398</v>
      </c>
      <c r="C9" s="19"/>
      <c r="E9" s="21" t="s">
        <v>13</v>
      </c>
      <c r="F9" s="24">
        <f>((E5/(1-E5))*G5)/(1+((E5/(1-E5))*G5))</f>
        <v>8.4832904884318772E-2</v>
      </c>
      <c r="G9" s="19"/>
    </row>
    <row r="10" spans="1:9" ht="25" x14ac:dyDescent="0.25">
      <c r="A10" s="15"/>
      <c r="B10" s="22"/>
      <c r="C10" s="1"/>
      <c r="E10" s="9"/>
      <c r="F10" s="22"/>
      <c r="G10" s="2"/>
    </row>
    <row r="11" spans="1:9" ht="42" customHeight="1" x14ac:dyDescent="0.2">
      <c r="A11" s="30" t="s">
        <v>15</v>
      </c>
      <c r="B11" s="31"/>
      <c r="C11" s="32"/>
    </row>
    <row r="12" spans="1:9" x14ac:dyDescent="0.2">
      <c r="A12" s="26"/>
      <c r="B12" s="2"/>
      <c r="C12" s="1"/>
    </row>
    <row r="13" spans="1:9" ht="33" customHeight="1" x14ac:dyDescent="0.25">
      <c r="A13" s="15" t="s">
        <v>7</v>
      </c>
      <c r="B13" s="23">
        <f>B5/(1-C5)</f>
        <v>95.999999999999915</v>
      </c>
      <c r="C13" s="1"/>
    </row>
    <row r="14" spans="1:9" x14ac:dyDescent="0.2">
      <c r="A14" s="14"/>
      <c r="B14" s="2"/>
      <c r="C14" s="1"/>
    </row>
    <row r="15" spans="1:9" ht="38" customHeight="1" x14ac:dyDescent="0.25">
      <c r="A15" s="17" t="s">
        <v>11</v>
      </c>
      <c r="B15" s="18">
        <f>(1-B5)/C5</f>
        <v>4.0404040404040442E-2</v>
      </c>
      <c r="C15" s="19"/>
    </row>
  </sheetData>
  <mergeCells count="5">
    <mergeCell ref="A11:C11"/>
    <mergeCell ref="A2:C2"/>
    <mergeCell ref="E2:G2"/>
    <mergeCell ref="A1:C1"/>
    <mergeCell ref="E1:G1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6" sqref="B16"/>
    </sheetView>
  </sheetViews>
  <sheetFormatPr baseColWidth="10" defaultRowHeight="16" x14ac:dyDescent="0.2"/>
  <cols>
    <col min="1" max="1" width="23.33203125" customWidth="1"/>
    <col min="2" max="2" width="22.5" customWidth="1"/>
    <col min="3" max="3" width="0.1640625" customWidth="1"/>
  </cols>
  <sheetData>
    <row r="1" spans="1:3" ht="57" customHeight="1" x14ac:dyDescent="0.2">
      <c r="A1" s="36" t="s">
        <v>16</v>
      </c>
      <c r="B1" s="36"/>
      <c r="C1" s="36"/>
    </row>
    <row r="3" spans="1:3" ht="24" thickBot="1" x14ac:dyDescent="0.3">
      <c r="A3" s="4" t="s">
        <v>0</v>
      </c>
      <c r="B3" s="5" t="s">
        <v>1</v>
      </c>
    </row>
    <row r="4" spans="1:3" ht="20" x14ac:dyDescent="0.2">
      <c r="A4" s="7">
        <v>0.95</v>
      </c>
      <c r="B4" s="8">
        <v>0.95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workbookViewId="0">
      <selection activeCell="I22" sqref="I22"/>
    </sheetView>
  </sheetViews>
  <sheetFormatPr baseColWidth="10" defaultRowHeight="16" x14ac:dyDescent="0.2"/>
  <cols>
    <col min="2" max="2" width="10.83203125" style="27"/>
  </cols>
  <sheetData>
    <row r="1" spans="1:4" x14ac:dyDescent="0.2">
      <c r="A1" t="s">
        <v>2</v>
      </c>
      <c r="B1" s="27" t="s">
        <v>3</v>
      </c>
      <c r="C1" t="s">
        <v>4</v>
      </c>
      <c r="D1" t="s">
        <v>17</v>
      </c>
    </row>
    <row r="2" spans="1:4" x14ac:dyDescent="0.2">
      <c r="A2">
        <v>0</v>
      </c>
      <c r="B2" s="28">
        <f>(A2*'PPV and 1-NPV vs. prevalence'!A$4)/(('PPV and 1-NPV vs. prevalence'!A$4*Data!A2)+(1-A2)*(1-'PPV and 1-NPV vs. prevalence'!B$4))</f>
        <v>0</v>
      </c>
      <c r="C2" s="29">
        <f>((1-A2)*'PPV and 1-NPV vs. prevalence'!B$4)/(('PPV and 1-NPV vs. prevalence'!B$4*(1-Data!A2))+(Data!A2*(1-'PPV and 1-NPV vs. prevalence'!A$4)))</f>
        <v>1</v>
      </c>
      <c r="D2" s="29">
        <f>1-C2</f>
        <v>0</v>
      </c>
    </row>
    <row r="3" spans="1:4" x14ac:dyDescent="0.2">
      <c r="A3">
        <v>5.0000000000000001E-3</v>
      </c>
      <c r="B3" s="28">
        <f>(A3*'PPV and 1-NPV vs. prevalence'!A$4)/(('PPV and 1-NPV vs. prevalence'!A$4*Data!A3)+(1-A3)*(1-'PPV and 1-NPV vs. prevalence'!B$4))</f>
        <v>8.7155963302752229E-2</v>
      </c>
      <c r="C3" s="29">
        <f>((1-A3)*'PPV and 1-NPV vs. prevalence'!B$4)/(('PPV and 1-NPV vs. prevalence'!B$4*(1-Data!A3))+(Data!A3*(1-'PPV and 1-NPV vs. prevalence'!A$4)))</f>
        <v>0.99973558963511377</v>
      </c>
      <c r="D3" s="29">
        <f t="shared" ref="D3:D66" si="0">1-C3</f>
        <v>2.6441036488622505E-4</v>
      </c>
    </row>
    <row r="4" spans="1:4" x14ac:dyDescent="0.2">
      <c r="A4">
        <v>0.01</v>
      </c>
      <c r="B4" s="28">
        <f>(A4*'PPV and 1-NPV vs. prevalence'!A$4)/(('PPV and 1-NPV vs. prevalence'!A$4*Data!A4)+(1-A4)*(1-'PPV and 1-NPV vs. prevalence'!B$4))</f>
        <v>0.16101694915254225</v>
      </c>
      <c r="C4" s="29">
        <f>((1-A4)*'PPV and 1-NPV vs. prevalence'!B$4)/(('PPV and 1-NPV vs. prevalence'!B$4*(1-Data!A4))+(Data!A4*(1-'PPV and 1-NPV vs. prevalence'!A$4)))</f>
        <v>0.99946865037194466</v>
      </c>
      <c r="D4" s="29">
        <f t="shared" si="0"/>
        <v>5.3134962805534425E-4</v>
      </c>
    </row>
    <row r="5" spans="1:4" x14ac:dyDescent="0.2">
      <c r="A5">
        <v>1.4999999999999999E-2</v>
      </c>
      <c r="B5" s="28">
        <f>(A5*'PPV and 1-NPV vs. prevalence'!A$4)/(('PPV and 1-NPV vs. prevalence'!A$4*Data!A5)+(1-A5)*(1-'PPV and 1-NPV vs. prevalence'!B$4))</f>
        <v>0.22440944881889746</v>
      </c>
      <c r="C5" s="29">
        <f>((1-A5)*'PPV and 1-NPV vs. prevalence'!B$4)/(('PPV and 1-NPV vs. prevalence'!B$4*(1-Data!A5))+(Data!A5*(1-'PPV and 1-NPV vs. prevalence'!A$4)))</f>
        <v>0.99919914575547253</v>
      </c>
      <c r="D5" s="29">
        <f t="shared" si="0"/>
        <v>8.0085424452747134E-4</v>
      </c>
    </row>
    <row r="6" spans="1:4" x14ac:dyDescent="0.2">
      <c r="A6">
        <v>0.02</v>
      </c>
      <c r="B6" s="28">
        <f>(A6*'PPV and 1-NPV vs. prevalence'!A$4)/(('PPV and 1-NPV vs. prevalence'!A$4*Data!A6)+(1-A6)*(1-'PPV and 1-NPV vs. prevalence'!B$4))</f>
        <v>0.27941176470588214</v>
      </c>
      <c r="C6" s="29">
        <f>((1-A6)*'PPV and 1-NPV vs. prevalence'!B$4)/(('PPV and 1-NPV vs. prevalence'!B$4*(1-Data!A6))+(Data!A6*(1-'PPV and 1-NPV vs. prevalence'!A$4)))</f>
        <v>0.99892703862660948</v>
      </c>
      <c r="D6" s="29">
        <f t="shared" si="0"/>
        <v>1.0729613733905241E-3</v>
      </c>
    </row>
    <row r="7" spans="1:4" x14ac:dyDescent="0.2">
      <c r="A7">
        <v>2.5000000000000001E-2</v>
      </c>
      <c r="B7" s="28">
        <f>(A7*'PPV and 1-NPV vs. prevalence'!A$4)/(('PPV and 1-NPV vs. prevalence'!A$4*Data!A7)+(1-A7)*(1-'PPV and 1-NPV vs. prevalence'!B$4))</f>
        <v>0.32758620689655155</v>
      </c>
      <c r="C7" s="29">
        <f>((1-A7)*'PPV and 1-NPV vs. prevalence'!B$4)/(('PPV and 1-NPV vs. prevalence'!B$4*(1-Data!A7))+(Data!A7*(1-'PPV and 1-NPV vs. prevalence'!A$4)))</f>
        <v>0.99865229110512133</v>
      </c>
      <c r="D7" s="29">
        <f t="shared" si="0"/>
        <v>1.3477088948786742E-3</v>
      </c>
    </row>
    <row r="8" spans="1:4" x14ac:dyDescent="0.2">
      <c r="A8">
        <v>0.03</v>
      </c>
      <c r="B8" s="28">
        <f>(A8*'PPV and 1-NPV vs. prevalence'!A$4)/(('PPV and 1-NPV vs. prevalence'!A$4*Data!A8)+(1-A8)*(1-'PPV and 1-NPV vs. prevalence'!B$4))</f>
        <v>0.37012987012986992</v>
      </c>
      <c r="C8" s="29">
        <f>((1-A8)*'PPV and 1-NPV vs. prevalence'!B$4)/(('PPV and 1-NPV vs. prevalence'!B$4*(1-Data!A8))+(Data!A8*(1-'PPV and 1-NPV vs. prevalence'!A$4)))</f>
        <v>0.9983748645720476</v>
      </c>
      <c r="D8" s="29">
        <f t="shared" si="0"/>
        <v>1.6251354279523955E-3</v>
      </c>
    </row>
    <row r="9" spans="1:4" x14ac:dyDescent="0.2">
      <c r="A9">
        <v>3.5000000000000003E-2</v>
      </c>
      <c r="B9" s="28">
        <f>(A9*'PPV and 1-NPV vs. prevalence'!A$4)/(('PPV and 1-NPV vs. prevalence'!A$4*Data!A9)+(1-A9)*(1-'PPV and 1-NPV vs. prevalence'!B$4))</f>
        <v>0.4079754601226992</v>
      </c>
      <c r="C9" s="29">
        <f>((1-A9)*'PPV and 1-NPV vs. prevalence'!B$4)/(('PPV and 1-NPV vs. prevalence'!B$4*(1-Data!A9))+(Data!A9*(1-'PPV and 1-NPV vs. prevalence'!A$4)))</f>
        <v>0.9980947196516059</v>
      </c>
      <c r="D9" s="29">
        <f t="shared" si="0"/>
        <v>1.9052803483941005E-3</v>
      </c>
    </row>
    <row r="10" spans="1:4" x14ac:dyDescent="0.2">
      <c r="A10">
        <v>0.04</v>
      </c>
      <c r="B10" s="28">
        <f>(A10*'PPV and 1-NPV vs. prevalence'!A$4)/(('PPV and 1-NPV vs. prevalence'!A$4*Data!A10)+(1-A10)*(1-'PPV and 1-NPV vs. prevalence'!B$4))</f>
        <v>0.4418604651162788</v>
      </c>
      <c r="C10" s="29">
        <f>((1-A10)*'PPV and 1-NPV vs. prevalence'!B$4)/(('PPV and 1-NPV vs. prevalence'!B$4*(1-Data!A10))+(Data!A10*(1-'PPV and 1-NPV vs. prevalence'!A$4)))</f>
        <v>0.99781181619256021</v>
      </c>
      <c r="D10" s="29">
        <f t="shared" si="0"/>
        <v>2.1881838074397919E-3</v>
      </c>
    </row>
    <row r="11" spans="1:4" x14ac:dyDescent="0.2">
      <c r="A11">
        <v>4.4999999999999998E-2</v>
      </c>
      <c r="B11" s="28">
        <f>(A11*'PPV and 1-NPV vs. prevalence'!A$4)/(('PPV and 1-NPV vs. prevalence'!A$4*Data!A11)+(1-A11)*(1-'PPV and 1-NPV vs. prevalence'!B$4))</f>
        <v>0.47237569060773454</v>
      </c>
      <c r="C11" s="29">
        <f>((1-A11)*'PPV and 1-NPV vs. prevalence'!B$4)/(('PPV and 1-NPV vs. prevalence'!B$4*(1-Data!A11))+(Data!A11*(1-'PPV and 1-NPV vs. prevalence'!A$4)))</f>
        <v>0.99752611324903795</v>
      </c>
      <c r="D11" s="29">
        <f t="shared" si="0"/>
        <v>2.473886750962051E-3</v>
      </c>
    </row>
    <row r="12" spans="1:4" x14ac:dyDescent="0.2">
      <c r="A12">
        <v>0.05</v>
      </c>
      <c r="B12" s="28">
        <f>(A12*'PPV and 1-NPV vs. prevalence'!A$4)/(('PPV and 1-NPV vs. prevalence'!A$4*Data!A12)+(1-A12)*(1-'PPV and 1-NPV vs. prevalence'!B$4))</f>
        <v>0.49999999999999978</v>
      </c>
      <c r="C12" s="29">
        <f>((1-A12)*'PPV and 1-NPV vs. prevalence'!B$4)/(('PPV and 1-NPV vs. prevalence'!B$4*(1-Data!A12))+(Data!A12*(1-'PPV and 1-NPV vs. prevalence'!A$4)))</f>
        <v>0.99723756906077343</v>
      </c>
      <c r="D12" s="29">
        <f t="shared" si="0"/>
        <v>2.7624309392265678E-3</v>
      </c>
    </row>
    <row r="13" spans="1:4" x14ac:dyDescent="0.2">
      <c r="A13">
        <v>5.5E-2</v>
      </c>
      <c r="B13" s="28">
        <f>(A13*'PPV and 1-NPV vs. prevalence'!A$4)/(('PPV and 1-NPV vs. prevalence'!A$4*Data!A13)+(1-A13)*(1-'PPV and 1-NPV vs. prevalence'!B$4))</f>
        <v>0.52512562814070329</v>
      </c>
      <c r="C13" s="29">
        <f>((1-A13)*'PPV and 1-NPV vs. prevalence'!B$4)/(('PPV and 1-NPV vs. prevalence'!B$4*(1-Data!A13))+(Data!A13*(1-'PPV and 1-NPV vs. prevalence'!A$4)))</f>
        <v>0.99694614103275958</v>
      </c>
      <c r="D13" s="29">
        <f t="shared" si="0"/>
        <v>3.0538589672404193E-3</v>
      </c>
    </row>
    <row r="14" spans="1:4" x14ac:dyDescent="0.2">
      <c r="A14">
        <v>0.06</v>
      </c>
      <c r="B14" s="28">
        <f>(A14*'PPV and 1-NPV vs. prevalence'!A$4)/(('PPV and 1-NPV vs. prevalence'!A$4*Data!A14)+(1-A14)*(1-'PPV and 1-NPV vs. prevalence'!B$4))</f>
        <v>0.5480769230769228</v>
      </c>
      <c r="C14" s="29">
        <f>((1-A14)*'PPV and 1-NPV vs. prevalence'!B$4)/(('PPV and 1-NPV vs. prevalence'!B$4*(1-Data!A14))+(Data!A14*(1-'PPV and 1-NPV vs. prevalence'!A$4)))</f>
        <v>0.9966517857142857</v>
      </c>
      <c r="D14" s="29">
        <f t="shared" si="0"/>
        <v>3.3482142857143016E-3</v>
      </c>
    </row>
    <row r="15" spans="1:4" x14ac:dyDescent="0.2">
      <c r="A15">
        <v>6.5000000000000002E-2</v>
      </c>
      <c r="B15" s="28">
        <f>(A15*'PPV and 1-NPV vs. prevalence'!A$4)/(('PPV and 1-NPV vs. prevalence'!A$4*Data!A15)+(1-A15)*(1-'PPV and 1-NPV vs. prevalence'!B$4))</f>
        <v>0.56912442396313345</v>
      </c>
      <c r="C15" s="29">
        <f>((1-A15)*'PPV and 1-NPV vs. prevalence'!B$4)/(('PPV and 1-NPV vs. prevalence'!B$4*(1-Data!A15))+(Data!A15*(1-'PPV and 1-NPV vs. prevalence'!A$4)))</f>
        <v>0.99635445877734163</v>
      </c>
      <c r="D15" s="29">
        <f t="shared" si="0"/>
        <v>3.6455412226583661E-3</v>
      </c>
    </row>
    <row r="16" spans="1:4" x14ac:dyDescent="0.2">
      <c r="A16">
        <v>7.0000000000000007E-2</v>
      </c>
      <c r="B16" s="28">
        <f>(A16*'PPV and 1-NPV vs. prevalence'!A$4)/(('PPV and 1-NPV vs. prevalence'!A$4*Data!A16)+(1-A16)*(1-'PPV and 1-NPV vs. prevalence'!B$4))</f>
        <v>0.58849557522123874</v>
      </c>
      <c r="C16" s="29">
        <f>((1-A16)*'PPV and 1-NPV vs. prevalence'!B$4)/(('PPV and 1-NPV vs. prevalence'!B$4*(1-Data!A16))+(Data!A16*(1-'PPV and 1-NPV vs. prevalence'!A$4)))</f>
        <v>0.99605411499436292</v>
      </c>
      <c r="D16" s="29">
        <f t="shared" si="0"/>
        <v>3.9458850056370842E-3</v>
      </c>
    </row>
    <row r="17" spans="1:4" x14ac:dyDescent="0.2">
      <c r="A17">
        <v>7.4999999999999997E-2</v>
      </c>
      <c r="B17" s="28">
        <f>(A17*'PPV and 1-NPV vs. prevalence'!A$4)/(('PPV and 1-NPV vs. prevalence'!A$4*Data!A17)+(1-A17)*(1-'PPV and 1-NPV vs. prevalence'!B$4))</f>
        <v>0.60638297872340408</v>
      </c>
      <c r="C17" s="29">
        <f>((1-A17)*'PPV and 1-NPV vs. prevalence'!B$4)/(('PPV and 1-NPV vs. prevalence'!B$4*(1-Data!A17))+(Data!A17*(1-'PPV and 1-NPV vs. prevalence'!A$4)))</f>
        <v>0.99575070821529743</v>
      </c>
      <c r="D17" s="29">
        <f t="shared" si="0"/>
        <v>4.2492917847025691E-3</v>
      </c>
    </row>
    <row r="18" spans="1:4" x14ac:dyDescent="0.2">
      <c r="A18">
        <v>0.08</v>
      </c>
      <c r="B18" s="28">
        <f>(A18*'PPV and 1-NPV vs. prevalence'!A$4)/(('PPV and 1-NPV vs. prevalence'!A$4*Data!A18)+(1-A18)*(1-'PPV and 1-NPV vs. prevalence'!B$4))</f>
        <v>0.62295081967213095</v>
      </c>
      <c r="C18" s="29">
        <f>((1-A18)*'PPV and 1-NPV vs. prevalence'!B$4)/(('PPV and 1-NPV vs. prevalence'!B$4*(1-Data!A18))+(Data!A18*(1-'PPV and 1-NPV vs. prevalence'!A$4)))</f>
        <v>0.99544419134396356</v>
      </c>
      <c r="D18" s="29">
        <f t="shared" si="0"/>
        <v>4.5558086560364419E-3</v>
      </c>
    </row>
    <row r="19" spans="1:4" x14ac:dyDescent="0.2">
      <c r="A19">
        <v>8.5000000000000006E-2</v>
      </c>
      <c r="B19" s="28">
        <f>(A19*'PPV and 1-NPV vs. prevalence'!A$4)/(('PPV and 1-NPV vs. prevalence'!A$4*Data!A19)+(1-A19)*(1-'PPV and 1-NPV vs. prevalence'!B$4))</f>
        <v>0.63833992094861636</v>
      </c>
      <c r="C19" s="29">
        <f>((1-A19)*'PPV and 1-NPV vs. prevalence'!B$4)/(('PPV and 1-NPV vs. prevalence'!B$4*(1-Data!A19))+(Data!A19*(1-'PPV and 1-NPV vs. prevalence'!A$4)))</f>
        <v>0.99513451631368066</v>
      </c>
      <c r="D19" s="29">
        <f t="shared" si="0"/>
        <v>4.8654836863193385E-3</v>
      </c>
    </row>
    <row r="20" spans="1:4" x14ac:dyDescent="0.2">
      <c r="A20">
        <v>0.09</v>
      </c>
      <c r="B20" s="28">
        <f>(A20*'PPV and 1-NPV vs. prevalence'!A$4)/(('PPV and 1-NPV vs. prevalence'!A$4*Data!A20)+(1-A20)*(1-'PPV and 1-NPV vs. prevalence'!B$4))</f>
        <v>0.65267175572519065</v>
      </c>
      <c r="C20" s="29">
        <f>((1-A20)*'PPV and 1-NPV vs. prevalence'!B$4)/(('PPV and 1-NPV vs. prevalence'!B$4*(1-Data!A20))+(Data!A20*(1-'PPV and 1-NPV vs. prevalence'!A$4)))</f>
        <v>0.9948216340621403</v>
      </c>
      <c r="D20" s="29">
        <f t="shared" si="0"/>
        <v>5.1783659378596969E-3</v>
      </c>
    </row>
    <row r="21" spans="1:4" x14ac:dyDescent="0.2">
      <c r="A21">
        <v>9.5000000000000001E-2</v>
      </c>
      <c r="B21" s="28">
        <f>(A21*'PPV and 1-NPV vs. prevalence'!A$4)/(('PPV and 1-NPV vs. prevalence'!A$4*Data!A21)+(1-A21)*(1-'PPV and 1-NPV vs. prevalence'!B$4))</f>
        <v>0.66605166051660492</v>
      </c>
      <c r="C21" s="29">
        <f>((1-A21)*'PPV and 1-NPV vs. prevalence'!B$4)/(('PPV and 1-NPV vs. prevalence'!B$4*(1-Data!A21))+(Data!A21*(1-'PPV and 1-NPV vs. prevalence'!A$4)))</f>
        <v>0.99450549450549441</v>
      </c>
      <c r="D21" s="29">
        <f t="shared" si="0"/>
        <v>5.494505494505586E-3</v>
      </c>
    </row>
    <row r="22" spans="1:4" x14ac:dyDescent="0.2">
      <c r="A22">
        <v>0.1</v>
      </c>
      <c r="B22" s="28">
        <f>(A22*'PPV and 1-NPV vs. prevalence'!A$4)/(('PPV and 1-NPV vs. prevalence'!A$4*Data!A22)+(1-A22)*(1-'PPV and 1-NPV vs. prevalence'!B$4))</f>
        <v>0.67857142857142838</v>
      </c>
      <c r="C22" s="29">
        <f>((1-A22)*'PPV and 1-NPV vs. prevalence'!B$4)/(('PPV and 1-NPV vs. prevalence'!B$4*(1-Data!A22))+(Data!A22*(1-'PPV and 1-NPV vs. prevalence'!A$4)))</f>
        <v>0.9941860465116279</v>
      </c>
      <c r="D22" s="29">
        <f t="shared" si="0"/>
        <v>5.8139534883721034E-3</v>
      </c>
    </row>
    <row r="23" spans="1:4" x14ac:dyDescent="0.2">
      <c r="A23">
        <v>0.105</v>
      </c>
      <c r="B23" s="28">
        <f>(A23*'PPV and 1-NPV vs. prevalence'!A$4)/(('PPV and 1-NPV vs. prevalence'!A$4*Data!A23)+(1-A23)*(1-'PPV and 1-NPV vs. prevalence'!B$4))</f>
        <v>0.69031141868512091</v>
      </c>
      <c r="C23" s="29">
        <f>((1-A23)*'PPV and 1-NPV vs. prevalence'!B$4)/(('PPV and 1-NPV vs. prevalence'!B$4*(1-Data!A23))+(Data!A23*(1-'PPV and 1-NPV vs. prevalence'!A$4)))</f>
        <v>0.99386323787258912</v>
      </c>
      <c r="D23" s="29">
        <f t="shared" si="0"/>
        <v>6.1367621274108775E-3</v>
      </c>
    </row>
    <row r="24" spans="1:4" x14ac:dyDescent="0.2">
      <c r="A24">
        <v>0.11</v>
      </c>
      <c r="B24" s="28">
        <f>(A24*'PPV and 1-NPV vs. prevalence'!A$4)/(('PPV and 1-NPV vs. prevalence'!A$4*Data!A24)+(1-A24)*(1-'PPV and 1-NPV vs. prevalence'!B$4))</f>
        <v>0.70134228187919445</v>
      </c>
      <c r="C24" s="29">
        <f>((1-A24)*'PPV and 1-NPV vs. prevalence'!B$4)/(('PPV and 1-NPV vs. prevalence'!B$4*(1-Data!A24))+(Data!A24*(1-'PPV and 1-NPV vs. prevalence'!A$4)))</f>
        <v>0.99353701527614569</v>
      </c>
      <c r="D24" s="29">
        <f t="shared" si="0"/>
        <v>6.4629847238543148E-3</v>
      </c>
    </row>
    <row r="25" spans="1:4" x14ac:dyDescent="0.2">
      <c r="A25">
        <v>0.115</v>
      </c>
      <c r="B25" s="28">
        <f>(A25*'PPV and 1-NPV vs. prevalence'!A$4)/(('PPV and 1-NPV vs. prevalence'!A$4*Data!A25)+(1-A25)*(1-'PPV and 1-NPV vs. prevalence'!B$4))</f>
        <v>0.71172638436482072</v>
      </c>
      <c r="C25" s="29">
        <f>((1-A25)*'PPV and 1-NPV vs. prevalence'!B$4)/(('PPV and 1-NPV vs. prevalence'!B$4*(1-Data!A25))+(Data!A25*(1-'PPV and 1-NPV vs. prevalence'!A$4)))</f>
        <v>0.99320732427643232</v>
      </c>
      <c r="D25" s="29">
        <f t="shared" si="0"/>
        <v>6.792675723567676E-3</v>
      </c>
    </row>
    <row r="26" spans="1:4" x14ac:dyDescent="0.2">
      <c r="A26">
        <v>0.12</v>
      </c>
      <c r="B26" s="28">
        <f>(A26*'PPV and 1-NPV vs. prevalence'!A$4)/(('PPV and 1-NPV vs. prevalence'!A$4*Data!A26)+(1-A26)*(1-'PPV and 1-NPV vs. prevalence'!B$4))</f>
        <v>0.721518987341772</v>
      </c>
      <c r="C26" s="29">
        <f>((1-A26)*'PPV and 1-NPV vs. prevalence'!B$4)/(('PPV and 1-NPV vs. prevalence'!B$4*(1-Data!A26))+(Data!A26*(1-'PPV and 1-NPV vs. prevalence'!A$4)))</f>
        <v>0.99287410926365793</v>
      </c>
      <c r="D26" s="29">
        <f t="shared" si="0"/>
        <v>7.1258907363420665E-3</v>
      </c>
    </row>
    <row r="27" spans="1:4" x14ac:dyDescent="0.2">
      <c r="A27">
        <v>0.125</v>
      </c>
      <c r="B27" s="28">
        <f>(A27*'PPV and 1-NPV vs. prevalence'!A$4)/(('PPV and 1-NPV vs. prevalence'!A$4*Data!A27)+(1-A27)*(1-'PPV and 1-NPV vs. prevalence'!B$4))</f>
        <v>0.73076923076923062</v>
      </c>
      <c r="C27" s="29">
        <f>((1-A27)*'PPV and 1-NPV vs. prevalence'!B$4)/(('PPV and 1-NPV vs. prevalence'!B$4*(1-Data!A27))+(Data!A27*(1-'PPV and 1-NPV vs. prevalence'!A$4)))</f>
        <v>0.9925373134328358</v>
      </c>
      <c r="D27" s="29">
        <f t="shared" si="0"/>
        <v>7.4626865671642006E-3</v>
      </c>
    </row>
    <row r="28" spans="1:4" x14ac:dyDescent="0.2">
      <c r="A28">
        <v>0.13</v>
      </c>
      <c r="B28" s="28">
        <f>(A28*'PPV and 1-NPV vs. prevalence'!A$4)/(('PPV and 1-NPV vs. prevalence'!A$4*Data!A28)+(1-A28)*(1-'PPV and 1-NPV vs. prevalence'!B$4))</f>
        <v>0.73952095808383211</v>
      </c>
      <c r="C28" s="29">
        <f>((1-A28)*'PPV and 1-NPV vs. prevalence'!B$4)/(('PPV and 1-NPV vs. prevalence'!B$4*(1-Data!A28))+(Data!A28*(1-'PPV and 1-NPV vs. prevalence'!A$4)))</f>
        <v>0.99219687875150064</v>
      </c>
      <c r="D28" s="29">
        <f t="shared" si="0"/>
        <v>7.8031212484993562E-3</v>
      </c>
    </row>
    <row r="29" spans="1:4" x14ac:dyDescent="0.2">
      <c r="A29">
        <v>0.13500000000000001</v>
      </c>
      <c r="B29" s="28">
        <f>(A29*'PPV and 1-NPV vs. prevalence'!A$4)/(('PPV and 1-NPV vs. prevalence'!A$4*Data!A29)+(1-A29)*(1-'PPV and 1-NPV vs. prevalence'!B$4))</f>
        <v>0.74781341107871702</v>
      </c>
      <c r="C29" s="29">
        <f>((1-A29)*'PPV and 1-NPV vs. prevalence'!B$4)/(('PPV and 1-NPV vs. prevalence'!B$4*(1-Data!A29))+(Data!A29*(1-'PPV and 1-NPV vs. prevalence'!A$4)))</f>
        <v>0.99185274592637296</v>
      </c>
      <c r="D29" s="29">
        <f t="shared" si="0"/>
        <v>8.1472540736270416E-3</v>
      </c>
    </row>
    <row r="30" spans="1:4" x14ac:dyDescent="0.2">
      <c r="A30">
        <v>0.14000000000000001</v>
      </c>
      <c r="B30" s="28">
        <f>(A30*'PPV and 1-NPV vs. prevalence'!A$4)/(('PPV and 1-NPV vs. prevalence'!A$4*Data!A30)+(1-A30)*(1-'PPV and 1-NPV vs. prevalence'!B$4))</f>
        <v>0.75568181818181801</v>
      </c>
      <c r="C30" s="29">
        <f>((1-A30)*'PPV and 1-NPV vs. prevalence'!B$4)/(('PPV and 1-NPV vs. prevalence'!B$4*(1-Data!A30))+(Data!A30*(1-'PPV and 1-NPV vs. prevalence'!A$4)))</f>
        <v>0.99150485436893199</v>
      </c>
      <c r="D30" s="29">
        <f t="shared" si="0"/>
        <v>8.4951456310680129E-3</v>
      </c>
    </row>
    <row r="31" spans="1:4" x14ac:dyDescent="0.2">
      <c r="A31">
        <v>0.14499999999999999</v>
      </c>
      <c r="B31" s="28">
        <f>(A31*'PPV and 1-NPV vs. prevalence'!A$4)/(('PPV and 1-NPV vs. prevalence'!A$4*Data!A31)+(1-A31)*(1-'PPV and 1-NPV vs. prevalence'!B$4))</f>
        <v>0.76315789473684192</v>
      </c>
      <c r="C31" s="29">
        <f>((1-A31)*'PPV and 1-NPV vs. prevalence'!B$4)/(('PPV and 1-NPV vs. prevalence'!B$4*(1-Data!A31))+(Data!A31*(1-'PPV and 1-NPV vs. prevalence'!A$4)))</f>
        <v>0.99115314215985362</v>
      </c>
      <c r="D31" s="29">
        <f t="shared" si="0"/>
        <v>8.8468578401463827E-3</v>
      </c>
    </row>
    <row r="32" spans="1:4" x14ac:dyDescent="0.2">
      <c r="A32">
        <v>0.15</v>
      </c>
      <c r="B32" s="28">
        <f>(A32*'PPV and 1-NPV vs. prevalence'!A$4)/(('PPV and 1-NPV vs. prevalence'!A$4*Data!A32)+(1-A32)*(1-'PPV and 1-NPV vs. prevalence'!B$4))</f>
        <v>0.77027027027027006</v>
      </c>
      <c r="C32" s="29">
        <f>((1-A32)*'PPV and 1-NPV vs. prevalence'!B$4)/(('PPV and 1-NPV vs. prevalence'!B$4*(1-Data!A32))+(Data!A32*(1-'PPV and 1-NPV vs. prevalence'!A$4)))</f>
        <v>0.99079754601226999</v>
      </c>
      <c r="D32" s="29">
        <f t="shared" si="0"/>
        <v>9.2024539877300082E-3</v>
      </c>
    </row>
    <row r="33" spans="1:4" x14ac:dyDescent="0.2">
      <c r="A33">
        <v>0.155</v>
      </c>
      <c r="B33" s="28">
        <f>(A33*'PPV and 1-NPV vs. prevalence'!A$4)/(('PPV and 1-NPV vs. prevalence'!A$4*Data!A33)+(1-A33)*(1-'PPV and 1-NPV vs. prevalence'!B$4))</f>
        <v>0.77704485488126629</v>
      </c>
      <c r="C33" s="29">
        <f>((1-A33)*'PPV and 1-NPV vs. prevalence'!B$4)/(('PPV and 1-NPV vs. prevalence'!B$4*(1-Data!A33))+(Data!A33*(1-'PPV and 1-NPV vs. prevalence'!A$4)))</f>
        <v>0.99043800123380621</v>
      </c>
      <c r="D33" s="29">
        <f t="shared" si="0"/>
        <v>9.5619987661937911E-3</v>
      </c>
    </row>
    <row r="34" spans="1:4" x14ac:dyDescent="0.2">
      <c r="A34">
        <v>0.16</v>
      </c>
      <c r="B34" s="28">
        <f>(A34*'PPV and 1-NPV vs. prevalence'!A$4)/(('PPV and 1-NPV vs. prevalence'!A$4*Data!A34)+(1-A34)*(1-'PPV and 1-NPV vs. prevalence'!B$4))</f>
        <v>0.78350515463917514</v>
      </c>
      <c r="C34" s="29">
        <f>((1-A34)*'PPV and 1-NPV vs. prevalence'!B$4)/(('PPV and 1-NPV vs. prevalence'!B$4*(1-Data!A34))+(Data!A34*(1-'PPV and 1-NPV vs. prevalence'!A$4)))</f>
        <v>0.99007444168734493</v>
      </c>
      <c r="D34" s="29">
        <f t="shared" si="0"/>
        <v>9.9255583126550695E-3</v>
      </c>
    </row>
    <row r="35" spans="1:4" x14ac:dyDescent="0.2">
      <c r="A35">
        <v>0.16500000000000001</v>
      </c>
      <c r="B35" s="28">
        <f>(A35*'PPV and 1-NPV vs. prevalence'!A$4)/(('PPV and 1-NPV vs. prevalence'!A$4*Data!A35)+(1-A35)*(1-'PPV and 1-NPV vs. prevalence'!B$4))</f>
        <v>0.78967254408060439</v>
      </c>
      <c r="C35" s="29">
        <f>((1-A35)*'PPV and 1-NPV vs. prevalence'!B$4)/(('PPV and 1-NPV vs. prevalence'!B$4*(1-Data!A35))+(Data!A35*(1-'PPV and 1-NPV vs. prevalence'!A$4)))</f>
        <v>0.98970679975046794</v>
      </c>
      <c r="D35" s="29">
        <f t="shared" si="0"/>
        <v>1.0293200249532064E-2</v>
      </c>
    </row>
    <row r="36" spans="1:4" x14ac:dyDescent="0.2">
      <c r="A36">
        <v>0.17</v>
      </c>
      <c r="B36" s="28">
        <f>(A36*'PPV and 1-NPV vs. prevalence'!A$4)/(('PPV and 1-NPV vs. prevalence'!A$4*Data!A36)+(1-A36)*(1-'PPV and 1-NPV vs. prevalence'!B$4))</f>
        <v>0.79556650246305405</v>
      </c>
      <c r="C36" s="29">
        <f>((1-A36)*'PPV and 1-NPV vs. prevalence'!B$4)/(('PPV and 1-NPV vs. prevalence'!B$4*(1-Data!A36))+(Data!A36*(1-'PPV and 1-NPV vs. prevalence'!A$4)))</f>
        <v>0.98933500627352577</v>
      </c>
      <c r="D36" s="29">
        <f t="shared" si="0"/>
        <v>1.0664993726474226E-2</v>
      </c>
    </row>
    <row r="37" spans="1:4" x14ac:dyDescent="0.2">
      <c r="A37">
        <v>0.17499999999999999</v>
      </c>
      <c r="B37" s="28">
        <f>(A37*'PPV and 1-NPV vs. prevalence'!A$4)/(('PPV and 1-NPV vs. prevalence'!A$4*Data!A37)+(1-A37)*(1-'PPV and 1-NPV vs. prevalence'!B$4))</f>
        <v>0.80120481927710829</v>
      </c>
      <c r="C37" s="29">
        <f>((1-A37)*'PPV and 1-NPV vs. prevalence'!B$4)/(('PPV and 1-NPV vs. prevalence'!B$4*(1-Data!A37))+(Data!A37*(1-'PPV and 1-NPV vs. prevalence'!A$4)))</f>
        <v>0.98895899053627756</v>
      </c>
      <c r="D37" s="29">
        <f t="shared" si="0"/>
        <v>1.104100946372244E-2</v>
      </c>
    </row>
    <row r="38" spans="1:4" x14ac:dyDescent="0.2">
      <c r="A38">
        <v>0.18</v>
      </c>
      <c r="B38" s="28">
        <f>(A38*'PPV and 1-NPV vs. prevalence'!A$4)/(('PPV and 1-NPV vs. prevalence'!A$4*Data!A38)+(1-A38)*(1-'PPV and 1-NPV vs. prevalence'!B$4))</f>
        <v>0.80660377358490554</v>
      </c>
      <c r="C38" s="29">
        <f>((1-A38)*'PPV and 1-NPV vs. prevalence'!B$4)/(('PPV and 1-NPV vs. prevalence'!B$4*(1-Data!A38))+(Data!A38*(1-'PPV and 1-NPV vs. prevalence'!A$4)))</f>
        <v>0.98857868020304562</v>
      </c>
      <c r="D38" s="29">
        <f t="shared" si="0"/>
        <v>1.1421319796954377E-2</v>
      </c>
    </row>
    <row r="39" spans="1:4" x14ac:dyDescent="0.2">
      <c r="A39">
        <v>0.185</v>
      </c>
      <c r="B39" s="28">
        <f>(A39*'PPV and 1-NPV vs. prevalence'!A$4)/(('PPV and 1-NPV vs. prevalence'!A$4*Data!A39)+(1-A39)*(1-'PPV and 1-NPV vs. prevalence'!B$4))</f>
        <v>0.81177829099307142</v>
      </c>
      <c r="C39" s="29">
        <f>((1-A39)*'PPV and 1-NPV vs. prevalence'!B$4)/(('PPV and 1-NPV vs. prevalence'!B$4*(1-Data!A39))+(Data!A39*(1-'PPV and 1-NPV vs. prevalence'!A$4)))</f>
        <v>0.98819400127632417</v>
      </c>
      <c r="D39" s="29">
        <f t="shared" si="0"/>
        <v>1.1805998723675826E-2</v>
      </c>
    </row>
    <row r="40" spans="1:4" x14ac:dyDescent="0.2">
      <c r="A40">
        <v>0.19</v>
      </c>
      <c r="B40" s="28">
        <f>(A40*'PPV and 1-NPV vs. prevalence'!A$4)/(('PPV and 1-NPV vs. prevalence'!A$4*Data!A40)+(1-A40)*(1-'PPV and 1-NPV vs. prevalence'!B$4))</f>
        <v>0.81674208144796367</v>
      </c>
      <c r="C40" s="29">
        <f>((1-A40)*'PPV and 1-NPV vs. prevalence'!B$4)/(('PPV and 1-NPV vs. prevalence'!B$4*(1-Data!A40))+(Data!A40*(1-'PPV and 1-NPV vs. prevalence'!A$4)))</f>
        <v>0.98780487804878059</v>
      </c>
      <c r="D40" s="29">
        <f t="shared" si="0"/>
        <v>1.2195121951219412E-2</v>
      </c>
    </row>
    <row r="41" spans="1:4" x14ac:dyDescent="0.2">
      <c r="A41">
        <v>0.19500000000000001</v>
      </c>
      <c r="B41" s="28">
        <f>(A41*'PPV and 1-NPV vs. prevalence'!A$4)/(('PPV and 1-NPV vs. prevalence'!A$4*Data!A41)+(1-A41)*(1-'PPV and 1-NPV vs. prevalence'!B$4))</f>
        <v>0.82150776053215069</v>
      </c>
      <c r="C41" s="29">
        <f>((1-A41)*'PPV and 1-NPV vs. prevalence'!B$4)/(('PPV and 1-NPV vs. prevalence'!B$4*(1-Data!A41))+(Data!A41*(1-'PPV and 1-NPV vs. prevalence'!A$4)))</f>
        <v>0.98741123305358292</v>
      </c>
      <c r="D41" s="29">
        <f t="shared" si="0"/>
        <v>1.2588766946417085E-2</v>
      </c>
    </row>
    <row r="42" spans="1:4" x14ac:dyDescent="0.2">
      <c r="A42">
        <v>0.2</v>
      </c>
      <c r="B42" s="28">
        <f>(A42*'PPV and 1-NPV vs. prevalence'!A$4)/(('PPV and 1-NPV vs. prevalence'!A$4*Data!A42)+(1-A42)*(1-'PPV and 1-NPV vs. prevalence'!B$4))</f>
        <v>0.82608695652173902</v>
      </c>
      <c r="C42" s="29">
        <f>((1-A42)*'PPV and 1-NPV vs. prevalence'!B$4)/(('PPV and 1-NPV vs. prevalence'!B$4*(1-Data!A42))+(Data!A42*(1-'PPV and 1-NPV vs. prevalence'!A$4)))</f>
        <v>0.98701298701298701</v>
      </c>
      <c r="D42" s="29">
        <f t="shared" si="0"/>
        <v>1.2987012987012991E-2</v>
      </c>
    </row>
    <row r="43" spans="1:4" x14ac:dyDescent="0.2">
      <c r="A43">
        <v>0.20499999999999999</v>
      </c>
      <c r="B43" s="28">
        <f>(A43*'PPV and 1-NPV vs. prevalence'!A$4)/(('PPV and 1-NPV vs. prevalence'!A$4*Data!A43)+(1-A43)*(1-'PPV and 1-NPV vs. prevalence'!B$4))</f>
        <v>0.83049040511727068</v>
      </c>
      <c r="C43" s="29">
        <f>((1-A43)*'PPV and 1-NPV vs. prevalence'!B$4)/(('PPV and 1-NPV vs. prevalence'!B$4*(1-Data!A43))+(Data!A43*(1-'PPV and 1-NPV vs. prevalence'!A$4)))</f>
        <v>0.98661005878510777</v>
      </c>
      <c r="D43" s="29">
        <f t="shared" si="0"/>
        <v>1.3389941214892231E-2</v>
      </c>
    </row>
    <row r="44" spans="1:4" x14ac:dyDescent="0.2">
      <c r="A44">
        <v>0.21</v>
      </c>
      <c r="B44" s="28">
        <f>(A44*'PPV and 1-NPV vs. prevalence'!A$4)/(('PPV and 1-NPV vs. prevalence'!A$4*Data!A44)+(1-A44)*(1-'PPV and 1-NPV vs. prevalence'!B$4))</f>
        <v>0.83472803347280322</v>
      </c>
      <c r="C44" s="29">
        <f>((1-A44)*'PPV and 1-NPV vs. prevalence'!B$4)/(('PPV and 1-NPV vs. prevalence'!B$4*(1-Data!A44))+(Data!A44*(1-'PPV and 1-NPV vs. prevalence'!A$4)))</f>
        <v>0.98620236530880423</v>
      </c>
      <c r="D44" s="29">
        <f t="shared" si="0"/>
        <v>1.379763469119577E-2</v>
      </c>
    </row>
    <row r="45" spans="1:4" x14ac:dyDescent="0.2">
      <c r="A45">
        <v>0.215</v>
      </c>
      <c r="B45" s="28">
        <f>(A45*'PPV and 1-NPV vs. prevalence'!A$4)/(('PPV and 1-NPV vs. prevalence'!A$4*Data!A45)+(1-A45)*(1-'PPV and 1-NPV vs. prevalence'!B$4))</f>
        <v>0.8388090349075974</v>
      </c>
      <c r="C45" s="29">
        <f>((1-A45)*'PPV and 1-NPV vs. prevalence'!B$4)/(('PPV and 1-NPV vs. prevalence'!B$4*(1-Data!A45))+(Data!A45*(1-'PPV and 1-NPV vs. prevalence'!A$4)))</f>
        <v>0.98578982154659611</v>
      </c>
      <c r="D45" s="29">
        <f t="shared" si="0"/>
        <v>1.4210178453403888E-2</v>
      </c>
    </row>
    <row r="46" spans="1:4" x14ac:dyDescent="0.2">
      <c r="A46">
        <v>0.22</v>
      </c>
      <c r="B46" s="28">
        <f>(A46*'PPV and 1-NPV vs. prevalence'!A$4)/(('PPV and 1-NPV vs. prevalence'!A$4*Data!A46)+(1-A46)*(1-'PPV and 1-NPV vs. prevalence'!B$4))</f>
        <v>0.84274193548387089</v>
      </c>
      <c r="C46" s="29">
        <f>((1-A46)*'PPV and 1-NPV vs. prevalence'!B$4)/(('PPV and 1-NPV vs. prevalence'!B$4*(1-Data!A46))+(Data!A46*(1-'PPV and 1-NPV vs. prevalence'!A$4)))</f>
        <v>0.9853723404255319</v>
      </c>
      <c r="D46" s="29">
        <f t="shared" si="0"/>
        <v>1.4627659574468099E-2</v>
      </c>
    </row>
    <row r="47" spans="1:4" x14ac:dyDescent="0.2">
      <c r="A47">
        <v>0.22500000000000001</v>
      </c>
      <c r="B47" s="28">
        <f>(A47*'PPV and 1-NPV vs. prevalence'!A$4)/(('PPV and 1-NPV vs. prevalence'!A$4*Data!A47)+(1-A47)*(1-'PPV and 1-NPV vs. prevalence'!B$4))</f>
        <v>0.84653465346534629</v>
      </c>
      <c r="C47" s="29">
        <f>((1-A47)*'PPV and 1-NPV vs. prevalence'!B$4)/(('PPV and 1-NPV vs. prevalence'!B$4*(1-Data!A47))+(Data!A47*(1-'PPV and 1-NPV vs. prevalence'!A$4)))</f>
        <v>0.98494983277591974</v>
      </c>
      <c r="D47" s="29">
        <f t="shared" si="0"/>
        <v>1.5050167224080258E-2</v>
      </c>
    </row>
    <row r="48" spans="1:4" x14ac:dyDescent="0.2">
      <c r="A48">
        <v>0.23</v>
      </c>
      <c r="B48" s="28">
        <f>(A48*'PPV and 1-NPV vs. prevalence'!A$4)/(('PPV and 1-NPV vs. prevalence'!A$4*Data!A48)+(1-A48)*(1-'PPV and 1-NPV vs. prevalence'!B$4))</f>
        <v>0.85019455252918286</v>
      </c>
      <c r="C48" s="29">
        <f>((1-A48)*'PPV and 1-NPV vs. prevalence'!B$4)/(('PPV and 1-NPV vs. prevalence'!B$4*(1-Data!A48))+(Data!A48*(1-'PPV and 1-NPV vs. prevalence'!A$4)))</f>
        <v>0.98452220726783313</v>
      </c>
      <c r="D48" s="29">
        <f t="shared" si="0"/>
        <v>1.5477792732166873E-2</v>
      </c>
    </row>
    <row r="49" spans="1:4" x14ac:dyDescent="0.2">
      <c r="A49">
        <v>0.23499999999999999</v>
      </c>
      <c r="B49" s="28">
        <f>(A49*'PPV and 1-NPV vs. prevalence'!A$4)/(('PPV and 1-NPV vs. prevalence'!A$4*Data!A49)+(1-A49)*(1-'PPV and 1-NPV vs. prevalence'!B$4))</f>
        <v>0.85372848948374747</v>
      </c>
      <c r="C49" s="29">
        <f>((1-A49)*'PPV and 1-NPV vs. prevalence'!B$4)/(('PPV and 1-NPV vs. prevalence'!B$4*(1-Data!A49))+(Data!A49*(1-'PPV and 1-NPV vs. prevalence'!A$4)))</f>
        <v>0.98408937034529442</v>
      </c>
      <c r="D49" s="29">
        <f t="shared" si="0"/>
        <v>1.5910629654705577E-2</v>
      </c>
    </row>
    <row r="50" spans="1:4" x14ac:dyDescent="0.2">
      <c r="A50">
        <v>0.24</v>
      </c>
      <c r="B50" s="28">
        <f>(A50*'PPV and 1-NPV vs. prevalence'!A$4)/(('PPV and 1-NPV vs. prevalence'!A$4*Data!A50)+(1-A50)*(1-'PPV and 1-NPV vs. prevalence'!B$4))</f>
        <v>0.85714285714285698</v>
      </c>
      <c r="C50" s="29">
        <f>((1-A50)*'PPV and 1-NPV vs. prevalence'!B$4)/(('PPV and 1-NPV vs. prevalence'!B$4*(1-Data!A50))+(Data!A50*(1-'PPV and 1-NPV vs. prevalence'!A$4)))</f>
        <v>0.98365122615803813</v>
      </c>
      <c r="D50" s="29">
        <f t="shared" si="0"/>
        <v>1.6348773841961872E-2</v>
      </c>
    </row>
    <row r="51" spans="1:4" x14ac:dyDescent="0.2">
      <c r="A51">
        <v>0.245</v>
      </c>
      <c r="B51" s="28">
        <f>(A51*'PPV and 1-NPV vs. prevalence'!A$4)/(('PPV and 1-NPV vs. prevalence'!A$4*Data!A51)+(1-A51)*(1-'PPV and 1-NPV vs. prevalence'!B$4))</f>
        <v>0.86044362292051746</v>
      </c>
      <c r="C51" s="29">
        <f>((1-A51)*'PPV and 1-NPV vs. prevalence'!B$4)/(('PPV and 1-NPV vs. prevalence'!B$4*(1-Data!A51))+(Data!A51*(1-'PPV and 1-NPV vs. prevalence'!A$4)))</f>
        <v>0.98320767649074714</v>
      </c>
      <c r="D51" s="29">
        <f t="shared" si="0"/>
        <v>1.679232350925286E-2</v>
      </c>
    </row>
    <row r="52" spans="1:4" x14ac:dyDescent="0.2">
      <c r="A52">
        <v>0.25</v>
      </c>
      <c r="B52" s="28">
        <f>(A52*'PPV and 1-NPV vs. prevalence'!A$4)/(('PPV and 1-NPV vs. prevalence'!A$4*Data!A52)+(1-A52)*(1-'PPV and 1-NPV vs. prevalence'!B$4))</f>
        <v>0.86363636363636354</v>
      </c>
      <c r="C52" s="29">
        <f>((1-A52)*'PPV and 1-NPV vs. prevalence'!B$4)/(('PPV and 1-NPV vs. prevalence'!B$4*(1-Data!A52))+(Data!A52*(1-'PPV and 1-NPV vs. prevalence'!A$4)))</f>
        <v>0.98275862068965525</v>
      </c>
      <c r="D52" s="29">
        <f t="shared" si="0"/>
        <v>1.7241379310344751E-2</v>
      </c>
    </row>
    <row r="53" spans="1:4" x14ac:dyDescent="0.2">
      <c r="A53">
        <v>0.255</v>
      </c>
      <c r="B53" s="28">
        <f>(A53*'PPV and 1-NPV vs. prevalence'!A$4)/(('PPV and 1-NPV vs. prevalence'!A$4*Data!A53)+(1-A53)*(1-'PPV and 1-NPV vs. prevalence'!B$4))</f>
        <v>0.86672629695885495</v>
      </c>
      <c r="C53" s="29">
        <f>((1-A53)*'PPV and 1-NPV vs. prevalence'!B$4)/(('PPV and 1-NPV vs. prevalence'!B$4*(1-Data!A53))+(Data!A53*(1-'PPV and 1-NPV vs. prevalence'!A$4)))</f>
        <v>0.98230395558639827</v>
      </c>
      <c r="D53" s="29">
        <f t="shared" si="0"/>
        <v>1.769604441360173E-2</v>
      </c>
    </row>
    <row r="54" spans="1:4" x14ac:dyDescent="0.2">
      <c r="A54">
        <v>0.26</v>
      </c>
      <c r="B54" s="28">
        <f>(A54*'PPV and 1-NPV vs. prevalence'!A$4)/(('PPV and 1-NPV vs. prevalence'!A$4*Data!A54)+(1-A54)*(1-'PPV and 1-NPV vs. prevalence'!B$4))</f>
        <v>0.86971830985915488</v>
      </c>
      <c r="C54" s="29">
        <f>((1-A54)*'PPV and 1-NPV vs. prevalence'!B$4)/(('PPV and 1-NPV vs. prevalence'!B$4*(1-Data!A54))+(Data!A54*(1-'PPV and 1-NPV vs. prevalence'!A$4)))</f>
        <v>0.98184357541899436</v>
      </c>
      <c r="D54" s="29">
        <f t="shared" si="0"/>
        <v>1.8156424581005637E-2</v>
      </c>
    </row>
    <row r="55" spans="1:4" x14ac:dyDescent="0.2">
      <c r="A55">
        <v>0.26500000000000001</v>
      </c>
      <c r="B55" s="28">
        <f>(A55*'PPV and 1-NPV vs. prevalence'!A$4)/(('PPV and 1-NPV vs. prevalence'!A$4*Data!A55)+(1-A55)*(1-'PPV and 1-NPV vs. prevalence'!B$4))</f>
        <v>0.87261698440207969</v>
      </c>
      <c r="C55" s="29">
        <f>((1-A55)*'PPV and 1-NPV vs. prevalence'!B$4)/(('PPV and 1-NPV vs. prevalence'!B$4*(1-Data!A55))+(Data!A55*(1-'PPV and 1-NPV vs. prevalence'!A$4)))</f>
        <v>0.98137737174982431</v>
      </c>
      <c r="D55" s="29">
        <f t="shared" si="0"/>
        <v>1.8622628250175688E-2</v>
      </c>
    </row>
    <row r="56" spans="1:4" x14ac:dyDescent="0.2">
      <c r="A56">
        <v>0.27</v>
      </c>
      <c r="B56" s="28">
        <f>(A56*'PPV and 1-NPV vs. prevalence'!A$4)/(('PPV and 1-NPV vs. prevalence'!A$4*Data!A56)+(1-A56)*(1-'PPV and 1-NPV vs. prevalence'!B$4))</f>
        <v>0.87542662116040948</v>
      </c>
      <c r="C56" s="29">
        <f>((1-A56)*'PPV and 1-NPV vs. prevalence'!B$4)/(('PPV and 1-NPV vs. prevalence'!B$4*(1-Data!A56))+(Data!A56*(1-'PPV and 1-NPV vs. prevalence'!A$4)))</f>
        <v>0.98090523338048086</v>
      </c>
      <c r="D56" s="29">
        <f t="shared" si="0"/>
        <v>1.9094766619519143E-2</v>
      </c>
    </row>
    <row r="57" spans="1:4" x14ac:dyDescent="0.2">
      <c r="A57">
        <v>0.27500000000000002</v>
      </c>
      <c r="B57" s="28">
        <f>(A57*'PPV and 1-NPV vs. prevalence'!A$4)/(('PPV and 1-NPV vs. prevalence'!A$4*Data!A57)+(1-A57)*(1-'PPV and 1-NPV vs. prevalence'!B$4))</f>
        <v>0.87815126050420167</v>
      </c>
      <c r="C57" s="29">
        <f>((1-A57)*'PPV and 1-NPV vs. prevalence'!B$4)/(('PPV and 1-NPV vs. prevalence'!B$4*(1-Data!A57))+(Data!A57*(1-'PPV and 1-NPV vs. prevalence'!A$4)))</f>
        <v>0.98042704626334509</v>
      </c>
      <c r="D57" s="29">
        <f t="shared" si="0"/>
        <v>1.9572953736654908E-2</v>
      </c>
    </row>
    <row r="58" spans="1:4" x14ac:dyDescent="0.2">
      <c r="A58">
        <v>0.28000000000000003</v>
      </c>
      <c r="B58" s="28">
        <f>(A58*'PPV and 1-NPV vs. prevalence'!A$4)/(('PPV and 1-NPV vs. prevalence'!A$4*Data!A58)+(1-A58)*(1-'PPV and 1-NPV vs. prevalence'!B$4))</f>
        <v>0.88079470198675491</v>
      </c>
      <c r="C58" s="29">
        <f>((1-A58)*'PPV and 1-NPV vs. prevalence'!B$4)/(('PPV and 1-NPV vs. prevalence'!B$4*(1-Data!A58))+(Data!A58*(1-'PPV and 1-NPV vs. prevalence'!A$4)))</f>
        <v>0.97994269340974205</v>
      </c>
      <c r="D58" s="29">
        <f t="shared" si="0"/>
        <v>2.0057306590257951E-2</v>
      </c>
    </row>
    <row r="59" spans="1:4" x14ac:dyDescent="0.2">
      <c r="A59">
        <v>0.28499999999999998</v>
      </c>
      <c r="B59" s="28">
        <f>(A59*'PPV and 1-NPV vs. prevalence'!A$4)/(('PPV and 1-NPV vs. prevalence'!A$4*Data!A59)+(1-A59)*(1-'PPV and 1-NPV vs. prevalence'!B$4))</f>
        <v>0.88336052202283832</v>
      </c>
      <c r="C59" s="29">
        <f>((1-A59)*'PPV and 1-NPV vs. prevalence'!B$4)/(('PPV and 1-NPV vs. prevalence'!B$4*(1-Data!A59))+(Data!A59*(1-'PPV and 1-NPV vs. prevalence'!A$4)))</f>
        <v>0.97945205479452058</v>
      </c>
      <c r="D59" s="29">
        <f t="shared" si="0"/>
        <v>2.0547945205479423E-2</v>
      </c>
    </row>
    <row r="60" spans="1:4" x14ac:dyDescent="0.2">
      <c r="A60">
        <v>0.28999999999999998</v>
      </c>
      <c r="B60" s="28">
        <f>(A60*'PPV and 1-NPV vs. prevalence'!A$4)/(('PPV and 1-NPV vs. prevalence'!A$4*Data!A60)+(1-A60)*(1-'PPV and 1-NPV vs. prevalence'!B$4))</f>
        <v>0.88585209003215426</v>
      </c>
      <c r="C60" s="29">
        <f>((1-A60)*'PPV and 1-NPV vs. prevalence'!B$4)/(('PPV and 1-NPV vs. prevalence'!B$4*(1-Data!A60))+(Data!A60*(1-'PPV and 1-NPV vs. prevalence'!A$4)))</f>
        <v>0.97895500725689411</v>
      </c>
      <c r="D60" s="29">
        <f t="shared" si="0"/>
        <v>2.1044992743105895E-2</v>
      </c>
    </row>
    <row r="61" spans="1:4" x14ac:dyDescent="0.2">
      <c r="A61">
        <v>0.29499999999999998</v>
      </c>
      <c r="B61" s="28">
        <f>(A61*'PPV and 1-NPV vs. prevalence'!A$4)/(('PPV and 1-NPV vs. prevalence'!A$4*Data!A61)+(1-A61)*(1-'PPV and 1-NPV vs. prevalence'!B$4))</f>
        <v>0.88827258320126767</v>
      </c>
      <c r="C61" s="29">
        <f>((1-A61)*'PPV and 1-NPV vs. prevalence'!B$4)/(('PPV and 1-NPV vs. prevalence'!B$4*(1-Data!A61))+(Data!A61*(1-'PPV and 1-NPV vs. prevalence'!A$4)))</f>
        <v>0.97845142439737032</v>
      </c>
      <c r="D61" s="29">
        <f t="shared" si="0"/>
        <v>2.1548575602629683E-2</v>
      </c>
    </row>
    <row r="62" spans="1:4" x14ac:dyDescent="0.2">
      <c r="A62">
        <v>0.3</v>
      </c>
      <c r="B62" s="28">
        <f>(A62*'PPV and 1-NPV vs. prevalence'!A$4)/(('PPV and 1-NPV vs. prevalence'!A$4*Data!A62)+(1-A62)*(1-'PPV and 1-NPV vs. prevalence'!B$4))</f>
        <v>0.89062499999999989</v>
      </c>
      <c r="C62" s="29">
        <f>((1-A62)*'PPV and 1-NPV vs. prevalence'!B$4)/(('PPV and 1-NPV vs. prevalence'!B$4*(1-Data!A62))+(Data!A62*(1-'PPV and 1-NPV vs. prevalence'!A$4)))</f>
        <v>0.9779411764705882</v>
      </c>
      <c r="D62" s="29">
        <f t="shared" si="0"/>
        <v>2.2058823529411797E-2</v>
      </c>
    </row>
    <row r="63" spans="1:4" x14ac:dyDescent="0.2">
      <c r="A63">
        <v>0.30499999999999999</v>
      </c>
      <c r="B63" s="28">
        <f>(A63*'PPV and 1-NPV vs. prevalence'!A$4)/(('PPV and 1-NPV vs. prevalence'!A$4*Data!A63)+(1-A63)*(1-'PPV and 1-NPV vs. prevalence'!B$4))</f>
        <v>0.89291217257318956</v>
      </c>
      <c r="C63" s="29">
        <f>((1-A63)*'PPV and 1-NPV vs. prevalence'!B$4)/(('PPV and 1-NPV vs. prevalence'!B$4*(1-Data!A63))+(Data!A63*(1-'PPV and 1-NPV vs. prevalence'!A$4)))</f>
        <v>0.97742413027387121</v>
      </c>
      <c r="D63" s="29">
        <f t="shared" si="0"/>
        <v>2.2575869726128794E-2</v>
      </c>
    </row>
    <row r="64" spans="1:4" x14ac:dyDescent="0.2">
      <c r="A64">
        <v>0.31</v>
      </c>
      <c r="B64" s="28">
        <f>(A64*'PPV and 1-NPV vs. prevalence'!A$4)/(('PPV and 1-NPV vs. prevalence'!A$4*Data!A64)+(1-A64)*(1-'PPV and 1-NPV vs. prevalence'!B$4))</f>
        <v>0.89513677811550141</v>
      </c>
      <c r="C64" s="29">
        <f>((1-A64)*'PPV and 1-NPV vs. prevalence'!B$4)/(('PPV and 1-NPV vs. prevalence'!B$4*(1-Data!A64))+(Data!A64*(1-'PPV and 1-NPV vs. prevalence'!A$4)))</f>
        <v>0.97690014903129652</v>
      </c>
      <c r="D64" s="29">
        <f t="shared" si="0"/>
        <v>2.3099850968703484E-2</v>
      </c>
    </row>
    <row r="65" spans="1:4" x14ac:dyDescent="0.2">
      <c r="A65">
        <v>0.315</v>
      </c>
      <c r="B65" s="28">
        <f>(A65*'PPV and 1-NPV vs. prevalence'!A$4)/(('PPV and 1-NPV vs. prevalence'!A$4*Data!A65)+(1-A65)*(1-'PPV and 1-NPV vs. prevalence'!B$4))</f>
        <v>0.89730134932533712</v>
      </c>
      <c r="C65" s="29">
        <f>((1-A65)*'PPV and 1-NPV vs. prevalence'!B$4)/(('PPV and 1-NPV vs. prevalence'!B$4*(1-Data!A65))+(Data!A65*(1-'PPV and 1-NPV vs. prevalence'!A$4)))</f>
        <v>0.97636909227306823</v>
      </c>
      <c r="D65" s="29">
        <f t="shared" si="0"/>
        <v>2.3630907726931771E-2</v>
      </c>
    </row>
    <row r="66" spans="1:4" x14ac:dyDescent="0.2">
      <c r="A66">
        <v>0.32</v>
      </c>
      <c r="B66" s="28">
        <f>(A66*'PPV and 1-NPV vs. prevalence'!A$4)/(('PPV and 1-NPV vs. prevalence'!A$4*Data!A66)+(1-A66)*(1-'PPV and 1-NPV vs. prevalence'!B$4))</f>
        <v>0.89940828402366857</v>
      </c>
      <c r="C66" s="29">
        <f>((1-A66)*'PPV and 1-NPV vs. prevalence'!B$4)/(('PPV and 1-NPV vs. prevalence'!B$4*(1-Data!A66))+(Data!A66*(1-'PPV and 1-NPV vs. prevalence'!A$4)))</f>
        <v>0.97583081570996977</v>
      </c>
      <c r="D66" s="29">
        <f t="shared" si="0"/>
        <v>2.4169184290030232E-2</v>
      </c>
    </row>
    <row r="67" spans="1:4" x14ac:dyDescent="0.2">
      <c r="A67">
        <v>0.32500000000000001</v>
      </c>
      <c r="B67" s="28">
        <f>(A67*'PPV and 1-NPV vs. prevalence'!A$4)/(('PPV and 1-NPV vs. prevalence'!A$4*Data!A67)+(1-A67)*(1-'PPV and 1-NPV vs. prevalence'!B$4))</f>
        <v>0.90145985401459838</v>
      </c>
      <c r="C67" s="29">
        <f>((1-A67)*'PPV and 1-NPV vs. prevalence'!B$4)/(('PPV and 1-NPV vs. prevalence'!B$4*(1-Data!A67))+(Data!A67*(1-'PPV and 1-NPV vs. prevalence'!A$4)))</f>
        <v>0.97528517110266166</v>
      </c>
      <c r="D67" s="29">
        <f t="shared" ref="D67:D130" si="1">1-C67</f>
        <v>2.4714828897338337E-2</v>
      </c>
    </row>
    <row r="68" spans="1:4" x14ac:dyDescent="0.2">
      <c r="A68">
        <v>0.33</v>
      </c>
      <c r="B68" s="28">
        <f>(A68*'PPV and 1-NPV vs. prevalence'!A$4)/(('PPV and 1-NPV vs. prevalence'!A$4*Data!A68)+(1-A68)*(1-'PPV and 1-NPV vs. prevalence'!B$4))</f>
        <v>0.90345821325648412</v>
      </c>
      <c r="C68" s="29">
        <f>((1-A68)*'PPV and 1-NPV vs. prevalence'!B$4)/(('PPV and 1-NPV vs. prevalence'!B$4*(1-Data!A68))+(Data!A68*(1-'PPV and 1-NPV vs. prevalence'!A$4)))</f>
        <v>0.9747320061255742</v>
      </c>
      <c r="D68" s="29">
        <f t="shared" si="1"/>
        <v>2.5267993874425798E-2</v>
      </c>
    </row>
    <row r="69" spans="1:4" x14ac:dyDescent="0.2">
      <c r="A69">
        <v>0.33500000000000002</v>
      </c>
      <c r="B69" s="28">
        <f>(A69*'PPV and 1-NPV vs. prevalence'!A$4)/(('PPV and 1-NPV vs. prevalence'!A$4*Data!A69)+(1-A69)*(1-'PPV and 1-NPV vs. prevalence'!B$4))</f>
        <v>0.90540540540540526</v>
      </c>
      <c r="C69" s="29">
        <f>((1-A69)*'PPV and 1-NPV vs. prevalence'!B$4)/(('PPV and 1-NPV vs. prevalence'!B$4*(1-Data!A69))+(Data!A69*(1-'PPV and 1-NPV vs. prevalence'!A$4)))</f>
        <v>0.97417116422513483</v>
      </c>
      <c r="D69" s="29">
        <f t="shared" si="1"/>
        <v>2.5828835774865166E-2</v>
      </c>
    </row>
    <row r="70" spans="1:4" x14ac:dyDescent="0.2">
      <c r="A70">
        <v>0.34</v>
      </c>
      <c r="B70" s="28">
        <f>(A70*'PPV and 1-NPV vs. prevalence'!A$4)/(('PPV and 1-NPV vs. prevalence'!A$4*Data!A70)+(1-A70)*(1-'PPV and 1-NPV vs. prevalence'!B$4))</f>
        <v>0.90730337078651679</v>
      </c>
      <c r="C70" s="29">
        <f>((1-A70)*'PPV and 1-NPV vs. prevalence'!B$4)/(('PPV and 1-NPV vs. prevalence'!B$4*(1-Data!A70))+(Data!A70*(1-'PPV and 1-NPV vs. prevalence'!A$4)))</f>
        <v>0.97360248447204967</v>
      </c>
      <c r="D70" s="29">
        <f t="shared" si="1"/>
        <v>2.6397515527950333E-2</v>
      </c>
    </row>
    <row r="71" spans="1:4" x14ac:dyDescent="0.2">
      <c r="A71">
        <v>0.34499999999999997</v>
      </c>
      <c r="B71" s="28">
        <f>(A71*'PPV and 1-NPV vs. prevalence'!A$4)/(('PPV and 1-NPV vs. prevalence'!A$4*Data!A71)+(1-A71)*(1-'PPV and 1-NPV vs. prevalence'!B$4))</f>
        <v>0.90915395284327305</v>
      </c>
      <c r="C71" s="29">
        <f>((1-A71)*'PPV and 1-NPV vs. prevalence'!B$4)/(('PPV and 1-NPV vs. prevalence'!B$4*(1-Data!A71))+(Data!A71*(1-'PPV and 1-NPV vs. prevalence'!A$4)))</f>
        <v>0.97302580140734951</v>
      </c>
      <c r="D71" s="29">
        <f t="shared" si="1"/>
        <v>2.6974198592650489E-2</v>
      </c>
    </row>
    <row r="72" spans="1:4" x14ac:dyDescent="0.2">
      <c r="A72">
        <v>0.35</v>
      </c>
      <c r="B72" s="28">
        <f>(A72*'PPV and 1-NPV vs. prevalence'!A$4)/(('PPV and 1-NPV vs. prevalence'!A$4*Data!A72)+(1-A72)*(1-'PPV and 1-NPV vs. prevalence'!B$4))</f>
        <v>0.91095890410958891</v>
      </c>
      <c r="C72" s="29">
        <f>((1-A72)*'PPV and 1-NPV vs. prevalence'!B$4)/(('PPV and 1-NPV vs. prevalence'!B$4*(1-Data!A72))+(Data!A72*(1-'PPV and 1-NPV vs. prevalence'!A$4)))</f>
        <v>0.9724409448818897</v>
      </c>
      <c r="D72" s="29">
        <f t="shared" si="1"/>
        <v>2.7559055118110298E-2</v>
      </c>
    </row>
    <row r="73" spans="1:4" x14ac:dyDescent="0.2">
      <c r="A73">
        <v>0.35499999999999998</v>
      </c>
      <c r="B73" s="28">
        <f>(A73*'PPV and 1-NPV vs. prevalence'!A$4)/(('PPV and 1-NPV vs. prevalence'!A$4*Data!A73)+(1-A73)*(1-'PPV and 1-NPV vs. prevalence'!B$4))</f>
        <v>0.91271989174560197</v>
      </c>
      <c r="C73" s="29">
        <f>((1-A73)*'PPV and 1-NPV vs. prevalence'!B$4)/(('PPV and 1-NPV vs. prevalence'!B$4*(1-Data!A73))+(Data!A73*(1-'PPV and 1-NPV vs. prevalence'!A$4)))</f>
        <v>0.97184773988897699</v>
      </c>
      <c r="D73" s="29">
        <f t="shared" si="1"/>
        <v>2.8152260111023009E-2</v>
      </c>
    </row>
    <row r="74" spans="1:4" x14ac:dyDescent="0.2">
      <c r="A74">
        <v>0.36</v>
      </c>
      <c r="B74" s="28">
        <f>(A74*'PPV and 1-NPV vs. prevalence'!A$4)/(('PPV and 1-NPV vs. prevalence'!A$4*Data!A74)+(1-A74)*(1-'PPV and 1-NPV vs. prevalence'!B$4))</f>
        <v>0.91443850267379667</v>
      </c>
      <c r="C74" s="29">
        <f>((1-A74)*'PPV and 1-NPV vs. prevalence'!B$4)/(('PPV and 1-NPV vs. prevalence'!B$4*(1-Data!A74))+(Data!A74*(1-'PPV and 1-NPV vs. prevalence'!A$4)))</f>
        <v>0.97124600638977632</v>
      </c>
      <c r="D74" s="29">
        <f t="shared" si="1"/>
        <v>2.8753993610223683E-2</v>
      </c>
    </row>
    <row r="75" spans="1:4" x14ac:dyDescent="0.2">
      <c r="A75">
        <v>0.36499999999999999</v>
      </c>
      <c r="B75" s="28">
        <f>(A75*'PPV and 1-NPV vs. prevalence'!A$4)/(('PPV and 1-NPV vs. prevalence'!A$4*Data!A75)+(1-A75)*(1-'PPV and 1-NPV vs. prevalence'!B$4))</f>
        <v>0.91611624834874494</v>
      </c>
      <c r="C75" s="29">
        <f>((1-A75)*'PPV and 1-NPV vs. prevalence'!B$4)/(('PPV and 1-NPV vs. prevalence'!B$4*(1-Data!A75))+(Data!A75*(1-'PPV and 1-NPV vs. prevalence'!A$4)))</f>
        <v>0.97063555913113442</v>
      </c>
      <c r="D75" s="29">
        <f t="shared" si="1"/>
        <v>2.9364440868865582E-2</v>
      </c>
    </row>
    <row r="76" spans="1:4" x14ac:dyDescent="0.2">
      <c r="A76">
        <v>0.37</v>
      </c>
      <c r="B76" s="28">
        <f>(A76*'PPV and 1-NPV vs. prevalence'!A$4)/(('PPV and 1-NPV vs. prevalence'!A$4*Data!A76)+(1-A76)*(1-'PPV and 1-NPV vs. prevalence'!B$4))</f>
        <v>0.9177545691906005</v>
      </c>
      <c r="C76" s="29">
        <f>((1-A76)*'PPV and 1-NPV vs. prevalence'!B$4)/(('PPV and 1-NPV vs. prevalence'!B$4*(1-Data!A76))+(Data!A76*(1-'PPV and 1-NPV vs. prevalence'!A$4)))</f>
        <v>0.97001620745542938</v>
      </c>
      <c r="D76" s="29">
        <f t="shared" si="1"/>
        <v>2.998379254457062E-2</v>
      </c>
    </row>
    <row r="77" spans="1:4" x14ac:dyDescent="0.2">
      <c r="A77">
        <v>0.375</v>
      </c>
      <c r="B77" s="28">
        <f>(A77*'PPV and 1-NPV vs. prevalence'!A$4)/(('PPV and 1-NPV vs. prevalence'!A$4*Data!A77)+(1-A77)*(1-'PPV and 1-NPV vs. prevalence'!B$4))</f>
        <v>0.91935483870967738</v>
      </c>
      <c r="C77" s="29">
        <f>((1-A77)*'PPV and 1-NPV vs. prevalence'!B$4)/(('PPV and 1-NPV vs. prevalence'!B$4*(1-Data!A77))+(Data!A77*(1-'PPV and 1-NPV vs. prevalence'!A$4)))</f>
        <v>0.96938775510204078</v>
      </c>
      <c r="D77" s="29">
        <f t="shared" si="1"/>
        <v>3.0612244897959218E-2</v>
      </c>
    </row>
    <row r="78" spans="1:4" x14ac:dyDescent="0.2">
      <c r="A78">
        <v>0.38</v>
      </c>
      <c r="B78" s="28">
        <f>(A78*'PPV and 1-NPV vs. prevalence'!A$4)/(('PPV and 1-NPV vs. prevalence'!A$4*Data!A78)+(1-A78)*(1-'PPV and 1-NPV vs. prevalence'!B$4))</f>
        <v>0.92091836734693866</v>
      </c>
      <c r="C78" s="29">
        <f>((1-A78)*'PPV and 1-NPV vs. prevalence'!B$4)/(('PPV and 1-NPV vs. prevalence'!B$4*(1-Data!A78))+(Data!A78*(1-'PPV and 1-NPV vs. prevalence'!A$4)))</f>
        <v>0.96875</v>
      </c>
      <c r="D78" s="29">
        <f t="shared" si="1"/>
        <v>3.125E-2</v>
      </c>
    </row>
    <row r="79" spans="1:4" x14ac:dyDescent="0.2">
      <c r="A79">
        <v>0.38500000000000001</v>
      </c>
      <c r="B79" s="28">
        <f>(A79*'PPV and 1-NPV vs. prevalence'!A$4)/(('PPV and 1-NPV vs. prevalence'!A$4*Data!A79)+(1-A79)*(1-'PPV and 1-NPV vs. prevalence'!B$4))</f>
        <v>0.92244640605296346</v>
      </c>
      <c r="C79" s="29">
        <f>((1-A79)*'PPV and 1-NPV vs. prevalence'!B$4)/(('PPV and 1-NPV vs. prevalence'!B$4*(1-Data!A79))+(Data!A79*(1-'PPV and 1-NPV vs. prevalence'!A$4)))</f>
        <v>0.96810273405136704</v>
      </c>
      <c r="D79" s="29">
        <f t="shared" si="1"/>
        <v>3.1897265948632958E-2</v>
      </c>
    </row>
    <row r="80" spans="1:4" x14ac:dyDescent="0.2">
      <c r="A80">
        <v>0.39</v>
      </c>
      <c r="B80" s="28">
        <f>(A80*'PPV and 1-NPV vs. prevalence'!A$4)/(('PPV and 1-NPV vs. prevalence'!A$4*Data!A80)+(1-A80)*(1-'PPV and 1-NPV vs. prevalence'!B$4))</f>
        <v>0.92394014962593507</v>
      </c>
      <c r="C80" s="29">
        <f>((1-A80)*'PPV and 1-NPV vs. prevalence'!B$4)/(('PPV and 1-NPV vs. prevalence'!B$4*(1-Data!A80))+(Data!A80*(1-'PPV and 1-NPV vs. prevalence'!A$4)))</f>
        <v>0.96744574290484142</v>
      </c>
      <c r="D80" s="29">
        <f t="shared" si="1"/>
        <v>3.2554257095158579E-2</v>
      </c>
    </row>
    <row r="81" spans="1:4" x14ac:dyDescent="0.2">
      <c r="A81">
        <v>0.39500000000000002</v>
      </c>
      <c r="B81" s="28">
        <f>(A81*'PPV and 1-NPV vs. prevalence'!A$4)/(('PPV and 1-NPV vs. prevalence'!A$4*Data!A81)+(1-A81)*(1-'PPV and 1-NPV vs. prevalence'!B$4))</f>
        <v>0.92540073982737359</v>
      </c>
      <c r="C81" s="29">
        <f>((1-A81)*'PPV and 1-NPV vs. prevalence'!B$4)/(('PPV and 1-NPV vs. prevalence'!B$4*(1-Data!A81))+(Data!A81*(1-'PPV and 1-NPV vs. prevalence'!A$4)))</f>
        <v>0.96677880571909158</v>
      </c>
      <c r="D81" s="29">
        <f t="shared" si="1"/>
        <v>3.3221194280908417E-2</v>
      </c>
    </row>
    <row r="82" spans="1:4" x14ac:dyDescent="0.2">
      <c r="A82">
        <v>0.4</v>
      </c>
      <c r="B82" s="28">
        <f>(A82*'PPV and 1-NPV vs. prevalence'!A$4)/(('PPV and 1-NPV vs. prevalence'!A$4*Data!A82)+(1-A82)*(1-'PPV and 1-NPV vs. prevalence'!B$4))</f>
        <v>0.92682926829268286</v>
      </c>
      <c r="C82" s="29">
        <f>((1-A82)*'PPV and 1-NPV vs. prevalence'!B$4)/(('PPV and 1-NPV vs. prevalence'!B$4*(1-Data!A82))+(Data!A82*(1-'PPV and 1-NPV vs. prevalence'!A$4)))</f>
        <v>0.96610169491525422</v>
      </c>
      <c r="D82" s="29">
        <f t="shared" si="1"/>
        <v>3.3898305084745783E-2</v>
      </c>
    </row>
    <row r="83" spans="1:4" x14ac:dyDescent="0.2">
      <c r="A83">
        <v>0.40500000000000003</v>
      </c>
      <c r="B83" s="28">
        <f>(A83*'PPV and 1-NPV vs. prevalence'!A$4)/(('PPV and 1-NPV vs. prevalence'!A$4*Data!A83)+(1-A83)*(1-'PPV and 1-NPV vs. prevalence'!B$4))</f>
        <v>0.92822677925211095</v>
      </c>
      <c r="C83" s="29">
        <f>((1-A83)*'PPV and 1-NPV vs. prevalence'!B$4)/(('PPV and 1-NPV vs. prevalence'!B$4*(1-Data!A83))+(Data!A83*(1-'PPV and 1-NPV vs. prevalence'!A$4)))</f>
        <v>0.96541417591801881</v>
      </c>
      <c r="D83" s="29">
        <f t="shared" si="1"/>
        <v>3.4585824081981187E-2</v>
      </c>
    </row>
    <row r="84" spans="1:4" x14ac:dyDescent="0.2">
      <c r="A84">
        <v>0.41</v>
      </c>
      <c r="B84" s="28">
        <f>(A84*'PPV and 1-NPV vs. prevalence'!A$4)/(('PPV and 1-NPV vs. prevalence'!A$4*Data!A84)+(1-A84)*(1-'PPV and 1-NPV vs. prevalence'!B$4))</f>
        <v>0.92959427207637224</v>
      </c>
      <c r="C84" s="29">
        <f>((1-A84)*'PPV and 1-NPV vs. prevalence'!B$4)/(('PPV and 1-NPV vs. prevalence'!B$4*(1-Data!A84))+(Data!A84*(1-'PPV and 1-NPV vs. prevalence'!A$4)))</f>
        <v>0.96471600688468162</v>
      </c>
      <c r="D84" s="29">
        <f t="shared" si="1"/>
        <v>3.5283993115318379E-2</v>
      </c>
    </row>
    <row r="85" spans="1:4" x14ac:dyDescent="0.2">
      <c r="A85">
        <v>0.41499999999999998</v>
      </c>
      <c r="B85" s="28">
        <f>(A85*'PPV and 1-NPV vs. prevalence'!A$4)/(('PPV and 1-NPV vs. prevalence'!A$4*Data!A85)+(1-A85)*(1-'PPV and 1-NPV vs. prevalence'!B$4))</f>
        <v>0.93093270365997638</v>
      </c>
      <c r="C85" s="29">
        <f>((1-A85)*'PPV and 1-NPV vs. prevalence'!B$4)/(('PPV and 1-NPV vs. prevalence'!B$4*(1-Data!A85))+(Data!A85*(1-'PPV and 1-NPV vs. prevalence'!A$4)))</f>
        <v>0.96400693842150897</v>
      </c>
      <c r="D85" s="29">
        <f t="shared" si="1"/>
        <v>3.5993061578491026E-2</v>
      </c>
    </row>
    <row r="86" spans="1:4" x14ac:dyDescent="0.2">
      <c r="A86">
        <v>0.42</v>
      </c>
      <c r="B86" s="28">
        <f>(A86*'PPV and 1-NPV vs. prevalence'!A$4)/(('PPV and 1-NPV vs. prevalence'!A$4*Data!A86)+(1-A86)*(1-'PPV and 1-NPV vs. prevalence'!B$4))</f>
        <v>0.93224299065420557</v>
      </c>
      <c r="C86" s="29">
        <f>((1-A86)*'PPV and 1-NPV vs. prevalence'!B$4)/(('PPV and 1-NPV vs. prevalence'!B$4*(1-Data!A86))+(Data!A86*(1-'PPV and 1-NPV vs. prevalence'!A$4)))</f>
        <v>0.96328671328671323</v>
      </c>
      <c r="D86" s="29">
        <f t="shared" si="1"/>
        <v>3.6713286713286775E-2</v>
      </c>
    </row>
    <row r="87" spans="1:4" x14ac:dyDescent="0.2">
      <c r="A87">
        <v>0.42499999999999999</v>
      </c>
      <c r="B87" s="28">
        <f>(A87*'PPV and 1-NPV vs. prevalence'!A$4)/(('PPV and 1-NPV vs. prevalence'!A$4*Data!A87)+(1-A87)*(1-'PPV and 1-NPV vs. prevalence'!B$4))</f>
        <v>0.93352601156069359</v>
      </c>
      <c r="C87" s="29">
        <f>((1-A87)*'PPV and 1-NPV vs. prevalence'!B$4)/(('PPV and 1-NPV vs. prevalence'!B$4*(1-Data!A87))+(Data!A87*(1-'PPV and 1-NPV vs. prevalence'!A$4)))</f>
        <v>0.9625550660792952</v>
      </c>
      <c r="D87" s="29">
        <f t="shared" si="1"/>
        <v>3.7444933920704804E-2</v>
      </c>
    </row>
    <row r="88" spans="1:4" x14ac:dyDescent="0.2">
      <c r="A88">
        <v>0.43</v>
      </c>
      <c r="B88" s="28">
        <f>(A88*'PPV and 1-NPV vs. prevalence'!A$4)/(('PPV and 1-NPV vs. prevalence'!A$4*Data!A88)+(1-A88)*(1-'PPV and 1-NPV vs. prevalence'!B$4))</f>
        <v>0.93478260869565211</v>
      </c>
      <c r="C88" s="29">
        <f>((1-A88)*'PPV and 1-NPV vs. prevalence'!B$4)/(('PPV and 1-NPV vs. prevalence'!B$4*(1-Data!A88))+(Data!A88*(1-'PPV and 1-NPV vs. prevalence'!A$4)))</f>
        <v>0.96181172291296635</v>
      </c>
      <c r="D88" s="29">
        <f t="shared" si="1"/>
        <v>3.8188277087033651E-2</v>
      </c>
    </row>
    <row r="89" spans="1:4" x14ac:dyDescent="0.2">
      <c r="A89">
        <v>0.435</v>
      </c>
      <c r="B89" s="28">
        <f>(A89*'PPV and 1-NPV vs. prevalence'!A$4)/(('PPV and 1-NPV vs. prevalence'!A$4*Data!A89)+(1-A89)*(1-'PPV and 1-NPV vs. prevalence'!B$4))</f>
        <v>0.93601359003397511</v>
      </c>
      <c r="C89" s="29">
        <f>((1-A89)*'PPV and 1-NPV vs. prevalence'!B$4)/(('PPV and 1-NPV vs. prevalence'!B$4*(1-Data!A89))+(Data!A89*(1-'PPV and 1-NPV vs. prevalence'!A$4)))</f>
        <v>0.96105640107430612</v>
      </c>
      <c r="D89" s="29">
        <f t="shared" si="1"/>
        <v>3.8943598925693879E-2</v>
      </c>
    </row>
    <row r="90" spans="1:4" x14ac:dyDescent="0.2">
      <c r="A90">
        <v>0.44</v>
      </c>
      <c r="B90" s="28">
        <f>(A90*'PPV and 1-NPV vs. prevalence'!A$4)/(('PPV and 1-NPV vs. prevalence'!A$4*Data!A90)+(1-A90)*(1-'PPV and 1-NPV vs. prevalence'!B$4))</f>
        <v>0.93721973094170397</v>
      </c>
      <c r="C90" s="29">
        <f>((1-A90)*'PPV and 1-NPV vs. prevalence'!B$4)/(('PPV and 1-NPV vs. prevalence'!B$4*(1-Data!A90))+(Data!A90*(1-'PPV and 1-NPV vs. prevalence'!A$4)))</f>
        <v>0.96028880866425992</v>
      </c>
      <c r="D90" s="29">
        <f t="shared" si="1"/>
        <v>3.9711191335740081E-2</v>
      </c>
    </row>
    <row r="91" spans="1:4" x14ac:dyDescent="0.2">
      <c r="A91">
        <v>0.44500000000000001</v>
      </c>
      <c r="B91" s="28">
        <f>(A91*'PPV and 1-NPV vs. prevalence'!A$4)/(('PPV and 1-NPV vs. prevalence'!A$4*Data!A91)+(1-A91)*(1-'PPV and 1-NPV vs. prevalence'!B$4))</f>
        <v>0.93840177580466144</v>
      </c>
      <c r="C91" s="29">
        <f>((1-A91)*'PPV and 1-NPV vs. prevalence'!B$4)/(('PPV and 1-NPV vs. prevalence'!B$4*(1-Data!A91))+(Data!A91*(1-'PPV and 1-NPV vs. prevalence'!A$4)))</f>
        <v>0.95950864422201998</v>
      </c>
      <c r="D91" s="29">
        <f t="shared" si="1"/>
        <v>4.049135577798002E-2</v>
      </c>
    </row>
    <row r="92" spans="1:4" x14ac:dyDescent="0.2">
      <c r="A92">
        <v>0.45</v>
      </c>
      <c r="B92" s="28">
        <f>(A92*'PPV and 1-NPV vs. prevalence'!A$4)/(('PPV and 1-NPV vs. prevalence'!A$4*Data!A92)+(1-A92)*(1-'PPV and 1-NPV vs. prevalence'!B$4))</f>
        <v>0.93956043956043955</v>
      </c>
      <c r="C92" s="29">
        <f>((1-A92)*'PPV and 1-NPV vs. prevalence'!B$4)/(('PPV and 1-NPV vs. prevalence'!B$4*(1-Data!A92))+(Data!A92*(1-'PPV and 1-NPV vs. prevalence'!A$4)))</f>
        <v>0.95871559633027525</v>
      </c>
      <c r="D92" s="29">
        <f t="shared" si="1"/>
        <v>4.1284403669724745E-2</v>
      </c>
    </row>
    <row r="93" spans="1:4" x14ac:dyDescent="0.2">
      <c r="A93">
        <v>0.45500000000000002</v>
      </c>
      <c r="B93" s="28">
        <f>(A93*'PPV and 1-NPV vs. prevalence'!A$4)/(('PPV and 1-NPV vs. prevalence'!A$4*Data!A93)+(1-A93)*(1-'PPV and 1-NPV vs. prevalence'!B$4))</f>
        <v>0.94069640914037</v>
      </c>
      <c r="C93" s="29">
        <f>((1-A93)*'PPV and 1-NPV vs. prevalence'!B$4)/(('PPV and 1-NPV vs. prevalence'!B$4*(1-Data!A93))+(Data!A93*(1-'PPV and 1-NPV vs. prevalence'!A$4)))</f>
        <v>0.95790934320073995</v>
      </c>
      <c r="D93" s="29">
        <f t="shared" si="1"/>
        <v>4.2090656799260051E-2</v>
      </c>
    </row>
    <row r="94" spans="1:4" x14ac:dyDescent="0.2">
      <c r="A94">
        <v>0.46</v>
      </c>
      <c r="B94" s="28">
        <f>(A94*'PPV and 1-NPV vs. prevalence'!A$4)/(('PPV and 1-NPV vs. prevalence'!A$4*Data!A94)+(1-A94)*(1-'PPV and 1-NPV vs. prevalence'!B$4))</f>
        <v>0.94181034482758619</v>
      </c>
      <c r="C94" s="29">
        <f>((1-A94)*'PPV and 1-NPV vs. prevalence'!B$4)/(('PPV and 1-NPV vs. prevalence'!B$4*(1-Data!A94))+(Data!A94*(1-'PPV and 1-NPV vs. prevalence'!A$4)))</f>
        <v>0.95708955223880599</v>
      </c>
      <c r="D94" s="29">
        <f t="shared" si="1"/>
        <v>4.2910447761194015E-2</v>
      </c>
    </row>
    <row r="95" spans="1:4" x14ac:dyDescent="0.2">
      <c r="A95">
        <v>0.46500000000000002</v>
      </c>
      <c r="B95" s="28">
        <f>(A95*'PPV and 1-NPV vs. prevalence'!A$4)/(('PPV and 1-NPV vs. prevalence'!A$4*Data!A95)+(1-A95)*(1-'PPV and 1-NPV vs. prevalence'!B$4))</f>
        <v>0.94290288153681967</v>
      </c>
      <c r="C95" s="29">
        <f>((1-A95)*'PPV and 1-NPV vs. prevalence'!B$4)/(('PPV and 1-NPV vs. prevalence'!B$4*(1-Data!A95))+(Data!A95*(1-'PPV and 1-NPV vs. prevalence'!A$4)))</f>
        <v>0.95625587958607716</v>
      </c>
      <c r="D95" s="29">
        <f t="shared" si="1"/>
        <v>4.3744120413922838E-2</v>
      </c>
    </row>
    <row r="96" spans="1:4" x14ac:dyDescent="0.2">
      <c r="A96">
        <v>0.47</v>
      </c>
      <c r="B96" s="28">
        <f>(A96*'PPV and 1-NPV vs. prevalence'!A$4)/(('PPV and 1-NPV vs. prevalence'!A$4*Data!A96)+(1-A96)*(1-'PPV and 1-NPV vs. prevalence'!B$4))</f>
        <v>0.94397463002114157</v>
      </c>
      <c r="C96" s="29">
        <f>((1-A96)*'PPV and 1-NPV vs. prevalence'!B$4)/(('PPV and 1-NPV vs. prevalence'!B$4*(1-Data!A96))+(Data!A96*(1-'PPV and 1-NPV vs. prevalence'!A$4)))</f>
        <v>0.95540796963946872</v>
      </c>
      <c r="D96" s="29">
        <f t="shared" si="1"/>
        <v>4.4592030360531276E-2</v>
      </c>
    </row>
    <row r="97" spans="1:4" x14ac:dyDescent="0.2">
      <c r="A97">
        <v>0.47499999999999998</v>
      </c>
      <c r="B97" s="28">
        <f>(A97*'PPV and 1-NPV vs. prevalence'!A$4)/(('PPV and 1-NPV vs. prevalence'!A$4*Data!A97)+(1-A97)*(1-'PPV and 1-NPV vs. prevalence'!B$4))</f>
        <v>0.94502617801047106</v>
      </c>
      <c r="C97" s="29">
        <f>((1-A97)*'PPV and 1-NPV vs. prevalence'!B$4)/(('PPV and 1-NPV vs. prevalence'!B$4*(1-Data!A97))+(Data!A97*(1-'PPV and 1-NPV vs. prevalence'!A$4)))</f>
        <v>0.95454545454545459</v>
      </c>
      <c r="D97" s="29">
        <f t="shared" si="1"/>
        <v>4.5454545454545414E-2</v>
      </c>
    </row>
    <row r="98" spans="1:4" x14ac:dyDescent="0.2">
      <c r="A98">
        <v>0.48</v>
      </c>
      <c r="B98" s="28">
        <f>(A98*'PPV and 1-NPV vs. prevalence'!A$4)/(('PPV and 1-NPV vs. prevalence'!A$4*Data!A98)+(1-A98)*(1-'PPV and 1-NPV vs. prevalence'!B$4))</f>
        <v>0.94605809128630702</v>
      </c>
      <c r="C98" s="29">
        <f>((1-A98)*'PPV and 1-NPV vs. prevalence'!B$4)/(('PPV and 1-NPV vs. prevalence'!B$4*(1-Data!A98))+(Data!A98*(1-'PPV and 1-NPV vs. prevalence'!A$4)))</f>
        <v>0.95366795366795365</v>
      </c>
      <c r="D98" s="29">
        <f t="shared" si="1"/>
        <v>4.633204633204635E-2</v>
      </c>
    </row>
    <row r="99" spans="1:4" x14ac:dyDescent="0.2">
      <c r="A99">
        <v>0.48499999999999999</v>
      </c>
      <c r="B99" s="28">
        <f>(A99*'PPV and 1-NPV vs. prevalence'!A$4)/(('PPV and 1-NPV vs. prevalence'!A$4*Data!A99)+(1-A99)*(1-'PPV and 1-NPV vs. prevalence'!B$4))</f>
        <v>0.94707091469681393</v>
      </c>
      <c r="C99" s="29">
        <f>((1-A99)*'PPV and 1-NPV vs. prevalence'!B$4)/(('PPV and 1-NPV vs. prevalence'!B$4*(1-Data!A99))+(Data!A99*(1-'PPV and 1-NPV vs. prevalence'!A$4)))</f>
        <v>0.95277507302823761</v>
      </c>
      <c r="D99" s="29">
        <f t="shared" si="1"/>
        <v>4.7224926971762393E-2</v>
      </c>
    </row>
    <row r="100" spans="1:4" x14ac:dyDescent="0.2">
      <c r="A100">
        <v>0.49</v>
      </c>
      <c r="B100" s="28">
        <f>(A100*'PPV and 1-NPV vs. prevalence'!A$4)/(('PPV and 1-NPV vs. prevalence'!A$4*Data!A100)+(1-A100)*(1-'PPV and 1-NPV vs. prevalence'!B$4))</f>
        <v>0.94806517311608962</v>
      </c>
      <c r="C100" s="29">
        <f>((1-A100)*'PPV and 1-NPV vs. prevalence'!B$4)/(('PPV and 1-NPV vs. prevalence'!B$4*(1-Data!A100))+(Data!A100*(1-'PPV and 1-NPV vs. prevalence'!A$4)))</f>
        <v>0.95186640471512762</v>
      </c>
      <c r="D100" s="29">
        <f t="shared" si="1"/>
        <v>4.8133595284872377E-2</v>
      </c>
    </row>
    <row r="101" spans="1:4" x14ac:dyDescent="0.2">
      <c r="A101">
        <v>0.495</v>
      </c>
      <c r="B101" s="28">
        <f>(A101*'PPV and 1-NPV vs. prevalence'!A$4)/(('PPV and 1-NPV vs. prevalence'!A$4*Data!A101)+(1-A101)*(1-'PPV and 1-NPV vs. prevalence'!B$4))</f>
        <v>0.94904137235116037</v>
      </c>
      <c r="C101" s="29">
        <f>((1-A101)*'PPV and 1-NPV vs. prevalence'!B$4)/(('PPV and 1-NPV vs. prevalence'!B$4*(1-Data!A101))+(Data!A101*(1-'PPV and 1-NPV vs. prevalence'!A$4)))</f>
        <v>0.95094152626362738</v>
      </c>
      <c r="D101" s="29">
        <f t="shared" si="1"/>
        <v>4.9058473736372621E-2</v>
      </c>
    </row>
    <row r="102" spans="1:4" x14ac:dyDescent="0.2">
      <c r="A102">
        <v>0.5</v>
      </c>
      <c r="B102" s="28">
        <f>(A102*'PPV and 1-NPV vs. prevalence'!A$4)/(('PPV and 1-NPV vs. prevalence'!A$4*Data!A102)+(1-A102)*(1-'PPV and 1-NPV vs. prevalence'!B$4))</f>
        <v>0.95</v>
      </c>
      <c r="C102" s="29">
        <f>((1-A102)*'PPV and 1-NPV vs. prevalence'!B$4)/(('PPV and 1-NPV vs. prevalence'!B$4*(1-Data!A102))+(Data!A102*(1-'PPV and 1-NPV vs. prevalence'!A$4)))</f>
        <v>0.95</v>
      </c>
      <c r="D102" s="29">
        <f t="shared" si="1"/>
        <v>5.0000000000000044E-2</v>
      </c>
    </row>
    <row r="103" spans="1:4" x14ac:dyDescent="0.2">
      <c r="A103">
        <v>0.505</v>
      </c>
      <c r="B103" s="28">
        <f>(A103*'PPV and 1-NPV vs. prevalence'!A$4)/(('PPV and 1-NPV vs. prevalence'!A$4*Data!A103)+(1-A103)*(1-'PPV and 1-NPV vs. prevalence'!B$4))</f>
        <v>0.95094152626362738</v>
      </c>
      <c r="C103" s="29">
        <f>((1-A103)*'PPV and 1-NPV vs. prevalence'!B$4)/(('PPV and 1-NPV vs. prevalence'!B$4*(1-Data!A103))+(Data!A103*(1-'PPV and 1-NPV vs. prevalence'!A$4)))</f>
        <v>0.94904137235116037</v>
      </c>
      <c r="D103" s="29">
        <f t="shared" si="1"/>
        <v>5.0958627648839627E-2</v>
      </c>
    </row>
    <row r="104" spans="1:4" x14ac:dyDescent="0.2">
      <c r="A104">
        <v>0.51</v>
      </c>
      <c r="B104" s="28">
        <f>(A104*'PPV and 1-NPV vs. prevalence'!A$4)/(('PPV and 1-NPV vs. prevalence'!A$4*Data!A104)+(1-A104)*(1-'PPV and 1-NPV vs. prevalence'!B$4))</f>
        <v>0.95186640471512762</v>
      </c>
      <c r="C104" s="29">
        <f>((1-A104)*'PPV and 1-NPV vs. prevalence'!B$4)/(('PPV and 1-NPV vs. prevalence'!B$4*(1-Data!A104))+(Data!A104*(1-'PPV and 1-NPV vs. prevalence'!A$4)))</f>
        <v>0.94806517311608962</v>
      </c>
      <c r="D104" s="29">
        <f t="shared" si="1"/>
        <v>5.1934826883910379E-2</v>
      </c>
    </row>
    <row r="105" spans="1:4" x14ac:dyDescent="0.2">
      <c r="A105">
        <v>0.51500000000000001</v>
      </c>
      <c r="B105" s="28">
        <f>(A105*'PPV and 1-NPV vs. prevalence'!A$4)/(('PPV and 1-NPV vs. prevalence'!A$4*Data!A105)+(1-A105)*(1-'PPV and 1-NPV vs. prevalence'!B$4))</f>
        <v>0.95277507302823761</v>
      </c>
      <c r="C105" s="29">
        <f>((1-A105)*'PPV and 1-NPV vs. prevalence'!B$4)/(('PPV and 1-NPV vs. prevalence'!B$4*(1-Data!A105))+(Data!A105*(1-'PPV and 1-NPV vs. prevalence'!A$4)))</f>
        <v>0.94707091469681393</v>
      </c>
      <c r="D105" s="29">
        <f t="shared" si="1"/>
        <v>5.2929085303186074E-2</v>
      </c>
    </row>
    <row r="106" spans="1:4" x14ac:dyDescent="0.2">
      <c r="A106">
        <v>0.52</v>
      </c>
      <c r="B106" s="28">
        <f>(A106*'PPV and 1-NPV vs. prevalence'!A$4)/(('PPV and 1-NPV vs. prevalence'!A$4*Data!A106)+(1-A106)*(1-'PPV and 1-NPV vs. prevalence'!B$4))</f>
        <v>0.95366795366795365</v>
      </c>
      <c r="C106" s="29">
        <f>((1-A106)*'PPV and 1-NPV vs. prevalence'!B$4)/(('PPV and 1-NPV vs. prevalence'!B$4*(1-Data!A106))+(Data!A106*(1-'PPV and 1-NPV vs. prevalence'!A$4)))</f>
        <v>0.94605809128630702</v>
      </c>
      <c r="D106" s="29">
        <f t="shared" si="1"/>
        <v>5.3941908713692976E-2</v>
      </c>
    </row>
    <row r="107" spans="1:4" x14ac:dyDescent="0.2">
      <c r="A107">
        <v>0.52500000000000002</v>
      </c>
      <c r="B107" s="28">
        <f>(A107*'PPV and 1-NPV vs. prevalence'!A$4)/(('PPV and 1-NPV vs. prevalence'!A$4*Data!A107)+(1-A107)*(1-'PPV and 1-NPV vs. prevalence'!B$4))</f>
        <v>0.95454545454545459</v>
      </c>
      <c r="C107" s="29">
        <f>((1-A107)*'PPV and 1-NPV vs. prevalence'!B$4)/(('PPV and 1-NPV vs. prevalence'!B$4*(1-Data!A107))+(Data!A107*(1-'PPV and 1-NPV vs. prevalence'!A$4)))</f>
        <v>0.94502617801047106</v>
      </c>
      <c r="D107" s="29">
        <f t="shared" si="1"/>
        <v>5.4973821989528937E-2</v>
      </c>
    </row>
    <row r="108" spans="1:4" x14ac:dyDescent="0.2">
      <c r="A108">
        <v>0.53</v>
      </c>
      <c r="B108" s="28">
        <f>(A108*'PPV and 1-NPV vs. prevalence'!A$4)/(('PPV and 1-NPV vs. prevalence'!A$4*Data!A108)+(1-A108)*(1-'PPV and 1-NPV vs. prevalence'!B$4))</f>
        <v>0.95540796963946872</v>
      </c>
      <c r="C108" s="29">
        <f>((1-A108)*'PPV and 1-NPV vs. prevalence'!B$4)/(('PPV and 1-NPV vs. prevalence'!B$4*(1-Data!A108))+(Data!A108*(1-'PPV and 1-NPV vs. prevalence'!A$4)))</f>
        <v>0.94397463002114157</v>
      </c>
      <c r="D108" s="29">
        <f t="shared" si="1"/>
        <v>5.602536997885843E-2</v>
      </c>
    </row>
    <row r="109" spans="1:4" x14ac:dyDescent="0.2">
      <c r="A109">
        <v>0.53500000000000003</v>
      </c>
      <c r="B109" s="28">
        <f>(A109*'PPV and 1-NPV vs. prevalence'!A$4)/(('PPV and 1-NPV vs. prevalence'!A$4*Data!A109)+(1-A109)*(1-'PPV and 1-NPV vs. prevalence'!B$4))</f>
        <v>0.95625587958607716</v>
      </c>
      <c r="C109" s="29">
        <f>((1-A109)*'PPV and 1-NPV vs. prevalence'!B$4)/(('PPV and 1-NPV vs. prevalence'!B$4*(1-Data!A109))+(Data!A109*(1-'PPV and 1-NPV vs. prevalence'!A$4)))</f>
        <v>0.94290288153681956</v>
      </c>
      <c r="D109" s="29">
        <f t="shared" si="1"/>
        <v>5.7097118463180441E-2</v>
      </c>
    </row>
    <row r="110" spans="1:4" x14ac:dyDescent="0.2">
      <c r="A110">
        <v>0.54</v>
      </c>
      <c r="B110" s="28">
        <f>(A110*'PPV and 1-NPV vs. prevalence'!A$4)/(('PPV and 1-NPV vs. prevalence'!A$4*Data!A110)+(1-A110)*(1-'PPV and 1-NPV vs. prevalence'!B$4))</f>
        <v>0.95708955223880599</v>
      </c>
      <c r="C110" s="29">
        <f>((1-A110)*'PPV and 1-NPV vs. prevalence'!B$4)/(('PPV and 1-NPV vs. prevalence'!B$4*(1-Data!A110))+(Data!A110*(1-'PPV and 1-NPV vs. prevalence'!A$4)))</f>
        <v>0.94181034482758619</v>
      </c>
      <c r="D110" s="29">
        <f t="shared" si="1"/>
        <v>5.8189655172413812E-2</v>
      </c>
    </row>
    <row r="111" spans="1:4" x14ac:dyDescent="0.2">
      <c r="A111">
        <v>0.54500000000000004</v>
      </c>
      <c r="B111" s="28">
        <f>(A111*'PPV and 1-NPV vs. prevalence'!A$4)/(('PPV and 1-NPV vs. prevalence'!A$4*Data!A111)+(1-A111)*(1-'PPV and 1-NPV vs. prevalence'!B$4))</f>
        <v>0.95790934320073995</v>
      </c>
      <c r="C111" s="29">
        <f>((1-A111)*'PPV and 1-NPV vs. prevalence'!B$4)/(('PPV and 1-NPV vs. prevalence'!B$4*(1-Data!A111))+(Data!A111*(1-'PPV and 1-NPV vs. prevalence'!A$4)))</f>
        <v>0.94069640914036989</v>
      </c>
      <c r="D111" s="29">
        <f t="shared" si="1"/>
        <v>5.9303590859630106E-2</v>
      </c>
    </row>
    <row r="112" spans="1:4" x14ac:dyDescent="0.2">
      <c r="A112">
        <v>0.55000000000000004</v>
      </c>
      <c r="B112" s="28">
        <f>(A112*'PPV and 1-NPV vs. prevalence'!A$4)/(('PPV and 1-NPV vs. prevalence'!A$4*Data!A112)+(1-A112)*(1-'PPV and 1-NPV vs. prevalence'!B$4))</f>
        <v>0.95871559633027525</v>
      </c>
      <c r="C112" s="29">
        <f>((1-A112)*'PPV and 1-NPV vs. prevalence'!B$4)/(('PPV and 1-NPV vs. prevalence'!B$4*(1-Data!A112))+(Data!A112*(1-'PPV and 1-NPV vs. prevalence'!A$4)))</f>
        <v>0.93956043956043955</v>
      </c>
      <c r="D112" s="29">
        <f t="shared" si="1"/>
        <v>6.0439560439560447E-2</v>
      </c>
    </row>
    <row r="113" spans="1:4" x14ac:dyDescent="0.2">
      <c r="A113">
        <v>0.55500000000000005</v>
      </c>
      <c r="B113" s="28">
        <f>(A113*'PPV and 1-NPV vs. prevalence'!A$4)/(('PPV and 1-NPV vs. prevalence'!A$4*Data!A113)+(1-A113)*(1-'PPV and 1-NPV vs. prevalence'!B$4))</f>
        <v>0.95950864422201998</v>
      </c>
      <c r="C113" s="29">
        <f>((1-A113)*'PPV and 1-NPV vs. prevalence'!B$4)/(('PPV and 1-NPV vs. prevalence'!B$4*(1-Data!A113))+(Data!A113*(1-'PPV and 1-NPV vs. prevalence'!A$4)))</f>
        <v>0.93840177580466133</v>
      </c>
      <c r="D113" s="29">
        <f t="shared" si="1"/>
        <v>6.1598224195338669E-2</v>
      </c>
    </row>
    <row r="114" spans="1:4" x14ac:dyDescent="0.2">
      <c r="A114">
        <v>0.56000000000000005</v>
      </c>
      <c r="B114" s="28">
        <f>(A114*'PPV and 1-NPV vs. prevalence'!A$4)/(('PPV and 1-NPV vs. prevalence'!A$4*Data!A114)+(1-A114)*(1-'PPV and 1-NPV vs. prevalence'!B$4))</f>
        <v>0.96028880866425992</v>
      </c>
      <c r="C114" s="29">
        <f>((1-A114)*'PPV and 1-NPV vs. prevalence'!B$4)/(('PPV and 1-NPV vs. prevalence'!B$4*(1-Data!A114))+(Data!A114*(1-'PPV and 1-NPV vs. prevalence'!A$4)))</f>
        <v>0.93721973094170397</v>
      </c>
      <c r="D114" s="29">
        <f t="shared" si="1"/>
        <v>6.2780269058296034E-2</v>
      </c>
    </row>
    <row r="115" spans="1:4" x14ac:dyDescent="0.2">
      <c r="A115">
        <v>0.56499999999999995</v>
      </c>
      <c r="B115" s="28">
        <f>(A115*'PPV and 1-NPV vs. prevalence'!A$4)/(('PPV and 1-NPV vs. prevalence'!A$4*Data!A115)+(1-A115)*(1-'PPV and 1-NPV vs. prevalence'!B$4))</f>
        <v>0.96105640107430612</v>
      </c>
      <c r="C115" s="29">
        <f>((1-A115)*'PPV and 1-NPV vs. prevalence'!B$4)/(('PPV and 1-NPV vs. prevalence'!B$4*(1-Data!A115))+(Data!A115*(1-'PPV and 1-NPV vs. prevalence'!A$4)))</f>
        <v>0.93601359003397511</v>
      </c>
      <c r="D115" s="29">
        <f t="shared" si="1"/>
        <v>6.3986409966024893E-2</v>
      </c>
    </row>
    <row r="116" spans="1:4" x14ac:dyDescent="0.2">
      <c r="A116">
        <v>0.56999999999999995</v>
      </c>
      <c r="B116" s="28">
        <f>(A116*'PPV and 1-NPV vs. prevalence'!A$4)/(('PPV and 1-NPV vs. prevalence'!A$4*Data!A116)+(1-A116)*(1-'PPV and 1-NPV vs. prevalence'!B$4))</f>
        <v>0.96181172291296613</v>
      </c>
      <c r="C116" s="29">
        <f>((1-A116)*'PPV and 1-NPV vs. prevalence'!B$4)/(('PPV and 1-NPV vs. prevalence'!B$4*(1-Data!A116))+(Data!A116*(1-'PPV and 1-NPV vs. prevalence'!A$4)))</f>
        <v>0.93478260869565211</v>
      </c>
      <c r="D116" s="29">
        <f t="shared" si="1"/>
        <v>6.5217391304347894E-2</v>
      </c>
    </row>
    <row r="117" spans="1:4" x14ac:dyDescent="0.2">
      <c r="A117">
        <v>0.57499999999999996</v>
      </c>
      <c r="B117" s="28">
        <f>(A117*'PPV and 1-NPV vs. prevalence'!A$4)/(('PPV and 1-NPV vs. prevalence'!A$4*Data!A117)+(1-A117)*(1-'PPV and 1-NPV vs. prevalence'!B$4))</f>
        <v>0.9625550660792952</v>
      </c>
      <c r="C117" s="29">
        <f>((1-A117)*'PPV and 1-NPV vs. prevalence'!B$4)/(('PPV and 1-NPV vs. prevalence'!B$4*(1-Data!A117))+(Data!A117*(1-'PPV and 1-NPV vs. prevalence'!A$4)))</f>
        <v>0.93352601156069359</v>
      </c>
      <c r="D117" s="29">
        <f t="shared" si="1"/>
        <v>6.6473988439306408E-2</v>
      </c>
    </row>
    <row r="118" spans="1:4" x14ac:dyDescent="0.2">
      <c r="A118">
        <v>0.57999999999999996</v>
      </c>
      <c r="B118" s="28">
        <f>(A118*'PPV and 1-NPV vs. prevalence'!A$4)/(('PPV and 1-NPV vs. prevalence'!A$4*Data!A118)+(1-A118)*(1-'PPV and 1-NPV vs. prevalence'!B$4))</f>
        <v>0.96328671328671323</v>
      </c>
      <c r="C118" s="29">
        <f>((1-A118)*'PPV and 1-NPV vs. prevalence'!B$4)/(('PPV and 1-NPV vs. prevalence'!B$4*(1-Data!A118))+(Data!A118*(1-'PPV and 1-NPV vs. prevalence'!A$4)))</f>
        <v>0.93224299065420557</v>
      </c>
      <c r="D118" s="29">
        <f t="shared" si="1"/>
        <v>6.7757009345794428E-2</v>
      </c>
    </row>
    <row r="119" spans="1:4" x14ac:dyDescent="0.2">
      <c r="A119">
        <v>0.58499999999999996</v>
      </c>
      <c r="B119" s="28">
        <f>(A119*'PPV and 1-NPV vs. prevalence'!A$4)/(('PPV and 1-NPV vs. prevalence'!A$4*Data!A119)+(1-A119)*(1-'PPV and 1-NPV vs. prevalence'!B$4))</f>
        <v>0.96400693842150897</v>
      </c>
      <c r="C119" s="29">
        <f>((1-A119)*'PPV and 1-NPV vs. prevalence'!B$4)/(('PPV and 1-NPV vs. prevalence'!B$4*(1-Data!A119))+(Data!A119*(1-'PPV and 1-NPV vs. prevalence'!A$4)))</f>
        <v>0.93093270365997638</v>
      </c>
      <c r="D119" s="29">
        <f t="shared" si="1"/>
        <v>6.9067296340023621E-2</v>
      </c>
    </row>
    <row r="120" spans="1:4" x14ac:dyDescent="0.2">
      <c r="A120">
        <v>0.59</v>
      </c>
      <c r="B120" s="28">
        <f>(A120*'PPV and 1-NPV vs. prevalence'!A$4)/(('PPV and 1-NPV vs. prevalence'!A$4*Data!A120)+(1-A120)*(1-'PPV and 1-NPV vs. prevalence'!B$4))</f>
        <v>0.96471600688468162</v>
      </c>
      <c r="C120" s="29">
        <f>((1-A120)*'PPV and 1-NPV vs. prevalence'!B$4)/(('PPV and 1-NPV vs. prevalence'!B$4*(1-Data!A120))+(Data!A120*(1-'PPV and 1-NPV vs. prevalence'!A$4)))</f>
        <v>0.92959427207637224</v>
      </c>
      <c r="D120" s="29">
        <f t="shared" si="1"/>
        <v>7.0405727923627759E-2</v>
      </c>
    </row>
    <row r="121" spans="1:4" x14ac:dyDescent="0.2">
      <c r="A121">
        <v>0.59499999999999997</v>
      </c>
      <c r="B121" s="28">
        <f>(A121*'PPV and 1-NPV vs. prevalence'!A$4)/(('PPV and 1-NPV vs. prevalence'!A$4*Data!A121)+(1-A121)*(1-'PPV and 1-NPV vs. prevalence'!B$4))</f>
        <v>0.96541417591801881</v>
      </c>
      <c r="C121" s="29">
        <f>((1-A121)*'PPV and 1-NPV vs. prevalence'!B$4)/(('PPV and 1-NPV vs. prevalence'!B$4*(1-Data!A121))+(Data!A121*(1-'PPV and 1-NPV vs. prevalence'!A$4)))</f>
        <v>0.92822677925211095</v>
      </c>
      <c r="D121" s="29">
        <f t="shared" si="1"/>
        <v>7.1773220747889055E-2</v>
      </c>
    </row>
    <row r="122" spans="1:4" x14ac:dyDescent="0.2">
      <c r="A122">
        <v>0.6</v>
      </c>
      <c r="B122" s="28">
        <f>(A122*'PPV and 1-NPV vs. prevalence'!A$4)/(('PPV and 1-NPV vs. prevalence'!A$4*Data!A122)+(1-A122)*(1-'PPV and 1-NPV vs. prevalence'!B$4))</f>
        <v>0.96610169491525422</v>
      </c>
      <c r="C122" s="29">
        <f>((1-A122)*'PPV and 1-NPV vs. prevalence'!B$4)/(('PPV and 1-NPV vs. prevalence'!B$4*(1-Data!A122))+(Data!A122*(1-'PPV and 1-NPV vs. prevalence'!A$4)))</f>
        <v>0.92682926829268286</v>
      </c>
      <c r="D122" s="29">
        <f t="shared" si="1"/>
        <v>7.3170731707317138E-2</v>
      </c>
    </row>
    <row r="123" spans="1:4" x14ac:dyDescent="0.2">
      <c r="A123">
        <v>0.60499999999999998</v>
      </c>
      <c r="B123" s="28">
        <f>(A123*'PPV and 1-NPV vs. prevalence'!A$4)/(('PPV and 1-NPV vs. prevalence'!A$4*Data!A123)+(1-A123)*(1-'PPV and 1-NPV vs. prevalence'!B$4))</f>
        <v>0.96677880571909158</v>
      </c>
      <c r="C123" s="29">
        <f>((1-A123)*'PPV and 1-NPV vs. prevalence'!B$4)/(('PPV and 1-NPV vs. prevalence'!B$4*(1-Data!A123))+(Data!A123*(1-'PPV and 1-NPV vs. prevalence'!A$4)))</f>
        <v>0.92540073982737359</v>
      </c>
      <c r="D123" s="29">
        <f t="shared" si="1"/>
        <v>7.4599260172626414E-2</v>
      </c>
    </row>
    <row r="124" spans="1:4" x14ac:dyDescent="0.2">
      <c r="A124">
        <v>0.61</v>
      </c>
      <c r="B124" s="28">
        <f>(A124*'PPV and 1-NPV vs. prevalence'!A$4)/(('PPV and 1-NPV vs. prevalence'!A$4*Data!A124)+(1-A124)*(1-'PPV and 1-NPV vs. prevalence'!B$4))</f>
        <v>0.96744574290484142</v>
      </c>
      <c r="C124" s="29">
        <f>((1-A124)*'PPV and 1-NPV vs. prevalence'!B$4)/(('PPV and 1-NPV vs. prevalence'!B$4*(1-Data!A124))+(Data!A124*(1-'PPV and 1-NPV vs. prevalence'!A$4)))</f>
        <v>0.92394014962593507</v>
      </c>
      <c r="D124" s="29">
        <f t="shared" si="1"/>
        <v>7.605985037406493E-2</v>
      </c>
    </row>
    <row r="125" spans="1:4" x14ac:dyDescent="0.2">
      <c r="A125">
        <v>0.61499999999999999</v>
      </c>
      <c r="B125" s="28">
        <f>(A125*'PPV and 1-NPV vs. prevalence'!A$4)/(('PPV and 1-NPV vs. prevalence'!A$4*Data!A125)+(1-A125)*(1-'PPV and 1-NPV vs. prevalence'!B$4))</f>
        <v>0.96810273405136704</v>
      </c>
      <c r="C125" s="29">
        <f>((1-A125)*'PPV and 1-NPV vs. prevalence'!B$4)/(('PPV and 1-NPV vs. prevalence'!B$4*(1-Data!A125))+(Data!A125*(1-'PPV and 1-NPV vs. prevalence'!A$4)))</f>
        <v>0.92244640605296346</v>
      </c>
      <c r="D125" s="29">
        <f t="shared" si="1"/>
        <v>7.7553593947036537E-2</v>
      </c>
    </row>
    <row r="126" spans="1:4" x14ac:dyDescent="0.2">
      <c r="A126">
        <v>0.62</v>
      </c>
      <c r="B126" s="28">
        <f>(A126*'PPV and 1-NPV vs. prevalence'!A$4)/(('PPV and 1-NPV vs. prevalence'!A$4*Data!A126)+(1-A126)*(1-'PPV and 1-NPV vs. prevalence'!B$4))</f>
        <v>0.96875</v>
      </c>
      <c r="C126" s="29">
        <f>((1-A126)*'PPV and 1-NPV vs. prevalence'!B$4)/(('PPV and 1-NPV vs. prevalence'!B$4*(1-Data!A126))+(Data!A126*(1-'PPV and 1-NPV vs. prevalence'!A$4)))</f>
        <v>0.92091836734693866</v>
      </c>
      <c r="D126" s="29">
        <f t="shared" si="1"/>
        <v>7.908163265306134E-2</v>
      </c>
    </row>
    <row r="127" spans="1:4" x14ac:dyDescent="0.2">
      <c r="A127">
        <v>0.625</v>
      </c>
      <c r="B127" s="28">
        <f>(A127*'PPV and 1-NPV vs. prevalence'!A$4)/(('PPV and 1-NPV vs. prevalence'!A$4*Data!A127)+(1-A127)*(1-'PPV and 1-NPV vs. prevalence'!B$4))</f>
        <v>0.96938775510204078</v>
      </c>
      <c r="C127" s="29">
        <f>((1-A127)*'PPV and 1-NPV vs. prevalence'!B$4)/(('PPV and 1-NPV vs. prevalence'!B$4*(1-Data!A127))+(Data!A127*(1-'PPV and 1-NPV vs. prevalence'!A$4)))</f>
        <v>0.91935483870967738</v>
      </c>
      <c r="D127" s="29">
        <f t="shared" si="1"/>
        <v>8.064516129032262E-2</v>
      </c>
    </row>
    <row r="128" spans="1:4" x14ac:dyDescent="0.2">
      <c r="A128">
        <v>0.63</v>
      </c>
      <c r="B128" s="28">
        <f>(A128*'PPV and 1-NPV vs. prevalence'!A$4)/(('PPV and 1-NPV vs. prevalence'!A$4*Data!A128)+(1-A128)*(1-'PPV and 1-NPV vs. prevalence'!B$4))</f>
        <v>0.97001620745542938</v>
      </c>
      <c r="C128" s="29">
        <f>((1-A128)*'PPV and 1-NPV vs. prevalence'!B$4)/(('PPV and 1-NPV vs. prevalence'!B$4*(1-Data!A128))+(Data!A128*(1-'PPV and 1-NPV vs. prevalence'!A$4)))</f>
        <v>0.9177545691906005</v>
      </c>
      <c r="D128" s="29">
        <f t="shared" si="1"/>
        <v>8.22454308093995E-2</v>
      </c>
    </row>
    <row r="129" spans="1:4" x14ac:dyDescent="0.2">
      <c r="A129">
        <v>0.63500000000000001</v>
      </c>
      <c r="B129" s="28">
        <f>(A129*'PPV and 1-NPV vs. prevalence'!A$4)/(('PPV and 1-NPV vs. prevalence'!A$4*Data!A129)+(1-A129)*(1-'PPV and 1-NPV vs. prevalence'!B$4))</f>
        <v>0.97063555913113442</v>
      </c>
      <c r="C129" s="29">
        <f>((1-A129)*'PPV and 1-NPV vs. prevalence'!B$4)/(('PPV and 1-NPV vs. prevalence'!B$4*(1-Data!A129))+(Data!A129*(1-'PPV and 1-NPV vs. prevalence'!A$4)))</f>
        <v>0.91611624834874494</v>
      </c>
      <c r="D129" s="29">
        <f t="shared" si="1"/>
        <v>8.3883751651255056E-2</v>
      </c>
    </row>
    <row r="130" spans="1:4" x14ac:dyDescent="0.2">
      <c r="A130">
        <v>0.64</v>
      </c>
      <c r="B130" s="28">
        <f>(A130*'PPV and 1-NPV vs. prevalence'!A$4)/(('PPV and 1-NPV vs. prevalence'!A$4*Data!A130)+(1-A130)*(1-'PPV and 1-NPV vs. prevalence'!B$4))</f>
        <v>0.97124600638977632</v>
      </c>
      <c r="C130" s="29">
        <f>((1-A130)*'PPV and 1-NPV vs. prevalence'!B$4)/(('PPV and 1-NPV vs. prevalence'!B$4*(1-Data!A130))+(Data!A130*(1-'PPV and 1-NPV vs. prevalence'!A$4)))</f>
        <v>0.91443850267379667</v>
      </c>
      <c r="D130" s="29">
        <f t="shared" si="1"/>
        <v>8.5561497326203328E-2</v>
      </c>
    </row>
    <row r="131" spans="1:4" x14ac:dyDescent="0.2">
      <c r="A131">
        <v>0.64500000000000002</v>
      </c>
      <c r="B131" s="28">
        <f>(A131*'PPV and 1-NPV vs. prevalence'!A$4)/(('PPV and 1-NPV vs. prevalence'!A$4*Data!A131)+(1-A131)*(1-'PPV and 1-NPV vs. prevalence'!B$4))</f>
        <v>0.97184773988897699</v>
      </c>
      <c r="C131" s="29">
        <f>((1-A131)*'PPV and 1-NPV vs. prevalence'!B$4)/(('PPV and 1-NPV vs. prevalence'!B$4*(1-Data!A131))+(Data!A131*(1-'PPV and 1-NPV vs. prevalence'!A$4)))</f>
        <v>0.91271989174560197</v>
      </c>
      <c r="D131" s="29">
        <f t="shared" ref="D131:D194" si="2">1-C131</f>
        <v>8.7280108254398026E-2</v>
      </c>
    </row>
    <row r="132" spans="1:4" x14ac:dyDescent="0.2">
      <c r="A132">
        <v>0.65</v>
      </c>
      <c r="B132" s="28">
        <f>(A132*'PPV and 1-NPV vs. prevalence'!A$4)/(('PPV and 1-NPV vs. prevalence'!A$4*Data!A132)+(1-A132)*(1-'PPV and 1-NPV vs. prevalence'!B$4))</f>
        <v>0.9724409448818897</v>
      </c>
      <c r="C132" s="29">
        <f>((1-A132)*'PPV and 1-NPV vs. prevalence'!B$4)/(('PPV and 1-NPV vs. prevalence'!B$4*(1-Data!A132))+(Data!A132*(1-'PPV and 1-NPV vs. prevalence'!A$4)))</f>
        <v>0.91095890410958891</v>
      </c>
      <c r="D132" s="29">
        <f t="shared" si="2"/>
        <v>8.9041095890411093E-2</v>
      </c>
    </row>
    <row r="133" spans="1:4" x14ac:dyDescent="0.2">
      <c r="A133">
        <v>0.65500000000000003</v>
      </c>
      <c r="B133" s="28">
        <f>(A133*'PPV and 1-NPV vs. prevalence'!A$4)/(('PPV and 1-NPV vs. prevalence'!A$4*Data!A133)+(1-A133)*(1-'PPV and 1-NPV vs. prevalence'!B$4))</f>
        <v>0.97302580140734951</v>
      </c>
      <c r="C133" s="29">
        <f>((1-A133)*'PPV and 1-NPV vs. prevalence'!B$4)/(('PPV and 1-NPV vs. prevalence'!B$4*(1-Data!A133))+(Data!A133*(1-'PPV and 1-NPV vs. prevalence'!A$4)))</f>
        <v>0.90915395284327305</v>
      </c>
      <c r="D133" s="29">
        <f t="shared" si="2"/>
        <v>9.084604715672695E-2</v>
      </c>
    </row>
    <row r="134" spans="1:4" x14ac:dyDescent="0.2">
      <c r="A134">
        <v>0.66</v>
      </c>
      <c r="B134" s="28">
        <f>(A134*'PPV and 1-NPV vs. prevalence'!A$4)/(('PPV and 1-NPV vs. prevalence'!A$4*Data!A134)+(1-A134)*(1-'PPV and 1-NPV vs. prevalence'!B$4))</f>
        <v>0.97360248447204967</v>
      </c>
      <c r="C134" s="29">
        <f>((1-A134)*'PPV and 1-NPV vs. prevalence'!B$4)/(('PPV and 1-NPV vs. prevalence'!B$4*(1-Data!A134))+(Data!A134*(1-'PPV and 1-NPV vs. prevalence'!A$4)))</f>
        <v>0.90730337078651679</v>
      </c>
      <c r="D134" s="29">
        <f t="shared" si="2"/>
        <v>9.2696629213483206E-2</v>
      </c>
    </row>
    <row r="135" spans="1:4" x14ac:dyDescent="0.2">
      <c r="A135">
        <v>0.66500000000000004</v>
      </c>
      <c r="B135" s="28">
        <f>(A135*'PPV and 1-NPV vs. prevalence'!A$4)/(('PPV and 1-NPV vs. prevalence'!A$4*Data!A135)+(1-A135)*(1-'PPV and 1-NPV vs. prevalence'!B$4))</f>
        <v>0.97417116422513483</v>
      </c>
      <c r="C135" s="29">
        <f>((1-A135)*'PPV and 1-NPV vs. prevalence'!B$4)/(('PPV and 1-NPV vs. prevalence'!B$4*(1-Data!A135))+(Data!A135*(1-'PPV and 1-NPV vs. prevalence'!A$4)))</f>
        <v>0.90540540540540526</v>
      </c>
      <c r="D135" s="29">
        <f t="shared" si="2"/>
        <v>9.4594594594594739E-2</v>
      </c>
    </row>
    <row r="136" spans="1:4" x14ac:dyDescent="0.2">
      <c r="A136">
        <v>0.67</v>
      </c>
      <c r="B136" s="28">
        <f>(A136*'PPV and 1-NPV vs. prevalence'!A$4)/(('PPV and 1-NPV vs. prevalence'!A$4*Data!A136)+(1-A136)*(1-'PPV and 1-NPV vs. prevalence'!B$4))</f>
        <v>0.97473200612557431</v>
      </c>
      <c r="C136" s="29">
        <f>((1-A136)*'PPV and 1-NPV vs. prevalence'!B$4)/(('PPV and 1-NPV vs. prevalence'!B$4*(1-Data!A136))+(Data!A136*(1-'PPV and 1-NPV vs. prevalence'!A$4)))</f>
        <v>0.90345821325648401</v>
      </c>
      <c r="D136" s="29">
        <f t="shared" si="2"/>
        <v>9.6541786743515989E-2</v>
      </c>
    </row>
    <row r="137" spans="1:4" x14ac:dyDescent="0.2">
      <c r="A137">
        <v>0.67500000000000004</v>
      </c>
      <c r="B137" s="28">
        <f>(A137*'PPV and 1-NPV vs. prevalence'!A$4)/(('PPV and 1-NPV vs. prevalence'!A$4*Data!A137)+(1-A137)*(1-'PPV and 1-NPV vs. prevalence'!B$4))</f>
        <v>0.97528517110266166</v>
      </c>
      <c r="C137" s="29">
        <f>((1-A137)*'PPV and 1-NPV vs. prevalence'!B$4)/(('PPV and 1-NPV vs. prevalence'!B$4*(1-Data!A137))+(Data!A137*(1-'PPV and 1-NPV vs. prevalence'!A$4)))</f>
        <v>0.90145985401459838</v>
      </c>
      <c r="D137" s="29">
        <f t="shared" si="2"/>
        <v>9.8540145985401617E-2</v>
      </c>
    </row>
    <row r="138" spans="1:4" x14ac:dyDescent="0.2">
      <c r="A138">
        <v>0.68</v>
      </c>
      <c r="B138" s="28">
        <f>(A138*'PPV and 1-NPV vs. prevalence'!A$4)/(('PPV and 1-NPV vs. prevalence'!A$4*Data!A138)+(1-A138)*(1-'PPV and 1-NPV vs. prevalence'!B$4))</f>
        <v>0.97583081570996977</v>
      </c>
      <c r="C138" s="29">
        <f>((1-A138)*'PPV and 1-NPV vs. prevalence'!B$4)/(('PPV and 1-NPV vs. prevalence'!B$4*(1-Data!A138))+(Data!A138*(1-'PPV and 1-NPV vs. prevalence'!A$4)))</f>
        <v>0.89940828402366857</v>
      </c>
      <c r="D138" s="29">
        <f t="shared" si="2"/>
        <v>0.10059171597633143</v>
      </c>
    </row>
    <row r="139" spans="1:4" x14ac:dyDescent="0.2">
      <c r="A139">
        <v>0.68500000000000005</v>
      </c>
      <c r="B139" s="28">
        <f>(A139*'PPV and 1-NPV vs. prevalence'!A$4)/(('PPV and 1-NPV vs. prevalence'!A$4*Data!A139)+(1-A139)*(1-'PPV and 1-NPV vs. prevalence'!B$4))</f>
        <v>0.97636909227306823</v>
      </c>
      <c r="C139" s="29">
        <f>((1-A139)*'PPV and 1-NPV vs. prevalence'!B$4)/(('PPV and 1-NPV vs. prevalence'!B$4*(1-Data!A139))+(Data!A139*(1-'PPV and 1-NPV vs. prevalence'!A$4)))</f>
        <v>0.89730134932533712</v>
      </c>
      <c r="D139" s="29">
        <f t="shared" si="2"/>
        <v>0.10269865067466288</v>
      </c>
    </row>
    <row r="140" spans="1:4" x14ac:dyDescent="0.2">
      <c r="A140">
        <v>0.69</v>
      </c>
      <c r="B140" s="28">
        <f>(A140*'PPV and 1-NPV vs. prevalence'!A$4)/(('PPV and 1-NPV vs. prevalence'!A$4*Data!A140)+(1-A140)*(1-'PPV and 1-NPV vs. prevalence'!B$4))</f>
        <v>0.97690014903129652</v>
      </c>
      <c r="C140" s="29">
        <f>((1-A140)*'PPV and 1-NPV vs. prevalence'!B$4)/(('PPV and 1-NPV vs. prevalence'!B$4*(1-Data!A140))+(Data!A140*(1-'PPV and 1-NPV vs. prevalence'!A$4)))</f>
        <v>0.89513677811550141</v>
      </c>
      <c r="D140" s="29">
        <f t="shared" si="2"/>
        <v>0.10486322188449859</v>
      </c>
    </row>
    <row r="141" spans="1:4" x14ac:dyDescent="0.2">
      <c r="A141">
        <v>0.69499999999999995</v>
      </c>
      <c r="B141" s="28">
        <f>(A141*'PPV and 1-NPV vs. prevalence'!A$4)/(('PPV and 1-NPV vs. prevalence'!A$4*Data!A141)+(1-A141)*(1-'PPV and 1-NPV vs. prevalence'!B$4))</f>
        <v>0.97742413027387121</v>
      </c>
      <c r="C141" s="29">
        <f>((1-A141)*'PPV and 1-NPV vs. prevalence'!B$4)/(('PPV and 1-NPV vs. prevalence'!B$4*(1-Data!A141))+(Data!A141*(1-'PPV and 1-NPV vs. prevalence'!A$4)))</f>
        <v>0.89291217257318956</v>
      </c>
      <c r="D141" s="29">
        <f t="shared" si="2"/>
        <v>0.10708782742681044</v>
      </c>
    </row>
    <row r="142" spans="1:4" x14ac:dyDescent="0.2">
      <c r="A142">
        <v>0.7</v>
      </c>
      <c r="B142" s="28">
        <f>(A142*'PPV and 1-NPV vs. prevalence'!A$4)/(('PPV and 1-NPV vs. prevalence'!A$4*Data!A142)+(1-A142)*(1-'PPV and 1-NPV vs. prevalence'!B$4))</f>
        <v>0.9779411764705882</v>
      </c>
      <c r="C142" s="29">
        <f>((1-A142)*'PPV and 1-NPV vs. prevalence'!B$4)/(('PPV and 1-NPV vs. prevalence'!B$4*(1-Data!A142))+(Data!A142*(1-'PPV and 1-NPV vs. prevalence'!A$4)))</f>
        <v>0.89062499999999989</v>
      </c>
      <c r="D142" s="29">
        <f t="shared" si="2"/>
        <v>0.10937500000000011</v>
      </c>
    </row>
    <row r="143" spans="1:4" x14ac:dyDescent="0.2">
      <c r="A143">
        <v>0.70499999999999996</v>
      </c>
      <c r="B143" s="28">
        <f>(A143*'PPV and 1-NPV vs. prevalence'!A$4)/(('PPV and 1-NPV vs. prevalence'!A$4*Data!A143)+(1-A143)*(1-'PPV and 1-NPV vs. prevalence'!B$4))</f>
        <v>0.97845142439737032</v>
      </c>
      <c r="C143" s="29">
        <f>((1-A143)*'PPV and 1-NPV vs. prevalence'!B$4)/(('PPV and 1-NPV vs. prevalence'!B$4*(1-Data!A143))+(Data!A143*(1-'PPV and 1-NPV vs. prevalence'!A$4)))</f>
        <v>0.88827258320126778</v>
      </c>
      <c r="D143" s="29">
        <f t="shared" si="2"/>
        <v>0.11172741679873222</v>
      </c>
    </row>
    <row r="144" spans="1:4" x14ac:dyDescent="0.2">
      <c r="A144">
        <v>0.71</v>
      </c>
      <c r="B144" s="28">
        <f>(A144*'PPV and 1-NPV vs. prevalence'!A$4)/(('PPV and 1-NPV vs. prevalence'!A$4*Data!A144)+(1-A144)*(1-'PPV and 1-NPV vs. prevalence'!B$4))</f>
        <v>0.97895500725689399</v>
      </c>
      <c r="C144" s="29">
        <f>((1-A144)*'PPV and 1-NPV vs. prevalence'!B$4)/(('PPV and 1-NPV vs. prevalence'!B$4*(1-Data!A144))+(Data!A144*(1-'PPV and 1-NPV vs. prevalence'!A$4)))</f>
        <v>0.88585209003215426</v>
      </c>
      <c r="D144" s="29">
        <f t="shared" si="2"/>
        <v>0.11414790996784574</v>
      </c>
    </row>
    <row r="145" spans="1:4" x14ac:dyDescent="0.2">
      <c r="A145">
        <v>0.71499999999999997</v>
      </c>
      <c r="B145" s="28">
        <f>(A145*'PPV and 1-NPV vs. prevalence'!A$4)/(('PPV and 1-NPV vs. prevalence'!A$4*Data!A145)+(1-A145)*(1-'PPV and 1-NPV vs. prevalence'!B$4))</f>
        <v>0.97945205479452058</v>
      </c>
      <c r="C145" s="29">
        <f>((1-A145)*'PPV and 1-NPV vs. prevalence'!B$4)/(('PPV and 1-NPV vs. prevalence'!B$4*(1-Data!A145))+(Data!A145*(1-'PPV and 1-NPV vs. prevalence'!A$4)))</f>
        <v>0.88336052202283843</v>
      </c>
      <c r="D145" s="29">
        <f t="shared" si="2"/>
        <v>0.11663947797716157</v>
      </c>
    </row>
    <row r="146" spans="1:4" x14ac:dyDescent="0.2">
      <c r="A146">
        <v>0.72</v>
      </c>
      <c r="B146" s="28">
        <f>(A146*'PPV and 1-NPV vs. prevalence'!A$4)/(('PPV and 1-NPV vs. prevalence'!A$4*Data!A146)+(1-A146)*(1-'PPV and 1-NPV vs. prevalence'!B$4))</f>
        <v>0.97994269340974205</v>
      </c>
      <c r="C146" s="29">
        <f>((1-A146)*'PPV and 1-NPV vs. prevalence'!B$4)/(('PPV and 1-NPV vs. prevalence'!B$4*(1-Data!A146))+(Data!A146*(1-'PPV and 1-NPV vs. prevalence'!A$4)))</f>
        <v>0.88079470198675491</v>
      </c>
      <c r="D146" s="29">
        <f t="shared" si="2"/>
        <v>0.11920529801324509</v>
      </c>
    </row>
    <row r="147" spans="1:4" x14ac:dyDescent="0.2">
      <c r="A147">
        <v>0.72499999999999998</v>
      </c>
      <c r="B147" s="28">
        <f>(A147*'PPV and 1-NPV vs. prevalence'!A$4)/(('PPV and 1-NPV vs. prevalence'!A$4*Data!A147)+(1-A147)*(1-'PPV and 1-NPV vs. prevalence'!B$4))</f>
        <v>0.98042704626334509</v>
      </c>
      <c r="C147" s="29">
        <f>((1-A147)*'PPV and 1-NPV vs. prevalence'!B$4)/(('PPV and 1-NPV vs. prevalence'!B$4*(1-Data!A147))+(Data!A147*(1-'PPV and 1-NPV vs. prevalence'!A$4)))</f>
        <v>0.87815126050420167</v>
      </c>
      <c r="D147" s="29">
        <f t="shared" si="2"/>
        <v>0.12184873949579833</v>
      </c>
    </row>
    <row r="148" spans="1:4" x14ac:dyDescent="0.2">
      <c r="A148">
        <v>0.73</v>
      </c>
      <c r="B148" s="28">
        <f>(A148*'PPV and 1-NPV vs. prevalence'!A$4)/(('PPV and 1-NPV vs. prevalence'!A$4*Data!A148)+(1-A148)*(1-'PPV and 1-NPV vs. prevalence'!B$4))</f>
        <v>0.98090523338048086</v>
      </c>
      <c r="C148" s="29">
        <f>((1-A148)*'PPV and 1-NPV vs. prevalence'!B$4)/(('PPV and 1-NPV vs. prevalence'!B$4*(1-Data!A148))+(Data!A148*(1-'PPV and 1-NPV vs. prevalence'!A$4)))</f>
        <v>0.87542662116040948</v>
      </c>
      <c r="D148" s="29">
        <f t="shared" si="2"/>
        <v>0.12457337883959052</v>
      </c>
    </row>
    <row r="149" spans="1:4" x14ac:dyDescent="0.2">
      <c r="A149">
        <v>0.73499999999999999</v>
      </c>
      <c r="B149" s="28">
        <f>(A149*'PPV and 1-NPV vs. prevalence'!A$4)/(('PPV and 1-NPV vs. prevalence'!A$4*Data!A149)+(1-A149)*(1-'PPV and 1-NPV vs. prevalence'!B$4))</f>
        <v>0.98137737174982431</v>
      </c>
      <c r="C149" s="29">
        <f>((1-A149)*'PPV and 1-NPV vs. prevalence'!B$4)/(('PPV and 1-NPV vs. prevalence'!B$4*(1-Data!A149))+(Data!A149*(1-'PPV and 1-NPV vs. prevalence'!A$4)))</f>
        <v>0.87261698440207969</v>
      </c>
      <c r="D149" s="29">
        <f t="shared" si="2"/>
        <v>0.12738301559792031</v>
      </c>
    </row>
    <row r="150" spans="1:4" x14ac:dyDescent="0.2">
      <c r="A150">
        <v>0.74</v>
      </c>
      <c r="B150" s="28">
        <f>(A150*'PPV and 1-NPV vs. prevalence'!A$4)/(('PPV and 1-NPV vs. prevalence'!A$4*Data!A150)+(1-A150)*(1-'PPV and 1-NPV vs. prevalence'!B$4))</f>
        <v>0.98184357541899436</v>
      </c>
      <c r="C150" s="29">
        <f>((1-A150)*'PPV and 1-NPV vs. prevalence'!B$4)/(('PPV and 1-NPV vs. prevalence'!B$4*(1-Data!A150))+(Data!A150*(1-'PPV and 1-NPV vs. prevalence'!A$4)))</f>
        <v>0.86971830985915488</v>
      </c>
      <c r="D150" s="29">
        <f t="shared" si="2"/>
        <v>0.13028169014084512</v>
      </c>
    </row>
    <row r="151" spans="1:4" x14ac:dyDescent="0.2">
      <c r="A151">
        <v>0.745</v>
      </c>
      <c r="B151" s="28">
        <f>(A151*'PPV and 1-NPV vs. prevalence'!A$4)/(('PPV and 1-NPV vs. prevalence'!A$4*Data!A151)+(1-A151)*(1-'PPV and 1-NPV vs. prevalence'!B$4))</f>
        <v>0.98230395558639827</v>
      </c>
      <c r="C151" s="29">
        <f>((1-A151)*'PPV and 1-NPV vs. prevalence'!B$4)/(('PPV and 1-NPV vs. prevalence'!B$4*(1-Data!A151))+(Data!A151*(1-'PPV and 1-NPV vs. prevalence'!A$4)))</f>
        <v>0.86672629695885495</v>
      </c>
      <c r="D151" s="29">
        <f t="shared" si="2"/>
        <v>0.13327370304114505</v>
      </c>
    </row>
    <row r="152" spans="1:4" x14ac:dyDescent="0.2">
      <c r="A152">
        <v>0.75</v>
      </c>
      <c r="B152" s="28">
        <f>(A152*'PPV and 1-NPV vs. prevalence'!A$4)/(('PPV and 1-NPV vs. prevalence'!A$4*Data!A152)+(1-A152)*(1-'PPV and 1-NPV vs. prevalence'!B$4))</f>
        <v>0.98275862068965525</v>
      </c>
      <c r="C152" s="29">
        <f>((1-A152)*'PPV and 1-NPV vs. prevalence'!B$4)/(('PPV and 1-NPV vs. prevalence'!B$4*(1-Data!A152))+(Data!A152*(1-'PPV and 1-NPV vs. prevalence'!A$4)))</f>
        <v>0.86363636363636354</v>
      </c>
      <c r="D152" s="29">
        <f t="shared" si="2"/>
        <v>0.13636363636363646</v>
      </c>
    </row>
    <row r="153" spans="1:4" x14ac:dyDescent="0.2">
      <c r="A153">
        <v>0.755</v>
      </c>
      <c r="B153" s="28">
        <f>(A153*'PPV and 1-NPV vs. prevalence'!A$4)/(('PPV and 1-NPV vs. prevalence'!A$4*Data!A153)+(1-A153)*(1-'PPV and 1-NPV vs. prevalence'!B$4))</f>
        <v>0.98320767649074714</v>
      </c>
      <c r="C153" s="29">
        <f>((1-A153)*'PPV and 1-NPV vs. prevalence'!B$4)/(('PPV and 1-NPV vs. prevalence'!B$4*(1-Data!A153))+(Data!A153*(1-'PPV and 1-NPV vs. prevalence'!A$4)))</f>
        <v>0.86044362292051746</v>
      </c>
      <c r="D153" s="29">
        <f t="shared" si="2"/>
        <v>0.13955637707948254</v>
      </c>
    </row>
    <row r="154" spans="1:4" x14ac:dyDescent="0.2">
      <c r="A154">
        <v>0.76</v>
      </c>
      <c r="B154" s="28">
        <f>(A154*'PPV and 1-NPV vs. prevalence'!A$4)/(('PPV and 1-NPV vs. prevalence'!A$4*Data!A154)+(1-A154)*(1-'PPV and 1-NPV vs. prevalence'!B$4))</f>
        <v>0.98365122615803813</v>
      </c>
      <c r="C154" s="29">
        <f>((1-A154)*'PPV and 1-NPV vs. prevalence'!B$4)/(('PPV and 1-NPV vs. prevalence'!B$4*(1-Data!A154))+(Data!A154*(1-'PPV and 1-NPV vs. prevalence'!A$4)))</f>
        <v>0.85714285714285698</v>
      </c>
      <c r="D154" s="29">
        <f t="shared" si="2"/>
        <v>0.14285714285714302</v>
      </c>
    </row>
    <row r="155" spans="1:4" x14ac:dyDescent="0.2">
      <c r="A155">
        <v>0.76500000000000001</v>
      </c>
      <c r="B155" s="28">
        <f>(A155*'PPV and 1-NPV vs. prevalence'!A$4)/(('PPV and 1-NPV vs. prevalence'!A$4*Data!A155)+(1-A155)*(1-'PPV and 1-NPV vs. prevalence'!B$4))</f>
        <v>0.98408937034529442</v>
      </c>
      <c r="C155" s="29">
        <f>((1-A155)*'PPV and 1-NPV vs. prevalence'!B$4)/(('PPV and 1-NPV vs. prevalence'!B$4*(1-Data!A155))+(Data!A155*(1-'PPV and 1-NPV vs. prevalence'!A$4)))</f>
        <v>0.85372848948374747</v>
      </c>
      <c r="D155" s="29">
        <f t="shared" si="2"/>
        <v>0.14627151051625253</v>
      </c>
    </row>
    <row r="156" spans="1:4" x14ac:dyDescent="0.2">
      <c r="A156">
        <v>0.77</v>
      </c>
      <c r="B156" s="28">
        <f>(A156*'PPV and 1-NPV vs. prevalence'!A$4)/(('PPV and 1-NPV vs. prevalence'!A$4*Data!A156)+(1-A156)*(1-'PPV and 1-NPV vs. prevalence'!B$4))</f>
        <v>0.98452220726783313</v>
      </c>
      <c r="C156" s="29">
        <f>((1-A156)*'PPV and 1-NPV vs. prevalence'!B$4)/(('PPV and 1-NPV vs. prevalence'!B$4*(1-Data!A156))+(Data!A156*(1-'PPV and 1-NPV vs. prevalence'!A$4)))</f>
        <v>0.85019455252918275</v>
      </c>
      <c r="D156" s="29">
        <f t="shared" si="2"/>
        <v>0.14980544747081725</v>
      </c>
    </row>
    <row r="157" spans="1:4" x14ac:dyDescent="0.2">
      <c r="A157">
        <v>0.77500000000000002</v>
      </c>
      <c r="B157" s="28">
        <f>(A157*'PPV and 1-NPV vs. prevalence'!A$4)/(('PPV and 1-NPV vs. prevalence'!A$4*Data!A157)+(1-A157)*(1-'PPV and 1-NPV vs. prevalence'!B$4))</f>
        <v>0.98494983277591974</v>
      </c>
      <c r="C157" s="29">
        <f>((1-A157)*'PPV and 1-NPV vs. prevalence'!B$4)/(('PPV and 1-NPV vs. prevalence'!B$4*(1-Data!A157))+(Data!A157*(1-'PPV and 1-NPV vs. prevalence'!A$4)))</f>
        <v>0.8465346534653464</v>
      </c>
      <c r="D157" s="29">
        <f t="shared" si="2"/>
        <v>0.1534653465346536</v>
      </c>
    </row>
    <row r="158" spans="1:4" x14ac:dyDescent="0.2">
      <c r="A158">
        <v>0.78</v>
      </c>
      <c r="B158" s="28">
        <f>(A158*'PPV and 1-NPV vs. prevalence'!A$4)/(('PPV and 1-NPV vs. prevalence'!A$4*Data!A158)+(1-A158)*(1-'PPV and 1-NPV vs. prevalence'!B$4))</f>
        <v>0.9853723404255319</v>
      </c>
      <c r="C158" s="29">
        <f>((1-A158)*'PPV and 1-NPV vs. prevalence'!B$4)/(('PPV and 1-NPV vs. prevalence'!B$4*(1-Data!A158))+(Data!A158*(1-'PPV and 1-NPV vs. prevalence'!A$4)))</f>
        <v>0.84274193548387077</v>
      </c>
      <c r="D158" s="29">
        <f t="shared" si="2"/>
        <v>0.15725806451612923</v>
      </c>
    </row>
    <row r="159" spans="1:4" x14ac:dyDescent="0.2">
      <c r="A159">
        <v>0.78500000000000003</v>
      </c>
      <c r="B159" s="28">
        <f>(A159*'PPV and 1-NPV vs. prevalence'!A$4)/(('PPV and 1-NPV vs. prevalence'!A$4*Data!A159)+(1-A159)*(1-'PPV and 1-NPV vs. prevalence'!B$4))</f>
        <v>0.98578982154659611</v>
      </c>
      <c r="C159" s="29">
        <f>((1-A159)*'PPV and 1-NPV vs. prevalence'!B$4)/(('PPV and 1-NPV vs. prevalence'!B$4*(1-Data!A159))+(Data!A159*(1-'PPV and 1-NPV vs. prevalence'!A$4)))</f>
        <v>0.8388090349075974</v>
      </c>
      <c r="D159" s="29">
        <f t="shared" si="2"/>
        <v>0.1611909650924026</v>
      </c>
    </row>
    <row r="160" spans="1:4" x14ac:dyDescent="0.2">
      <c r="A160">
        <v>0.79</v>
      </c>
      <c r="B160" s="28">
        <f>(A160*'PPV and 1-NPV vs. prevalence'!A$4)/(('PPV and 1-NPV vs. prevalence'!A$4*Data!A160)+(1-A160)*(1-'PPV and 1-NPV vs. prevalence'!B$4))</f>
        <v>0.98620236530880423</v>
      </c>
      <c r="C160" s="29">
        <f>((1-A160)*'PPV and 1-NPV vs. prevalence'!B$4)/(('PPV and 1-NPV vs. prevalence'!B$4*(1-Data!A160))+(Data!A160*(1-'PPV and 1-NPV vs. prevalence'!A$4)))</f>
        <v>0.83472803347280322</v>
      </c>
      <c r="D160" s="29">
        <f t="shared" si="2"/>
        <v>0.16527196652719678</v>
      </c>
    </row>
    <row r="161" spans="1:4" x14ac:dyDescent="0.2">
      <c r="A161">
        <v>0.79500000000000004</v>
      </c>
      <c r="B161" s="28">
        <f>(A161*'PPV and 1-NPV vs. prevalence'!A$4)/(('PPV and 1-NPV vs. prevalence'!A$4*Data!A161)+(1-A161)*(1-'PPV and 1-NPV vs. prevalence'!B$4))</f>
        <v>0.98661005878510777</v>
      </c>
      <c r="C161" s="29">
        <f>((1-A161)*'PPV and 1-NPV vs. prevalence'!B$4)/(('PPV and 1-NPV vs. prevalence'!B$4*(1-Data!A161))+(Data!A161*(1-'PPV and 1-NPV vs. prevalence'!A$4)))</f>
        <v>0.83049040511727068</v>
      </c>
      <c r="D161" s="29">
        <f t="shared" si="2"/>
        <v>0.16950959488272932</v>
      </c>
    </row>
    <row r="162" spans="1:4" x14ac:dyDescent="0.2">
      <c r="A162">
        <v>0.8</v>
      </c>
      <c r="B162" s="28">
        <f>(A162*'PPV and 1-NPV vs. prevalence'!A$4)/(('PPV and 1-NPV vs. prevalence'!A$4*Data!A162)+(1-A162)*(1-'PPV and 1-NPV vs. prevalence'!B$4))</f>
        <v>0.98701298701298701</v>
      </c>
      <c r="C162" s="29">
        <f>((1-A162)*'PPV and 1-NPV vs. prevalence'!B$4)/(('PPV and 1-NPV vs. prevalence'!B$4*(1-Data!A162))+(Data!A162*(1-'PPV and 1-NPV vs. prevalence'!A$4)))</f>
        <v>0.82608695652173891</v>
      </c>
      <c r="D162" s="29">
        <f t="shared" si="2"/>
        <v>0.17391304347826109</v>
      </c>
    </row>
    <row r="163" spans="1:4" x14ac:dyDescent="0.2">
      <c r="A163">
        <v>0.80500000000000005</v>
      </c>
      <c r="B163" s="28">
        <f>(A163*'PPV and 1-NPV vs. prevalence'!A$4)/(('PPV and 1-NPV vs. prevalence'!A$4*Data!A163)+(1-A163)*(1-'PPV and 1-NPV vs. prevalence'!B$4))</f>
        <v>0.98741123305358292</v>
      </c>
      <c r="C163" s="29">
        <f>((1-A163)*'PPV and 1-NPV vs. prevalence'!B$4)/(('PPV and 1-NPV vs. prevalence'!B$4*(1-Data!A163))+(Data!A163*(1-'PPV and 1-NPV vs. prevalence'!A$4)))</f>
        <v>0.82150776053215058</v>
      </c>
      <c r="D163" s="29">
        <f t="shared" si="2"/>
        <v>0.17849223946784942</v>
      </c>
    </row>
    <row r="164" spans="1:4" x14ac:dyDescent="0.2">
      <c r="A164">
        <v>0.81</v>
      </c>
      <c r="B164" s="28">
        <f>(A164*'PPV and 1-NPV vs. prevalence'!A$4)/(('PPV and 1-NPV vs. prevalence'!A$4*Data!A164)+(1-A164)*(1-'PPV and 1-NPV vs. prevalence'!B$4))</f>
        <v>0.98780487804878059</v>
      </c>
      <c r="C164" s="29">
        <f>((1-A164)*'PPV and 1-NPV vs. prevalence'!B$4)/(('PPV and 1-NPV vs. prevalence'!B$4*(1-Data!A164))+(Data!A164*(1-'PPV and 1-NPV vs. prevalence'!A$4)))</f>
        <v>0.81674208144796356</v>
      </c>
      <c r="D164" s="29">
        <f t="shared" si="2"/>
        <v>0.18325791855203644</v>
      </c>
    </row>
    <row r="165" spans="1:4" x14ac:dyDescent="0.2">
      <c r="A165">
        <v>0.81499999999999995</v>
      </c>
      <c r="B165" s="28">
        <f>(A165*'PPV and 1-NPV vs. prevalence'!A$4)/(('PPV and 1-NPV vs. prevalence'!A$4*Data!A165)+(1-A165)*(1-'PPV and 1-NPV vs. prevalence'!B$4))</f>
        <v>0.98819400127632417</v>
      </c>
      <c r="C165" s="29">
        <f>((1-A165)*'PPV and 1-NPV vs. prevalence'!B$4)/(('PPV and 1-NPV vs. prevalence'!B$4*(1-Data!A165))+(Data!A165*(1-'PPV and 1-NPV vs. prevalence'!A$4)))</f>
        <v>0.81177829099307153</v>
      </c>
      <c r="D165" s="29">
        <f t="shared" si="2"/>
        <v>0.18822170900692847</v>
      </c>
    </row>
    <row r="166" spans="1:4" x14ac:dyDescent="0.2">
      <c r="A166">
        <v>0.82</v>
      </c>
      <c r="B166" s="28">
        <f>(A166*'PPV and 1-NPV vs. prevalence'!A$4)/(('PPV and 1-NPV vs. prevalence'!A$4*Data!A166)+(1-A166)*(1-'PPV and 1-NPV vs. prevalence'!B$4))</f>
        <v>0.98857868020304562</v>
      </c>
      <c r="C166" s="29">
        <f>((1-A166)*'PPV and 1-NPV vs. prevalence'!B$4)/(('PPV and 1-NPV vs. prevalence'!B$4*(1-Data!A166))+(Data!A166*(1-'PPV and 1-NPV vs. prevalence'!A$4)))</f>
        <v>0.80660377358490554</v>
      </c>
      <c r="D166" s="29">
        <f t="shared" si="2"/>
        <v>0.19339622641509446</v>
      </c>
    </row>
    <row r="167" spans="1:4" x14ac:dyDescent="0.2">
      <c r="A167">
        <v>0.82499999999999996</v>
      </c>
      <c r="B167" s="28">
        <f>(A167*'PPV and 1-NPV vs. prevalence'!A$4)/(('PPV and 1-NPV vs. prevalence'!A$4*Data!A167)+(1-A167)*(1-'PPV and 1-NPV vs. prevalence'!B$4))</f>
        <v>0.98895899053627756</v>
      </c>
      <c r="C167" s="29">
        <f>((1-A167)*'PPV and 1-NPV vs. prevalence'!B$4)/(('PPV and 1-NPV vs. prevalence'!B$4*(1-Data!A167))+(Data!A167*(1-'PPV and 1-NPV vs. prevalence'!A$4)))</f>
        <v>0.80120481927710829</v>
      </c>
      <c r="D167" s="29">
        <f t="shared" si="2"/>
        <v>0.19879518072289171</v>
      </c>
    </row>
    <row r="168" spans="1:4" x14ac:dyDescent="0.2">
      <c r="A168">
        <v>0.83</v>
      </c>
      <c r="B168" s="28">
        <f>(A168*'PPV and 1-NPV vs. prevalence'!A$4)/(('PPV and 1-NPV vs. prevalence'!A$4*Data!A168)+(1-A168)*(1-'PPV and 1-NPV vs. prevalence'!B$4))</f>
        <v>0.98933500627352566</v>
      </c>
      <c r="C168" s="29">
        <f>((1-A168)*'PPV and 1-NPV vs. prevalence'!B$4)/(('PPV and 1-NPV vs. prevalence'!B$4*(1-Data!A168))+(Data!A168*(1-'PPV and 1-NPV vs. prevalence'!A$4)))</f>
        <v>0.79556650246305405</v>
      </c>
      <c r="D168" s="29">
        <f t="shared" si="2"/>
        <v>0.20443349753694595</v>
      </c>
    </row>
    <row r="169" spans="1:4" x14ac:dyDescent="0.2">
      <c r="A169">
        <v>0.83499999999999996</v>
      </c>
      <c r="B169" s="28">
        <f>(A169*'PPV and 1-NPV vs. prevalence'!A$4)/(('PPV and 1-NPV vs. prevalence'!A$4*Data!A169)+(1-A169)*(1-'PPV and 1-NPV vs. prevalence'!B$4))</f>
        <v>0.98970679975046794</v>
      </c>
      <c r="C169" s="29">
        <f>((1-A169)*'PPV and 1-NPV vs. prevalence'!B$4)/(('PPV and 1-NPV vs. prevalence'!B$4*(1-Data!A169))+(Data!A169*(1-'PPV and 1-NPV vs. prevalence'!A$4)))</f>
        <v>0.78967254408060439</v>
      </c>
      <c r="D169" s="29">
        <f t="shared" si="2"/>
        <v>0.21032745591939561</v>
      </c>
    </row>
    <row r="170" spans="1:4" x14ac:dyDescent="0.2">
      <c r="A170">
        <v>0.84</v>
      </c>
      <c r="B170" s="28">
        <f>(A170*'PPV and 1-NPV vs. prevalence'!A$4)/(('PPV and 1-NPV vs. prevalence'!A$4*Data!A170)+(1-A170)*(1-'PPV and 1-NPV vs. prevalence'!B$4))</f>
        <v>0.99007444168734493</v>
      </c>
      <c r="C170" s="29">
        <f>((1-A170)*'PPV and 1-NPV vs. prevalence'!B$4)/(('PPV and 1-NPV vs. prevalence'!B$4*(1-Data!A170))+(Data!A170*(1-'PPV and 1-NPV vs. prevalence'!A$4)))</f>
        <v>0.78350515463917514</v>
      </c>
      <c r="D170" s="29">
        <f t="shared" si="2"/>
        <v>0.21649484536082486</v>
      </c>
    </row>
    <row r="171" spans="1:4" x14ac:dyDescent="0.2">
      <c r="A171">
        <v>0.84499999999999997</v>
      </c>
      <c r="B171" s="28">
        <f>(A171*'PPV and 1-NPV vs. prevalence'!A$4)/(('PPV and 1-NPV vs. prevalence'!A$4*Data!A171)+(1-A171)*(1-'PPV and 1-NPV vs. prevalence'!B$4))</f>
        <v>0.99043800123380621</v>
      </c>
      <c r="C171" s="29">
        <f>((1-A171)*'PPV and 1-NPV vs. prevalence'!B$4)/(('PPV and 1-NPV vs. prevalence'!B$4*(1-Data!A171))+(Data!A171*(1-'PPV and 1-NPV vs. prevalence'!A$4)))</f>
        <v>0.7770448548812664</v>
      </c>
      <c r="D171" s="29">
        <f t="shared" si="2"/>
        <v>0.2229551451187336</v>
      </c>
    </row>
    <row r="172" spans="1:4" x14ac:dyDescent="0.2">
      <c r="A172">
        <v>0.85</v>
      </c>
      <c r="B172" s="28">
        <f>(A172*'PPV and 1-NPV vs. prevalence'!A$4)/(('PPV and 1-NPV vs. prevalence'!A$4*Data!A172)+(1-A172)*(1-'PPV and 1-NPV vs. prevalence'!B$4))</f>
        <v>0.99079754601226988</v>
      </c>
      <c r="C172" s="29">
        <f>((1-A172)*'PPV and 1-NPV vs. prevalence'!B$4)/(('PPV and 1-NPV vs. prevalence'!B$4*(1-Data!A172))+(Data!A172*(1-'PPV and 1-NPV vs. prevalence'!A$4)))</f>
        <v>0.77027027027027017</v>
      </c>
      <c r="D172" s="29">
        <f t="shared" si="2"/>
        <v>0.22972972972972983</v>
      </c>
    </row>
    <row r="173" spans="1:4" x14ac:dyDescent="0.2">
      <c r="A173">
        <v>0.85499999999999998</v>
      </c>
      <c r="B173" s="28">
        <f>(A173*'PPV and 1-NPV vs. prevalence'!A$4)/(('PPV and 1-NPV vs. prevalence'!A$4*Data!A173)+(1-A173)*(1-'PPV and 1-NPV vs. prevalence'!B$4))</f>
        <v>0.99115314215985362</v>
      </c>
      <c r="C173" s="29">
        <f>((1-A173)*'PPV and 1-NPV vs. prevalence'!B$4)/(('PPV and 1-NPV vs. prevalence'!B$4*(1-Data!A173))+(Data!A173*(1-'PPV and 1-NPV vs. prevalence'!A$4)))</f>
        <v>0.76315789473684192</v>
      </c>
      <c r="D173" s="29">
        <f t="shared" si="2"/>
        <v>0.23684210526315808</v>
      </c>
    </row>
    <row r="174" spans="1:4" x14ac:dyDescent="0.2">
      <c r="A174">
        <v>0.86</v>
      </c>
      <c r="B174" s="28">
        <f>(A174*'PPV and 1-NPV vs. prevalence'!A$4)/(('PPV and 1-NPV vs. prevalence'!A$4*Data!A174)+(1-A174)*(1-'PPV and 1-NPV vs. prevalence'!B$4))</f>
        <v>0.99150485436893199</v>
      </c>
      <c r="C174" s="29">
        <f>((1-A174)*'PPV and 1-NPV vs. prevalence'!B$4)/(('PPV and 1-NPV vs. prevalence'!B$4*(1-Data!A174))+(Data!A174*(1-'PPV and 1-NPV vs. prevalence'!A$4)))</f>
        <v>0.75568181818181801</v>
      </c>
      <c r="D174" s="29">
        <f t="shared" si="2"/>
        <v>0.24431818181818199</v>
      </c>
    </row>
    <row r="175" spans="1:4" x14ac:dyDescent="0.2">
      <c r="A175">
        <v>0.86499999999999999</v>
      </c>
      <c r="B175" s="28">
        <f>(A175*'PPV and 1-NPV vs. prevalence'!A$4)/(('PPV and 1-NPV vs. prevalence'!A$4*Data!A175)+(1-A175)*(1-'PPV and 1-NPV vs. prevalence'!B$4))</f>
        <v>0.99185274592637296</v>
      </c>
      <c r="C175" s="29">
        <f>((1-A175)*'PPV and 1-NPV vs. prevalence'!B$4)/(('PPV and 1-NPV vs. prevalence'!B$4*(1-Data!A175))+(Data!A175*(1-'PPV and 1-NPV vs. prevalence'!A$4)))</f>
        <v>0.74781341107871702</v>
      </c>
      <c r="D175" s="29">
        <f t="shared" si="2"/>
        <v>0.25218658892128298</v>
      </c>
    </row>
    <row r="176" spans="1:4" x14ac:dyDescent="0.2">
      <c r="A176">
        <v>0.87</v>
      </c>
      <c r="B176" s="28">
        <f>(A176*'PPV and 1-NPV vs. prevalence'!A$4)/(('PPV and 1-NPV vs. prevalence'!A$4*Data!A176)+(1-A176)*(1-'PPV and 1-NPV vs. prevalence'!B$4))</f>
        <v>0.99219687875150064</v>
      </c>
      <c r="C176" s="29">
        <f>((1-A176)*'PPV and 1-NPV vs. prevalence'!B$4)/(('PPV and 1-NPV vs. prevalence'!B$4*(1-Data!A176))+(Data!A176*(1-'PPV and 1-NPV vs. prevalence'!A$4)))</f>
        <v>0.73952095808383211</v>
      </c>
      <c r="D176" s="29">
        <f t="shared" si="2"/>
        <v>0.26047904191616789</v>
      </c>
    </row>
    <row r="177" spans="1:4" x14ac:dyDescent="0.2">
      <c r="A177">
        <v>0.875</v>
      </c>
      <c r="B177" s="28">
        <f>(A177*'PPV and 1-NPV vs. prevalence'!A$4)/(('PPV and 1-NPV vs. prevalence'!A$4*Data!A177)+(1-A177)*(1-'PPV and 1-NPV vs. prevalence'!B$4))</f>
        <v>0.9925373134328358</v>
      </c>
      <c r="C177" s="29">
        <f>((1-A177)*'PPV and 1-NPV vs. prevalence'!B$4)/(('PPV and 1-NPV vs. prevalence'!B$4*(1-Data!A177))+(Data!A177*(1-'PPV and 1-NPV vs. prevalence'!A$4)))</f>
        <v>0.73076923076923062</v>
      </c>
      <c r="D177" s="29">
        <f t="shared" si="2"/>
        <v>0.26923076923076938</v>
      </c>
    </row>
    <row r="178" spans="1:4" x14ac:dyDescent="0.2">
      <c r="A178">
        <v>0.88</v>
      </c>
      <c r="B178" s="28">
        <f>(A178*'PPV and 1-NPV vs. prevalence'!A$4)/(('PPV and 1-NPV vs. prevalence'!A$4*Data!A178)+(1-A178)*(1-'PPV and 1-NPV vs. prevalence'!B$4))</f>
        <v>0.99287410926365793</v>
      </c>
      <c r="C178" s="29">
        <f>((1-A178)*'PPV and 1-NPV vs. prevalence'!B$4)/(('PPV and 1-NPV vs. prevalence'!B$4*(1-Data!A178))+(Data!A178*(1-'PPV and 1-NPV vs. prevalence'!A$4)))</f>
        <v>0.721518987341772</v>
      </c>
      <c r="D178" s="29">
        <f t="shared" si="2"/>
        <v>0.278481012658228</v>
      </c>
    </row>
    <row r="179" spans="1:4" x14ac:dyDescent="0.2">
      <c r="A179">
        <v>0.88500000000000001</v>
      </c>
      <c r="B179" s="28">
        <f>(A179*'PPV and 1-NPV vs. prevalence'!A$4)/(('PPV and 1-NPV vs. prevalence'!A$4*Data!A179)+(1-A179)*(1-'PPV and 1-NPV vs. prevalence'!B$4))</f>
        <v>0.99320732427643232</v>
      </c>
      <c r="C179" s="29">
        <f>((1-A179)*'PPV and 1-NPV vs. prevalence'!B$4)/(('PPV and 1-NPV vs. prevalence'!B$4*(1-Data!A179))+(Data!A179*(1-'PPV and 1-NPV vs. prevalence'!A$4)))</f>
        <v>0.71172638436482061</v>
      </c>
      <c r="D179" s="29">
        <f t="shared" si="2"/>
        <v>0.28827361563517939</v>
      </c>
    </row>
    <row r="180" spans="1:4" x14ac:dyDescent="0.2">
      <c r="A180">
        <v>0.89</v>
      </c>
      <c r="B180" s="28">
        <f>(A180*'PPV and 1-NPV vs. prevalence'!A$4)/(('PPV and 1-NPV vs. prevalence'!A$4*Data!A180)+(1-A180)*(1-'PPV and 1-NPV vs. prevalence'!B$4))</f>
        <v>0.9935370152761458</v>
      </c>
      <c r="C180" s="29">
        <f>((1-A180)*'PPV and 1-NPV vs. prevalence'!B$4)/(('PPV and 1-NPV vs. prevalence'!B$4*(1-Data!A180))+(Data!A180*(1-'PPV and 1-NPV vs. prevalence'!A$4)))</f>
        <v>0.70134228187919445</v>
      </c>
      <c r="D180" s="29">
        <f t="shared" si="2"/>
        <v>0.29865771812080555</v>
      </c>
    </row>
    <row r="181" spans="1:4" x14ac:dyDescent="0.2">
      <c r="A181">
        <v>0.89500000000000002</v>
      </c>
      <c r="B181" s="28">
        <f>(A181*'PPV and 1-NPV vs. prevalence'!A$4)/(('PPV and 1-NPV vs. prevalence'!A$4*Data!A181)+(1-A181)*(1-'PPV and 1-NPV vs. prevalence'!B$4))</f>
        <v>0.99386323787258912</v>
      </c>
      <c r="C181" s="29">
        <f>((1-A181)*'PPV and 1-NPV vs. prevalence'!B$4)/(('PPV and 1-NPV vs. prevalence'!B$4*(1-Data!A181))+(Data!A181*(1-'PPV and 1-NPV vs. prevalence'!A$4)))</f>
        <v>0.69031141868512091</v>
      </c>
      <c r="D181" s="29">
        <f t="shared" si="2"/>
        <v>0.30968858131487909</v>
      </c>
    </row>
    <row r="182" spans="1:4" x14ac:dyDescent="0.2">
      <c r="A182">
        <v>0.9</v>
      </c>
      <c r="B182" s="28">
        <f>(A182*'PPV and 1-NPV vs. prevalence'!A$4)/(('PPV and 1-NPV vs. prevalence'!A$4*Data!A182)+(1-A182)*(1-'PPV and 1-NPV vs. prevalence'!B$4))</f>
        <v>0.9941860465116279</v>
      </c>
      <c r="C182" s="29">
        <f>((1-A182)*'PPV and 1-NPV vs. prevalence'!B$4)/(('PPV and 1-NPV vs. prevalence'!B$4*(1-Data!A182))+(Data!A182*(1-'PPV and 1-NPV vs. prevalence'!A$4)))</f>
        <v>0.67857142857142827</v>
      </c>
      <c r="D182" s="29">
        <f t="shared" si="2"/>
        <v>0.32142857142857173</v>
      </c>
    </row>
    <row r="183" spans="1:4" x14ac:dyDescent="0.2">
      <c r="A183">
        <v>0.90500000000000003</v>
      </c>
      <c r="B183" s="28">
        <f>(A183*'PPV and 1-NPV vs. prevalence'!A$4)/(('PPV and 1-NPV vs. prevalence'!A$4*Data!A183)+(1-A183)*(1-'PPV and 1-NPV vs. prevalence'!B$4))</f>
        <v>0.99450549450549441</v>
      </c>
      <c r="C183" s="29">
        <f>((1-A183)*'PPV and 1-NPV vs. prevalence'!B$4)/(('PPV and 1-NPV vs. prevalence'!B$4*(1-Data!A183))+(Data!A183*(1-'PPV and 1-NPV vs. prevalence'!A$4)))</f>
        <v>0.66605166051660492</v>
      </c>
      <c r="D183" s="29">
        <f t="shared" si="2"/>
        <v>0.33394833948339508</v>
      </c>
    </row>
    <row r="184" spans="1:4" x14ac:dyDescent="0.2">
      <c r="A184">
        <v>0.91</v>
      </c>
      <c r="B184" s="28">
        <f>(A184*'PPV and 1-NPV vs. prevalence'!A$4)/(('PPV and 1-NPV vs. prevalence'!A$4*Data!A184)+(1-A184)*(1-'PPV and 1-NPV vs. prevalence'!B$4))</f>
        <v>0.99482163406214041</v>
      </c>
      <c r="C184" s="29">
        <f>((1-A184)*'PPV and 1-NPV vs. prevalence'!B$4)/(('PPV and 1-NPV vs. prevalence'!B$4*(1-Data!A184))+(Data!A184*(1-'PPV and 1-NPV vs. prevalence'!A$4)))</f>
        <v>0.65267175572519054</v>
      </c>
      <c r="D184" s="29">
        <f t="shared" si="2"/>
        <v>0.34732824427480946</v>
      </c>
    </row>
    <row r="185" spans="1:4" x14ac:dyDescent="0.2">
      <c r="A185">
        <v>0.91500000000000004</v>
      </c>
      <c r="B185" s="28">
        <f>(A185*'PPV and 1-NPV vs. prevalence'!A$4)/(('PPV and 1-NPV vs. prevalence'!A$4*Data!A185)+(1-A185)*(1-'PPV and 1-NPV vs. prevalence'!B$4))</f>
        <v>0.99513451631368066</v>
      </c>
      <c r="C185" s="29">
        <f>((1-A185)*'PPV and 1-NPV vs. prevalence'!B$4)/(('PPV and 1-NPV vs. prevalence'!B$4*(1-Data!A185))+(Data!A185*(1-'PPV and 1-NPV vs. prevalence'!A$4)))</f>
        <v>0.63833992094861625</v>
      </c>
      <c r="D185" s="29">
        <f t="shared" si="2"/>
        <v>0.36166007905138375</v>
      </c>
    </row>
    <row r="186" spans="1:4" x14ac:dyDescent="0.2">
      <c r="A186">
        <v>0.92</v>
      </c>
      <c r="B186" s="28">
        <f>(A186*'PPV and 1-NPV vs. prevalence'!A$4)/(('PPV and 1-NPV vs. prevalence'!A$4*Data!A186)+(1-A186)*(1-'PPV and 1-NPV vs. prevalence'!B$4))</f>
        <v>0.99544419134396356</v>
      </c>
      <c r="C186" s="29">
        <f>((1-A186)*'PPV and 1-NPV vs. prevalence'!B$4)/(('PPV and 1-NPV vs. prevalence'!B$4*(1-Data!A186))+(Data!A186*(1-'PPV and 1-NPV vs. prevalence'!A$4)))</f>
        <v>0.62295081967213084</v>
      </c>
      <c r="D186" s="29">
        <f t="shared" si="2"/>
        <v>0.37704918032786916</v>
      </c>
    </row>
    <row r="187" spans="1:4" x14ac:dyDescent="0.2">
      <c r="A187">
        <v>0.92500000000000004</v>
      </c>
      <c r="B187" s="28">
        <f>(A187*'PPV and 1-NPV vs. prevalence'!A$4)/(('PPV and 1-NPV vs. prevalence'!A$4*Data!A187)+(1-A187)*(1-'PPV and 1-NPV vs. prevalence'!B$4))</f>
        <v>0.99575070821529743</v>
      </c>
      <c r="C187" s="29">
        <f>((1-A187)*'PPV and 1-NPV vs. prevalence'!B$4)/(('PPV and 1-NPV vs. prevalence'!B$4*(1-Data!A187))+(Data!A187*(1-'PPV and 1-NPV vs. prevalence'!A$4)))</f>
        <v>0.60638297872340385</v>
      </c>
      <c r="D187" s="29">
        <f t="shared" si="2"/>
        <v>0.39361702127659615</v>
      </c>
    </row>
    <row r="188" spans="1:4" x14ac:dyDescent="0.2">
      <c r="A188">
        <v>0.93</v>
      </c>
      <c r="B188" s="28">
        <f>(A188*'PPV and 1-NPV vs. prevalence'!A$4)/(('PPV and 1-NPV vs. prevalence'!A$4*Data!A188)+(1-A188)*(1-'PPV and 1-NPV vs. prevalence'!B$4))</f>
        <v>0.99605411499436303</v>
      </c>
      <c r="C188" s="29">
        <f>((1-A188)*'PPV and 1-NPV vs. prevalence'!B$4)/(('PPV and 1-NPV vs. prevalence'!B$4*(1-Data!A188))+(Data!A188*(1-'PPV and 1-NPV vs. prevalence'!A$4)))</f>
        <v>0.58849557522123852</v>
      </c>
      <c r="D188" s="29">
        <f t="shared" si="2"/>
        <v>0.41150442477876148</v>
      </c>
    </row>
    <row r="189" spans="1:4" x14ac:dyDescent="0.2">
      <c r="A189">
        <v>0.93500000000000005</v>
      </c>
      <c r="B189" s="28">
        <f>(A189*'PPV and 1-NPV vs. prevalence'!A$4)/(('PPV and 1-NPV vs. prevalence'!A$4*Data!A189)+(1-A189)*(1-'PPV and 1-NPV vs. prevalence'!B$4))</f>
        <v>0.99635445877734163</v>
      </c>
      <c r="C189" s="29">
        <f>((1-A189)*'PPV and 1-NPV vs. prevalence'!B$4)/(('PPV and 1-NPV vs. prevalence'!B$4*(1-Data!A189))+(Data!A189*(1-'PPV and 1-NPV vs. prevalence'!A$4)))</f>
        <v>0.56912442396313323</v>
      </c>
      <c r="D189" s="29">
        <f t="shared" si="2"/>
        <v>0.43087557603686677</v>
      </c>
    </row>
    <row r="190" spans="1:4" x14ac:dyDescent="0.2">
      <c r="A190">
        <v>0.94</v>
      </c>
      <c r="B190" s="28">
        <f>(A190*'PPV and 1-NPV vs. prevalence'!A$4)/(('PPV and 1-NPV vs. prevalence'!A$4*Data!A190)+(1-A190)*(1-'PPV and 1-NPV vs. prevalence'!B$4))</f>
        <v>0.9966517857142857</v>
      </c>
      <c r="C190" s="29">
        <f>((1-A190)*'PPV and 1-NPV vs. prevalence'!B$4)/(('PPV and 1-NPV vs. prevalence'!B$4*(1-Data!A190))+(Data!A190*(1-'PPV and 1-NPV vs. prevalence'!A$4)))</f>
        <v>0.54807692307692313</v>
      </c>
      <c r="D190" s="29">
        <f t="shared" si="2"/>
        <v>0.45192307692307687</v>
      </c>
    </row>
    <row r="191" spans="1:4" x14ac:dyDescent="0.2">
      <c r="A191">
        <v>0.94499999999999995</v>
      </c>
      <c r="B191" s="28">
        <f>(A191*'PPV and 1-NPV vs. prevalence'!A$4)/(('PPV and 1-NPV vs. prevalence'!A$4*Data!A191)+(1-A191)*(1-'PPV and 1-NPV vs. prevalence'!B$4))</f>
        <v>0.99694614103275958</v>
      </c>
      <c r="C191" s="29">
        <f>((1-A191)*'PPV and 1-NPV vs. prevalence'!B$4)/(('PPV and 1-NPV vs. prevalence'!B$4*(1-Data!A191))+(Data!A191*(1-'PPV and 1-NPV vs. prevalence'!A$4)))</f>
        <v>0.52512562814070352</v>
      </c>
      <c r="D191" s="29">
        <f t="shared" si="2"/>
        <v>0.47487437185929648</v>
      </c>
    </row>
    <row r="192" spans="1:4" x14ac:dyDescent="0.2">
      <c r="A192">
        <v>0.95</v>
      </c>
      <c r="B192" s="28">
        <f>(A192*'PPV and 1-NPV vs. prevalence'!A$4)/(('PPV and 1-NPV vs. prevalence'!A$4*Data!A192)+(1-A192)*(1-'PPV and 1-NPV vs. prevalence'!B$4))</f>
        <v>0.99723756906077343</v>
      </c>
      <c r="C192" s="29">
        <f>((1-A192)*'PPV and 1-NPV vs. prevalence'!B$4)/(('PPV and 1-NPV vs. prevalence'!B$4*(1-Data!A192))+(Data!A192*(1-'PPV and 1-NPV vs. prevalence'!A$4)))</f>
        <v>0.5</v>
      </c>
      <c r="D192" s="29">
        <f t="shared" si="2"/>
        <v>0.5</v>
      </c>
    </row>
    <row r="193" spans="1:4" x14ac:dyDescent="0.2">
      <c r="A193">
        <v>0.95499999999999996</v>
      </c>
      <c r="B193" s="28">
        <f>(A193*'PPV and 1-NPV vs. prevalence'!A$4)/(('PPV and 1-NPV vs. prevalence'!A$4*Data!A193)+(1-A193)*(1-'PPV and 1-NPV vs. prevalence'!B$4))</f>
        <v>0.99752611324903795</v>
      </c>
      <c r="C193" s="29">
        <f>((1-A193)*'PPV and 1-NPV vs. prevalence'!B$4)/(('PPV and 1-NPV vs. prevalence'!B$4*(1-Data!A193))+(Data!A193*(1-'PPV and 1-NPV vs. prevalence'!A$4)))</f>
        <v>0.47237569060773482</v>
      </c>
      <c r="D193" s="29">
        <f t="shared" si="2"/>
        <v>0.52762430939226523</v>
      </c>
    </row>
    <row r="194" spans="1:4" x14ac:dyDescent="0.2">
      <c r="A194">
        <v>0.96</v>
      </c>
      <c r="B194" s="28">
        <f>(A194*'PPV and 1-NPV vs. prevalence'!A$4)/(('PPV and 1-NPV vs. prevalence'!A$4*Data!A194)+(1-A194)*(1-'PPV and 1-NPV vs. prevalence'!B$4))</f>
        <v>0.99781181619256021</v>
      </c>
      <c r="C194" s="29">
        <f>((1-A194)*'PPV and 1-NPV vs. prevalence'!B$4)/(('PPV and 1-NPV vs. prevalence'!B$4*(1-Data!A194))+(Data!A194*(1-'PPV and 1-NPV vs. prevalence'!A$4)))</f>
        <v>0.44186046511627908</v>
      </c>
      <c r="D194" s="29">
        <f t="shared" si="2"/>
        <v>0.55813953488372092</v>
      </c>
    </row>
    <row r="195" spans="1:4" x14ac:dyDescent="0.2">
      <c r="A195">
        <v>0.96499999999999997</v>
      </c>
      <c r="B195" s="28">
        <f>(A195*'PPV and 1-NPV vs. prevalence'!A$4)/(('PPV and 1-NPV vs. prevalence'!A$4*Data!A195)+(1-A195)*(1-'PPV and 1-NPV vs. prevalence'!B$4))</f>
        <v>0.9980947196516059</v>
      </c>
      <c r="C195" s="29">
        <f>((1-A195)*'PPV and 1-NPV vs. prevalence'!B$4)/(('PPV and 1-NPV vs. prevalence'!B$4*(1-Data!A195))+(Data!A195*(1-'PPV and 1-NPV vs. prevalence'!A$4)))</f>
        <v>0.40797546012269936</v>
      </c>
      <c r="D195" s="29">
        <f t="shared" ref="D195:D202" si="3">1-C195</f>
        <v>0.59202453987730064</v>
      </c>
    </row>
    <row r="196" spans="1:4" x14ac:dyDescent="0.2">
      <c r="A196">
        <v>0.97</v>
      </c>
      <c r="B196" s="28">
        <f>(A196*'PPV and 1-NPV vs. prevalence'!A$4)/(('PPV and 1-NPV vs. prevalence'!A$4*Data!A196)+(1-A196)*(1-'PPV and 1-NPV vs. prevalence'!B$4))</f>
        <v>0.9983748645720476</v>
      </c>
      <c r="C196" s="29">
        <f>((1-A196)*'PPV and 1-NPV vs. prevalence'!B$4)/(('PPV and 1-NPV vs. prevalence'!B$4*(1-Data!A196))+(Data!A196*(1-'PPV and 1-NPV vs. prevalence'!A$4)))</f>
        <v>0.37012987012987014</v>
      </c>
      <c r="D196" s="29">
        <f t="shared" si="3"/>
        <v>0.62987012987012991</v>
      </c>
    </row>
    <row r="197" spans="1:4" x14ac:dyDescent="0.2">
      <c r="A197">
        <v>0.97499999999999998</v>
      </c>
      <c r="B197" s="28">
        <f>(A197*'PPV and 1-NPV vs. prevalence'!A$4)/(('PPV and 1-NPV vs. prevalence'!A$4*Data!A197)+(1-A197)*(1-'PPV and 1-NPV vs. prevalence'!B$4))</f>
        <v>0.99865229110512133</v>
      </c>
      <c r="C197" s="29">
        <f>((1-A197)*'PPV and 1-NPV vs. prevalence'!B$4)/(('PPV and 1-NPV vs. prevalence'!B$4*(1-Data!A197))+(Data!A197*(1-'PPV and 1-NPV vs. prevalence'!A$4)))</f>
        <v>0.32758620689655171</v>
      </c>
      <c r="D197" s="29">
        <f t="shared" si="3"/>
        <v>0.67241379310344829</v>
      </c>
    </row>
    <row r="198" spans="1:4" x14ac:dyDescent="0.2">
      <c r="A198">
        <v>0.98</v>
      </c>
      <c r="B198" s="28">
        <f>(A198*'PPV and 1-NPV vs. prevalence'!A$4)/(('PPV and 1-NPV vs. prevalence'!A$4*Data!A198)+(1-A198)*(1-'PPV and 1-NPV vs. prevalence'!B$4))</f>
        <v>0.99892703862660948</v>
      </c>
      <c r="C198" s="29">
        <f>((1-A198)*'PPV and 1-NPV vs. prevalence'!B$4)/(('PPV and 1-NPV vs. prevalence'!B$4*(1-Data!A198))+(Data!A198*(1-'PPV and 1-NPV vs. prevalence'!A$4)))</f>
        <v>0.27941176470588236</v>
      </c>
      <c r="D198" s="29">
        <f t="shared" si="3"/>
        <v>0.72058823529411764</v>
      </c>
    </row>
    <row r="199" spans="1:4" x14ac:dyDescent="0.2">
      <c r="A199">
        <v>0.98499999999999999</v>
      </c>
      <c r="B199" s="28">
        <f>(A199*'PPV and 1-NPV vs. prevalence'!A$4)/(('PPV and 1-NPV vs. prevalence'!A$4*Data!A199)+(1-A199)*(1-'PPV and 1-NPV vs. prevalence'!B$4))</f>
        <v>0.99919914575547253</v>
      </c>
      <c r="C199" s="29">
        <f>((1-A199)*'PPV and 1-NPV vs. prevalence'!B$4)/(('PPV and 1-NPV vs. prevalence'!B$4*(1-Data!A199))+(Data!A199*(1-'PPV and 1-NPV vs. prevalence'!A$4)))</f>
        <v>0.22440944881889763</v>
      </c>
      <c r="D199" s="29">
        <f t="shared" si="3"/>
        <v>0.77559055118110232</v>
      </c>
    </row>
    <row r="200" spans="1:4" x14ac:dyDescent="0.2">
      <c r="A200">
        <v>0.99</v>
      </c>
      <c r="B200" s="28">
        <f>(A200*'PPV and 1-NPV vs. prevalence'!A$4)/(('PPV and 1-NPV vs. prevalence'!A$4*Data!A200)+(1-A200)*(1-'PPV and 1-NPV vs. prevalence'!B$4))</f>
        <v>0.99946865037194466</v>
      </c>
      <c r="C200" s="29">
        <f>((1-A200)*'PPV and 1-NPV vs. prevalence'!B$4)/(('PPV and 1-NPV vs. prevalence'!B$4*(1-Data!A200))+(Data!A200*(1-'PPV and 1-NPV vs. prevalence'!A$4)))</f>
        <v>0.16101694915254236</v>
      </c>
      <c r="D200" s="29">
        <f t="shared" si="3"/>
        <v>0.83898305084745761</v>
      </c>
    </row>
    <row r="201" spans="1:4" x14ac:dyDescent="0.2">
      <c r="A201">
        <v>0.995</v>
      </c>
      <c r="B201" s="28">
        <f>(A201*'PPV and 1-NPV vs. prevalence'!A$4)/(('PPV and 1-NPV vs. prevalence'!A$4*Data!A201)+(1-A201)*(1-'PPV and 1-NPV vs. prevalence'!B$4))</f>
        <v>0.99973558963511377</v>
      </c>
      <c r="C201" s="29">
        <f>((1-A201)*'PPV and 1-NPV vs. prevalence'!B$4)/(('PPV and 1-NPV vs. prevalence'!B$4*(1-Data!A201))+(Data!A201*(1-'PPV and 1-NPV vs. prevalence'!A$4)))</f>
        <v>8.7155963302752298E-2</v>
      </c>
      <c r="D201" s="29">
        <f t="shared" si="3"/>
        <v>0.91284403669724767</v>
      </c>
    </row>
    <row r="202" spans="1:4" x14ac:dyDescent="0.2">
      <c r="A202">
        <v>1</v>
      </c>
      <c r="B202" s="28">
        <f>(A202*'PPV and 1-NPV vs. prevalence'!A$4)/(('PPV and 1-NPV vs. prevalence'!A$4*Data!A202)+(1-A202)*(1-'PPV and 1-NPV vs. prevalence'!B$4))</f>
        <v>1</v>
      </c>
      <c r="C202" s="29">
        <f>((1-A202)*'PPV and 1-NPV vs. prevalence'!B$4)/(('PPV and 1-NPV vs. prevalence'!B$4*(1-Data!A202))+(Data!A202*(1-'PPV and 1-NPV vs. prevalence'!A$4)))</f>
        <v>0</v>
      </c>
      <c r="D202" s="29">
        <f t="shared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PPV, NPV, LR calculations</vt:lpstr>
      <vt:lpstr>PPV and 1-NPV vs. prevalence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Borysiak</dc:creator>
  <cp:lastModifiedBy>Microsoft Office User</cp:lastModifiedBy>
  <dcterms:created xsi:type="dcterms:W3CDTF">2014-12-11T18:30:32Z</dcterms:created>
  <dcterms:modified xsi:type="dcterms:W3CDTF">2016-03-04T22:20:20Z</dcterms:modified>
</cp:coreProperties>
</file>