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kinatil/Dropbox/Senescence paper 2/Molecular biosystems/2nd submission/"/>
    </mc:Choice>
  </mc:AlternateContent>
  <bookViews>
    <workbookView xWindow="0" yWindow="460" windowWidth="51200" windowHeight="26940"/>
  </bookViews>
  <sheets>
    <sheet name="Targeted lipidomics" sheetId="2" r:id="rId1"/>
    <sheet name="Untargeted lipidomics" sheetId="4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65" i="2" l="1"/>
  <c r="R165" i="2"/>
  <c r="T165" i="2"/>
  <c r="R91" i="2"/>
  <c r="S91" i="2"/>
  <c r="T91" i="2"/>
  <c r="U91" i="2"/>
  <c r="V91" i="2"/>
  <c r="W91" i="2"/>
  <c r="X91" i="2"/>
  <c r="Y91" i="2"/>
  <c r="Z91" i="2"/>
  <c r="R92" i="2"/>
  <c r="S92" i="2"/>
  <c r="T92" i="2"/>
  <c r="U92" i="2"/>
  <c r="V92" i="2"/>
  <c r="W92" i="2"/>
  <c r="X92" i="2"/>
  <c r="Y92" i="2"/>
  <c r="Z92" i="2"/>
  <c r="R93" i="2"/>
  <c r="S93" i="2"/>
  <c r="T93" i="2"/>
  <c r="U93" i="2"/>
  <c r="V93" i="2"/>
  <c r="W93" i="2"/>
  <c r="X93" i="2"/>
  <c r="Y93" i="2"/>
  <c r="Z93" i="2"/>
  <c r="R94" i="2"/>
  <c r="S94" i="2"/>
  <c r="T94" i="2"/>
  <c r="U94" i="2"/>
  <c r="V94" i="2"/>
  <c r="W94" i="2"/>
  <c r="X94" i="2"/>
  <c r="Y94" i="2"/>
  <c r="Z94" i="2"/>
  <c r="Z90" i="2"/>
  <c r="R90" i="2"/>
  <c r="T90" i="2"/>
  <c r="U90" i="2"/>
  <c r="V90" i="2"/>
  <c r="W90" i="2"/>
  <c r="X90" i="2"/>
  <c r="Y90" i="2"/>
  <c r="S89" i="2"/>
  <c r="R89" i="2"/>
  <c r="S90" i="2"/>
  <c r="P4" i="4"/>
  <c r="O4" i="4"/>
  <c r="Q4" i="4"/>
  <c r="AD4" i="4"/>
  <c r="AC4" i="4"/>
  <c r="AE4" i="4"/>
  <c r="AP4" i="4"/>
  <c r="AO4" i="4"/>
  <c r="AQ4" i="4"/>
  <c r="F4" i="4"/>
  <c r="AP5" i="4"/>
  <c r="AO5" i="4"/>
  <c r="AQ5" i="4"/>
  <c r="AP6" i="4"/>
  <c r="AO6" i="4"/>
  <c r="AQ6" i="4"/>
  <c r="AP7" i="4"/>
  <c r="AO7" i="4"/>
  <c r="AQ7" i="4"/>
  <c r="AP8" i="4"/>
  <c r="AO8" i="4"/>
  <c r="AQ8" i="4"/>
  <c r="AP9" i="4"/>
  <c r="AO9" i="4"/>
  <c r="AQ9" i="4"/>
  <c r="AP10" i="4"/>
  <c r="AO10" i="4"/>
  <c r="AQ10" i="4"/>
  <c r="AP11" i="4"/>
  <c r="AO11" i="4"/>
  <c r="AQ11" i="4"/>
  <c r="AP12" i="4"/>
  <c r="AO12" i="4"/>
  <c r="AQ12" i="4"/>
  <c r="AP13" i="4"/>
  <c r="AO13" i="4"/>
  <c r="AQ13" i="4"/>
  <c r="AP14" i="4"/>
  <c r="AO14" i="4"/>
  <c r="AQ14" i="4"/>
  <c r="AP15" i="4"/>
  <c r="AO15" i="4"/>
  <c r="AQ15" i="4"/>
  <c r="AP16" i="4"/>
  <c r="AO16" i="4"/>
  <c r="AQ16" i="4"/>
  <c r="AP17" i="4"/>
  <c r="AO17" i="4"/>
  <c r="AQ17" i="4"/>
  <c r="AP18" i="4"/>
  <c r="AO18" i="4"/>
  <c r="AQ18" i="4"/>
  <c r="AP19" i="4"/>
  <c r="AO19" i="4"/>
  <c r="AQ19" i="4"/>
  <c r="AP20" i="4"/>
  <c r="AO20" i="4"/>
  <c r="AQ20" i="4"/>
  <c r="AP21" i="4"/>
  <c r="AO21" i="4"/>
  <c r="AQ21" i="4"/>
  <c r="AP22" i="4"/>
  <c r="AO22" i="4"/>
  <c r="AQ22" i="4"/>
  <c r="AD5" i="4"/>
  <c r="AC5" i="4"/>
  <c r="AE5" i="4"/>
  <c r="AD6" i="4"/>
  <c r="AC6" i="4"/>
  <c r="AE6" i="4"/>
  <c r="AD7" i="4"/>
  <c r="AC7" i="4"/>
  <c r="AE7" i="4"/>
  <c r="AD8" i="4"/>
  <c r="AC8" i="4"/>
  <c r="AE8" i="4"/>
  <c r="AD9" i="4"/>
  <c r="AC9" i="4"/>
  <c r="AE9" i="4"/>
  <c r="AD10" i="4"/>
  <c r="AC10" i="4"/>
  <c r="AE10" i="4"/>
  <c r="AD11" i="4"/>
  <c r="AC11" i="4"/>
  <c r="AE11" i="4"/>
  <c r="AD12" i="4"/>
  <c r="AC12" i="4"/>
  <c r="AE12" i="4"/>
  <c r="AD13" i="4"/>
  <c r="AC13" i="4"/>
  <c r="AE13" i="4"/>
  <c r="AD14" i="4"/>
  <c r="AC14" i="4"/>
  <c r="AE14" i="4"/>
  <c r="AD15" i="4"/>
  <c r="AC15" i="4"/>
  <c r="AE15" i="4"/>
  <c r="AD16" i="4"/>
  <c r="AC16" i="4"/>
  <c r="AE16" i="4"/>
  <c r="AD17" i="4"/>
  <c r="AC17" i="4"/>
  <c r="AE17" i="4"/>
  <c r="AD18" i="4"/>
  <c r="AC18" i="4"/>
  <c r="AE18" i="4"/>
  <c r="AD19" i="4"/>
  <c r="AC19" i="4"/>
  <c r="AE19" i="4"/>
  <c r="AD20" i="4"/>
  <c r="AC20" i="4"/>
  <c r="AE20" i="4"/>
  <c r="AD21" i="4"/>
  <c r="AC21" i="4"/>
  <c r="AE21" i="4"/>
  <c r="AD22" i="4"/>
  <c r="AC22" i="4"/>
  <c r="AE22" i="4"/>
  <c r="P5" i="4"/>
  <c r="O5" i="4"/>
  <c r="Q5" i="4"/>
  <c r="P6" i="4"/>
  <c r="O6" i="4"/>
  <c r="Q6" i="4"/>
  <c r="P7" i="4"/>
  <c r="O7" i="4"/>
  <c r="Q7" i="4"/>
  <c r="P8" i="4"/>
  <c r="O8" i="4"/>
  <c r="Q8" i="4"/>
  <c r="P9" i="4"/>
  <c r="O9" i="4"/>
  <c r="Q9" i="4"/>
  <c r="P10" i="4"/>
  <c r="O10" i="4"/>
  <c r="Q10" i="4"/>
  <c r="P11" i="4"/>
  <c r="O11" i="4"/>
  <c r="Q11" i="4"/>
  <c r="P12" i="4"/>
  <c r="O12" i="4"/>
  <c r="Q12" i="4"/>
  <c r="P13" i="4"/>
  <c r="O13" i="4"/>
  <c r="Q13" i="4"/>
  <c r="P14" i="4"/>
  <c r="O14" i="4"/>
  <c r="Q14" i="4"/>
  <c r="P15" i="4"/>
  <c r="O15" i="4"/>
  <c r="Q15" i="4"/>
  <c r="P16" i="4"/>
  <c r="O16" i="4"/>
  <c r="Q16" i="4"/>
  <c r="P17" i="4"/>
  <c r="O17" i="4"/>
  <c r="Q17" i="4"/>
  <c r="P18" i="4"/>
  <c r="O18" i="4"/>
  <c r="Q18" i="4"/>
  <c r="P19" i="4"/>
  <c r="O19" i="4"/>
  <c r="Q19" i="4"/>
  <c r="P20" i="4"/>
  <c r="O20" i="4"/>
  <c r="Q20" i="4"/>
  <c r="P21" i="4"/>
  <c r="O21" i="4"/>
  <c r="Q21" i="4"/>
  <c r="P22" i="4"/>
  <c r="O22" i="4"/>
  <c r="Q22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4" i="4"/>
  <c r="S154" i="2"/>
  <c r="R154" i="2"/>
  <c r="Z3" i="2"/>
  <c r="R3" i="2"/>
  <c r="X3" i="2"/>
  <c r="R4" i="2"/>
  <c r="S4" i="2"/>
  <c r="T4" i="2"/>
  <c r="U4" i="2"/>
  <c r="V4" i="2"/>
  <c r="W4" i="2"/>
  <c r="X4" i="2"/>
  <c r="Y4" i="2"/>
  <c r="Z4" i="2"/>
  <c r="R5" i="2"/>
  <c r="S5" i="2"/>
  <c r="T5" i="2"/>
  <c r="U5" i="2"/>
  <c r="V5" i="2"/>
  <c r="W5" i="2"/>
  <c r="X5" i="2"/>
  <c r="Y5" i="2"/>
  <c r="Z5" i="2"/>
  <c r="R6" i="2"/>
  <c r="S6" i="2"/>
  <c r="T6" i="2"/>
  <c r="U6" i="2"/>
  <c r="V6" i="2"/>
  <c r="W6" i="2"/>
  <c r="X6" i="2"/>
  <c r="Y6" i="2"/>
  <c r="Z6" i="2"/>
  <c r="R7" i="2"/>
  <c r="S7" i="2"/>
  <c r="T7" i="2"/>
  <c r="U7" i="2"/>
  <c r="V7" i="2"/>
  <c r="W7" i="2"/>
  <c r="X7" i="2"/>
  <c r="Y7" i="2"/>
  <c r="Z7" i="2"/>
  <c r="R8" i="2"/>
  <c r="S8" i="2"/>
  <c r="T8" i="2"/>
  <c r="U8" i="2"/>
  <c r="V8" i="2"/>
  <c r="W8" i="2"/>
  <c r="X8" i="2"/>
  <c r="Y8" i="2"/>
  <c r="Z8" i="2"/>
  <c r="R9" i="2"/>
  <c r="S9" i="2"/>
  <c r="T9" i="2"/>
  <c r="U9" i="2"/>
  <c r="V9" i="2"/>
  <c r="W9" i="2"/>
  <c r="X9" i="2"/>
  <c r="Y9" i="2"/>
  <c r="Z9" i="2"/>
  <c r="R10" i="2"/>
  <c r="S10" i="2"/>
  <c r="T10" i="2"/>
  <c r="U10" i="2"/>
  <c r="V10" i="2"/>
  <c r="W10" i="2"/>
  <c r="X10" i="2"/>
  <c r="Y10" i="2"/>
  <c r="Z10" i="2"/>
  <c r="R11" i="2"/>
  <c r="S11" i="2"/>
  <c r="T11" i="2"/>
  <c r="U11" i="2"/>
  <c r="V11" i="2"/>
  <c r="W11" i="2"/>
  <c r="X11" i="2"/>
  <c r="Y11" i="2"/>
  <c r="Z11" i="2"/>
  <c r="R12" i="2"/>
  <c r="S12" i="2"/>
  <c r="T12" i="2"/>
  <c r="U12" i="2"/>
  <c r="V12" i="2"/>
  <c r="W12" i="2"/>
  <c r="X12" i="2"/>
  <c r="Y12" i="2"/>
  <c r="Z12" i="2"/>
  <c r="R13" i="2"/>
  <c r="S13" i="2"/>
  <c r="T13" i="2"/>
  <c r="U13" i="2"/>
  <c r="V13" i="2"/>
  <c r="W13" i="2"/>
  <c r="X13" i="2"/>
  <c r="Y13" i="2"/>
  <c r="Z13" i="2"/>
  <c r="R14" i="2"/>
  <c r="S14" i="2"/>
  <c r="T14" i="2"/>
  <c r="U14" i="2"/>
  <c r="V14" i="2"/>
  <c r="W14" i="2"/>
  <c r="X14" i="2"/>
  <c r="Y14" i="2"/>
  <c r="Z14" i="2"/>
  <c r="R15" i="2"/>
  <c r="S15" i="2"/>
  <c r="T15" i="2"/>
  <c r="U15" i="2"/>
  <c r="V15" i="2"/>
  <c r="W15" i="2"/>
  <c r="X15" i="2"/>
  <c r="Y15" i="2"/>
  <c r="Z15" i="2"/>
  <c r="R16" i="2"/>
  <c r="S16" i="2"/>
  <c r="T16" i="2"/>
  <c r="U16" i="2"/>
  <c r="V16" i="2"/>
  <c r="W16" i="2"/>
  <c r="X16" i="2"/>
  <c r="Y16" i="2"/>
  <c r="Z16" i="2"/>
  <c r="R17" i="2"/>
  <c r="S17" i="2"/>
  <c r="T17" i="2"/>
  <c r="U17" i="2"/>
  <c r="V17" i="2"/>
  <c r="W17" i="2"/>
  <c r="X17" i="2"/>
  <c r="Y17" i="2"/>
  <c r="Z17" i="2"/>
  <c r="R18" i="2"/>
  <c r="S18" i="2"/>
  <c r="T18" i="2"/>
  <c r="U18" i="2"/>
  <c r="V18" i="2"/>
  <c r="W18" i="2"/>
  <c r="X18" i="2"/>
  <c r="Y18" i="2"/>
  <c r="Z18" i="2"/>
  <c r="R20" i="2"/>
  <c r="S20" i="2"/>
  <c r="T20" i="2"/>
  <c r="U20" i="2"/>
  <c r="V20" i="2"/>
  <c r="W20" i="2"/>
  <c r="X20" i="2"/>
  <c r="Y20" i="2"/>
  <c r="Z20" i="2"/>
  <c r="R21" i="2"/>
  <c r="S21" i="2"/>
  <c r="T21" i="2"/>
  <c r="U21" i="2"/>
  <c r="V21" i="2"/>
  <c r="W21" i="2"/>
  <c r="X21" i="2"/>
  <c r="Y21" i="2"/>
  <c r="Z21" i="2"/>
  <c r="R22" i="2"/>
  <c r="S22" i="2"/>
  <c r="T22" i="2"/>
  <c r="U22" i="2"/>
  <c r="V22" i="2"/>
  <c r="W22" i="2"/>
  <c r="X22" i="2"/>
  <c r="Y22" i="2"/>
  <c r="Z22" i="2"/>
  <c r="R23" i="2"/>
  <c r="S23" i="2"/>
  <c r="T23" i="2"/>
  <c r="U23" i="2"/>
  <c r="V23" i="2"/>
  <c r="W23" i="2"/>
  <c r="X23" i="2"/>
  <c r="Y23" i="2"/>
  <c r="Z23" i="2"/>
  <c r="R24" i="2"/>
  <c r="S24" i="2"/>
  <c r="T24" i="2"/>
  <c r="U24" i="2"/>
  <c r="V24" i="2"/>
  <c r="W24" i="2"/>
  <c r="X24" i="2"/>
  <c r="Y24" i="2"/>
  <c r="Z24" i="2"/>
  <c r="R25" i="2"/>
  <c r="S25" i="2"/>
  <c r="T25" i="2"/>
  <c r="U25" i="2"/>
  <c r="V25" i="2"/>
  <c r="W25" i="2"/>
  <c r="X25" i="2"/>
  <c r="Y25" i="2"/>
  <c r="Z25" i="2"/>
  <c r="R26" i="2"/>
  <c r="S26" i="2"/>
  <c r="T26" i="2"/>
  <c r="U26" i="2"/>
  <c r="V26" i="2"/>
  <c r="W26" i="2"/>
  <c r="X26" i="2"/>
  <c r="Y26" i="2"/>
  <c r="Z26" i="2"/>
  <c r="R28" i="2"/>
  <c r="S28" i="2"/>
  <c r="T28" i="2"/>
  <c r="U28" i="2"/>
  <c r="V28" i="2"/>
  <c r="W28" i="2"/>
  <c r="X28" i="2"/>
  <c r="Y28" i="2"/>
  <c r="Z28" i="2"/>
  <c r="R29" i="2"/>
  <c r="S29" i="2"/>
  <c r="T29" i="2"/>
  <c r="U29" i="2"/>
  <c r="V29" i="2"/>
  <c r="W29" i="2"/>
  <c r="X29" i="2"/>
  <c r="Y29" i="2"/>
  <c r="Z29" i="2"/>
  <c r="R30" i="2"/>
  <c r="S30" i="2"/>
  <c r="T30" i="2"/>
  <c r="U30" i="2"/>
  <c r="V30" i="2"/>
  <c r="W30" i="2"/>
  <c r="X30" i="2"/>
  <c r="Y30" i="2"/>
  <c r="Z30" i="2"/>
  <c r="R31" i="2"/>
  <c r="S31" i="2"/>
  <c r="T31" i="2"/>
  <c r="U31" i="2"/>
  <c r="V31" i="2"/>
  <c r="W31" i="2"/>
  <c r="X31" i="2"/>
  <c r="Y31" i="2"/>
  <c r="Z31" i="2"/>
  <c r="R32" i="2"/>
  <c r="S32" i="2"/>
  <c r="T32" i="2"/>
  <c r="U32" i="2"/>
  <c r="V32" i="2"/>
  <c r="W32" i="2"/>
  <c r="X32" i="2"/>
  <c r="Y32" i="2"/>
  <c r="Z32" i="2"/>
  <c r="R33" i="2"/>
  <c r="S33" i="2"/>
  <c r="T33" i="2"/>
  <c r="U33" i="2"/>
  <c r="V33" i="2"/>
  <c r="W33" i="2"/>
  <c r="X33" i="2"/>
  <c r="Y33" i="2"/>
  <c r="Z33" i="2"/>
  <c r="R34" i="2"/>
  <c r="S34" i="2"/>
  <c r="T34" i="2"/>
  <c r="U34" i="2"/>
  <c r="V34" i="2"/>
  <c r="W34" i="2"/>
  <c r="X34" i="2"/>
  <c r="Y34" i="2"/>
  <c r="Z34" i="2"/>
  <c r="R35" i="2"/>
  <c r="S35" i="2"/>
  <c r="T35" i="2"/>
  <c r="U35" i="2"/>
  <c r="V35" i="2"/>
  <c r="W35" i="2"/>
  <c r="X35" i="2"/>
  <c r="Y35" i="2"/>
  <c r="Z35" i="2"/>
  <c r="R37" i="2"/>
  <c r="S37" i="2"/>
  <c r="T37" i="2"/>
  <c r="U37" i="2"/>
  <c r="V37" i="2"/>
  <c r="W37" i="2"/>
  <c r="X37" i="2"/>
  <c r="Y37" i="2"/>
  <c r="Z37" i="2"/>
  <c r="R38" i="2"/>
  <c r="S38" i="2"/>
  <c r="T38" i="2"/>
  <c r="U38" i="2"/>
  <c r="V38" i="2"/>
  <c r="W38" i="2"/>
  <c r="X38" i="2"/>
  <c r="Y38" i="2"/>
  <c r="Z38" i="2"/>
  <c r="R39" i="2"/>
  <c r="S39" i="2"/>
  <c r="T39" i="2"/>
  <c r="U39" i="2"/>
  <c r="V39" i="2"/>
  <c r="W39" i="2"/>
  <c r="X39" i="2"/>
  <c r="Y39" i="2"/>
  <c r="Z39" i="2"/>
  <c r="R40" i="2"/>
  <c r="S40" i="2"/>
  <c r="T40" i="2"/>
  <c r="U40" i="2"/>
  <c r="V40" i="2"/>
  <c r="W40" i="2"/>
  <c r="X40" i="2"/>
  <c r="Y40" i="2"/>
  <c r="Z40" i="2"/>
  <c r="R41" i="2"/>
  <c r="S41" i="2"/>
  <c r="T41" i="2"/>
  <c r="U41" i="2"/>
  <c r="V41" i="2"/>
  <c r="W41" i="2"/>
  <c r="X41" i="2"/>
  <c r="Y41" i="2"/>
  <c r="Z41" i="2"/>
  <c r="R42" i="2"/>
  <c r="S42" i="2"/>
  <c r="T42" i="2"/>
  <c r="U42" i="2"/>
  <c r="V42" i="2"/>
  <c r="W42" i="2"/>
  <c r="X42" i="2"/>
  <c r="Y42" i="2"/>
  <c r="Z42" i="2"/>
  <c r="R43" i="2"/>
  <c r="S43" i="2"/>
  <c r="T43" i="2"/>
  <c r="U43" i="2"/>
  <c r="V43" i="2"/>
  <c r="W43" i="2"/>
  <c r="X43" i="2"/>
  <c r="Y43" i="2"/>
  <c r="Z43" i="2"/>
  <c r="R44" i="2"/>
  <c r="S44" i="2"/>
  <c r="T44" i="2"/>
  <c r="U44" i="2"/>
  <c r="V44" i="2"/>
  <c r="W44" i="2"/>
  <c r="X44" i="2"/>
  <c r="Y44" i="2"/>
  <c r="Z44" i="2"/>
  <c r="R45" i="2"/>
  <c r="S45" i="2"/>
  <c r="T45" i="2"/>
  <c r="U45" i="2"/>
  <c r="V45" i="2"/>
  <c r="W45" i="2"/>
  <c r="X45" i="2"/>
  <c r="Y45" i="2"/>
  <c r="Z45" i="2"/>
  <c r="R46" i="2"/>
  <c r="S46" i="2"/>
  <c r="T46" i="2"/>
  <c r="U46" i="2"/>
  <c r="V46" i="2"/>
  <c r="W46" i="2"/>
  <c r="X46" i="2"/>
  <c r="Y46" i="2"/>
  <c r="Z46" i="2"/>
  <c r="R47" i="2"/>
  <c r="S47" i="2"/>
  <c r="T47" i="2"/>
  <c r="U47" i="2"/>
  <c r="V47" i="2"/>
  <c r="W47" i="2"/>
  <c r="X47" i="2"/>
  <c r="Y47" i="2"/>
  <c r="Z47" i="2"/>
  <c r="R48" i="2"/>
  <c r="S48" i="2"/>
  <c r="T48" i="2"/>
  <c r="U48" i="2"/>
  <c r="V48" i="2"/>
  <c r="W48" i="2"/>
  <c r="X48" i="2"/>
  <c r="Y48" i="2"/>
  <c r="Z48" i="2"/>
  <c r="R49" i="2"/>
  <c r="S49" i="2"/>
  <c r="T49" i="2"/>
  <c r="U49" i="2"/>
  <c r="V49" i="2"/>
  <c r="W49" i="2"/>
  <c r="X49" i="2"/>
  <c r="Y49" i="2"/>
  <c r="Z49" i="2"/>
  <c r="R50" i="2"/>
  <c r="S50" i="2"/>
  <c r="T50" i="2"/>
  <c r="U50" i="2"/>
  <c r="V50" i="2"/>
  <c r="W50" i="2"/>
  <c r="X50" i="2"/>
  <c r="Y50" i="2"/>
  <c r="Z50" i="2"/>
  <c r="R51" i="2"/>
  <c r="S51" i="2"/>
  <c r="T51" i="2"/>
  <c r="U51" i="2"/>
  <c r="V51" i="2"/>
  <c r="W51" i="2"/>
  <c r="X51" i="2"/>
  <c r="Y51" i="2"/>
  <c r="Z51" i="2"/>
  <c r="R52" i="2"/>
  <c r="S52" i="2"/>
  <c r="T52" i="2"/>
  <c r="U52" i="2"/>
  <c r="V52" i="2"/>
  <c r="W52" i="2"/>
  <c r="X52" i="2"/>
  <c r="Y52" i="2"/>
  <c r="Z52" i="2"/>
  <c r="R53" i="2"/>
  <c r="S53" i="2"/>
  <c r="T53" i="2"/>
  <c r="U53" i="2"/>
  <c r="V53" i="2"/>
  <c r="W53" i="2"/>
  <c r="X53" i="2"/>
  <c r="Y53" i="2"/>
  <c r="Z53" i="2"/>
  <c r="R54" i="2"/>
  <c r="S54" i="2"/>
  <c r="T54" i="2"/>
  <c r="U54" i="2"/>
  <c r="V54" i="2"/>
  <c r="W54" i="2"/>
  <c r="X54" i="2"/>
  <c r="Y54" i="2"/>
  <c r="Z54" i="2"/>
  <c r="R55" i="2"/>
  <c r="S55" i="2"/>
  <c r="T55" i="2"/>
  <c r="U55" i="2"/>
  <c r="V55" i="2"/>
  <c r="W55" i="2"/>
  <c r="X55" i="2"/>
  <c r="Y55" i="2"/>
  <c r="Z55" i="2"/>
  <c r="R56" i="2"/>
  <c r="S56" i="2"/>
  <c r="T56" i="2"/>
  <c r="U56" i="2"/>
  <c r="V56" i="2"/>
  <c r="W56" i="2"/>
  <c r="X56" i="2"/>
  <c r="Y56" i="2"/>
  <c r="Z56" i="2"/>
  <c r="R57" i="2"/>
  <c r="S57" i="2"/>
  <c r="T57" i="2"/>
  <c r="U57" i="2"/>
  <c r="V57" i="2"/>
  <c r="W57" i="2"/>
  <c r="X57" i="2"/>
  <c r="Y57" i="2"/>
  <c r="Z57" i="2"/>
  <c r="R58" i="2"/>
  <c r="S58" i="2"/>
  <c r="T58" i="2"/>
  <c r="U58" i="2"/>
  <c r="V58" i="2"/>
  <c r="W58" i="2"/>
  <c r="X58" i="2"/>
  <c r="Y58" i="2"/>
  <c r="Z58" i="2"/>
  <c r="R59" i="2"/>
  <c r="S59" i="2"/>
  <c r="T59" i="2"/>
  <c r="U59" i="2"/>
  <c r="V59" i="2"/>
  <c r="W59" i="2"/>
  <c r="X59" i="2"/>
  <c r="Y59" i="2"/>
  <c r="Z59" i="2"/>
  <c r="R60" i="2"/>
  <c r="S60" i="2"/>
  <c r="T60" i="2"/>
  <c r="U60" i="2"/>
  <c r="V60" i="2"/>
  <c r="W60" i="2"/>
  <c r="X60" i="2"/>
  <c r="Y60" i="2"/>
  <c r="Z60" i="2"/>
  <c r="R61" i="2"/>
  <c r="S61" i="2"/>
  <c r="T61" i="2"/>
  <c r="U61" i="2"/>
  <c r="V61" i="2"/>
  <c r="W61" i="2"/>
  <c r="X61" i="2"/>
  <c r="Y61" i="2"/>
  <c r="Z61" i="2"/>
  <c r="R62" i="2"/>
  <c r="S62" i="2"/>
  <c r="T62" i="2"/>
  <c r="U62" i="2"/>
  <c r="V62" i="2"/>
  <c r="W62" i="2"/>
  <c r="X62" i="2"/>
  <c r="Y62" i="2"/>
  <c r="Z62" i="2"/>
  <c r="R63" i="2"/>
  <c r="S63" i="2"/>
  <c r="T63" i="2"/>
  <c r="U63" i="2"/>
  <c r="V63" i="2"/>
  <c r="W63" i="2"/>
  <c r="X63" i="2"/>
  <c r="Y63" i="2"/>
  <c r="Z63" i="2"/>
  <c r="R64" i="2"/>
  <c r="S64" i="2"/>
  <c r="T64" i="2"/>
  <c r="U64" i="2"/>
  <c r="V64" i="2"/>
  <c r="W64" i="2"/>
  <c r="X64" i="2"/>
  <c r="Y64" i="2"/>
  <c r="Z64" i="2"/>
  <c r="R65" i="2"/>
  <c r="S65" i="2"/>
  <c r="T65" i="2"/>
  <c r="U65" i="2"/>
  <c r="V65" i="2"/>
  <c r="W65" i="2"/>
  <c r="X65" i="2"/>
  <c r="Y65" i="2"/>
  <c r="Z65" i="2"/>
  <c r="R66" i="2"/>
  <c r="S66" i="2"/>
  <c r="T66" i="2"/>
  <c r="U66" i="2"/>
  <c r="V66" i="2"/>
  <c r="W66" i="2"/>
  <c r="X66" i="2"/>
  <c r="Y66" i="2"/>
  <c r="Z66" i="2"/>
  <c r="R67" i="2"/>
  <c r="S67" i="2"/>
  <c r="T67" i="2"/>
  <c r="U67" i="2"/>
  <c r="V67" i="2"/>
  <c r="W67" i="2"/>
  <c r="X67" i="2"/>
  <c r="Y67" i="2"/>
  <c r="Z67" i="2"/>
  <c r="R68" i="2"/>
  <c r="S68" i="2"/>
  <c r="T68" i="2"/>
  <c r="U68" i="2"/>
  <c r="V68" i="2"/>
  <c r="W68" i="2"/>
  <c r="X68" i="2"/>
  <c r="Y68" i="2"/>
  <c r="Z68" i="2"/>
  <c r="R69" i="2"/>
  <c r="S69" i="2"/>
  <c r="T69" i="2"/>
  <c r="U69" i="2"/>
  <c r="V69" i="2"/>
  <c r="W69" i="2"/>
  <c r="X69" i="2"/>
  <c r="Y69" i="2"/>
  <c r="Z69" i="2"/>
  <c r="R70" i="2"/>
  <c r="S70" i="2"/>
  <c r="T70" i="2"/>
  <c r="U70" i="2"/>
  <c r="V70" i="2"/>
  <c r="W70" i="2"/>
  <c r="X70" i="2"/>
  <c r="Y70" i="2"/>
  <c r="Z70" i="2"/>
  <c r="R71" i="2"/>
  <c r="S71" i="2"/>
  <c r="T71" i="2"/>
  <c r="U71" i="2"/>
  <c r="V71" i="2"/>
  <c r="W71" i="2"/>
  <c r="X71" i="2"/>
  <c r="Y71" i="2"/>
  <c r="Z71" i="2"/>
  <c r="R72" i="2"/>
  <c r="S72" i="2"/>
  <c r="T72" i="2"/>
  <c r="U72" i="2"/>
  <c r="V72" i="2"/>
  <c r="W72" i="2"/>
  <c r="X72" i="2"/>
  <c r="Y72" i="2"/>
  <c r="Z72" i="2"/>
  <c r="R73" i="2"/>
  <c r="S73" i="2"/>
  <c r="T73" i="2"/>
  <c r="U73" i="2"/>
  <c r="V73" i="2"/>
  <c r="W73" i="2"/>
  <c r="X73" i="2"/>
  <c r="Y73" i="2"/>
  <c r="Z73" i="2"/>
  <c r="R74" i="2"/>
  <c r="S74" i="2"/>
  <c r="T74" i="2"/>
  <c r="U74" i="2"/>
  <c r="V74" i="2"/>
  <c r="W74" i="2"/>
  <c r="X74" i="2"/>
  <c r="Y74" i="2"/>
  <c r="Z74" i="2"/>
  <c r="R75" i="2"/>
  <c r="S75" i="2"/>
  <c r="T75" i="2"/>
  <c r="U75" i="2"/>
  <c r="V75" i="2"/>
  <c r="W75" i="2"/>
  <c r="X75" i="2"/>
  <c r="Y75" i="2"/>
  <c r="Z75" i="2"/>
  <c r="R76" i="2"/>
  <c r="S76" i="2"/>
  <c r="T76" i="2"/>
  <c r="U76" i="2"/>
  <c r="V76" i="2"/>
  <c r="W76" i="2"/>
  <c r="X76" i="2"/>
  <c r="Y76" i="2"/>
  <c r="Z76" i="2"/>
  <c r="R77" i="2"/>
  <c r="S77" i="2"/>
  <c r="T77" i="2"/>
  <c r="U77" i="2"/>
  <c r="V77" i="2"/>
  <c r="W77" i="2"/>
  <c r="X77" i="2"/>
  <c r="Y77" i="2"/>
  <c r="Z77" i="2"/>
  <c r="R79" i="2"/>
  <c r="S79" i="2"/>
  <c r="T79" i="2"/>
  <c r="U79" i="2"/>
  <c r="V79" i="2"/>
  <c r="W79" i="2"/>
  <c r="X79" i="2"/>
  <c r="Y79" i="2"/>
  <c r="Z79" i="2"/>
  <c r="R80" i="2"/>
  <c r="S80" i="2"/>
  <c r="T80" i="2"/>
  <c r="U80" i="2"/>
  <c r="V80" i="2"/>
  <c r="W80" i="2"/>
  <c r="X80" i="2"/>
  <c r="Y80" i="2"/>
  <c r="Z80" i="2"/>
  <c r="R81" i="2"/>
  <c r="S81" i="2"/>
  <c r="T81" i="2"/>
  <c r="U81" i="2"/>
  <c r="V81" i="2"/>
  <c r="W81" i="2"/>
  <c r="X81" i="2"/>
  <c r="Y81" i="2"/>
  <c r="Z81" i="2"/>
  <c r="R82" i="2"/>
  <c r="S82" i="2"/>
  <c r="T82" i="2"/>
  <c r="U82" i="2"/>
  <c r="V82" i="2"/>
  <c r="W82" i="2"/>
  <c r="X82" i="2"/>
  <c r="Y82" i="2"/>
  <c r="Z82" i="2"/>
  <c r="R83" i="2"/>
  <c r="S83" i="2"/>
  <c r="T83" i="2"/>
  <c r="U83" i="2"/>
  <c r="V83" i="2"/>
  <c r="W83" i="2"/>
  <c r="X83" i="2"/>
  <c r="Y83" i="2"/>
  <c r="Z83" i="2"/>
  <c r="R84" i="2"/>
  <c r="S84" i="2"/>
  <c r="T84" i="2"/>
  <c r="U84" i="2"/>
  <c r="V84" i="2"/>
  <c r="W84" i="2"/>
  <c r="X84" i="2"/>
  <c r="Y84" i="2"/>
  <c r="Z84" i="2"/>
  <c r="R85" i="2"/>
  <c r="S85" i="2"/>
  <c r="T85" i="2"/>
  <c r="U85" i="2"/>
  <c r="V85" i="2"/>
  <c r="W85" i="2"/>
  <c r="X85" i="2"/>
  <c r="Y85" i="2"/>
  <c r="Z85" i="2"/>
  <c r="R86" i="2"/>
  <c r="S86" i="2"/>
  <c r="T86" i="2"/>
  <c r="U86" i="2"/>
  <c r="V86" i="2"/>
  <c r="W86" i="2"/>
  <c r="X86" i="2"/>
  <c r="Y86" i="2"/>
  <c r="Z86" i="2"/>
  <c r="R87" i="2"/>
  <c r="S87" i="2"/>
  <c r="T87" i="2"/>
  <c r="U87" i="2"/>
  <c r="V87" i="2"/>
  <c r="W87" i="2"/>
  <c r="X87" i="2"/>
  <c r="Y87" i="2"/>
  <c r="Z87" i="2"/>
  <c r="R88" i="2"/>
  <c r="S88" i="2"/>
  <c r="T88" i="2"/>
  <c r="U88" i="2"/>
  <c r="V88" i="2"/>
  <c r="W88" i="2"/>
  <c r="X88" i="2"/>
  <c r="Y88" i="2"/>
  <c r="Z88" i="2"/>
  <c r="T89" i="2"/>
  <c r="U89" i="2"/>
  <c r="V89" i="2"/>
  <c r="W89" i="2"/>
  <c r="X89" i="2"/>
  <c r="Y89" i="2"/>
  <c r="Z89" i="2"/>
  <c r="R96" i="2"/>
  <c r="S96" i="2"/>
  <c r="T96" i="2"/>
  <c r="U96" i="2"/>
  <c r="V96" i="2"/>
  <c r="W96" i="2"/>
  <c r="X96" i="2"/>
  <c r="Y96" i="2"/>
  <c r="Z96" i="2"/>
  <c r="R97" i="2"/>
  <c r="S97" i="2"/>
  <c r="T97" i="2"/>
  <c r="U97" i="2"/>
  <c r="V97" i="2"/>
  <c r="W97" i="2"/>
  <c r="X97" i="2"/>
  <c r="Y97" i="2"/>
  <c r="Z97" i="2"/>
  <c r="R98" i="2"/>
  <c r="S98" i="2"/>
  <c r="T98" i="2"/>
  <c r="U98" i="2"/>
  <c r="V98" i="2"/>
  <c r="W98" i="2"/>
  <c r="X98" i="2"/>
  <c r="Y98" i="2"/>
  <c r="Z98" i="2"/>
  <c r="R99" i="2"/>
  <c r="S99" i="2"/>
  <c r="T99" i="2"/>
  <c r="U99" i="2"/>
  <c r="V99" i="2"/>
  <c r="W99" i="2"/>
  <c r="X99" i="2"/>
  <c r="Y99" i="2"/>
  <c r="Z99" i="2"/>
  <c r="R100" i="2"/>
  <c r="S100" i="2"/>
  <c r="T100" i="2"/>
  <c r="U100" i="2"/>
  <c r="V100" i="2"/>
  <c r="W100" i="2"/>
  <c r="X100" i="2"/>
  <c r="Y100" i="2"/>
  <c r="Z100" i="2"/>
  <c r="R101" i="2"/>
  <c r="S101" i="2"/>
  <c r="T101" i="2"/>
  <c r="U101" i="2"/>
  <c r="V101" i="2"/>
  <c r="W101" i="2"/>
  <c r="X101" i="2"/>
  <c r="Y101" i="2"/>
  <c r="Z101" i="2"/>
  <c r="R102" i="2"/>
  <c r="S102" i="2"/>
  <c r="T102" i="2"/>
  <c r="U102" i="2"/>
  <c r="V102" i="2"/>
  <c r="W102" i="2"/>
  <c r="X102" i="2"/>
  <c r="Y102" i="2"/>
  <c r="Z102" i="2"/>
  <c r="R103" i="2"/>
  <c r="S103" i="2"/>
  <c r="T103" i="2"/>
  <c r="U103" i="2"/>
  <c r="V103" i="2"/>
  <c r="W103" i="2"/>
  <c r="X103" i="2"/>
  <c r="Y103" i="2"/>
  <c r="Z103" i="2"/>
  <c r="R104" i="2"/>
  <c r="S104" i="2"/>
  <c r="T104" i="2"/>
  <c r="U104" i="2"/>
  <c r="V104" i="2"/>
  <c r="W104" i="2"/>
  <c r="X104" i="2"/>
  <c r="Y104" i="2"/>
  <c r="Z104" i="2"/>
  <c r="R105" i="2"/>
  <c r="S105" i="2"/>
  <c r="T105" i="2"/>
  <c r="U105" i="2"/>
  <c r="V105" i="2"/>
  <c r="W105" i="2"/>
  <c r="X105" i="2"/>
  <c r="Y105" i="2"/>
  <c r="Z105" i="2"/>
  <c r="R107" i="2"/>
  <c r="S107" i="2"/>
  <c r="T107" i="2"/>
  <c r="U107" i="2"/>
  <c r="V107" i="2"/>
  <c r="W107" i="2"/>
  <c r="X107" i="2"/>
  <c r="Y107" i="2"/>
  <c r="Z107" i="2"/>
  <c r="R108" i="2"/>
  <c r="S108" i="2"/>
  <c r="T108" i="2"/>
  <c r="U108" i="2"/>
  <c r="V108" i="2"/>
  <c r="W108" i="2"/>
  <c r="X108" i="2"/>
  <c r="Y108" i="2"/>
  <c r="Z108" i="2"/>
  <c r="R109" i="2"/>
  <c r="S109" i="2"/>
  <c r="T109" i="2"/>
  <c r="U109" i="2"/>
  <c r="V109" i="2"/>
  <c r="W109" i="2"/>
  <c r="X109" i="2"/>
  <c r="Y109" i="2"/>
  <c r="Z109" i="2"/>
  <c r="R110" i="2"/>
  <c r="S110" i="2"/>
  <c r="T110" i="2"/>
  <c r="U110" i="2"/>
  <c r="V110" i="2"/>
  <c r="W110" i="2"/>
  <c r="X110" i="2"/>
  <c r="Y110" i="2"/>
  <c r="Z110" i="2"/>
  <c r="R111" i="2"/>
  <c r="S111" i="2"/>
  <c r="T111" i="2"/>
  <c r="U111" i="2"/>
  <c r="V111" i="2"/>
  <c r="W111" i="2"/>
  <c r="X111" i="2"/>
  <c r="Y111" i="2"/>
  <c r="Z111" i="2"/>
  <c r="R113" i="2"/>
  <c r="S113" i="2"/>
  <c r="T113" i="2"/>
  <c r="U113" i="2"/>
  <c r="V113" i="2"/>
  <c r="W113" i="2"/>
  <c r="X113" i="2"/>
  <c r="Y113" i="2"/>
  <c r="Z113" i="2"/>
  <c r="R114" i="2"/>
  <c r="S114" i="2"/>
  <c r="T114" i="2"/>
  <c r="U114" i="2"/>
  <c r="V114" i="2"/>
  <c r="W114" i="2"/>
  <c r="X114" i="2"/>
  <c r="Y114" i="2"/>
  <c r="Z114" i="2"/>
  <c r="R115" i="2"/>
  <c r="S115" i="2"/>
  <c r="T115" i="2"/>
  <c r="U115" i="2"/>
  <c r="V115" i="2"/>
  <c r="W115" i="2"/>
  <c r="X115" i="2"/>
  <c r="Y115" i="2"/>
  <c r="Z115" i="2"/>
  <c r="R116" i="2"/>
  <c r="S116" i="2"/>
  <c r="T116" i="2"/>
  <c r="U116" i="2"/>
  <c r="V116" i="2"/>
  <c r="W116" i="2"/>
  <c r="X116" i="2"/>
  <c r="Y116" i="2"/>
  <c r="Z116" i="2"/>
  <c r="R117" i="2"/>
  <c r="S117" i="2"/>
  <c r="T117" i="2"/>
  <c r="U117" i="2"/>
  <c r="V117" i="2"/>
  <c r="W117" i="2"/>
  <c r="X117" i="2"/>
  <c r="Y117" i="2"/>
  <c r="Z117" i="2"/>
  <c r="R118" i="2"/>
  <c r="S118" i="2"/>
  <c r="T118" i="2"/>
  <c r="U118" i="2"/>
  <c r="V118" i="2"/>
  <c r="W118" i="2"/>
  <c r="X118" i="2"/>
  <c r="Y118" i="2"/>
  <c r="Z118" i="2"/>
  <c r="R119" i="2"/>
  <c r="S119" i="2"/>
  <c r="T119" i="2"/>
  <c r="U119" i="2"/>
  <c r="V119" i="2"/>
  <c r="W119" i="2"/>
  <c r="X119" i="2"/>
  <c r="Y119" i="2"/>
  <c r="Z119" i="2"/>
  <c r="R120" i="2"/>
  <c r="S120" i="2"/>
  <c r="T120" i="2"/>
  <c r="U120" i="2"/>
  <c r="V120" i="2"/>
  <c r="W120" i="2"/>
  <c r="X120" i="2"/>
  <c r="Y120" i="2"/>
  <c r="Z120" i="2"/>
  <c r="R121" i="2"/>
  <c r="S121" i="2"/>
  <c r="T121" i="2"/>
  <c r="U121" i="2"/>
  <c r="V121" i="2"/>
  <c r="W121" i="2"/>
  <c r="X121" i="2"/>
  <c r="Y121" i="2"/>
  <c r="Z121" i="2"/>
  <c r="R122" i="2"/>
  <c r="S122" i="2"/>
  <c r="T122" i="2"/>
  <c r="U122" i="2"/>
  <c r="V122" i="2"/>
  <c r="W122" i="2"/>
  <c r="X122" i="2"/>
  <c r="Y122" i="2"/>
  <c r="Z122" i="2"/>
  <c r="R124" i="2"/>
  <c r="S124" i="2"/>
  <c r="T124" i="2"/>
  <c r="U124" i="2"/>
  <c r="V124" i="2"/>
  <c r="W124" i="2"/>
  <c r="X124" i="2"/>
  <c r="Y124" i="2"/>
  <c r="Z124" i="2"/>
  <c r="R125" i="2"/>
  <c r="S125" i="2"/>
  <c r="T125" i="2"/>
  <c r="U125" i="2"/>
  <c r="V125" i="2"/>
  <c r="W125" i="2"/>
  <c r="X125" i="2"/>
  <c r="Y125" i="2"/>
  <c r="Z125" i="2"/>
  <c r="R126" i="2"/>
  <c r="S126" i="2"/>
  <c r="T126" i="2"/>
  <c r="U126" i="2"/>
  <c r="V126" i="2"/>
  <c r="W126" i="2"/>
  <c r="X126" i="2"/>
  <c r="Y126" i="2"/>
  <c r="Z126" i="2"/>
  <c r="R128" i="2"/>
  <c r="S128" i="2"/>
  <c r="T128" i="2"/>
  <c r="U128" i="2"/>
  <c r="V128" i="2"/>
  <c r="W128" i="2"/>
  <c r="X128" i="2"/>
  <c r="Y128" i="2"/>
  <c r="Z128" i="2"/>
  <c r="R132" i="2"/>
  <c r="S132" i="2"/>
  <c r="T132" i="2"/>
  <c r="U132" i="2"/>
  <c r="V132" i="2"/>
  <c r="W132" i="2"/>
  <c r="X132" i="2"/>
  <c r="Y132" i="2"/>
  <c r="Z132" i="2"/>
  <c r="R133" i="2"/>
  <c r="S133" i="2"/>
  <c r="T133" i="2"/>
  <c r="U133" i="2"/>
  <c r="V133" i="2"/>
  <c r="W133" i="2"/>
  <c r="X133" i="2"/>
  <c r="Y133" i="2"/>
  <c r="Z133" i="2"/>
  <c r="R134" i="2"/>
  <c r="S134" i="2"/>
  <c r="T134" i="2"/>
  <c r="U134" i="2"/>
  <c r="V134" i="2"/>
  <c r="W134" i="2"/>
  <c r="X134" i="2"/>
  <c r="Y134" i="2"/>
  <c r="Z134" i="2"/>
  <c r="R135" i="2"/>
  <c r="S135" i="2"/>
  <c r="T135" i="2"/>
  <c r="U135" i="2"/>
  <c r="V135" i="2"/>
  <c r="W135" i="2"/>
  <c r="X135" i="2"/>
  <c r="Y135" i="2"/>
  <c r="Z135" i="2"/>
  <c r="R136" i="2"/>
  <c r="S136" i="2"/>
  <c r="T136" i="2"/>
  <c r="U136" i="2"/>
  <c r="V136" i="2"/>
  <c r="W136" i="2"/>
  <c r="X136" i="2"/>
  <c r="Y136" i="2"/>
  <c r="Z136" i="2"/>
  <c r="R140" i="2"/>
  <c r="S140" i="2"/>
  <c r="T140" i="2"/>
  <c r="U140" i="2"/>
  <c r="V140" i="2"/>
  <c r="W140" i="2"/>
  <c r="X140" i="2"/>
  <c r="Y140" i="2"/>
  <c r="Z140" i="2"/>
  <c r="T154" i="2"/>
  <c r="U154" i="2"/>
  <c r="V154" i="2"/>
  <c r="W154" i="2"/>
  <c r="X154" i="2"/>
  <c r="Y154" i="2"/>
  <c r="Z154" i="2"/>
  <c r="R155" i="2"/>
  <c r="S155" i="2"/>
  <c r="T155" i="2"/>
  <c r="U155" i="2"/>
  <c r="V155" i="2"/>
  <c r="W155" i="2"/>
  <c r="X155" i="2"/>
  <c r="Y155" i="2"/>
  <c r="Z155" i="2"/>
  <c r="R156" i="2"/>
  <c r="S156" i="2"/>
  <c r="T156" i="2"/>
  <c r="U156" i="2"/>
  <c r="V156" i="2"/>
  <c r="W156" i="2"/>
  <c r="X156" i="2"/>
  <c r="Y156" i="2"/>
  <c r="Z156" i="2"/>
  <c r="R157" i="2"/>
  <c r="S157" i="2"/>
  <c r="T157" i="2"/>
  <c r="U157" i="2"/>
  <c r="V157" i="2"/>
  <c r="W157" i="2"/>
  <c r="X157" i="2"/>
  <c r="Y157" i="2"/>
  <c r="Z157" i="2"/>
  <c r="R158" i="2"/>
  <c r="S158" i="2"/>
  <c r="T158" i="2"/>
  <c r="U158" i="2"/>
  <c r="V158" i="2"/>
  <c r="W158" i="2"/>
  <c r="X158" i="2"/>
  <c r="Y158" i="2"/>
  <c r="Z158" i="2"/>
  <c r="R159" i="2"/>
  <c r="S159" i="2"/>
  <c r="T159" i="2"/>
  <c r="U159" i="2"/>
  <c r="V159" i="2"/>
  <c r="W159" i="2"/>
  <c r="X159" i="2"/>
  <c r="Y159" i="2"/>
  <c r="Z159" i="2"/>
  <c r="R160" i="2"/>
  <c r="S160" i="2"/>
  <c r="T160" i="2"/>
  <c r="U160" i="2"/>
  <c r="V160" i="2"/>
  <c r="W160" i="2"/>
  <c r="X160" i="2"/>
  <c r="Y160" i="2"/>
  <c r="Z160" i="2"/>
  <c r="R161" i="2"/>
  <c r="S161" i="2"/>
  <c r="T161" i="2"/>
  <c r="U161" i="2"/>
  <c r="V161" i="2"/>
  <c r="W161" i="2"/>
  <c r="X161" i="2"/>
  <c r="Y161" i="2"/>
  <c r="Z161" i="2"/>
  <c r="R163" i="2"/>
  <c r="S163" i="2"/>
  <c r="T163" i="2"/>
  <c r="U163" i="2"/>
  <c r="V163" i="2"/>
  <c r="W163" i="2"/>
  <c r="X163" i="2"/>
  <c r="Y163" i="2"/>
  <c r="Z163" i="2"/>
  <c r="S165" i="2"/>
  <c r="U165" i="2"/>
  <c r="V165" i="2"/>
  <c r="W165" i="2"/>
  <c r="X165" i="2"/>
  <c r="Y165" i="2"/>
  <c r="R166" i="2"/>
  <c r="S166" i="2"/>
  <c r="T166" i="2"/>
  <c r="U166" i="2"/>
  <c r="V166" i="2"/>
  <c r="W166" i="2"/>
  <c r="X166" i="2"/>
  <c r="Y166" i="2"/>
  <c r="Z166" i="2"/>
  <c r="R167" i="2"/>
  <c r="S167" i="2"/>
  <c r="T167" i="2"/>
  <c r="U167" i="2"/>
  <c r="V167" i="2"/>
  <c r="W167" i="2"/>
  <c r="X167" i="2"/>
  <c r="Y167" i="2"/>
  <c r="Z167" i="2"/>
  <c r="T3" i="2"/>
  <c r="U3" i="2"/>
  <c r="V3" i="2"/>
  <c r="W3" i="2"/>
  <c r="Y3" i="2"/>
  <c r="S3" i="2"/>
</calcChain>
</file>

<file path=xl/sharedStrings.xml><?xml version="1.0" encoding="utf-8"?>
<sst xmlns="http://schemas.openxmlformats.org/spreadsheetml/2006/main" count="477" uniqueCount="186">
  <si>
    <t>Species</t>
  </si>
  <si>
    <t>Adduct</t>
  </si>
  <si>
    <t>C14:0</t>
  </si>
  <si>
    <t>C16:1</t>
  </si>
  <si>
    <t>C16:0</t>
  </si>
  <si>
    <t>C18:2</t>
  </si>
  <si>
    <t>C18:1</t>
  </si>
  <si>
    <t>C18:0</t>
  </si>
  <si>
    <t>C20:5</t>
  </si>
  <si>
    <t>C20:4</t>
  </si>
  <si>
    <t>C20:3</t>
  </si>
  <si>
    <t>C20:1</t>
  </si>
  <si>
    <t>C20:0</t>
  </si>
  <si>
    <t>C22:6</t>
  </si>
  <si>
    <t>C22:5</t>
  </si>
  <si>
    <t>C22:4</t>
  </si>
  <si>
    <t>C24:1</t>
  </si>
  <si>
    <t>C24:0</t>
  </si>
  <si>
    <t>PA</t>
  </si>
  <si>
    <t>C32:1</t>
  </si>
  <si>
    <t>C32:0</t>
  </si>
  <si>
    <t>C34:2</t>
  </si>
  <si>
    <t>C34:1</t>
  </si>
  <si>
    <t>C36:2</t>
  </si>
  <si>
    <t>C36:1</t>
  </si>
  <si>
    <t>C38:4</t>
  </si>
  <si>
    <t>LPE(C18:0)</t>
  </si>
  <si>
    <t>LPE(C20:4)</t>
  </si>
  <si>
    <t>C36:4</t>
  </si>
  <si>
    <t>C38:5</t>
  </si>
  <si>
    <t>PC</t>
  </si>
  <si>
    <t>LPC(C18:1)</t>
  </si>
  <si>
    <t>LPC(C18:0)</t>
  </si>
  <si>
    <t>LPC(C20:4)</t>
  </si>
  <si>
    <t>LPC(C20:3)</t>
  </si>
  <si>
    <t>LPC(26:1)</t>
  </si>
  <si>
    <t>C28:2</t>
  </si>
  <si>
    <t>C30:1</t>
  </si>
  <si>
    <t>C30:0</t>
  </si>
  <si>
    <t>C32:3</t>
  </si>
  <si>
    <t>C32:2</t>
  </si>
  <si>
    <t>C34:4</t>
  </si>
  <si>
    <t>C34:3</t>
  </si>
  <si>
    <t>C34:0</t>
  </si>
  <si>
    <t>C36:3</t>
  </si>
  <si>
    <t>C38:3</t>
  </si>
  <si>
    <t>C38:2</t>
  </si>
  <si>
    <t>C40:6</t>
  </si>
  <si>
    <t>C40:5</t>
  </si>
  <si>
    <t>C40:2</t>
  </si>
  <si>
    <t>C40:1</t>
  </si>
  <si>
    <t>C42:5</t>
  </si>
  <si>
    <t>C42:4</t>
  </si>
  <si>
    <t>C42:3</t>
  </si>
  <si>
    <t>C42:2</t>
  </si>
  <si>
    <t>C44:6</t>
  </si>
  <si>
    <t>C44:5</t>
  </si>
  <si>
    <t>C44:4</t>
  </si>
  <si>
    <t>C44:3</t>
  </si>
  <si>
    <t>C44:2</t>
  </si>
  <si>
    <t>C44:1</t>
  </si>
  <si>
    <t>C46:5</t>
  </si>
  <si>
    <t>C46:4</t>
  </si>
  <si>
    <t>PI</t>
  </si>
  <si>
    <t>LPI(C18:0)</t>
  </si>
  <si>
    <t>LPI(C20:4)</t>
  </si>
  <si>
    <t>PS</t>
  </si>
  <si>
    <t>LPS(C18:0)</t>
  </si>
  <si>
    <t>C38:1</t>
  </si>
  <si>
    <t>MAG</t>
  </si>
  <si>
    <t>C18:3</t>
  </si>
  <si>
    <t>DAG</t>
  </si>
  <si>
    <t>C36:0</t>
  </si>
  <si>
    <t>TAG</t>
  </si>
  <si>
    <t>C48:0</t>
  </si>
  <si>
    <t>C50:2</t>
  </si>
  <si>
    <t>C50:1</t>
  </si>
  <si>
    <t>C52:2</t>
  </si>
  <si>
    <t>C54:6</t>
  </si>
  <si>
    <t>C54:4</t>
  </si>
  <si>
    <t>C54:3</t>
  </si>
  <si>
    <t>C54:2</t>
  </si>
  <si>
    <t>C56:10</t>
  </si>
  <si>
    <t>C56:8</t>
  </si>
  <si>
    <t>C56:6</t>
  </si>
  <si>
    <t>C56:2</t>
  </si>
  <si>
    <t>DiHCer(C16:0)</t>
  </si>
  <si>
    <t>Chol</t>
  </si>
  <si>
    <t>Cholesterol</t>
  </si>
  <si>
    <t>CE</t>
  </si>
  <si>
    <t>CE(16:1)</t>
  </si>
  <si>
    <t>CE(16:0)</t>
  </si>
  <si>
    <t>CE(18:1)</t>
  </si>
  <si>
    <t>PE</t>
  </si>
  <si>
    <t>Cer(C14:0)</t>
  </si>
  <si>
    <t>Cer(C16:1)</t>
  </si>
  <si>
    <t>Cer(C16:0)</t>
  </si>
  <si>
    <t>Cer(C22:0)</t>
  </si>
  <si>
    <t>Cer(C24:1)</t>
  </si>
  <si>
    <t>Cer(C24:0)</t>
  </si>
  <si>
    <t>LPC(C16:1)</t>
  </si>
  <si>
    <t>LPC(C16:0)</t>
  </si>
  <si>
    <t>LPC(C18:2)</t>
  </si>
  <si>
    <t>Senescent</t>
  </si>
  <si>
    <r>
      <t>[M+H-H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O]</t>
    </r>
    <r>
      <rPr>
        <vertAlign val="superscript"/>
        <sz val="12"/>
        <rFont val="Times New Roman"/>
        <family val="1"/>
      </rPr>
      <t>+</t>
    </r>
  </si>
  <si>
    <t>Sphingolipid</t>
  </si>
  <si>
    <r>
      <t>[M-H]</t>
    </r>
    <r>
      <rPr>
        <vertAlign val="superscript"/>
        <sz val="11"/>
        <color rgb="FF000000"/>
        <rFont val="Times New Roman"/>
        <family val="1"/>
      </rPr>
      <t>-</t>
    </r>
  </si>
  <si>
    <r>
      <t>[M+Na]</t>
    </r>
    <r>
      <rPr>
        <vertAlign val="superscript"/>
        <sz val="12"/>
        <color rgb="FF000000"/>
        <rFont val="Times New Roman"/>
        <family val="1"/>
      </rPr>
      <t>+</t>
    </r>
  </si>
  <si>
    <r>
      <t>[M+NH4]</t>
    </r>
    <r>
      <rPr>
        <vertAlign val="superscript"/>
        <sz val="12"/>
        <color rgb="FF000000"/>
        <rFont val="Times New Roman"/>
        <family val="1"/>
      </rPr>
      <t>+</t>
    </r>
  </si>
  <si>
    <r>
      <t>[M+H]</t>
    </r>
    <r>
      <rPr>
        <vertAlign val="superscript"/>
        <sz val="12"/>
        <color rgb="FF000000"/>
        <rFont val="Times New Roman"/>
        <family val="1"/>
      </rPr>
      <t>+</t>
    </r>
  </si>
  <si>
    <r>
      <t xml:space="preserve">m/z </t>
    </r>
    <r>
      <rPr>
        <b/>
        <sz val="12"/>
        <color theme="1"/>
        <rFont val="Times New Roman"/>
        <family val="1"/>
      </rPr>
      <t>(theoretical)</t>
    </r>
  </si>
  <si>
    <r>
      <t xml:space="preserve">m/z </t>
    </r>
    <r>
      <rPr>
        <b/>
        <sz val="12"/>
        <color theme="1"/>
        <rFont val="Times New Roman"/>
        <family val="1"/>
      </rPr>
      <t>(observed)</t>
    </r>
  </si>
  <si>
    <t>TAG (14:0, 16:0, 22:6)</t>
  </si>
  <si>
    <t>TAG (18:1, 18:2, 18:3)</t>
  </si>
  <si>
    <t>TAG (18:1, 18:2, 18:2)</t>
  </si>
  <si>
    <t>TAG (16:0, 18:1, 22:5)</t>
  </si>
  <si>
    <t>TAG (18:0, 18:1, 20:4)</t>
  </si>
  <si>
    <t>TAG (18:1, 20:5, 20:5)</t>
  </si>
  <si>
    <t>TAG (16:0, 20:4, 22:6)</t>
  </si>
  <si>
    <t>TAG (16:0, 20:3, 22:6)</t>
  </si>
  <si>
    <t>TAG (18:1, 18:1, 22:6)</t>
  </si>
  <si>
    <t>TAG (18:0, 18:1, 22:6)</t>
  </si>
  <si>
    <t>TAG (18:1, 20:1, 20:4)</t>
  </si>
  <si>
    <t>TAG (16:1, 22:5, 22:6)</t>
  </si>
  <si>
    <t>TAG (16:0, 22:5, 22:6)</t>
  </si>
  <si>
    <t>TAG (18:0, 20:4, 22:5)</t>
  </si>
  <si>
    <t>TAG (18:0, 20:4, 22:4)</t>
  </si>
  <si>
    <t>TAG (18:1, 22:4, 22:6)</t>
  </si>
  <si>
    <t>TAG (18:0, 22:4, 22:6)</t>
  </si>
  <si>
    <t>TAG (16:0, 16:1, 22:6)</t>
  </si>
  <si>
    <t>TAG (16:0, 18:1, 22:6)</t>
  </si>
  <si>
    <t>C52:6</t>
  </si>
  <si>
    <t>C54:7</t>
  </si>
  <si>
    <t>C56:7</t>
  </si>
  <si>
    <t>C56:5</t>
  </si>
  <si>
    <t>C58:11</t>
  </si>
  <si>
    <t>C58:10</t>
  </si>
  <si>
    <t>C58:9</t>
  </si>
  <si>
    <t>C58:8</t>
  </si>
  <si>
    <t>C58:7</t>
  </si>
  <si>
    <t>C58:6</t>
  </si>
  <si>
    <t>C60:12</t>
  </si>
  <si>
    <t>C60:11</t>
  </si>
  <si>
    <t>C60:9</t>
  </si>
  <si>
    <t>C60:8</t>
  </si>
  <si>
    <t>C62:11</t>
  </si>
  <si>
    <t>C62:10</t>
  </si>
  <si>
    <t>Please see Untargeted lipidomics</t>
  </si>
  <si>
    <t>HexosylCer(C16:0)</t>
  </si>
  <si>
    <r>
      <t>Approx t</t>
    </r>
    <r>
      <rPr>
        <b/>
        <sz val="7"/>
        <color theme="1"/>
        <rFont val="Times New Roman"/>
        <family val="1"/>
      </rPr>
      <t>R</t>
    </r>
    <r>
      <rPr>
        <b/>
        <sz val="8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(min)</t>
    </r>
  </si>
  <si>
    <t>Early PD</t>
  </si>
  <si>
    <t>Early PD_1</t>
  </si>
  <si>
    <t>Early PD_2</t>
  </si>
  <si>
    <t>Early PD_3</t>
  </si>
  <si>
    <t>Early PD_4</t>
  </si>
  <si>
    <t>Early PD_5</t>
  </si>
  <si>
    <t>Senescent_1</t>
  </si>
  <si>
    <t>Senescent_2</t>
  </si>
  <si>
    <t>Senescent_3</t>
  </si>
  <si>
    <t>Senescent_4</t>
  </si>
  <si>
    <t>Senescent_5</t>
  </si>
  <si>
    <t>SET 1</t>
  </si>
  <si>
    <t>SET 2</t>
  </si>
  <si>
    <t>SET 3</t>
  </si>
  <si>
    <t>C54:5</t>
  </si>
  <si>
    <t>Average Early PD</t>
  </si>
  <si>
    <t>Average Senescent</t>
  </si>
  <si>
    <t>p value</t>
  </si>
  <si>
    <t>FC_1</t>
  </si>
  <si>
    <t>FC_2</t>
  </si>
  <si>
    <t>FC_3</t>
  </si>
  <si>
    <t>FC_4</t>
  </si>
  <si>
    <t>FC_5</t>
  </si>
  <si>
    <t>Average FC</t>
  </si>
  <si>
    <t>Approx tR (min)</t>
  </si>
  <si>
    <t>Identified Lipid</t>
  </si>
  <si>
    <t>FC=Fold change</t>
  </si>
  <si>
    <t>Average FC1</t>
  </si>
  <si>
    <t>Average FC2</t>
  </si>
  <si>
    <t>Average FC3</t>
  </si>
  <si>
    <t xml:space="preserve">Average Fold Change </t>
  </si>
  <si>
    <t>Lipid Family</t>
  </si>
  <si>
    <t>C40:4</t>
  </si>
  <si>
    <t>[M-H]-</t>
  </si>
  <si>
    <r>
      <t>[M-H]</t>
    </r>
    <r>
      <rPr>
        <vertAlign val="superscript"/>
        <sz val="12"/>
        <color rgb="FF000000"/>
        <rFont val="Times New Roman"/>
        <family val="1"/>
      </rPr>
      <t>-</t>
    </r>
  </si>
  <si>
    <t>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</si>
</sst>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vertAlign val="superscript"/>
      <sz val="11"/>
      <color rgb="FF000000"/>
      <name val="Times New Roman"/>
      <family val="1"/>
    </font>
    <font>
      <b/>
      <sz val="8"/>
      <color theme="1"/>
      <name val="Times New Roman"/>
      <family val="1"/>
    </font>
    <font>
      <b/>
      <sz val="7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6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22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Border="1"/>
    <xf numFmtId="0" fontId="20" fillId="33" borderId="11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" fontId="19" fillId="33" borderId="11" xfId="0" applyNumberFormat="1" applyFont="1" applyFill="1" applyBorder="1" applyAlignment="1">
      <alignment horizontal="center" vertical="center"/>
    </xf>
    <xf numFmtId="1" fontId="19" fillId="33" borderId="12" xfId="0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" fontId="19" fillId="33" borderId="10" xfId="0" applyNumberFormat="1" applyFont="1" applyFill="1" applyBorder="1" applyAlignment="1">
      <alignment horizontal="center" vertical="center"/>
    </xf>
    <xf numFmtId="1" fontId="19" fillId="33" borderId="13" xfId="0" applyNumberFormat="1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center" vertical="center"/>
    </xf>
    <xf numFmtId="164" fontId="20" fillId="0" borderId="10" xfId="43" applyNumberFormat="1" applyFont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1" fontId="19" fillId="33" borderId="14" xfId="0" applyNumberFormat="1" applyFont="1" applyFill="1" applyBorder="1" applyAlignment="1">
      <alignment horizontal="center" vertical="center"/>
    </xf>
    <xf numFmtId="1" fontId="19" fillId="33" borderId="15" xfId="0" applyNumberFormat="1" applyFont="1" applyFill="1" applyBorder="1" applyAlignment="1">
      <alignment horizontal="center" vertical="center"/>
    </xf>
    <xf numFmtId="0" fontId="19" fillId="0" borderId="0" xfId="0" applyFont="1" applyBorder="1"/>
    <xf numFmtId="0" fontId="20" fillId="33" borderId="11" xfId="43" applyFont="1" applyFill="1" applyBorder="1" applyAlignment="1">
      <alignment horizontal="center" vertical="center"/>
    </xf>
    <xf numFmtId="164" fontId="20" fillId="33" borderId="11" xfId="43" applyNumberFormat="1" applyFont="1" applyFill="1" applyBorder="1" applyAlignment="1">
      <alignment horizontal="center" vertical="center"/>
    </xf>
    <xf numFmtId="164" fontId="20" fillId="33" borderId="10" xfId="43" applyNumberFormat="1" applyFont="1" applyFill="1" applyBorder="1" applyAlignment="1">
      <alignment horizontal="center" vertical="center"/>
    </xf>
    <xf numFmtId="0" fontId="20" fillId="33" borderId="14" xfId="43" applyFont="1" applyFill="1" applyBorder="1" applyAlignment="1">
      <alignment horizontal="center" vertical="center"/>
    </xf>
    <xf numFmtId="164" fontId="20" fillId="33" borderId="14" xfId="43" applyNumberFormat="1" applyFont="1" applyFill="1" applyBorder="1" applyAlignment="1">
      <alignment horizontal="center" vertical="center"/>
    </xf>
    <xf numFmtId="164" fontId="20" fillId="0" borderId="11" xfId="43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1" fontId="19" fillId="0" borderId="12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43" applyFont="1" applyBorder="1" applyAlignment="1">
      <alignment horizontal="center" vertical="center"/>
    </xf>
    <xf numFmtId="0" fontId="20" fillId="0" borderId="14" xfId="43" applyFont="1" applyBorder="1" applyAlignment="1">
      <alignment horizontal="center" vertical="center"/>
    </xf>
    <xf numFmtId="164" fontId="20" fillId="0" borderId="14" xfId="43" applyNumberFormat="1" applyFont="1" applyBorder="1" applyAlignment="1">
      <alignment horizontal="center" vertical="center"/>
    </xf>
    <xf numFmtId="1" fontId="19" fillId="0" borderId="15" xfId="0" applyNumberFormat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center" vertical="center"/>
    </xf>
    <xf numFmtId="1" fontId="19" fillId="33" borderId="0" xfId="0" applyNumberFormat="1" applyFont="1" applyFill="1" applyBorder="1" applyAlignment="1">
      <alignment horizontal="center" vertical="center"/>
    </xf>
    <xf numFmtId="0" fontId="20" fillId="0" borderId="0" xfId="43" applyFont="1" applyBorder="1" applyAlignment="1">
      <alignment horizontal="center" vertical="center"/>
    </xf>
    <xf numFmtId="164" fontId="20" fillId="0" borderId="0" xfId="43" applyNumberFormat="1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1" fontId="19" fillId="0" borderId="17" xfId="0" applyNumberFormat="1" applyFont="1" applyBorder="1" applyAlignment="1">
      <alignment horizontal="center" vertical="center"/>
    </xf>
    <xf numFmtId="1" fontId="19" fillId="33" borderId="17" xfId="0" applyNumberFormat="1" applyFont="1" applyFill="1" applyBorder="1" applyAlignment="1">
      <alignment horizontal="center" vertical="center"/>
    </xf>
    <xf numFmtId="1" fontId="19" fillId="0" borderId="18" xfId="0" applyNumberFormat="1" applyFont="1" applyBorder="1" applyAlignment="1">
      <alignment horizontal="center" vertical="center"/>
    </xf>
    <xf numFmtId="0" fontId="20" fillId="33" borderId="17" xfId="45" applyFont="1" applyFill="1" applyBorder="1" applyAlignment="1">
      <alignment horizontal="center" vertical="center" wrapText="1"/>
    </xf>
    <xf numFmtId="0" fontId="20" fillId="33" borderId="14" xfId="45" applyFont="1" applyFill="1" applyBorder="1" applyAlignment="1">
      <alignment horizontal="center" vertical="center" wrapText="1"/>
    </xf>
    <xf numFmtId="0" fontId="20" fillId="33" borderId="11" xfId="45" applyFont="1" applyFill="1" applyBorder="1" applyAlignment="1">
      <alignment horizontal="center" vertical="center" wrapText="1"/>
    </xf>
    <xf numFmtId="164" fontId="19" fillId="0" borderId="14" xfId="0" applyNumberFormat="1" applyFont="1" applyFill="1" applyBorder="1" applyAlignment="1">
      <alignment horizontal="center" vertical="center"/>
    </xf>
    <xf numFmtId="164" fontId="19" fillId="33" borderId="14" xfId="0" applyNumberFormat="1" applyFont="1" applyFill="1" applyBorder="1" applyAlignment="1">
      <alignment horizontal="center" vertical="center"/>
    </xf>
    <xf numFmtId="164" fontId="19" fillId="33" borderId="11" xfId="0" applyNumberFormat="1" applyFont="1" applyFill="1" applyBorder="1" applyAlignment="1">
      <alignment horizontal="center" vertical="center"/>
    </xf>
    <xf numFmtId="164" fontId="19" fillId="0" borderId="17" xfId="0" applyNumberFormat="1" applyFont="1" applyBorder="1" applyAlignment="1">
      <alignment horizontal="center" vertical="center"/>
    </xf>
    <xf numFmtId="164" fontId="21" fillId="0" borderId="10" xfId="0" applyNumberFormat="1" applyFont="1" applyBorder="1" applyAlignment="1">
      <alignment horizontal="center" vertical="center"/>
    </xf>
    <xf numFmtId="164" fontId="19" fillId="33" borderId="10" xfId="0" applyNumberFormat="1" applyFont="1" applyFill="1" applyBorder="1" applyAlignment="1">
      <alignment horizontal="center" vertical="center"/>
    </xf>
    <xf numFmtId="164" fontId="19" fillId="0" borderId="14" xfId="0" applyNumberFormat="1" applyFont="1" applyBorder="1" applyAlignment="1">
      <alignment horizontal="center" vertical="center"/>
    </xf>
    <xf numFmtId="164" fontId="19" fillId="0" borderId="11" xfId="0" applyNumberFormat="1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33" borderId="10" xfId="45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6" fillId="0" borderId="0" xfId="0" applyFont="1" applyBorder="1"/>
    <xf numFmtId="1" fontId="23" fillId="0" borderId="26" xfId="0" applyNumberFormat="1" applyFont="1" applyBorder="1" applyAlignment="1">
      <alignment horizontal="center" vertical="center" wrapText="1"/>
    </xf>
    <xf numFmtId="1" fontId="19" fillId="0" borderId="27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164" fontId="25" fillId="33" borderId="10" xfId="0" applyNumberFormat="1" applyFont="1" applyFill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1" fontId="19" fillId="0" borderId="1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0" fillId="33" borderId="0" xfId="0" applyFill="1" applyBorder="1"/>
    <xf numFmtId="0" fontId="21" fillId="33" borderId="14" xfId="0" applyFont="1" applyFill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33" borderId="17" xfId="0" applyFont="1" applyFill="1" applyBorder="1" applyAlignment="1">
      <alignment horizontal="center" vertical="center"/>
    </xf>
    <xf numFmtId="164" fontId="25" fillId="33" borderId="17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1" fontId="23" fillId="33" borderId="17" xfId="0" applyNumberFormat="1" applyFont="1" applyFill="1" applyBorder="1" applyAlignment="1">
      <alignment horizontal="center" vertical="center"/>
    </xf>
    <xf numFmtId="1" fontId="23" fillId="33" borderId="18" xfId="0" applyNumberFormat="1" applyFont="1" applyFill="1" applyBorder="1" applyAlignment="1">
      <alignment horizontal="center" vertical="center"/>
    </xf>
    <xf numFmtId="1" fontId="19" fillId="33" borderId="10" xfId="0" applyNumberFormat="1" applyFont="1" applyFill="1" applyBorder="1" applyAlignment="1">
      <alignment horizontal="center" vertical="center"/>
    </xf>
    <xf numFmtId="1" fontId="19" fillId="33" borderId="14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1" fontId="19" fillId="0" borderId="23" xfId="0" applyNumberFormat="1" applyFont="1" applyBorder="1" applyAlignment="1">
      <alignment horizontal="center" vertical="center" wrapText="1"/>
    </xf>
    <xf numFmtId="1" fontId="19" fillId="0" borderId="17" xfId="0" applyNumberFormat="1" applyFont="1" applyBorder="1" applyAlignment="1">
      <alignment horizontal="center" vertical="center" wrapText="1"/>
    </xf>
    <xf numFmtId="2" fontId="19" fillId="0" borderId="17" xfId="0" applyNumberFormat="1" applyFont="1" applyBorder="1" applyAlignment="1">
      <alignment horizontal="center" vertical="center"/>
    </xf>
    <xf numFmtId="2" fontId="19" fillId="0" borderId="17" xfId="0" applyNumberFormat="1" applyFont="1" applyFill="1" applyBorder="1" applyAlignment="1">
      <alignment horizontal="center" vertical="center"/>
    </xf>
    <xf numFmtId="164" fontId="19" fillId="0" borderId="18" xfId="0" applyNumberFormat="1" applyFont="1" applyBorder="1" applyAlignment="1">
      <alignment horizontal="center" vertical="center"/>
    </xf>
    <xf numFmtId="1" fontId="19" fillId="0" borderId="20" xfId="0" applyNumberFormat="1" applyFont="1" applyBorder="1" applyAlignment="1">
      <alignment horizontal="center" vertical="center" wrapText="1"/>
    </xf>
    <xf numFmtId="1" fontId="19" fillId="0" borderId="11" xfId="0" applyNumberFormat="1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164" fontId="19" fillId="0" borderId="12" xfId="0" applyNumberFormat="1" applyFont="1" applyBorder="1" applyAlignment="1">
      <alignment horizontal="center" vertical="center"/>
    </xf>
    <xf numFmtId="1" fontId="19" fillId="0" borderId="21" xfId="0" applyNumberFormat="1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 vertical="center"/>
    </xf>
    <xf numFmtId="164" fontId="19" fillId="0" borderId="13" xfId="0" applyNumberFormat="1" applyFont="1" applyBorder="1" applyAlignment="1">
      <alignment horizontal="center" vertical="center"/>
    </xf>
    <xf numFmtId="1" fontId="19" fillId="0" borderId="22" xfId="0" applyNumberFormat="1" applyFont="1" applyBorder="1" applyAlignment="1">
      <alignment horizontal="center" vertical="center" wrapText="1"/>
    </xf>
    <xf numFmtId="1" fontId="19" fillId="0" borderId="14" xfId="0" applyNumberFormat="1" applyFont="1" applyBorder="1" applyAlignment="1">
      <alignment horizontal="center" vertical="center" wrapText="1"/>
    </xf>
    <xf numFmtId="2" fontId="19" fillId="0" borderId="14" xfId="0" applyNumberFormat="1" applyFont="1" applyBorder="1" applyAlignment="1">
      <alignment horizontal="center" vertical="center"/>
    </xf>
    <xf numFmtId="2" fontId="19" fillId="0" borderId="14" xfId="0" applyNumberFormat="1" applyFont="1" applyFill="1" applyBorder="1" applyAlignment="1">
      <alignment horizontal="center" vertical="center"/>
    </xf>
    <xf numFmtId="164" fontId="19" fillId="0" borderId="15" xfId="0" applyNumberFormat="1" applyFont="1" applyBorder="1" applyAlignment="1">
      <alignment horizontal="center" vertical="center"/>
    </xf>
    <xf numFmtId="1" fontId="23" fillId="0" borderId="19" xfId="0" applyNumberFormat="1" applyFont="1" applyBorder="1" applyAlignment="1">
      <alignment horizontal="center" vertical="center" wrapText="1"/>
    </xf>
    <xf numFmtId="1" fontId="23" fillId="0" borderId="30" xfId="0" applyNumberFormat="1" applyFont="1" applyBorder="1" applyAlignment="1">
      <alignment horizontal="center" vertical="center" wrapText="1"/>
    </xf>
    <xf numFmtId="2" fontId="23" fillId="0" borderId="30" xfId="0" applyNumberFormat="1" applyFont="1" applyBorder="1" applyAlignment="1">
      <alignment horizontal="center" vertical="center"/>
    </xf>
    <xf numFmtId="164" fontId="23" fillId="0" borderId="31" xfId="0" applyNumberFormat="1" applyFont="1" applyBorder="1" applyAlignment="1">
      <alignment horizontal="center" vertical="center"/>
    </xf>
    <xf numFmtId="11" fontId="19" fillId="0" borderId="0" xfId="0" applyNumberFormat="1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/>
    </xf>
    <xf numFmtId="1" fontId="23" fillId="34" borderId="34" xfId="0" applyNumberFormat="1" applyFont="1" applyFill="1" applyBorder="1" applyAlignment="1">
      <alignment horizontal="center" vertical="center" wrapText="1"/>
    </xf>
    <xf numFmtId="2" fontId="23" fillId="34" borderId="45" xfId="0" applyNumberFormat="1" applyFont="1" applyFill="1" applyBorder="1" applyAlignment="1">
      <alignment horizontal="center" vertical="center" wrapText="1"/>
    </xf>
    <xf numFmtId="1" fontId="26" fillId="34" borderId="20" xfId="0" applyNumberFormat="1" applyFont="1" applyFill="1" applyBorder="1" applyAlignment="1">
      <alignment horizontal="center" vertical="center"/>
    </xf>
    <xf numFmtId="1" fontId="26" fillId="34" borderId="11" xfId="0" applyNumberFormat="1" applyFont="1" applyFill="1" applyBorder="1" applyAlignment="1">
      <alignment horizontal="center" vertical="center"/>
    </xf>
    <xf numFmtId="1" fontId="26" fillId="34" borderId="11" xfId="0" applyNumberFormat="1" applyFont="1" applyFill="1" applyBorder="1" applyAlignment="1">
      <alignment horizontal="center" vertical="center" wrapText="1"/>
    </xf>
    <xf numFmtId="2" fontId="23" fillId="34" borderId="11" xfId="0" applyNumberFormat="1" applyFont="1" applyFill="1" applyBorder="1" applyAlignment="1">
      <alignment horizontal="center" vertical="center" wrapText="1"/>
    </xf>
    <xf numFmtId="11" fontId="23" fillId="34" borderId="12" xfId="0" applyNumberFormat="1" applyFont="1" applyFill="1" applyBorder="1" applyAlignment="1">
      <alignment horizontal="center" vertical="center" wrapText="1"/>
    </xf>
    <xf numFmtId="1" fontId="20" fillId="34" borderId="21" xfId="0" applyNumberFormat="1" applyFont="1" applyFill="1" applyBorder="1" applyAlignment="1">
      <alignment horizontal="center" vertical="center"/>
    </xf>
    <xf numFmtId="1" fontId="20" fillId="34" borderId="10" xfId="0" applyNumberFormat="1" applyFont="1" applyFill="1" applyBorder="1" applyAlignment="1">
      <alignment horizontal="center" vertical="center"/>
    </xf>
    <xf numFmtId="1" fontId="20" fillId="34" borderId="10" xfId="0" applyNumberFormat="1" applyFont="1" applyFill="1" applyBorder="1" applyAlignment="1">
      <alignment horizontal="center" vertical="center" wrapText="1"/>
    </xf>
    <xf numFmtId="2" fontId="20" fillId="34" borderId="10" xfId="0" applyNumberFormat="1" applyFont="1" applyFill="1" applyBorder="1" applyAlignment="1">
      <alignment horizontal="center" vertical="center" wrapText="1"/>
    </xf>
    <xf numFmtId="11" fontId="20" fillId="34" borderId="13" xfId="0" applyNumberFormat="1" applyFont="1" applyFill="1" applyBorder="1" applyAlignment="1">
      <alignment horizontal="center" vertical="center" wrapText="1"/>
    </xf>
    <xf numFmtId="1" fontId="20" fillId="34" borderId="22" xfId="0" applyNumberFormat="1" applyFont="1" applyFill="1" applyBorder="1" applyAlignment="1">
      <alignment horizontal="center" vertical="center"/>
    </xf>
    <xf numFmtId="1" fontId="20" fillId="34" borderId="14" xfId="0" applyNumberFormat="1" applyFont="1" applyFill="1" applyBorder="1" applyAlignment="1">
      <alignment horizontal="center" vertical="center"/>
    </xf>
    <xf numFmtId="1" fontId="20" fillId="34" borderId="14" xfId="0" applyNumberFormat="1" applyFont="1" applyFill="1" applyBorder="1" applyAlignment="1">
      <alignment horizontal="center" vertical="center" wrapText="1"/>
    </xf>
    <xf numFmtId="2" fontId="20" fillId="34" borderId="14" xfId="0" applyNumberFormat="1" applyFont="1" applyFill="1" applyBorder="1" applyAlignment="1">
      <alignment horizontal="center" vertical="center" wrapText="1"/>
    </xf>
    <xf numFmtId="11" fontId="20" fillId="34" borderId="15" xfId="0" applyNumberFormat="1" applyFont="1" applyFill="1" applyBorder="1" applyAlignment="1">
      <alignment horizontal="center" vertical="center" wrapText="1"/>
    </xf>
    <xf numFmtId="1" fontId="23" fillId="35" borderId="10" xfId="0" applyNumberFormat="1" applyFont="1" applyFill="1" applyBorder="1" applyAlignment="1">
      <alignment horizontal="center" vertical="center" wrapText="1"/>
    </xf>
    <xf numFmtId="0" fontId="23" fillId="36" borderId="41" xfId="0" applyFont="1" applyFill="1" applyBorder="1" applyAlignment="1">
      <alignment horizontal="center" vertical="center"/>
    </xf>
    <xf numFmtId="0" fontId="19" fillId="36" borderId="41" xfId="0" applyFont="1" applyFill="1" applyBorder="1"/>
    <xf numFmtId="0" fontId="19" fillId="36" borderId="44" xfId="0" applyFont="1" applyFill="1" applyBorder="1"/>
    <xf numFmtId="1" fontId="26" fillId="36" borderId="43" xfId="0" applyNumberFormat="1" applyFont="1" applyFill="1" applyBorder="1" applyAlignment="1">
      <alignment horizontal="center" vertical="center"/>
    </xf>
    <xf numFmtId="1" fontId="26" fillId="36" borderId="41" xfId="0" applyNumberFormat="1" applyFont="1" applyFill="1" applyBorder="1" applyAlignment="1">
      <alignment horizontal="center" vertical="center"/>
    </xf>
    <xf numFmtId="1" fontId="26" fillId="36" borderId="41" xfId="0" applyNumberFormat="1" applyFont="1" applyFill="1" applyBorder="1" applyAlignment="1">
      <alignment horizontal="center" vertical="center" wrapText="1"/>
    </xf>
    <xf numFmtId="2" fontId="23" fillId="36" borderId="41" xfId="0" applyNumberFormat="1" applyFont="1" applyFill="1" applyBorder="1" applyAlignment="1">
      <alignment horizontal="center" vertical="center" wrapText="1"/>
    </xf>
    <xf numFmtId="11" fontId="23" fillId="36" borderId="44" xfId="0" applyNumberFormat="1" applyFont="1" applyFill="1" applyBorder="1" applyAlignment="1">
      <alignment horizontal="center" vertical="center" wrapText="1"/>
    </xf>
    <xf numFmtId="1" fontId="20" fillId="36" borderId="21" xfId="0" applyNumberFormat="1" applyFont="1" applyFill="1" applyBorder="1" applyAlignment="1">
      <alignment horizontal="center" vertical="center"/>
    </xf>
    <xf numFmtId="1" fontId="20" fillId="36" borderId="10" xfId="0" applyNumberFormat="1" applyFont="1" applyFill="1" applyBorder="1" applyAlignment="1">
      <alignment horizontal="center" vertical="center"/>
    </xf>
    <xf numFmtId="1" fontId="20" fillId="36" borderId="10" xfId="0" applyNumberFormat="1" applyFont="1" applyFill="1" applyBorder="1" applyAlignment="1">
      <alignment horizontal="center" vertical="center" wrapText="1"/>
    </xf>
    <xf numFmtId="2" fontId="20" fillId="36" borderId="10" xfId="0" applyNumberFormat="1" applyFont="1" applyFill="1" applyBorder="1" applyAlignment="1">
      <alignment horizontal="center" vertical="center" wrapText="1"/>
    </xf>
    <xf numFmtId="11" fontId="20" fillId="36" borderId="13" xfId="0" applyNumberFormat="1" applyFont="1" applyFill="1" applyBorder="1" applyAlignment="1">
      <alignment horizontal="center" vertical="center" wrapText="1"/>
    </xf>
    <xf numFmtId="1" fontId="20" fillId="36" borderId="22" xfId="0" applyNumberFormat="1" applyFont="1" applyFill="1" applyBorder="1" applyAlignment="1">
      <alignment horizontal="center" vertical="center"/>
    </xf>
    <xf numFmtId="1" fontId="20" fillId="36" borderId="14" xfId="0" applyNumberFormat="1" applyFont="1" applyFill="1" applyBorder="1" applyAlignment="1">
      <alignment horizontal="center" vertical="center"/>
    </xf>
    <xf numFmtId="1" fontId="20" fillId="36" borderId="14" xfId="0" applyNumberFormat="1" applyFont="1" applyFill="1" applyBorder="1" applyAlignment="1">
      <alignment horizontal="center" vertical="center" wrapText="1"/>
    </xf>
    <xf numFmtId="2" fontId="20" fillId="36" borderId="14" xfId="0" applyNumberFormat="1" applyFont="1" applyFill="1" applyBorder="1" applyAlignment="1">
      <alignment horizontal="center" vertical="center" wrapText="1"/>
    </xf>
    <xf numFmtId="11" fontId="20" fillId="36" borderId="15" xfId="0" applyNumberFormat="1" applyFont="1" applyFill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/>
    </xf>
    <xf numFmtId="164" fontId="19" fillId="0" borderId="40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1" fontId="19" fillId="0" borderId="40" xfId="0" applyNumberFormat="1" applyFont="1" applyBorder="1" applyAlignment="1">
      <alignment horizontal="center" vertical="center"/>
    </xf>
    <xf numFmtId="1" fontId="19" fillId="0" borderId="47" xfId="0" applyNumberFormat="1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1" fontId="19" fillId="0" borderId="49" xfId="0" applyNumberFormat="1" applyFont="1" applyBorder="1" applyAlignment="1">
      <alignment horizontal="center" vertical="center"/>
    </xf>
    <xf numFmtId="1" fontId="23" fillId="0" borderId="13" xfId="0" applyNumberFormat="1" applyFont="1" applyBorder="1" applyAlignment="1">
      <alignment horizontal="center" vertical="center" wrapText="1"/>
    </xf>
    <xf numFmtId="0" fontId="20" fillId="33" borderId="21" xfId="0" applyFont="1" applyFill="1" applyBorder="1" applyAlignment="1">
      <alignment horizontal="center" vertical="center"/>
    </xf>
    <xf numFmtId="2" fontId="19" fillId="0" borderId="13" xfId="0" applyNumberFormat="1" applyFont="1" applyBorder="1" applyAlignment="1">
      <alignment horizontal="center" vertical="center"/>
    </xf>
    <xf numFmtId="0" fontId="20" fillId="33" borderId="22" xfId="0" applyFont="1" applyFill="1" applyBorder="1" applyAlignment="1">
      <alignment horizontal="center" vertical="center"/>
    </xf>
    <xf numFmtId="1" fontId="19" fillId="0" borderId="32" xfId="0" applyNumberFormat="1" applyFont="1" applyBorder="1" applyAlignment="1">
      <alignment horizontal="center" vertical="center"/>
    </xf>
    <xf numFmtId="2" fontId="19" fillId="0" borderId="15" xfId="0" applyNumberFormat="1" applyFont="1" applyBorder="1" applyAlignment="1">
      <alignment horizontal="center" vertical="center"/>
    </xf>
    <xf numFmtId="1" fontId="23" fillId="35" borderId="11" xfId="0" applyNumberFormat="1" applyFont="1" applyFill="1" applyBorder="1" applyAlignment="1">
      <alignment horizontal="center" vertical="center" wrapText="1"/>
    </xf>
    <xf numFmtId="0" fontId="19" fillId="35" borderId="42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10" xfId="0" applyFont="1" applyFill="1" applyBorder="1" applyAlignment="1">
      <alignment horizontal="center" vertical="center" wrapText="1"/>
    </xf>
    <xf numFmtId="2" fontId="23" fillId="35" borderId="10" xfId="0" applyNumberFormat="1" applyFont="1" applyFill="1" applyBorder="1" applyAlignment="1">
      <alignment horizontal="center" vertical="center" wrapText="1"/>
    </xf>
    <xf numFmtId="1" fontId="20" fillId="35" borderId="21" xfId="0" applyNumberFormat="1" applyFont="1" applyFill="1" applyBorder="1" applyAlignment="1">
      <alignment horizontal="center" vertical="center" wrapText="1"/>
    </xf>
    <xf numFmtId="1" fontId="20" fillId="35" borderId="10" xfId="0" applyNumberFormat="1" applyFont="1" applyFill="1" applyBorder="1" applyAlignment="1">
      <alignment horizontal="center" vertical="center" wrapText="1"/>
    </xf>
    <xf numFmtId="2" fontId="20" fillId="35" borderId="10" xfId="0" applyNumberFormat="1" applyFont="1" applyFill="1" applyBorder="1" applyAlignment="1">
      <alignment horizontal="center" vertical="center" wrapText="1"/>
    </xf>
    <xf numFmtId="1" fontId="20" fillId="35" borderId="22" xfId="0" applyNumberFormat="1" applyFont="1" applyFill="1" applyBorder="1" applyAlignment="1">
      <alignment horizontal="center" vertical="center" wrapText="1"/>
    </xf>
    <xf numFmtId="1" fontId="20" fillId="35" borderId="14" xfId="0" applyNumberFormat="1" applyFont="1" applyFill="1" applyBorder="1" applyAlignment="1">
      <alignment horizontal="center" vertical="center" wrapText="1"/>
    </xf>
    <xf numFmtId="11" fontId="23" fillId="35" borderId="12" xfId="0" applyNumberFormat="1" applyFont="1" applyFill="1" applyBorder="1" applyAlignment="1">
      <alignment horizontal="center" vertical="center" wrapText="1"/>
    </xf>
    <xf numFmtId="11" fontId="23" fillId="35" borderId="13" xfId="0" applyNumberFormat="1" applyFont="1" applyFill="1" applyBorder="1" applyAlignment="1">
      <alignment horizontal="center" vertical="center" wrapText="1"/>
    </xf>
    <xf numFmtId="11" fontId="20" fillId="35" borderId="13" xfId="0" applyNumberFormat="1" applyFont="1" applyFill="1" applyBorder="1" applyAlignment="1">
      <alignment horizontal="center" vertical="center" wrapText="1"/>
    </xf>
    <xf numFmtId="2" fontId="20" fillId="35" borderId="14" xfId="0" applyNumberFormat="1" applyFont="1" applyFill="1" applyBorder="1" applyAlignment="1">
      <alignment horizontal="center" vertical="center" wrapText="1"/>
    </xf>
    <xf numFmtId="11" fontId="20" fillId="35" borderId="15" xfId="0" applyNumberFormat="1" applyFont="1" applyFill="1" applyBorder="1" applyAlignment="1">
      <alignment horizontal="center" vertical="center" wrapText="1"/>
    </xf>
    <xf numFmtId="11" fontId="23" fillId="34" borderId="50" xfId="0" applyNumberFormat="1" applyFont="1" applyFill="1" applyBorder="1" applyAlignment="1">
      <alignment horizontal="center" vertical="center" wrapText="1"/>
    </xf>
    <xf numFmtId="1" fontId="19" fillId="33" borderId="10" xfId="0" applyNumberFormat="1" applyFont="1" applyFill="1" applyBorder="1" applyAlignment="1">
      <alignment horizontal="center" vertical="center"/>
    </xf>
    <xf numFmtId="1" fontId="19" fillId="33" borderId="14" xfId="0" applyNumberFormat="1" applyFont="1" applyFill="1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/>
    </xf>
    <xf numFmtId="164" fontId="20" fillId="0" borderId="14" xfId="0" applyNumberFormat="1" applyFont="1" applyBorder="1" applyAlignment="1">
      <alignment horizontal="center" vertical="center"/>
    </xf>
    <xf numFmtId="1" fontId="19" fillId="33" borderId="21" xfId="0" applyNumberFormat="1" applyFont="1" applyFill="1" applyBorder="1" applyAlignment="1">
      <alignment horizontal="center" vertical="center"/>
    </xf>
    <xf numFmtId="1" fontId="0" fillId="33" borderId="10" xfId="0" applyNumberFormat="1" applyFill="1" applyBorder="1" applyAlignment="1">
      <alignment horizontal="center" vertical="center"/>
    </xf>
    <xf numFmtId="1" fontId="0" fillId="33" borderId="13" xfId="0" applyNumberFormat="1" applyFill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" fontId="19" fillId="33" borderId="22" xfId="0" applyNumberFormat="1" applyFont="1" applyFill="1" applyBorder="1" applyAlignment="1">
      <alignment horizontal="center" vertical="center"/>
    </xf>
    <xf numFmtId="1" fontId="0" fillId="33" borderId="14" xfId="0" applyNumberFormat="1" applyFill="1" applyBorder="1" applyAlignment="1">
      <alignment horizontal="center" vertical="center"/>
    </xf>
    <xf numFmtId="1" fontId="0" fillId="33" borderId="15" xfId="0" applyNumberFormat="1" applyFill="1" applyBorder="1" applyAlignment="1">
      <alignment horizontal="center" vertical="center"/>
    </xf>
    <xf numFmtId="1" fontId="19" fillId="33" borderId="10" xfId="0" applyNumberFormat="1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1" fontId="23" fillId="0" borderId="16" xfId="0" applyNumberFormat="1" applyFont="1" applyBorder="1" applyAlignment="1">
      <alignment horizontal="center" vertical="center"/>
    </xf>
    <xf numFmtId="1" fontId="23" fillId="0" borderId="24" xfId="0" applyNumberFormat="1" applyFont="1" applyBorder="1" applyAlignment="1">
      <alignment horizontal="center" vertical="center"/>
    </xf>
    <xf numFmtId="1" fontId="23" fillId="0" borderId="25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19" fillId="33" borderId="14" xfId="0" applyNumberFormat="1" applyFont="1" applyFill="1" applyBorder="1" applyAlignment="1">
      <alignment horizontal="center" vertical="center"/>
    </xf>
    <xf numFmtId="1" fontId="26" fillId="34" borderId="38" xfId="0" applyNumberFormat="1" applyFont="1" applyFill="1" applyBorder="1" applyAlignment="1">
      <alignment horizontal="center" vertical="center" wrapText="1"/>
    </xf>
    <xf numFmtId="1" fontId="23" fillId="34" borderId="33" xfId="0" applyNumberFormat="1" applyFont="1" applyFill="1" applyBorder="1" applyAlignment="1">
      <alignment horizontal="center" vertical="center" wrapText="1"/>
    </xf>
    <xf numFmtId="0" fontId="19" fillId="34" borderId="33" xfId="0" applyFont="1" applyFill="1" applyBorder="1" applyAlignment="1">
      <alignment horizontal="center" vertical="center" wrapText="1"/>
    </xf>
    <xf numFmtId="0" fontId="19" fillId="34" borderId="40" xfId="0" applyFont="1" applyFill="1" applyBorder="1" applyAlignment="1">
      <alignment horizontal="center" vertical="center" wrapText="1"/>
    </xf>
    <xf numFmtId="0" fontId="19" fillId="34" borderId="39" xfId="0" applyFont="1" applyFill="1" applyBorder="1" applyAlignment="1">
      <alignment horizontal="center" vertical="center" wrapText="1"/>
    </xf>
    <xf numFmtId="0" fontId="26" fillId="35" borderId="16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19" fillId="35" borderId="24" xfId="0" applyFont="1" applyFill="1" applyBorder="1" applyAlignment="1">
      <alignment horizontal="center" vertical="center" wrapText="1"/>
    </xf>
    <xf numFmtId="0" fontId="19" fillId="35" borderId="25" xfId="0" applyFont="1" applyFill="1" applyBorder="1" applyAlignment="1">
      <alignment horizontal="center" vertical="center" wrapText="1"/>
    </xf>
    <xf numFmtId="0" fontId="23" fillId="36" borderId="16" xfId="0" applyFont="1" applyFill="1" applyBorder="1" applyAlignment="1">
      <alignment horizontal="center" vertical="center"/>
    </xf>
    <xf numFmtId="0" fontId="23" fillId="36" borderId="24" xfId="0" applyFont="1" applyFill="1" applyBorder="1" applyAlignment="1">
      <alignment horizontal="center" vertical="center"/>
    </xf>
    <xf numFmtId="0" fontId="19" fillId="36" borderId="24" xfId="0" applyFont="1" applyFill="1" applyBorder="1" applyAlignment="1"/>
    <xf numFmtId="0" fontId="19" fillId="36" borderId="25" xfId="0" applyFont="1" applyFill="1" applyBorder="1" applyAlignment="1"/>
    <xf numFmtId="0" fontId="23" fillId="36" borderId="43" xfId="0" applyFont="1" applyFill="1" applyBorder="1" applyAlignment="1">
      <alignment horizontal="center" vertical="center"/>
    </xf>
    <xf numFmtId="0" fontId="23" fillId="36" borderId="41" xfId="0" applyFont="1" applyFill="1" applyBorder="1" applyAlignment="1">
      <alignment horizontal="center" vertical="center"/>
    </xf>
    <xf numFmtId="1" fontId="26" fillId="36" borderId="41" xfId="0" applyNumberFormat="1" applyFont="1" applyFill="1" applyBorder="1" applyAlignment="1">
      <alignment horizontal="center" vertical="center"/>
    </xf>
    <xf numFmtId="1" fontId="23" fillId="36" borderId="41" xfId="0" applyNumberFormat="1" applyFont="1" applyFill="1" applyBorder="1" applyAlignment="1">
      <alignment horizontal="center" vertical="center"/>
    </xf>
    <xf numFmtId="1" fontId="23" fillId="34" borderId="35" xfId="0" applyNumberFormat="1" applyFont="1" applyFill="1" applyBorder="1" applyAlignment="1">
      <alignment horizontal="center" vertical="center"/>
    </xf>
    <xf numFmtId="1" fontId="23" fillId="34" borderId="36" xfId="0" applyNumberFormat="1" applyFont="1" applyFill="1" applyBorder="1" applyAlignment="1">
      <alignment horizontal="center" vertical="center"/>
    </xf>
    <xf numFmtId="1" fontId="26" fillId="34" borderId="36" xfId="0" applyNumberFormat="1" applyFont="1" applyFill="1" applyBorder="1" applyAlignment="1">
      <alignment horizontal="center" vertical="center"/>
    </xf>
    <xf numFmtId="1" fontId="23" fillId="34" borderId="37" xfId="0" applyNumberFormat="1" applyFont="1" applyFill="1" applyBorder="1" applyAlignment="1">
      <alignment horizontal="center" vertical="center"/>
    </xf>
    <xf numFmtId="0" fontId="23" fillId="35" borderId="20" xfId="0" applyFont="1" applyFill="1" applyBorder="1" applyAlignment="1">
      <alignment horizontal="center" vertical="center" wrapText="1"/>
    </xf>
    <xf numFmtId="0" fontId="23" fillId="35" borderId="11" xfId="0" applyFont="1" applyFill="1" applyBorder="1" applyAlignment="1">
      <alignment horizontal="center" vertical="center" wrapText="1"/>
    </xf>
    <xf numFmtId="1" fontId="26" fillId="35" borderId="11" xfId="0" applyNumberFormat="1" applyFont="1" applyFill="1" applyBorder="1" applyAlignment="1">
      <alignment horizontal="center" vertical="center" wrapText="1"/>
    </xf>
    <xf numFmtId="1" fontId="23" fillId="35" borderId="11" xfId="0" applyNumberFormat="1" applyFont="1" applyFill="1" applyBorder="1" applyAlignment="1">
      <alignment horizontal="center" vertical="center" wrapText="1"/>
    </xf>
  </cellXfs>
  <cellStyles count="6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4"/>
    <cellStyle name="Normal 3" xfId="43"/>
    <cellStyle name="Normal 4" xfId="45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7"/>
  <sheetViews>
    <sheetView tabSelected="1" zoomScale="96" zoomScaleNormal="96" zoomScalePageLayoutView="96" workbookViewId="0">
      <selection activeCell="A3" sqref="A3:A18"/>
    </sheetView>
  </sheetViews>
  <sheetFormatPr baseColWidth="10" defaultColWidth="8.83203125" defaultRowHeight="16" x14ac:dyDescent="0.2"/>
  <cols>
    <col min="1" max="1" width="18.6640625" style="75" bestFit="1" customWidth="1"/>
    <col min="2" max="2" width="22" style="34" bestFit="1" customWidth="1"/>
    <col min="3" max="3" width="26.5" style="57" bestFit="1" customWidth="1"/>
    <col min="4" max="4" width="24.5" style="57" bestFit="1" customWidth="1"/>
    <col min="5" max="5" width="14.6640625" style="34" bestFit="1" customWidth="1"/>
    <col min="6" max="6" width="14.6640625" style="59" bestFit="1" customWidth="1"/>
    <col min="7" max="7" width="15.83203125" style="36" bestFit="1" customWidth="1"/>
    <col min="8" max="11" width="16.5" style="36" bestFit="1" customWidth="1"/>
    <col min="12" max="12" width="19.5" style="36" bestFit="1" customWidth="1"/>
    <col min="13" max="16" width="19.83203125" style="36" bestFit="1" customWidth="1"/>
    <col min="17" max="17" width="8.83203125" style="1"/>
    <col min="18" max="18" width="14" style="94" bestFit="1" customWidth="1"/>
    <col min="19" max="19" width="16.5" style="94" bestFit="1" customWidth="1"/>
    <col min="20" max="24" width="8" style="96" bestFit="1" customWidth="1"/>
    <col min="25" max="25" width="12.5" style="96" bestFit="1" customWidth="1"/>
    <col min="26" max="26" width="11.5" style="57" bestFit="1" customWidth="1"/>
    <col min="27" max="16384" width="8.83203125" style="1"/>
  </cols>
  <sheetData>
    <row r="1" spans="1:29" ht="17" thickBot="1" x14ac:dyDescent="0.25">
      <c r="G1" s="206" t="s">
        <v>150</v>
      </c>
      <c r="H1" s="207"/>
      <c r="I1" s="207"/>
      <c r="J1" s="207"/>
      <c r="K1" s="208"/>
      <c r="L1" s="206" t="s">
        <v>103</v>
      </c>
      <c r="M1" s="207"/>
      <c r="N1" s="207"/>
      <c r="O1" s="207"/>
      <c r="P1" s="208"/>
      <c r="T1" s="196" t="s">
        <v>176</v>
      </c>
      <c r="U1" s="197"/>
      <c r="V1" s="197"/>
      <c r="W1" s="197"/>
      <c r="X1" s="197"/>
      <c r="Y1" s="198"/>
    </row>
    <row r="2" spans="1:29" s="72" customFormat="1" ht="33" thickBot="1" x14ac:dyDescent="0.25">
      <c r="A2" s="76" t="s">
        <v>181</v>
      </c>
      <c r="B2" s="85" t="s">
        <v>0</v>
      </c>
      <c r="C2" s="86" t="s">
        <v>110</v>
      </c>
      <c r="D2" s="86" t="s">
        <v>111</v>
      </c>
      <c r="E2" s="87" t="s">
        <v>1</v>
      </c>
      <c r="F2" s="88" t="s">
        <v>149</v>
      </c>
      <c r="G2" s="89" t="s">
        <v>151</v>
      </c>
      <c r="H2" s="89" t="s">
        <v>152</v>
      </c>
      <c r="I2" s="89" t="s">
        <v>153</v>
      </c>
      <c r="J2" s="89" t="s">
        <v>154</v>
      </c>
      <c r="K2" s="89" t="s">
        <v>155</v>
      </c>
      <c r="L2" s="89" t="s">
        <v>156</v>
      </c>
      <c r="M2" s="89" t="s">
        <v>157</v>
      </c>
      <c r="N2" s="89" t="s">
        <v>158</v>
      </c>
      <c r="O2" s="89" t="s">
        <v>159</v>
      </c>
      <c r="P2" s="90" t="s">
        <v>160</v>
      </c>
      <c r="R2" s="118" t="s">
        <v>165</v>
      </c>
      <c r="S2" s="119" t="s">
        <v>166</v>
      </c>
      <c r="T2" s="120" t="s">
        <v>168</v>
      </c>
      <c r="U2" s="120" t="s">
        <v>169</v>
      </c>
      <c r="V2" s="120" t="s">
        <v>170</v>
      </c>
      <c r="W2" s="120" t="s">
        <v>171</v>
      </c>
      <c r="X2" s="120" t="s">
        <v>172</v>
      </c>
      <c r="Y2" s="120" t="s">
        <v>173</v>
      </c>
      <c r="Z2" s="121" t="s">
        <v>167</v>
      </c>
      <c r="AC2" s="1"/>
    </row>
    <row r="3" spans="1:29" x14ac:dyDescent="0.2">
      <c r="A3" s="209" t="s">
        <v>185</v>
      </c>
      <c r="B3" s="2" t="s">
        <v>2</v>
      </c>
      <c r="C3" s="56">
        <v>227.2011</v>
      </c>
      <c r="D3" s="56">
        <v>227.20189999999999</v>
      </c>
      <c r="E3" s="70" t="s">
        <v>106</v>
      </c>
      <c r="F3" s="62">
        <v>30</v>
      </c>
      <c r="G3" s="4">
        <v>802178.87999999989</v>
      </c>
      <c r="H3" s="4">
        <v>1278112.17</v>
      </c>
      <c r="I3" s="4">
        <v>1165149.79</v>
      </c>
      <c r="J3" s="4">
        <v>1721105.0999999999</v>
      </c>
      <c r="K3" s="4">
        <v>1303137.42</v>
      </c>
      <c r="L3" s="4">
        <v>2401522.1100000003</v>
      </c>
      <c r="M3" s="4">
        <v>1448465.54</v>
      </c>
      <c r="N3" s="4">
        <v>1164226.9099999999</v>
      </c>
      <c r="O3" s="4">
        <v>1103238.21</v>
      </c>
      <c r="P3" s="5">
        <v>1268399.8799999999</v>
      </c>
      <c r="R3" s="103">
        <f>AVERAGE(G3:K3)</f>
        <v>1253936.6719999998</v>
      </c>
      <c r="S3" s="104">
        <f>AVERAGE(L3:P3)</f>
        <v>1477170.53</v>
      </c>
      <c r="T3" s="105">
        <f>L3/$R3</f>
        <v>1.915186120340215</v>
      </c>
      <c r="U3" s="105">
        <f>M3/$R3</f>
        <v>1.1551345234123596</v>
      </c>
      <c r="V3" s="105">
        <f>N3/$R3</f>
        <v>0.92845750187932941</v>
      </c>
      <c r="W3" s="105">
        <f>O3/$R3</f>
        <v>0.87981971867874376</v>
      </c>
      <c r="X3" s="105">
        <f>P3/$R3</f>
        <v>1.0115342411805626</v>
      </c>
      <c r="Y3" s="106">
        <f>AVERAGE(T3:X3)</f>
        <v>1.1780264210982421</v>
      </c>
      <c r="Z3" s="107">
        <f t="shared" ref="Z3:Z18" si="0">TTEST(G3:K3,L3:P3,2,2)</f>
        <v>0.44856442863846513</v>
      </c>
    </row>
    <row r="4" spans="1:29" x14ac:dyDescent="0.2">
      <c r="A4" s="210"/>
      <c r="B4" s="6" t="s">
        <v>3</v>
      </c>
      <c r="C4" s="7">
        <v>253.21680000000001</v>
      </c>
      <c r="D4" s="58">
        <v>253.21719999999999</v>
      </c>
      <c r="E4" s="41" t="s">
        <v>106</v>
      </c>
      <c r="F4" s="63">
        <v>31</v>
      </c>
      <c r="G4" s="9">
        <v>32638.65</v>
      </c>
      <c r="H4" s="9">
        <v>55926.12</v>
      </c>
      <c r="I4" s="9">
        <v>42129.32</v>
      </c>
      <c r="J4" s="9">
        <v>80807.14</v>
      </c>
      <c r="K4" s="9">
        <v>126226.84</v>
      </c>
      <c r="L4" s="9">
        <v>67813.539999999994</v>
      </c>
      <c r="M4" s="9">
        <v>63233.33</v>
      </c>
      <c r="N4" s="9">
        <v>76029.009999999995</v>
      </c>
      <c r="O4" s="9">
        <v>44201.440000000002</v>
      </c>
      <c r="P4" s="10">
        <v>27555.94</v>
      </c>
      <c r="R4" s="108">
        <f t="shared" ref="R4:R67" si="1">AVERAGE(G4:K4)</f>
        <v>67545.613999999987</v>
      </c>
      <c r="S4" s="109">
        <f t="shared" ref="S4:S67" si="2">AVERAGE(L4:P4)</f>
        <v>55766.652000000002</v>
      </c>
      <c r="T4" s="110">
        <f t="shared" ref="T4:T67" si="3">L4/$R4</f>
        <v>1.0039665935970321</v>
      </c>
      <c r="U4" s="110">
        <f t="shared" ref="U4:U67" si="4">M4/$R4</f>
        <v>0.93615745353947055</v>
      </c>
      <c r="V4" s="110">
        <f t="shared" ref="V4:V67" si="5">N4/$R4</f>
        <v>1.12559506824529</v>
      </c>
      <c r="W4" s="110">
        <f t="shared" ref="W4:W67" si="6">O4/$R4</f>
        <v>0.65439393296506287</v>
      </c>
      <c r="X4" s="110">
        <f t="shared" ref="X4:X67" si="7">P4/$R4</f>
        <v>0.40796046357651</v>
      </c>
      <c r="Y4" s="111">
        <f t="shared" ref="Y4:Y67" si="8">AVERAGE(T4:X4)</f>
        <v>0.82561470238467316</v>
      </c>
      <c r="Z4" s="112">
        <f t="shared" si="0"/>
        <v>0.55091352876325972</v>
      </c>
    </row>
    <row r="5" spans="1:29" x14ac:dyDescent="0.2">
      <c r="A5" s="210"/>
      <c r="B5" s="6" t="s">
        <v>4</v>
      </c>
      <c r="C5" s="58">
        <v>255.23240000000001</v>
      </c>
      <c r="D5" s="58">
        <v>255.2346</v>
      </c>
      <c r="E5" s="41" t="s">
        <v>106</v>
      </c>
      <c r="F5" s="63">
        <v>33</v>
      </c>
      <c r="G5" s="9">
        <v>7817398.7899999991</v>
      </c>
      <c r="H5" s="9">
        <v>11244343.68</v>
      </c>
      <c r="I5" s="9">
        <v>10607751.029999999</v>
      </c>
      <c r="J5" s="9">
        <v>12665676.140000001</v>
      </c>
      <c r="K5" s="9">
        <v>12374138.66</v>
      </c>
      <c r="L5" s="9">
        <v>19846647.719999999</v>
      </c>
      <c r="M5" s="9">
        <v>10006501.15</v>
      </c>
      <c r="N5" s="9">
        <v>9249944.7899999991</v>
      </c>
      <c r="O5" s="9">
        <v>10486714.970000001</v>
      </c>
      <c r="P5" s="10">
        <v>11673880.08</v>
      </c>
      <c r="R5" s="108">
        <f t="shared" si="1"/>
        <v>10941861.66</v>
      </c>
      <c r="S5" s="109">
        <f t="shared" si="2"/>
        <v>12252737.741999999</v>
      </c>
      <c r="T5" s="110">
        <f t="shared" si="3"/>
        <v>1.8138273300011727</v>
      </c>
      <c r="U5" s="110">
        <f t="shared" si="4"/>
        <v>0.91451541437236561</v>
      </c>
      <c r="V5" s="110">
        <f t="shared" si="5"/>
        <v>0.84537212015893815</v>
      </c>
      <c r="W5" s="110">
        <f t="shared" si="6"/>
        <v>0.95840317633845873</v>
      </c>
      <c r="X5" s="110">
        <f t="shared" si="7"/>
        <v>1.0669007197080573</v>
      </c>
      <c r="Y5" s="111">
        <f t="shared" si="8"/>
        <v>1.1198037521157986</v>
      </c>
      <c r="Z5" s="112">
        <f t="shared" si="0"/>
        <v>0.55415661857606913</v>
      </c>
    </row>
    <row r="6" spans="1:29" x14ac:dyDescent="0.2">
      <c r="A6" s="210"/>
      <c r="B6" s="6" t="s">
        <v>5</v>
      </c>
      <c r="C6" s="58">
        <v>279.23239999999998</v>
      </c>
      <c r="D6" s="58">
        <v>279.23259999999999</v>
      </c>
      <c r="E6" s="41" t="s">
        <v>106</v>
      </c>
      <c r="F6" s="63">
        <v>32</v>
      </c>
      <c r="G6" s="9">
        <v>143697.04999999999</v>
      </c>
      <c r="H6" s="9">
        <v>266590.84000000003</v>
      </c>
      <c r="I6" s="9">
        <v>125773.31</v>
      </c>
      <c r="J6" s="9">
        <v>107501.13</v>
      </c>
      <c r="K6" s="9">
        <v>141714.19</v>
      </c>
      <c r="L6" s="9">
        <v>134542.12</v>
      </c>
      <c r="M6" s="9">
        <v>105195.39</v>
      </c>
      <c r="N6" s="9">
        <v>112541.13</v>
      </c>
      <c r="O6" s="9">
        <v>105812.15</v>
      </c>
      <c r="P6" s="10">
        <v>86239.6</v>
      </c>
      <c r="R6" s="108">
        <f t="shared" si="1"/>
        <v>157055.304</v>
      </c>
      <c r="S6" s="109">
        <f t="shared" si="2"/>
        <v>108866.07800000001</v>
      </c>
      <c r="T6" s="110">
        <f t="shared" si="3"/>
        <v>0.85665441773300433</v>
      </c>
      <c r="U6" s="110">
        <f t="shared" si="4"/>
        <v>0.66979839152710174</v>
      </c>
      <c r="V6" s="110">
        <f t="shared" si="5"/>
        <v>0.71657006884657648</v>
      </c>
      <c r="W6" s="110">
        <f t="shared" si="6"/>
        <v>0.67372541585733392</v>
      </c>
      <c r="X6" s="110">
        <f t="shared" si="7"/>
        <v>0.54910339099404115</v>
      </c>
      <c r="Y6" s="111">
        <f t="shared" si="8"/>
        <v>0.69317033699161157</v>
      </c>
      <c r="Z6" s="112">
        <f t="shared" si="0"/>
        <v>0.13749301309530984</v>
      </c>
    </row>
    <row r="7" spans="1:29" x14ac:dyDescent="0.2">
      <c r="A7" s="210"/>
      <c r="B7" s="6" t="s">
        <v>6</v>
      </c>
      <c r="C7" s="58">
        <v>281.24810000000002</v>
      </c>
      <c r="D7" s="58">
        <v>281.24849999999998</v>
      </c>
      <c r="E7" s="41" t="s">
        <v>106</v>
      </c>
      <c r="F7" s="63">
        <v>34</v>
      </c>
      <c r="G7" s="9">
        <v>979988.83</v>
      </c>
      <c r="H7" s="9">
        <v>1602907.98</v>
      </c>
      <c r="I7" s="9">
        <v>1114467.1100000001</v>
      </c>
      <c r="J7" s="9">
        <v>1360158.52</v>
      </c>
      <c r="K7" s="9">
        <v>1988779.8</v>
      </c>
      <c r="L7" s="9">
        <v>911587.98</v>
      </c>
      <c r="M7" s="9">
        <v>877014.96</v>
      </c>
      <c r="N7" s="9">
        <v>1148955.3999999999</v>
      </c>
      <c r="O7" s="9">
        <v>799583.45</v>
      </c>
      <c r="P7" s="10">
        <v>675903.23</v>
      </c>
      <c r="R7" s="108">
        <f t="shared" si="1"/>
        <v>1409260.4479999999</v>
      </c>
      <c r="S7" s="109">
        <f t="shared" si="2"/>
        <v>882609.00399999996</v>
      </c>
      <c r="T7" s="110">
        <f t="shared" si="3"/>
        <v>0.64685557683372952</v>
      </c>
      <c r="U7" s="110">
        <f t="shared" si="4"/>
        <v>0.62232283694944091</v>
      </c>
      <c r="V7" s="110">
        <f t="shared" si="5"/>
        <v>0.81528960926319849</v>
      </c>
      <c r="W7" s="110">
        <f t="shared" si="6"/>
        <v>0.5673780535987909</v>
      </c>
      <c r="X7" s="110">
        <f t="shared" si="7"/>
        <v>0.47961555364675929</v>
      </c>
      <c r="Y7" s="111">
        <f t="shared" si="8"/>
        <v>0.62629232605838392</v>
      </c>
      <c r="Z7" s="112">
        <f t="shared" si="0"/>
        <v>2.7628015920146444E-2</v>
      </c>
    </row>
    <row r="8" spans="1:29" x14ac:dyDescent="0.2">
      <c r="A8" s="210"/>
      <c r="B8" s="6" t="s">
        <v>7</v>
      </c>
      <c r="C8" s="58">
        <v>283.26369999999997</v>
      </c>
      <c r="D8" s="58">
        <v>283.25760000000002</v>
      </c>
      <c r="E8" s="41" t="s">
        <v>106</v>
      </c>
      <c r="F8" s="63">
        <v>36</v>
      </c>
      <c r="G8" s="9">
        <v>11385718.09</v>
      </c>
      <c r="H8" s="9">
        <v>16078097.239999998</v>
      </c>
      <c r="I8" s="9">
        <v>14987644.959999999</v>
      </c>
      <c r="J8" s="9">
        <v>18640149.310000002</v>
      </c>
      <c r="K8" s="9">
        <v>14740540.959999999</v>
      </c>
      <c r="L8" s="9">
        <v>28045203.400000002</v>
      </c>
      <c r="M8" s="9">
        <v>14544503.209999999</v>
      </c>
      <c r="N8" s="9">
        <v>13295324.149999999</v>
      </c>
      <c r="O8" s="9">
        <v>15429205.659999998</v>
      </c>
      <c r="P8" s="10">
        <v>16255576.67</v>
      </c>
      <c r="R8" s="108">
        <f t="shared" si="1"/>
        <v>15166430.112</v>
      </c>
      <c r="S8" s="109">
        <f t="shared" si="2"/>
        <v>17513962.618000001</v>
      </c>
      <c r="T8" s="110">
        <f t="shared" si="3"/>
        <v>1.8491631315275732</v>
      </c>
      <c r="U8" s="110">
        <f t="shared" si="4"/>
        <v>0.95899319105371283</v>
      </c>
      <c r="V8" s="110">
        <f t="shared" si="5"/>
        <v>0.87662845190447669</v>
      </c>
      <c r="W8" s="110">
        <f t="shared" si="6"/>
        <v>1.0173261305435406</v>
      </c>
      <c r="X8" s="110">
        <f t="shared" si="7"/>
        <v>1.0718129810348873</v>
      </c>
      <c r="Y8" s="111">
        <f t="shared" si="8"/>
        <v>1.1547847772128381</v>
      </c>
      <c r="Z8" s="112">
        <f t="shared" si="0"/>
        <v>0.44507802143428121</v>
      </c>
    </row>
    <row r="9" spans="1:29" x14ac:dyDescent="0.2">
      <c r="A9" s="210"/>
      <c r="B9" s="11" t="s">
        <v>8</v>
      </c>
      <c r="C9" s="12">
        <v>301.21675499999998</v>
      </c>
      <c r="D9" s="58">
        <v>301.21850000000001</v>
      </c>
      <c r="E9" s="41" t="s">
        <v>106</v>
      </c>
      <c r="F9" s="63">
        <v>32</v>
      </c>
      <c r="G9" s="9">
        <v>29989.72</v>
      </c>
      <c r="H9" s="9">
        <v>35186.629999999997</v>
      </c>
      <c r="I9" s="9">
        <v>28448.52</v>
      </c>
      <c r="J9" s="9">
        <v>27437.65</v>
      </c>
      <c r="K9" s="9">
        <v>34451.589999999997</v>
      </c>
      <c r="L9" s="9">
        <v>45965.74</v>
      </c>
      <c r="M9" s="9">
        <v>30466.94</v>
      </c>
      <c r="N9" s="9">
        <v>39388.400000000001</v>
      </c>
      <c r="O9" s="9">
        <v>48677.53</v>
      </c>
      <c r="P9" s="10">
        <v>43650.23</v>
      </c>
      <c r="R9" s="108">
        <f t="shared" si="1"/>
        <v>31102.821999999996</v>
      </c>
      <c r="S9" s="109">
        <f t="shared" si="2"/>
        <v>41629.767999999996</v>
      </c>
      <c r="T9" s="110">
        <f t="shared" si="3"/>
        <v>1.4778639700281859</v>
      </c>
      <c r="U9" s="110">
        <f t="shared" si="4"/>
        <v>0.97955548856627872</v>
      </c>
      <c r="V9" s="110">
        <f t="shared" si="5"/>
        <v>1.2663931266429782</v>
      </c>
      <c r="W9" s="110">
        <f t="shared" si="6"/>
        <v>1.5650518785723047</v>
      </c>
      <c r="X9" s="110">
        <f t="shared" si="7"/>
        <v>1.4034170275610363</v>
      </c>
      <c r="Y9" s="111">
        <f t="shared" si="8"/>
        <v>1.3384562982741568</v>
      </c>
      <c r="Z9" s="112">
        <f t="shared" si="0"/>
        <v>1.7957787362771961E-2</v>
      </c>
    </row>
    <row r="10" spans="1:29" x14ac:dyDescent="0.2">
      <c r="A10" s="210"/>
      <c r="B10" s="6" t="s">
        <v>9</v>
      </c>
      <c r="C10" s="58">
        <v>303.23239999999998</v>
      </c>
      <c r="D10" s="58">
        <v>303.22609999999997</v>
      </c>
      <c r="E10" s="41" t="s">
        <v>106</v>
      </c>
      <c r="F10" s="63">
        <v>33</v>
      </c>
      <c r="G10" s="9">
        <v>227221.98</v>
      </c>
      <c r="H10" s="9">
        <v>358273.73</v>
      </c>
      <c r="I10" s="9">
        <v>212715.71</v>
      </c>
      <c r="J10" s="9">
        <v>288738.43</v>
      </c>
      <c r="K10" s="9">
        <v>354058.19</v>
      </c>
      <c r="L10" s="9">
        <v>328968.31</v>
      </c>
      <c r="M10" s="9">
        <v>208030.78</v>
      </c>
      <c r="N10" s="9">
        <v>247931.14</v>
      </c>
      <c r="O10" s="9">
        <v>319962.98</v>
      </c>
      <c r="P10" s="10">
        <v>291350.34999999998</v>
      </c>
      <c r="R10" s="108">
        <f t="shared" si="1"/>
        <v>288201.60799999995</v>
      </c>
      <c r="S10" s="109">
        <f t="shared" si="2"/>
        <v>279248.712</v>
      </c>
      <c r="T10" s="110">
        <f t="shared" si="3"/>
        <v>1.1414520282621048</v>
      </c>
      <c r="U10" s="110">
        <f t="shared" si="4"/>
        <v>0.72182380051120343</v>
      </c>
      <c r="V10" s="110">
        <f t="shared" si="5"/>
        <v>0.86026980113171347</v>
      </c>
      <c r="W10" s="110">
        <f t="shared" si="6"/>
        <v>1.1102053948290256</v>
      </c>
      <c r="X10" s="110">
        <f t="shared" si="7"/>
        <v>1.0109254838022972</v>
      </c>
      <c r="Y10" s="111">
        <f t="shared" si="8"/>
        <v>0.96893530170726883</v>
      </c>
      <c r="Z10" s="112">
        <f t="shared" si="0"/>
        <v>0.82000513665287433</v>
      </c>
    </row>
    <row r="11" spans="1:29" x14ac:dyDescent="0.2">
      <c r="A11" s="210"/>
      <c r="B11" s="11" t="s">
        <v>10</v>
      </c>
      <c r="C11" s="12">
        <v>305.24805499999997</v>
      </c>
      <c r="D11" s="58">
        <v>305.24029999999999</v>
      </c>
      <c r="E11" s="41" t="s">
        <v>106</v>
      </c>
      <c r="F11" s="63">
        <v>34</v>
      </c>
      <c r="G11" s="9">
        <v>48783.76</v>
      </c>
      <c r="H11" s="9">
        <v>75246.67</v>
      </c>
      <c r="I11" s="9">
        <v>44026.98</v>
      </c>
      <c r="J11" s="9">
        <v>50657.22</v>
      </c>
      <c r="K11" s="9">
        <v>57059.24</v>
      </c>
      <c r="L11" s="9">
        <v>48175.33</v>
      </c>
      <c r="M11" s="9">
        <v>34387.919999999998</v>
      </c>
      <c r="N11" s="9">
        <v>32540.41</v>
      </c>
      <c r="O11" s="9">
        <v>41124.019999999997</v>
      </c>
      <c r="P11" s="10">
        <v>33630.269999999997</v>
      </c>
      <c r="R11" s="108">
        <f t="shared" si="1"/>
        <v>55154.773999999998</v>
      </c>
      <c r="S11" s="109">
        <f t="shared" si="2"/>
        <v>37971.589999999997</v>
      </c>
      <c r="T11" s="110">
        <f t="shared" si="3"/>
        <v>0.8734571190519248</v>
      </c>
      <c r="U11" s="110">
        <f t="shared" si="4"/>
        <v>0.62348038992961874</v>
      </c>
      <c r="V11" s="110">
        <f t="shared" si="5"/>
        <v>0.58998356153177245</v>
      </c>
      <c r="W11" s="110">
        <f t="shared" si="6"/>
        <v>0.74561125026094743</v>
      </c>
      <c r="X11" s="110">
        <f t="shared" si="7"/>
        <v>0.60974359173332848</v>
      </c>
      <c r="Y11" s="111">
        <f t="shared" si="8"/>
        <v>0.68845518250151838</v>
      </c>
      <c r="Z11" s="112">
        <f t="shared" si="0"/>
        <v>2.4133244543215266E-2</v>
      </c>
    </row>
    <row r="12" spans="1:29" x14ac:dyDescent="0.2">
      <c r="A12" s="210"/>
      <c r="B12" s="6" t="s">
        <v>11</v>
      </c>
      <c r="C12" s="58">
        <v>309.27940000000001</v>
      </c>
      <c r="D12" s="58">
        <v>309.2783</v>
      </c>
      <c r="E12" s="41" t="s">
        <v>106</v>
      </c>
      <c r="F12" s="63">
        <v>37</v>
      </c>
      <c r="G12" s="9">
        <v>39955.160000000003</v>
      </c>
      <c r="H12" s="9">
        <v>52344.65</v>
      </c>
      <c r="I12" s="9">
        <v>33498.1</v>
      </c>
      <c r="J12" s="9">
        <v>37458.33</v>
      </c>
      <c r="K12" s="9">
        <v>44985.08</v>
      </c>
      <c r="L12" s="9">
        <v>26805.4</v>
      </c>
      <c r="M12" s="9">
        <v>23455.58</v>
      </c>
      <c r="N12" s="9">
        <v>25263.17</v>
      </c>
      <c r="O12" s="9">
        <v>26737.95</v>
      </c>
      <c r="P12" s="10">
        <v>20316.48</v>
      </c>
      <c r="R12" s="108">
        <f t="shared" si="1"/>
        <v>41648.264000000003</v>
      </c>
      <c r="S12" s="109">
        <f t="shared" si="2"/>
        <v>24515.715999999997</v>
      </c>
      <c r="T12" s="110">
        <f t="shared" si="3"/>
        <v>0.64361386107233665</v>
      </c>
      <c r="U12" s="110">
        <f t="shared" si="4"/>
        <v>0.56318265750524443</v>
      </c>
      <c r="V12" s="110">
        <f t="shared" si="5"/>
        <v>0.60658398630972943</v>
      </c>
      <c r="W12" s="110">
        <f t="shared" si="6"/>
        <v>0.64199434579073933</v>
      </c>
      <c r="X12" s="110">
        <f t="shared" si="7"/>
        <v>0.48781096854361078</v>
      </c>
      <c r="Y12" s="111">
        <f t="shared" si="8"/>
        <v>0.58863716384433207</v>
      </c>
      <c r="Z12" s="112">
        <f t="shared" si="0"/>
        <v>1.1547121912178081E-3</v>
      </c>
    </row>
    <row r="13" spans="1:29" x14ac:dyDescent="0.2">
      <c r="A13" s="210"/>
      <c r="B13" s="13" t="s">
        <v>12</v>
      </c>
      <c r="C13" s="58">
        <v>311.29500000000002</v>
      </c>
      <c r="D13" s="58">
        <v>311.29410000000001</v>
      </c>
      <c r="E13" s="41" t="s">
        <v>106</v>
      </c>
      <c r="F13" s="63">
        <v>39</v>
      </c>
      <c r="G13" s="9">
        <v>84912.91</v>
      </c>
      <c r="H13" s="9">
        <v>121968.24</v>
      </c>
      <c r="I13" s="9">
        <v>107051.33</v>
      </c>
      <c r="J13" s="9">
        <v>125564.86</v>
      </c>
      <c r="K13" s="9">
        <v>97823.96</v>
      </c>
      <c r="L13" s="9">
        <v>201057.75</v>
      </c>
      <c r="M13" s="9">
        <v>108353.59</v>
      </c>
      <c r="N13" s="9">
        <v>96500.9</v>
      </c>
      <c r="O13" s="9">
        <v>98428.7</v>
      </c>
      <c r="P13" s="10">
        <v>117316.9</v>
      </c>
      <c r="R13" s="108">
        <f t="shared" si="1"/>
        <v>107464.26000000001</v>
      </c>
      <c r="S13" s="109">
        <f t="shared" si="2"/>
        <v>124331.568</v>
      </c>
      <c r="T13" s="110">
        <f t="shared" si="3"/>
        <v>1.8709266690153543</v>
      </c>
      <c r="U13" s="110">
        <f t="shared" si="4"/>
        <v>1.0082755885538131</v>
      </c>
      <c r="V13" s="110">
        <f t="shared" si="5"/>
        <v>0.89798133816768466</v>
      </c>
      <c r="W13" s="110">
        <f t="shared" si="6"/>
        <v>0.91592032551101166</v>
      </c>
      <c r="X13" s="110">
        <f t="shared" si="7"/>
        <v>1.0916829464977471</v>
      </c>
      <c r="Y13" s="111">
        <f t="shared" si="8"/>
        <v>1.1569573735491221</v>
      </c>
      <c r="Z13" s="112">
        <f t="shared" si="0"/>
        <v>0.44398073399921367</v>
      </c>
    </row>
    <row r="14" spans="1:29" x14ac:dyDescent="0.2">
      <c r="A14" s="210"/>
      <c r="B14" s="11" t="s">
        <v>13</v>
      </c>
      <c r="C14" s="12">
        <v>327.23240499999997</v>
      </c>
      <c r="D14" s="58">
        <v>327.23020000000002</v>
      </c>
      <c r="E14" s="41" t="s">
        <v>106</v>
      </c>
      <c r="F14" s="63">
        <v>33</v>
      </c>
      <c r="G14" s="9">
        <v>211358.71</v>
      </c>
      <c r="H14" s="9">
        <v>294141.43</v>
      </c>
      <c r="I14" s="9">
        <v>233088.63</v>
      </c>
      <c r="J14" s="9">
        <v>237362.19</v>
      </c>
      <c r="K14" s="9">
        <v>420646.14</v>
      </c>
      <c r="L14" s="9">
        <v>224795.47</v>
      </c>
      <c r="M14" s="9">
        <v>439336.13</v>
      </c>
      <c r="N14" s="9">
        <v>346058.14</v>
      </c>
      <c r="O14" s="9">
        <v>246904.54</v>
      </c>
      <c r="P14" s="10">
        <v>376927.59</v>
      </c>
      <c r="R14" s="108">
        <f t="shared" si="1"/>
        <v>279319.42000000004</v>
      </c>
      <c r="S14" s="109">
        <f t="shared" si="2"/>
        <v>326804.37400000001</v>
      </c>
      <c r="T14" s="110">
        <f t="shared" si="3"/>
        <v>0.80479713870235003</v>
      </c>
      <c r="U14" s="110">
        <f t="shared" si="4"/>
        <v>1.5728807184262374</v>
      </c>
      <c r="V14" s="110">
        <f t="shared" si="5"/>
        <v>1.2389333330278287</v>
      </c>
      <c r="W14" s="110">
        <f t="shared" si="6"/>
        <v>0.88395049653189162</v>
      </c>
      <c r="X14" s="110">
        <f t="shared" si="7"/>
        <v>1.3494499952778076</v>
      </c>
      <c r="Y14" s="111">
        <f t="shared" si="8"/>
        <v>1.170002336393223</v>
      </c>
      <c r="Z14" s="112">
        <f t="shared" si="0"/>
        <v>0.41507800247070725</v>
      </c>
    </row>
    <row r="15" spans="1:29" x14ac:dyDescent="0.2">
      <c r="A15" s="210"/>
      <c r="B15" s="11" t="s">
        <v>14</v>
      </c>
      <c r="C15" s="12">
        <v>329.24805499999997</v>
      </c>
      <c r="D15" s="58">
        <v>329.25150000000002</v>
      </c>
      <c r="E15" s="41" t="s">
        <v>106</v>
      </c>
      <c r="F15" s="63">
        <v>34</v>
      </c>
      <c r="G15" s="9">
        <v>104803.09</v>
      </c>
      <c r="H15" s="9">
        <v>137307.01</v>
      </c>
      <c r="I15" s="9">
        <v>101225.85</v>
      </c>
      <c r="J15" s="9">
        <v>115941.34</v>
      </c>
      <c r="K15" s="9">
        <v>135537.35</v>
      </c>
      <c r="L15" s="9">
        <v>101465.76</v>
      </c>
      <c r="M15" s="9">
        <v>87231.63</v>
      </c>
      <c r="N15" s="9">
        <v>86862</v>
      </c>
      <c r="O15" s="9">
        <v>90452.96</v>
      </c>
      <c r="P15" s="10">
        <v>77391.759999999995</v>
      </c>
      <c r="R15" s="108">
        <f t="shared" si="1"/>
        <v>118962.928</v>
      </c>
      <c r="S15" s="109">
        <f t="shared" si="2"/>
        <v>88680.822000000015</v>
      </c>
      <c r="T15" s="110">
        <f t="shared" si="3"/>
        <v>0.85291915478072289</v>
      </c>
      <c r="U15" s="110">
        <f t="shared" si="4"/>
        <v>0.73326734190671572</v>
      </c>
      <c r="V15" s="110">
        <f t="shared" si="5"/>
        <v>0.73016023949914888</v>
      </c>
      <c r="W15" s="110">
        <f t="shared" si="6"/>
        <v>0.76034577763586997</v>
      </c>
      <c r="X15" s="110">
        <f t="shared" si="7"/>
        <v>0.65055359094725707</v>
      </c>
      <c r="Y15" s="111">
        <f t="shared" si="8"/>
        <v>0.74544922095394295</v>
      </c>
      <c r="Z15" s="112">
        <f t="shared" si="0"/>
        <v>7.2395102215694531E-3</v>
      </c>
    </row>
    <row r="16" spans="1:29" x14ac:dyDescent="0.2">
      <c r="A16" s="210"/>
      <c r="B16" s="6" t="s">
        <v>15</v>
      </c>
      <c r="C16" s="58">
        <v>331.26369999999997</v>
      </c>
      <c r="D16" s="58">
        <v>331.26280000000003</v>
      </c>
      <c r="E16" s="41" t="s">
        <v>106</v>
      </c>
      <c r="F16" s="63">
        <v>35</v>
      </c>
      <c r="G16" s="9">
        <v>29648.75</v>
      </c>
      <c r="H16" s="9">
        <v>46619.96</v>
      </c>
      <c r="I16" s="9">
        <v>37562.980000000003</v>
      </c>
      <c r="J16" s="9">
        <v>37177.949999999997</v>
      </c>
      <c r="K16" s="9">
        <v>41516</v>
      </c>
      <c r="L16" s="9">
        <v>19817.560000000001</v>
      </c>
      <c r="M16" s="9">
        <v>14001.87</v>
      </c>
      <c r="N16" s="9">
        <v>17371.41</v>
      </c>
      <c r="O16" s="9">
        <v>23528.34</v>
      </c>
      <c r="P16" s="10">
        <v>15028.72</v>
      </c>
      <c r="R16" s="108">
        <f t="shared" si="1"/>
        <v>38505.128000000004</v>
      </c>
      <c r="S16" s="109">
        <f t="shared" si="2"/>
        <v>17949.579999999998</v>
      </c>
      <c r="T16" s="110">
        <f t="shared" si="3"/>
        <v>0.51467326637636424</v>
      </c>
      <c r="U16" s="110">
        <f t="shared" si="4"/>
        <v>0.36363650057207964</v>
      </c>
      <c r="V16" s="110">
        <f t="shared" si="5"/>
        <v>0.45114536432653846</v>
      </c>
      <c r="W16" s="110">
        <f t="shared" si="6"/>
        <v>0.61104432635569983</v>
      </c>
      <c r="X16" s="110">
        <f t="shared" si="7"/>
        <v>0.39030437712088628</v>
      </c>
      <c r="Y16" s="111">
        <f t="shared" si="8"/>
        <v>0.46616076695031372</v>
      </c>
      <c r="Z16" s="112">
        <f t="shared" si="0"/>
        <v>2.408449640856541E-4</v>
      </c>
    </row>
    <row r="17" spans="1:26" x14ac:dyDescent="0.2">
      <c r="A17" s="210"/>
      <c r="B17" s="13" t="s">
        <v>16</v>
      </c>
      <c r="C17" s="58">
        <v>365.34199999999998</v>
      </c>
      <c r="D17" s="58">
        <v>365.34039999999999</v>
      </c>
      <c r="E17" s="41" t="s">
        <v>106</v>
      </c>
      <c r="F17" s="63">
        <v>41</v>
      </c>
      <c r="G17" s="9">
        <v>35052.94</v>
      </c>
      <c r="H17" s="9">
        <v>42162.86</v>
      </c>
      <c r="I17" s="9">
        <v>33358.47</v>
      </c>
      <c r="J17" s="9">
        <v>36534.370000000003</v>
      </c>
      <c r="K17" s="9">
        <v>40251.65</v>
      </c>
      <c r="L17" s="9">
        <v>18570.55</v>
      </c>
      <c r="M17" s="9">
        <v>15252.26</v>
      </c>
      <c r="N17" s="9">
        <v>22362.22</v>
      </c>
      <c r="O17" s="9">
        <v>20759.509999999998</v>
      </c>
      <c r="P17" s="10">
        <v>17533.560000000001</v>
      </c>
      <c r="R17" s="108">
        <f t="shared" si="1"/>
        <v>37472.058000000005</v>
      </c>
      <c r="S17" s="109">
        <f t="shared" si="2"/>
        <v>18895.62</v>
      </c>
      <c r="T17" s="110">
        <f t="shared" si="3"/>
        <v>0.49558393616918495</v>
      </c>
      <c r="U17" s="110">
        <f t="shared" si="4"/>
        <v>0.40703021969062919</v>
      </c>
      <c r="V17" s="110">
        <f t="shared" si="5"/>
        <v>0.5967705323257132</v>
      </c>
      <c r="W17" s="110">
        <f t="shared" si="6"/>
        <v>0.55399972961186161</v>
      </c>
      <c r="X17" s="110">
        <f t="shared" si="7"/>
        <v>0.46791024928494718</v>
      </c>
      <c r="Y17" s="111">
        <f t="shared" si="8"/>
        <v>0.50425893341646721</v>
      </c>
      <c r="Z17" s="112">
        <f t="shared" si="0"/>
        <v>1.7668868665393056E-5</v>
      </c>
    </row>
    <row r="18" spans="1:26" ht="17" thickBot="1" x14ac:dyDescent="0.25">
      <c r="A18" s="211"/>
      <c r="B18" s="14" t="s">
        <v>17</v>
      </c>
      <c r="C18" s="55">
        <v>367.35759999999999</v>
      </c>
      <c r="D18" s="55">
        <v>367.35109999999997</v>
      </c>
      <c r="E18" s="71" t="s">
        <v>106</v>
      </c>
      <c r="F18" s="64">
        <v>44</v>
      </c>
      <c r="G18" s="16">
        <v>54291.89</v>
      </c>
      <c r="H18" s="16">
        <v>69508.81</v>
      </c>
      <c r="I18" s="16">
        <v>52725.440000000002</v>
      </c>
      <c r="J18" s="16">
        <v>60445.25</v>
      </c>
      <c r="K18" s="16">
        <v>60615.09</v>
      </c>
      <c r="L18" s="16">
        <v>58816.26</v>
      </c>
      <c r="M18" s="16">
        <v>38981.040000000001</v>
      </c>
      <c r="N18" s="16">
        <v>49742.39</v>
      </c>
      <c r="O18" s="16">
        <v>50422.39</v>
      </c>
      <c r="P18" s="17">
        <v>52678.27</v>
      </c>
      <c r="R18" s="113">
        <f t="shared" si="1"/>
        <v>59517.295999999995</v>
      </c>
      <c r="S18" s="114">
        <f t="shared" si="2"/>
        <v>50128.07</v>
      </c>
      <c r="T18" s="115">
        <f t="shared" si="3"/>
        <v>0.98822130629052785</v>
      </c>
      <c r="U18" s="115">
        <f t="shared" si="4"/>
        <v>0.65495314168842622</v>
      </c>
      <c r="V18" s="115">
        <f t="shared" si="5"/>
        <v>0.83576360727140564</v>
      </c>
      <c r="W18" s="115">
        <f t="shared" si="6"/>
        <v>0.84718885750454798</v>
      </c>
      <c r="X18" s="115">
        <f t="shared" si="7"/>
        <v>0.88509178911622599</v>
      </c>
      <c r="Y18" s="116">
        <f t="shared" si="8"/>
        <v>0.84224374037422667</v>
      </c>
      <c r="Z18" s="117">
        <f t="shared" si="0"/>
        <v>6.3882394986847751E-2</v>
      </c>
    </row>
    <row r="19" spans="1:26" ht="17" thickBot="1" x14ac:dyDescent="0.25">
      <c r="Y19" s="97"/>
    </row>
    <row r="20" spans="1:26" x14ac:dyDescent="0.2">
      <c r="A20" s="203" t="s">
        <v>18</v>
      </c>
      <c r="B20" s="19" t="s">
        <v>19</v>
      </c>
      <c r="C20" s="20">
        <v>645.44953299999997</v>
      </c>
      <c r="D20" s="51">
        <v>645.44579999999996</v>
      </c>
      <c r="E20" s="70" t="s">
        <v>106</v>
      </c>
      <c r="F20" s="65">
        <v>38</v>
      </c>
      <c r="G20" s="4">
        <v>107410.86</v>
      </c>
      <c r="H20" s="4">
        <v>110846.32</v>
      </c>
      <c r="I20" s="4">
        <v>56260.72</v>
      </c>
      <c r="J20" s="4">
        <v>88189.84</v>
      </c>
      <c r="K20" s="4">
        <v>112123.48</v>
      </c>
      <c r="L20" s="4">
        <v>60461.77</v>
      </c>
      <c r="M20" s="4">
        <v>60360.639999999999</v>
      </c>
      <c r="N20" s="4">
        <v>65590.89</v>
      </c>
      <c r="O20" s="4">
        <v>49774.61</v>
      </c>
      <c r="P20" s="5">
        <v>56210.7</v>
      </c>
      <c r="R20" s="103">
        <f t="shared" si="1"/>
        <v>94966.243999999992</v>
      </c>
      <c r="S20" s="104">
        <f t="shared" si="2"/>
        <v>58479.721999999994</v>
      </c>
      <c r="T20" s="105">
        <f t="shared" si="3"/>
        <v>0.63666590836213344</v>
      </c>
      <c r="U20" s="105">
        <f t="shared" si="4"/>
        <v>0.63560100365767869</v>
      </c>
      <c r="V20" s="105">
        <f t="shared" si="5"/>
        <v>0.6906758363529677</v>
      </c>
      <c r="W20" s="105">
        <f t="shared" si="6"/>
        <v>0.52412950016218396</v>
      </c>
      <c r="X20" s="105">
        <f t="shared" si="7"/>
        <v>0.59190189726783338</v>
      </c>
      <c r="Y20" s="106">
        <f t="shared" si="8"/>
        <v>0.61579482916055939</v>
      </c>
      <c r="Z20" s="107">
        <f t="shared" ref="Z20:Z26" si="9">TTEST(G20:K20,L20:P20,2,2)</f>
        <v>1.0206626579649412E-2</v>
      </c>
    </row>
    <row r="21" spans="1:26" x14ac:dyDescent="0.2">
      <c r="A21" s="204"/>
      <c r="B21" s="11" t="s">
        <v>20</v>
      </c>
      <c r="C21" s="21">
        <v>647.46518300000002</v>
      </c>
      <c r="D21" s="54">
        <v>647.46090000000004</v>
      </c>
      <c r="E21" s="41" t="s">
        <v>106</v>
      </c>
      <c r="F21" s="66">
        <v>40</v>
      </c>
      <c r="G21" s="9">
        <v>83949.66</v>
      </c>
      <c r="H21" s="9">
        <v>97714.71</v>
      </c>
      <c r="I21" s="9">
        <v>71625.740000000005</v>
      </c>
      <c r="J21" s="9">
        <v>101546.47</v>
      </c>
      <c r="K21" s="9">
        <v>106611.2</v>
      </c>
      <c r="L21" s="9">
        <v>73167.78</v>
      </c>
      <c r="M21" s="9">
        <v>59461.23</v>
      </c>
      <c r="N21" s="9">
        <v>58554.85</v>
      </c>
      <c r="O21" s="9">
        <v>54735.68</v>
      </c>
      <c r="P21" s="10">
        <v>59667.09</v>
      </c>
      <c r="R21" s="108">
        <f t="shared" si="1"/>
        <v>92289.555999999997</v>
      </c>
      <c r="S21" s="109">
        <f t="shared" si="2"/>
        <v>61117.326000000001</v>
      </c>
      <c r="T21" s="110">
        <f t="shared" si="3"/>
        <v>0.79280671802126779</v>
      </c>
      <c r="U21" s="110">
        <f t="shared" si="4"/>
        <v>0.64428991293446036</v>
      </c>
      <c r="V21" s="110">
        <f t="shared" si="5"/>
        <v>0.63446886666135871</v>
      </c>
      <c r="W21" s="110">
        <f t="shared" si="6"/>
        <v>0.59308639430446497</v>
      </c>
      <c r="X21" s="110">
        <f t="shared" si="7"/>
        <v>0.64652050119300608</v>
      </c>
      <c r="Y21" s="111">
        <f t="shared" si="8"/>
        <v>0.66223447862291152</v>
      </c>
      <c r="Z21" s="112">
        <f t="shared" si="9"/>
        <v>2.3563565857080775E-3</v>
      </c>
    </row>
    <row r="22" spans="1:26" x14ac:dyDescent="0.2">
      <c r="A22" s="204"/>
      <c r="B22" s="11" t="s">
        <v>21</v>
      </c>
      <c r="C22" s="21">
        <v>671.46518300000002</v>
      </c>
      <c r="D22" s="54">
        <v>671.45870000000002</v>
      </c>
      <c r="E22" s="41" t="s">
        <v>106</v>
      </c>
      <c r="F22" s="66">
        <v>39</v>
      </c>
      <c r="G22" s="9">
        <v>101842.27</v>
      </c>
      <c r="H22" s="9">
        <v>99624.46</v>
      </c>
      <c r="I22" s="9">
        <v>57603.54</v>
      </c>
      <c r="J22" s="9">
        <v>80392.039999999994</v>
      </c>
      <c r="K22" s="9">
        <v>87431.18</v>
      </c>
      <c r="L22" s="9">
        <v>63115.01</v>
      </c>
      <c r="M22" s="9">
        <v>68166.19</v>
      </c>
      <c r="N22" s="9">
        <v>53406.14</v>
      </c>
      <c r="O22" s="9">
        <v>51654.96</v>
      </c>
      <c r="P22" s="10">
        <v>51122.9</v>
      </c>
      <c r="R22" s="108">
        <f t="shared" si="1"/>
        <v>85378.698000000004</v>
      </c>
      <c r="S22" s="109">
        <f t="shared" si="2"/>
        <v>57493.04</v>
      </c>
      <c r="T22" s="110">
        <f t="shared" si="3"/>
        <v>0.73923603285681394</v>
      </c>
      <c r="U22" s="110">
        <f t="shared" si="4"/>
        <v>0.79839809691171448</v>
      </c>
      <c r="V22" s="110">
        <f t="shared" si="5"/>
        <v>0.62552066558803687</v>
      </c>
      <c r="W22" s="110">
        <f t="shared" si="6"/>
        <v>0.60500992882322935</v>
      </c>
      <c r="X22" s="110">
        <f t="shared" si="7"/>
        <v>0.59877816361172431</v>
      </c>
      <c r="Y22" s="111">
        <f t="shared" si="8"/>
        <v>0.67338857755830384</v>
      </c>
      <c r="Z22" s="112">
        <f t="shared" si="9"/>
        <v>1.2465907309866735E-2</v>
      </c>
    </row>
    <row r="23" spans="1:26" x14ac:dyDescent="0.2">
      <c r="A23" s="204"/>
      <c r="B23" s="11" t="s">
        <v>22</v>
      </c>
      <c r="C23" s="21">
        <v>673.48083299999996</v>
      </c>
      <c r="D23" s="54">
        <v>673.48209999999995</v>
      </c>
      <c r="E23" s="41" t="s">
        <v>106</v>
      </c>
      <c r="F23" s="66">
        <v>40</v>
      </c>
      <c r="G23" s="9">
        <v>311814.96000000002</v>
      </c>
      <c r="H23" s="9">
        <v>303309.68</v>
      </c>
      <c r="I23" s="9">
        <v>222943.77</v>
      </c>
      <c r="J23" s="9">
        <v>291431.84000000003</v>
      </c>
      <c r="K23" s="9">
        <v>303881.13</v>
      </c>
      <c r="L23" s="9">
        <v>172205</v>
      </c>
      <c r="M23" s="9">
        <v>247094.92</v>
      </c>
      <c r="N23" s="9">
        <v>203612.47</v>
      </c>
      <c r="O23" s="9">
        <v>169800.53</v>
      </c>
      <c r="P23" s="10">
        <v>172979.51</v>
      </c>
      <c r="R23" s="108">
        <f t="shared" si="1"/>
        <v>286676.27599999995</v>
      </c>
      <c r="S23" s="109">
        <f t="shared" si="2"/>
        <v>193138.486</v>
      </c>
      <c r="T23" s="110">
        <f t="shared" si="3"/>
        <v>0.60069498042454006</v>
      </c>
      <c r="U23" s="110">
        <f t="shared" si="4"/>
        <v>0.8619301305560424</v>
      </c>
      <c r="V23" s="110">
        <f t="shared" si="5"/>
        <v>0.71025224982342117</v>
      </c>
      <c r="W23" s="110">
        <f t="shared" si="6"/>
        <v>0.59230757553164259</v>
      </c>
      <c r="X23" s="110">
        <f t="shared" si="7"/>
        <v>0.60339666893119559</v>
      </c>
      <c r="Y23" s="111">
        <f t="shared" si="8"/>
        <v>0.67371632105336832</v>
      </c>
      <c r="Z23" s="112">
        <f t="shared" si="9"/>
        <v>2.8087640167872674E-3</v>
      </c>
    </row>
    <row r="24" spans="1:26" x14ac:dyDescent="0.2">
      <c r="A24" s="204"/>
      <c r="B24" s="11" t="s">
        <v>23</v>
      </c>
      <c r="C24" s="21">
        <v>699.49648300000001</v>
      </c>
      <c r="D24" s="54">
        <v>699.4923</v>
      </c>
      <c r="E24" s="41" t="s">
        <v>106</v>
      </c>
      <c r="F24" s="66">
        <v>41</v>
      </c>
      <c r="G24" s="9">
        <v>158270.29</v>
      </c>
      <c r="H24" s="9">
        <v>162862.22</v>
      </c>
      <c r="I24" s="9">
        <v>117285.52</v>
      </c>
      <c r="J24" s="9">
        <v>132489.28</v>
      </c>
      <c r="K24" s="9">
        <v>140664.69</v>
      </c>
      <c r="L24" s="9">
        <v>73242.61</v>
      </c>
      <c r="M24" s="9">
        <v>128442.35</v>
      </c>
      <c r="N24" s="9">
        <v>103134.57</v>
      </c>
      <c r="O24" s="9">
        <v>104758.58</v>
      </c>
      <c r="P24" s="10">
        <v>102900.37</v>
      </c>
      <c r="R24" s="108">
        <f t="shared" si="1"/>
        <v>142314.4</v>
      </c>
      <c r="S24" s="109">
        <f t="shared" si="2"/>
        <v>102495.69600000001</v>
      </c>
      <c r="T24" s="110">
        <f t="shared" si="3"/>
        <v>0.5146535417357625</v>
      </c>
      <c r="U24" s="110">
        <f t="shared" si="4"/>
        <v>0.90252532421174536</v>
      </c>
      <c r="V24" s="110">
        <f t="shared" si="5"/>
        <v>0.72469525220216657</v>
      </c>
      <c r="W24" s="110">
        <f t="shared" si="6"/>
        <v>0.73610667648530304</v>
      </c>
      <c r="X24" s="110">
        <f t="shared" si="7"/>
        <v>0.72304960004047381</v>
      </c>
      <c r="Y24" s="111">
        <f t="shared" si="8"/>
        <v>0.72020607893509025</v>
      </c>
      <c r="Z24" s="112">
        <f t="shared" si="9"/>
        <v>1.1091763171913431E-2</v>
      </c>
    </row>
    <row r="25" spans="1:26" x14ac:dyDescent="0.2">
      <c r="A25" s="204"/>
      <c r="B25" s="11" t="s">
        <v>24</v>
      </c>
      <c r="C25" s="21">
        <v>701.51213300000006</v>
      </c>
      <c r="D25" s="54">
        <v>701.51149999999996</v>
      </c>
      <c r="E25" s="41" t="s">
        <v>106</v>
      </c>
      <c r="F25" s="66">
        <v>43</v>
      </c>
      <c r="G25" s="9">
        <v>38502.18</v>
      </c>
      <c r="H25" s="9">
        <v>67206.16</v>
      </c>
      <c r="I25" s="9">
        <v>80491.5</v>
      </c>
      <c r="J25" s="9">
        <v>74445.2</v>
      </c>
      <c r="K25" s="9">
        <v>124611.4</v>
      </c>
      <c r="L25" s="9">
        <v>39727.050000000003</v>
      </c>
      <c r="M25" s="9">
        <v>57373.56</v>
      </c>
      <c r="N25" s="9">
        <v>76404.39</v>
      </c>
      <c r="O25" s="9">
        <v>110705.95</v>
      </c>
      <c r="P25" s="10">
        <v>110599.87</v>
      </c>
      <c r="R25" s="108">
        <f t="shared" si="1"/>
        <v>77051.287999999986</v>
      </c>
      <c r="S25" s="109">
        <f t="shared" si="2"/>
        <v>78962.164000000004</v>
      </c>
      <c r="T25" s="110">
        <f t="shared" si="3"/>
        <v>0.51559228964478843</v>
      </c>
      <c r="U25" s="110">
        <f t="shared" si="4"/>
        <v>0.74461519708794499</v>
      </c>
      <c r="V25" s="110">
        <f t="shared" si="5"/>
        <v>0.99160431945018246</v>
      </c>
      <c r="W25" s="110">
        <f t="shared" si="6"/>
        <v>1.4367826012201121</v>
      </c>
      <c r="X25" s="110">
        <f t="shared" si="7"/>
        <v>1.4354058559021106</v>
      </c>
      <c r="Y25" s="111">
        <f t="shared" si="8"/>
        <v>1.0248000526610277</v>
      </c>
      <c r="Z25" s="112">
        <f t="shared" si="9"/>
        <v>0.92569480823994699</v>
      </c>
    </row>
    <row r="26" spans="1:26" ht="17" thickBot="1" x14ac:dyDescent="0.25">
      <c r="A26" s="205"/>
      <c r="B26" s="22" t="s">
        <v>25</v>
      </c>
      <c r="C26" s="23">
        <v>723.49648300000001</v>
      </c>
      <c r="D26" s="50">
        <v>723.49199999999996</v>
      </c>
      <c r="E26" s="71" t="s">
        <v>106</v>
      </c>
      <c r="F26" s="67">
        <v>41</v>
      </c>
      <c r="G26" s="16">
        <v>147384.29</v>
      </c>
      <c r="H26" s="16">
        <v>193952.87</v>
      </c>
      <c r="I26" s="16">
        <v>118269.3</v>
      </c>
      <c r="J26" s="16">
        <v>142318.75</v>
      </c>
      <c r="K26" s="16">
        <v>186062.73</v>
      </c>
      <c r="L26" s="16">
        <v>125451.05</v>
      </c>
      <c r="M26" s="16">
        <v>156876.01999999999</v>
      </c>
      <c r="N26" s="16">
        <v>194017.31</v>
      </c>
      <c r="O26" s="16">
        <v>177916.11</v>
      </c>
      <c r="P26" s="17">
        <v>196370.34</v>
      </c>
      <c r="R26" s="113">
        <f t="shared" si="1"/>
        <v>157597.58799999999</v>
      </c>
      <c r="S26" s="114">
        <f t="shared" si="2"/>
        <v>170126.166</v>
      </c>
      <c r="T26" s="115">
        <f t="shared" si="3"/>
        <v>0.79602138327142424</v>
      </c>
      <c r="U26" s="115">
        <f t="shared" si="4"/>
        <v>0.99542145276994976</v>
      </c>
      <c r="V26" s="115">
        <f t="shared" si="5"/>
        <v>1.231093143379834</v>
      </c>
      <c r="W26" s="115">
        <f t="shared" si="6"/>
        <v>1.1289266051457589</v>
      </c>
      <c r="X26" s="115">
        <f t="shared" si="7"/>
        <v>1.2460237652875754</v>
      </c>
      <c r="Y26" s="116">
        <f t="shared" si="8"/>
        <v>1.0794972699709084</v>
      </c>
      <c r="Z26" s="117">
        <f t="shared" si="9"/>
        <v>0.53598190012876579</v>
      </c>
    </row>
    <row r="27" spans="1:26" ht="17" thickBot="1" x14ac:dyDescent="0.25">
      <c r="Y27" s="97"/>
    </row>
    <row r="28" spans="1:26" x14ac:dyDescent="0.2">
      <c r="A28" s="203" t="s">
        <v>93</v>
      </c>
      <c r="B28" s="3" t="s">
        <v>26</v>
      </c>
      <c r="C28" s="24">
        <v>480.30901700000004</v>
      </c>
      <c r="D28" s="56">
        <v>480.31150000000002</v>
      </c>
      <c r="E28" s="70" t="s">
        <v>106</v>
      </c>
      <c r="F28" s="62">
        <v>38</v>
      </c>
      <c r="G28" s="25">
        <v>80551.009999999995</v>
      </c>
      <c r="H28" s="25">
        <v>86070.399999999994</v>
      </c>
      <c r="I28" s="25">
        <v>59832.76</v>
      </c>
      <c r="J28" s="25">
        <v>93533.71</v>
      </c>
      <c r="K28" s="25">
        <v>91262.68</v>
      </c>
      <c r="L28" s="4">
        <v>102534.46</v>
      </c>
      <c r="M28" s="25">
        <v>121152.16</v>
      </c>
      <c r="N28" s="25">
        <v>131511.63</v>
      </c>
      <c r="O28" s="25">
        <v>115465.54</v>
      </c>
      <c r="P28" s="26">
        <v>85455.5</v>
      </c>
      <c r="R28" s="103">
        <f t="shared" si="1"/>
        <v>82250.111999999994</v>
      </c>
      <c r="S28" s="104">
        <f t="shared" si="2"/>
        <v>111223.85800000001</v>
      </c>
      <c r="T28" s="105">
        <f t="shared" si="3"/>
        <v>1.2466178769458698</v>
      </c>
      <c r="U28" s="105">
        <f t="shared" si="4"/>
        <v>1.4729725839157521</v>
      </c>
      <c r="V28" s="105">
        <f t="shared" si="5"/>
        <v>1.5989234154477505</v>
      </c>
      <c r="W28" s="105">
        <f t="shared" si="6"/>
        <v>1.4038344409792416</v>
      </c>
      <c r="X28" s="105">
        <f t="shared" si="7"/>
        <v>1.0389712296075659</v>
      </c>
      <c r="Y28" s="106">
        <f t="shared" si="8"/>
        <v>1.3522639093792361</v>
      </c>
      <c r="Z28" s="107">
        <f t="shared" ref="Z28:Z35" si="10">TTEST(G28:K28,L28:P28,2,2)</f>
        <v>1.9888501177464681E-2</v>
      </c>
    </row>
    <row r="29" spans="1:26" x14ac:dyDescent="0.2">
      <c r="A29" s="204"/>
      <c r="B29" s="8" t="s">
        <v>27</v>
      </c>
      <c r="C29" s="12">
        <v>500.27771700000005</v>
      </c>
      <c r="D29" s="58">
        <v>500.27530000000002</v>
      </c>
      <c r="E29" s="41" t="s">
        <v>106</v>
      </c>
      <c r="F29" s="63">
        <v>35</v>
      </c>
      <c r="G29" s="78">
        <v>230311.4</v>
      </c>
      <c r="H29" s="78">
        <v>260758.85</v>
      </c>
      <c r="I29" s="78">
        <v>178143.68</v>
      </c>
      <c r="J29" s="78">
        <v>511609.73</v>
      </c>
      <c r="K29" s="78">
        <v>282903.76</v>
      </c>
      <c r="L29" s="9">
        <v>224522.32</v>
      </c>
      <c r="M29" s="78">
        <v>881919.38</v>
      </c>
      <c r="N29" s="78">
        <v>668927.93000000005</v>
      </c>
      <c r="O29" s="78">
        <v>512672</v>
      </c>
      <c r="P29" s="27">
        <v>355439.69</v>
      </c>
      <c r="R29" s="108">
        <f t="shared" si="1"/>
        <v>292745.484</v>
      </c>
      <c r="S29" s="109">
        <f t="shared" si="2"/>
        <v>528696.26399999997</v>
      </c>
      <c r="T29" s="110">
        <f t="shared" si="3"/>
        <v>0.76695400021952176</v>
      </c>
      <c r="U29" s="110">
        <f t="shared" si="4"/>
        <v>3.01258064838329</v>
      </c>
      <c r="V29" s="110">
        <f t="shared" si="5"/>
        <v>2.2850153685035157</v>
      </c>
      <c r="W29" s="110">
        <f t="shared" si="6"/>
        <v>1.7512550253379826</v>
      </c>
      <c r="X29" s="110">
        <f t="shared" si="7"/>
        <v>1.2141594300392351</v>
      </c>
      <c r="Y29" s="111">
        <f t="shared" si="8"/>
        <v>1.805992894496709</v>
      </c>
      <c r="Z29" s="112">
        <f t="shared" si="10"/>
        <v>0.10498874100764768</v>
      </c>
    </row>
    <row r="30" spans="1:26" x14ac:dyDescent="0.2">
      <c r="A30" s="204"/>
      <c r="B30" s="29" t="s">
        <v>22</v>
      </c>
      <c r="C30" s="12">
        <v>716.52303199999994</v>
      </c>
      <c r="D30" s="58">
        <v>716.52430000000004</v>
      </c>
      <c r="E30" s="41" t="s">
        <v>106</v>
      </c>
      <c r="F30" s="63">
        <v>50</v>
      </c>
      <c r="G30" s="78">
        <v>164307.25</v>
      </c>
      <c r="H30" s="78">
        <v>165549.81</v>
      </c>
      <c r="I30" s="78">
        <v>146273.37</v>
      </c>
      <c r="J30" s="78">
        <v>183259.67</v>
      </c>
      <c r="K30" s="78">
        <v>183398.36</v>
      </c>
      <c r="L30" s="9">
        <v>158113.79999999999</v>
      </c>
      <c r="M30" s="78">
        <v>166779.39000000001</v>
      </c>
      <c r="N30" s="78">
        <v>151199.75</v>
      </c>
      <c r="O30" s="78">
        <v>152188.29999999999</v>
      </c>
      <c r="P30" s="27">
        <v>115715.12</v>
      </c>
      <c r="R30" s="108">
        <f t="shared" si="1"/>
        <v>168557.69199999998</v>
      </c>
      <c r="S30" s="109">
        <f t="shared" si="2"/>
        <v>148799.272</v>
      </c>
      <c r="T30" s="110">
        <f t="shared" si="3"/>
        <v>0.93803965944194356</v>
      </c>
      <c r="U30" s="110">
        <f t="shared" si="4"/>
        <v>0.98944989113875637</v>
      </c>
      <c r="V30" s="110">
        <f t="shared" si="5"/>
        <v>0.89702076604133862</v>
      </c>
      <c r="W30" s="110">
        <f t="shared" si="6"/>
        <v>0.90288552361051555</v>
      </c>
      <c r="X30" s="110">
        <f t="shared" si="7"/>
        <v>0.68650156885157165</v>
      </c>
      <c r="Y30" s="111">
        <f t="shared" si="8"/>
        <v>0.8827794818168252</v>
      </c>
      <c r="Z30" s="112">
        <f t="shared" si="10"/>
        <v>0.11404789424919501</v>
      </c>
    </row>
    <row r="31" spans="1:26" x14ac:dyDescent="0.2">
      <c r="A31" s="204"/>
      <c r="B31" s="29" t="s">
        <v>28</v>
      </c>
      <c r="C31" s="12">
        <v>738.50738200000001</v>
      </c>
      <c r="D31" s="58">
        <v>738.50729999999999</v>
      </c>
      <c r="E31" s="41" t="s">
        <v>106</v>
      </c>
      <c r="F31" s="63">
        <v>50</v>
      </c>
      <c r="G31" s="78">
        <v>71719.59</v>
      </c>
      <c r="H31" s="78">
        <v>63789.83</v>
      </c>
      <c r="I31" s="78">
        <v>69080.539999999994</v>
      </c>
      <c r="J31" s="78">
        <v>102947.5</v>
      </c>
      <c r="K31" s="78">
        <v>95512.63</v>
      </c>
      <c r="L31" s="9">
        <v>79136.460000000006</v>
      </c>
      <c r="M31" s="78">
        <v>96238.35</v>
      </c>
      <c r="N31" s="78">
        <v>85821.72</v>
      </c>
      <c r="O31" s="78">
        <v>94227.7</v>
      </c>
      <c r="P31" s="27">
        <v>79302.13</v>
      </c>
      <c r="R31" s="108">
        <f t="shared" si="1"/>
        <v>80610.017999999996</v>
      </c>
      <c r="S31" s="109">
        <f t="shared" si="2"/>
        <v>86945.271999999997</v>
      </c>
      <c r="T31" s="110">
        <f t="shared" si="3"/>
        <v>0.98171991476295184</v>
      </c>
      <c r="U31" s="110">
        <f t="shared" si="4"/>
        <v>1.1938758033771932</v>
      </c>
      <c r="V31" s="110">
        <f t="shared" si="5"/>
        <v>1.064653279199119</v>
      </c>
      <c r="W31" s="110">
        <f t="shared" si="6"/>
        <v>1.1689328738271711</v>
      </c>
      <c r="X31" s="110">
        <f t="shared" si="7"/>
        <v>0.98377511837300435</v>
      </c>
      <c r="Y31" s="111">
        <f t="shared" si="8"/>
        <v>1.0785913979078878</v>
      </c>
      <c r="Z31" s="112">
        <f t="shared" si="10"/>
        <v>0.48191104357017711</v>
      </c>
    </row>
    <row r="32" spans="1:26" x14ac:dyDescent="0.2">
      <c r="A32" s="204"/>
      <c r="B32" s="29" t="s">
        <v>23</v>
      </c>
      <c r="C32" s="12">
        <v>742.53868199999999</v>
      </c>
      <c r="D32" s="58">
        <v>742.53949999999998</v>
      </c>
      <c r="E32" s="41" t="s">
        <v>106</v>
      </c>
      <c r="F32" s="63">
        <v>51</v>
      </c>
      <c r="G32" s="78">
        <v>343286.51</v>
      </c>
      <c r="H32" s="78">
        <v>379394.27</v>
      </c>
      <c r="I32" s="78">
        <v>310903.08</v>
      </c>
      <c r="J32" s="78">
        <v>379906.55</v>
      </c>
      <c r="K32" s="78">
        <v>397239.95</v>
      </c>
      <c r="L32" s="9">
        <v>308941.45</v>
      </c>
      <c r="M32" s="78">
        <v>370209.66</v>
      </c>
      <c r="N32" s="78">
        <v>373388.6</v>
      </c>
      <c r="O32" s="78">
        <v>384598.59</v>
      </c>
      <c r="P32" s="27">
        <v>311923.65999999997</v>
      </c>
      <c r="R32" s="108">
        <f t="shared" si="1"/>
        <v>362146.07200000004</v>
      </c>
      <c r="S32" s="109">
        <f t="shared" si="2"/>
        <v>349812.39199999999</v>
      </c>
      <c r="T32" s="110">
        <f t="shared" si="3"/>
        <v>0.85308518823310608</v>
      </c>
      <c r="U32" s="110">
        <f t="shared" si="4"/>
        <v>1.0222661202852972</v>
      </c>
      <c r="V32" s="110">
        <f t="shared" si="5"/>
        <v>1.031044180426731</v>
      </c>
      <c r="W32" s="110">
        <f t="shared" si="6"/>
        <v>1.0619985131303591</v>
      </c>
      <c r="X32" s="110">
        <f t="shared" si="7"/>
        <v>0.86132001453822182</v>
      </c>
      <c r="Y32" s="111">
        <f t="shared" si="8"/>
        <v>0.96594280332274296</v>
      </c>
      <c r="Z32" s="112">
        <f t="shared" si="10"/>
        <v>0.59834291856857236</v>
      </c>
    </row>
    <row r="33" spans="1:26" x14ac:dyDescent="0.2">
      <c r="A33" s="204"/>
      <c r="B33" s="29" t="s">
        <v>24</v>
      </c>
      <c r="C33" s="12">
        <v>744.55433199999993</v>
      </c>
      <c r="D33" s="58">
        <v>744.55539999999996</v>
      </c>
      <c r="E33" s="41" t="s">
        <v>106</v>
      </c>
      <c r="F33" s="63">
        <v>53</v>
      </c>
      <c r="G33" s="78">
        <v>519933.54</v>
      </c>
      <c r="H33" s="78">
        <v>534777.84</v>
      </c>
      <c r="I33" s="78">
        <v>456060.18</v>
      </c>
      <c r="J33" s="78">
        <v>527974.55000000005</v>
      </c>
      <c r="K33" s="78">
        <v>558433.12</v>
      </c>
      <c r="L33" s="9">
        <v>320903.62</v>
      </c>
      <c r="M33" s="78">
        <v>377972.99</v>
      </c>
      <c r="N33" s="78">
        <v>383366.35</v>
      </c>
      <c r="O33" s="78">
        <v>382563.78</v>
      </c>
      <c r="P33" s="27">
        <v>330039.73</v>
      </c>
      <c r="R33" s="108">
        <f t="shared" si="1"/>
        <v>519435.84600000002</v>
      </c>
      <c r="S33" s="109">
        <f t="shared" si="2"/>
        <v>358969.29399999999</v>
      </c>
      <c r="T33" s="110">
        <f t="shared" si="3"/>
        <v>0.61779259647013263</v>
      </c>
      <c r="U33" s="110">
        <f t="shared" si="4"/>
        <v>0.7276605819768549</v>
      </c>
      <c r="V33" s="110">
        <f t="shared" si="5"/>
        <v>0.73804369288753313</v>
      </c>
      <c r="W33" s="110">
        <f t="shared" si="6"/>
        <v>0.73649861276612782</v>
      </c>
      <c r="X33" s="110">
        <f t="shared" si="7"/>
        <v>0.63538112077078324</v>
      </c>
      <c r="Y33" s="111">
        <f t="shared" si="8"/>
        <v>0.69107532097428626</v>
      </c>
      <c r="Z33" s="112">
        <f t="shared" si="10"/>
        <v>8.3302403453505762E-5</v>
      </c>
    </row>
    <row r="34" spans="1:26" x14ac:dyDescent="0.2">
      <c r="A34" s="204"/>
      <c r="B34" s="29" t="s">
        <v>29</v>
      </c>
      <c r="C34" s="12">
        <v>764.52303199999994</v>
      </c>
      <c r="D34" s="58">
        <v>764.52639999999997</v>
      </c>
      <c r="E34" s="41" t="s">
        <v>106</v>
      </c>
      <c r="F34" s="63">
        <v>50</v>
      </c>
      <c r="G34" s="78">
        <v>314394.43</v>
      </c>
      <c r="H34" s="78">
        <v>322278.89</v>
      </c>
      <c r="I34" s="78">
        <v>314380.94</v>
      </c>
      <c r="J34" s="78">
        <v>417568.24</v>
      </c>
      <c r="K34" s="78">
        <v>344227.97</v>
      </c>
      <c r="L34" s="9">
        <v>397599.54</v>
      </c>
      <c r="M34" s="78">
        <v>433436.85</v>
      </c>
      <c r="N34" s="78">
        <v>459932.75</v>
      </c>
      <c r="O34" s="78">
        <v>482261.58</v>
      </c>
      <c r="P34" s="27">
        <v>374586.99</v>
      </c>
      <c r="R34" s="108">
        <f t="shared" si="1"/>
        <v>342570.09399999998</v>
      </c>
      <c r="S34" s="109">
        <f t="shared" si="2"/>
        <v>429563.54200000002</v>
      </c>
      <c r="T34" s="110">
        <f t="shared" si="3"/>
        <v>1.1606370403132737</v>
      </c>
      <c r="U34" s="110">
        <f t="shared" si="4"/>
        <v>1.2652501125798798</v>
      </c>
      <c r="V34" s="110">
        <f t="shared" si="5"/>
        <v>1.3425945756957991</v>
      </c>
      <c r="W34" s="110">
        <f t="shared" si="6"/>
        <v>1.4077749005142288</v>
      </c>
      <c r="X34" s="110">
        <f t="shared" si="7"/>
        <v>1.0934608611807195</v>
      </c>
      <c r="Y34" s="111">
        <f t="shared" si="8"/>
        <v>1.2539434980567801</v>
      </c>
      <c r="Z34" s="112">
        <f t="shared" si="10"/>
        <v>1.3879784748218242E-2</v>
      </c>
    </row>
    <row r="35" spans="1:26" ht="17" thickBot="1" x14ac:dyDescent="0.25">
      <c r="A35" s="205"/>
      <c r="B35" s="30" t="s">
        <v>25</v>
      </c>
      <c r="C35" s="31">
        <v>766.53868199999999</v>
      </c>
      <c r="D35" s="55">
        <v>766.54</v>
      </c>
      <c r="E35" s="71" t="s">
        <v>106</v>
      </c>
      <c r="F35" s="64">
        <v>52</v>
      </c>
      <c r="G35" s="79">
        <v>909381.66</v>
      </c>
      <c r="H35" s="79">
        <v>910744.92</v>
      </c>
      <c r="I35" s="79">
        <v>785960.67</v>
      </c>
      <c r="J35" s="79">
        <v>983429.66</v>
      </c>
      <c r="K35" s="79">
        <v>1000741.85</v>
      </c>
      <c r="L35" s="16">
        <v>1089899.7</v>
      </c>
      <c r="M35" s="79">
        <v>1206259.4099999999</v>
      </c>
      <c r="N35" s="79">
        <v>1172277.3600000001</v>
      </c>
      <c r="O35" s="79">
        <v>1172439.17</v>
      </c>
      <c r="P35" s="32">
        <v>984365.39</v>
      </c>
      <c r="R35" s="113">
        <f t="shared" si="1"/>
        <v>918051.75199999998</v>
      </c>
      <c r="S35" s="114">
        <f t="shared" si="2"/>
        <v>1125048.2059999998</v>
      </c>
      <c r="T35" s="115">
        <f t="shared" si="3"/>
        <v>1.1871876477830632</v>
      </c>
      <c r="U35" s="115">
        <f t="shared" si="4"/>
        <v>1.3139339992240437</v>
      </c>
      <c r="V35" s="115">
        <f t="shared" si="5"/>
        <v>1.2769186022968344</v>
      </c>
      <c r="W35" s="115">
        <f t="shared" si="6"/>
        <v>1.2770948559771389</v>
      </c>
      <c r="X35" s="115">
        <f t="shared" si="7"/>
        <v>1.0722330063153129</v>
      </c>
      <c r="Y35" s="116">
        <f t="shared" si="8"/>
        <v>1.2254736223192786</v>
      </c>
      <c r="Z35" s="117">
        <f t="shared" si="10"/>
        <v>5.5868025740259822E-3</v>
      </c>
    </row>
    <row r="36" spans="1:26" ht="17" thickBot="1" x14ac:dyDescent="0.25">
      <c r="Y36" s="97"/>
    </row>
    <row r="37" spans="1:26" ht="18" x14ac:dyDescent="0.2">
      <c r="A37" s="203" t="s">
        <v>30</v>
      </c>
      <c r="B37" s="3" t="s">
        <v>100</v>
      </c>
      <c r="C37" s="56">
        <v>494.32470000000001</v>
      </c>
      <c r="D37" s="51">
        <v>494.3245</v>
      </c>
      <c r="E37" s="70" t="s">
        <v>109</v>
      </c>
      <c r="F37" s="65">
        <v>42</v>
      </c>
      <c r="G37" s="25">
        <v>113375.46</v>
      </c>
      <c r="H37" s="25">
        <v>170748.88</v>
      </c>
      <c r="I37" s="25">
        <v>128393.49</v>
      </c>
      <c r="J37" s="25">
        <v>196716.7</v>
      </c>
      <c r="K37" s="25">
        <v>213034.25</v>
      </c>
      <c r="L37" s="4">
        <v>587035.04</v>
      </c>
      <c r="M37" s="25">
        <v>209660.95</v>
      </c>
      <c r="N37" s="25">
        <v>268754.53999999998</v>
      </c>
      <c r="O37" s="25">
        <v>208640.87</v>
      </c>
      <c r="P37" s="26">
        <v>254110.34</v>
      </c>
      <c r="R37" s="103">
        <f t="shared" si="1"/>
        <v>164453.75599999999</v>
      </c>
      <c r="S37" s="104">
        <f t="shared" si="2"/>
        <v>305640.348</v>
      </c>
      <c r="T37" s="105">
        <f t="shared" si="3"/>
        <v>3.5696055491733496</v>
      </c>
      <c r="U37" s="105">
        <f t="shared" si="4"/>
        <v>1.274893046529141</v>
      </c>
      <c r="V37" s="105">
        <f t="shared" si="5"/>
        <v>1.6342256117275911</v>
      </c>
      <c r="W37" s="105">
        <f t="shared" si="6"/>
        <v>1.26869020857146</v>
      </c>
      <c r="X37" s="105">
        <f t="shared" si="7"/>
        <v>1.545178086415977</v>
      </c>
      <c r="Y37" s="106">
        <f t="shared" si="8"/>
        <v>1.8585185004835036</v>
      </c>
      <c r="Z37" s="107">
        <f t="shared" ref="Z37:Z77" si="11">TTEST(G37:K37,L37:P37,2,2)</f>
        <v>9.2390807736399072E-2</v>
      </c>
    </row>
    <row r="38" spans="1:26" ht="18" x14ac:dyDescent="0.2">
      <c r="A38" s="204"/>
      <c r="B38" s="8" t="s">
        <v>101</v>
      </c>
      <c r="C38" s="12">
        <v>496.34031700000003</v>
      </c>
      <c r="D38" s="58">
        <v>496.34059999999999</v>
      </c>
      <c r="E38" s="41" t="s">
        <v>109</v>
      </c>
      <c r="F38" s="63">
        <v>44</v>
      </c>
      <c r="G38" s="78">
        <v>2719328.47</v>
      </c>
      <c r="H38" s="78">
        <v>2623090.36</v>
      </c>
      <c r="I38" s="78">
        <v>1471389.32</v>
      </c>
      <c r="J38" s="78">
        <v>2784031.53</v>
      </c>
      <c r="K38" s="78">
        <v>2687434.45</v>
      </c>
      <c r="L38" s="9">
        <v>6877370.5199999996</v>
      </c>
      <c r="M38" s="78">
        <v>3387597.34</v>
      </c>
      <c r="N38" s="78">
        <v>4257577.28</v>
      </c>
      <c r="O38" s="78">
        <v>3327877.89</v>
      </c>
      <c r="P38" s="27">
        <v>3948410.39</v>
      </c>
      <c r="R38" s="108">
        <f t="shared" si="1"/>
        <v>2457054.8259999999</v>
      </c>
      <c r="S38" s="109">
        <f t="shared" si="2"/>
        <v>4359766.6840000004</v>
      </c>
      <c r="T38" s="110">
        <f t="shared" si="3"/>
        <v>2.7990301426021169</v>
      </c>
      <c r="U38" s="110">
        <f t="shared" si="4"/>
        <v>1.3787227310327832</v>
      </c>
      <c r="V38" s="110">
        <f t="shared" si="5"/>
        <v>1.7327970198089508</v>
      </c>
      <c r="W38" s="110">
        <f t="shared" si="6"/>
        <v>1.3544174329303307</v>
      </c>
      <c r="X38" s="110">
        <f t="shared" si="7"/>
        <v>1.6069687775050081</v>
      </c>
      <c r="Y38" s="111">
        <f t="shared" si="8"/>
        <v>1.774387220775838</v>
      </c>
      <c r="Z38" s="112">
        <f t="shared" si="11"/>
        <v>2.6074113844030657E-2</v>
      </c>
    </row>
    <row r="39" spans="1:26" ht="18" x14ac:dyDescent="0.2">
      <c r="A39" s="204"/>
      <c r="B39" s="29" t="s">
        <v>102</v>
      </c>
      <c r="C39" s="12">
        <v>520.34031700000003</v>
      </c>
      <c r="D39" s="58">
        <v>520.33960000000002</v>
      </c>
      <c r="E39" s="41" t="s">
        <v>109</v>
      </c>
      <c r="F39" s="63">
        <v>43</v>
      </c>
      <c r="G39" s="78">
        <v>50941.43</v>
      </c>
      <c r="H39" s="78">
        <v>56132.74</v>
      </c>
      <c r="I39" s="78">
        <v>50661.599999999999</v>
      </c>
      <c r="J39" s="78">
        <v>72343</v>
      </c>
      <c r="K39" s="78">
        <v>56367.73</v>
      </c>
      <c r="L39" s="9">
        <v>209729.5</v>
      </c>
      <c r="M39" s="78">
        <v>96540.98</v>
      </c>
      <c r="N39" s="78">
        <v>106415.74</v>
      </c>
      <c r="O39" s="78">
        <v>91027.49</v>
      </c>
      <c r="P39" s="27">
        <v>88880.83</v>
      </c>
      <c r="R39" s="108">
        <f t="shared" si="1"/>
        <v>57289.3</v>
      </c>
      <c r="S39" s="109">
        <f t="shared" si="2"/>
        <v>118518.90799999998</v>
      </c>
      <c r="T39" s="110">
        <f t="shared" si="3"/>
        <v>3.66088431871222</v>
      </c>
      <c r="U39" s="110">
        <f t="shared" si="4"/>
        <v>1.6851485355904154</v>
      </c>
      <c r="V39" s="110">
        <f t="shared" si="5"/>
        <v>1.8575151031693526</v>
      </c>
      <c r="W39" s="110">
        <f t="shared" si="6"/>
        <v>1.5889090982085661</v>
      </c>
      <c r="X39" s="110">
        <f t="shared" si="7"/>
        <v>1.5514385757898943</v>
      </c>
      <c r="Y39" s="111">
        <f t="shared" si="8"/>
        <v>2.06877912629409</v>
      </c>
      <c r="Z39" s="112">
        <f t="shared" si="11"/>
        <v>3.0495818638906914E-2</v>
      </c>
    </row>
    <row r="40" spans="1:26" ht="18" x14ac:dyDescent="0.2">
      <c r="A40" s="204"/>
      <c r="B40" s="8" t="s">
        <v>31</v>
      </c>
      <c r="C40" s="12">
        <v>522.35596699999996</v>
      </c>
      <c r="D40" s="58">
        <v>522.35760000000005</v>
      </c>
      <c r="E40" s="41" t="s">
        <v>109</v>
      </c>
      <c r="F40" s="63">
        <v>45</v>
      </c>
      <c r="G40" s="78">
        <v>1368028.92</v>
      </c>
      <c r="H40" s="78">
        <v>1893522.8</v>
      </c>
      <c r="I40" s="78">
        <v>1483577.55</v>
      </c>
      <c r="J40" s="78">
        <v>1959754.66</v>
      </c>
      <c r="K40" s="78">
        <v>2310350.41</v>
      </c>
      <c r="L40" s="9">
        <v>4565749</v>
      </c>
      <c r="M40" s="78">
        <v>2300317.1800000002</v>
      </c>
      <c r="N40" s="78">
        <v>2834937.62</v>
      </c>
      <c r="O40" s="78">
        <v>2449276.39</v>
      </c>
      <c r="P40" s="27">
        <v>2541881.52</v>
      </c>
      <c r="R40" s="108">
        <f t="shared" si="1"/>
        <v>1803046.868</v>
      </c>
      <c r="S40" s="109">
        <f t="shared" si="2"/>
        <v>2938432.3420000002</v>
      </c>
      <c r="T40" s="110">
        <f t="shared" si="3"/>
        <v>2.5322408868187001</v>
      </c>
      <c r="U40" s="110">
        <f t="shared" si="4"/>
        <v>1.275794445960015</v>
      </c>
      <c r="V40" s="110">
        <f t="shared" si="5"/>
        <v>1.5723038986471871</v>
      </c>
      <c r="W40" s="110">
        <f t="shared" si="6"/>
        <v>1.3584097193861742</v>
      </c>
      <c r="X40" s="110">
        <f t="shared" si="7"/>
        <v>1.4097700759268339</v>
      </c>
      <c r="Y40" s="111">
        <f t="shared" si="8"/>
        <v>1.6297038053477819</v>
      </c>
      <c r="Z40" s="112">
        <f t="shared" si="11"/>
        <v>3.5533600195983575E-2</v>
      </c>
    </row>
    <row r="41" spans="1:26" ht="18" x14ac:dyDescent="0.2">
      <c r="A41" s="204"/>
      <c r="B41" s="8" t="s">
        <v>32</v>
      </c>
      <c r="C41" s="12">
        <v>524.37161700000001</v>
      </c>
      <c r="D41" s="58">
        <v>524.37400000000002</v>
      </c>
      <c r="E41" s="41" t="s">
        <v>109</v>
      </c>
      <c r="F41" s="63">
        <v>47</v>
      </c>
      <c r="G41" s="78">
        <v>5675686.7699999996</v>
      </c>
      <c r="H41" s="78">
        <v>7620709.5499999998</v>
      </c>
      <c r="I41" s="78">
        <v>3997198.97</v>
      </c>
      <c r="J41" s="78">
        <v>6608320.6100000003</v>
      </c>
      <c r="K41" s="78">
        <v>7352607.1399999997</v>
      </c>
      <c r="L41" s="9">
        <v>8718459.6099999994</v>
      </c>
      <c r="M41" s="78">
        <v>7798088.5199999996</v>
      </c>
      <c r="N41" s="78">
        <v>10432818.210000001</v>
      </c>
      <c r="O41" s="78">
        <v>9581647.6300000008</v>
      </c>
      <c r="P41" s="27">
        <v>9346718.6899999995</v>
      </c>
      <c r="R41" s="108">
        <f t="shared" si="1"/>
        <v>6250904.608</v>
      </c>
      <c r="S41" s="109">
        <f t="shared" si="2"/>
        <v>9175546.5319999997</v>
      </c>
      <c r="T41" s="110">
        <f t="shared" si="3"/>
        <v>1.394751665037727</v>
      </c>
      <c r="U41" s="110">
        <f t="shared" si="4"/>
        <v>1.2475136014745596</v>
      </c>
      <c r="V41" s="110">
        <f t="shared" si="5"/>
        <v>1.669009345727005</v>
      </c>
      <c r="W41" s="110">
        <f t="shared" si="6"/>
        <v>1.532841761452777</v>
      </c>
      <c r="X41" s="110">
        <f t="shared" si="7"/>
        <v>1.4952585707415742</v>
      </c>
      <c r="Y41" s="111">
        <f t="shared" si="8"/>
        <v>1.4678749888867284</v>
      </c>
      <c r="Z41" s="112">
        <f t="shared" si="11"/>
        <v>6.0595640968876992E-3</v>
      </c>
    </row>
    <row r="42" spans="1:26" ht="18" x14ac:dyDescent="0.2">
      <c r="A42" s="204"/>
      <c r="B42" s="8" t="s">
        <v>33</v>
      </c>
      <c r="C42" s="12">
        <v>544.34031699999991</v>
      </c>
      <c r="D42" s="58">
        <v>544.33969999999999</v>
      </c>
      <c r="E42" s="41" t="s">
        <v>109</v>
      </c>
      <c r="F42" s="63">
        <v>43</v>
      </c>
      <c r="G42" s="78">
        <v>344210.09</v>
      </c>
      <c r="H42" s="78">
        <v>528240.66</v>
      </c>
      <c r="I42" s="78">
        <v>469169.33</v>
      </c>
      <c r="J42" s="78">
        <v>871704.51</v>
      </c>
      <c r="K42" s="78">
        <v>677186.35</v>
      </c>
      <c r="L42" s="9">
        <v>603355.31999999995</v>
      </c>
      <c r="M42" s="78">
        <v>913116.61</v>
      </c>
      <c r="N42" s="78">
        <v>893452.98</v>
      </c>
      <c r="O42" s="78">
        <v>798162.87</v>
      </c>
      <c r="P42" s="27">
        <v>882154.31</v>
      </c>
      <c r="R42" s="108">
        <f t="shared" si="1"/>
        <v>578102.18799999997</v>
      </c>
      <c r="S42" s="109">
        <f t="shared" si="2"/>
        <v>818048.41800000006</v>
      </c>
      <c r="T42" s="110">
        <f t="shared" si="3"/>
        <v>1.04368281685175</v>
      </c>
      <c r="U42" s="110">
        <f t="shared" si="4"/>
        <v>1.5795072721641386</v>
      </c>
      <c r="V42" s="110">
        <f t="shared" si="5"/>
        <v>1.5454931646098526</v>
      </c>
      <c r="W42" s="110">
        <f t="shared" si="6"/>
        <v>1.3806605243293077</v>
      </c>
      <c r="X42" s="110">
        <f t="shared" si="7"/>
        <v>1.5259487480092362</v>
      </c>
      <c r="Y42" s="111">
        <f t="shared" si="8"/>
        <v>1.415058505192857</v>
      </c>
      <c r="Z42" s="112">
        <f t="shared" si="11"/>
        <v>5.5810127824387955E-2</v>
      </c>
    </row>
    <row r="43" spans="1:26" ht="18" x14ac:dyDescent="0.2">
      <c r="A43" s="204"/>
      <c r="B43" s="8" t="s">
        <v>34</v>
      </c>
      <c r="C43" s="58">
        <v>546.35599999999999</v>
      </c>
      <c r="D43" s="58">
        <v>546.35270000000003</v>
      </c>
      <c r="E43" s="41" t="s">
        <v>109</v>
      </c>
      <c r="F43" s="63">
        <v>47</v>
      </c>
      <c r="G43" s="78">
        <v>85838.25</v>
      </c>
      <c r="H43" s="78">
        <v>154466.68</v>
      </c>
      <c r="I43" s="78">
        <v>72116.179999999993</v>
      </c>
      <c r="J43" s="78">
        <v>138158.75</v>
      </c>
      <c r="K43" s="78">
        <v>157558.49</v>
      </c>
      <c r="L43" s="9">
        <v>194231.63</v>
      </c>
      <c r="M43" s="78">
        <v>147961.87</v>
      </c>
      <c r="N43" s="78">
        <v>238062.1</v>
      </c>
      <c r="O43" s="78">
        <v>207899.12</v>
      </c>
      <c r="P43" s="27">
        <v>220412.98</v>
      </c>
      <c r="R43" s="108">
        <f t="shared" si="1"/>
        <v>121627.67</v>
      </c>
      <c r="S43" s="109">
        <f t="shared" si="2"/>
        <v>201713.53999999998</v>
      </c>
      <c r="T43" s="110">
        <f t="shared" si="3"/>
        <v>1.5969362070324953</v>
      </c>
      <c r="U43" s="110">
        <f t="shared" si="4"/>
        <v>1.2165148769190433</v>
      </c>
      <c r="V43" s="110">
        <f t="shared" si="5"/>
        <v>1.9573021500781853</v>
      </c>
      <c r="W43" s="110">
        <f t="shared" si="6"/>
        <v>1.7093077586703749</v>
      </c>
      <c r="X43" s="110">
        <f t="shared" si="7"/>
        <v>1.8121943797821665</v>
      </c>
      <c r="Y43" s="111">
        <f t="shared" si="8"/>
        <v>1.6584510744964533</v>
      </c>
      <c r="Z43" s="112">
        <f t="shared" si="11"/>
        <v>9.2186763188143225E-3</v>
      </c>
    </row>
    <row r="44" spans="1:26" ht="18" x14ac:dyDescent="0.2">
      <c r="A44" s="204"/>
      <c r="B44" s="8" t="s">
        <v>35</v>
      </c>
      <c r="C44" s="58">
        <v>634.48119999999994</v>
      </c>
      <c r="D44" s="58">
        <v>634.48080000000004</v>
      </c>
      <c r="E44" s="41" t="s">
        <v>109</v>
      </c>
      <c r="F44" s="63">
        <v>54</v>
      </c>
      <c r="G44" s="78">
        <v>72588.81</v>
      </c>
      <c r="H44" s="78">
        <v>81597.990000000005</v>
      </c>
      <c r="I44" s="78">
        <v>51028.62</v>
      </c>
      <c r="J44" s="78">
        <v>76916.740000000005</v>
      </c>
      <c r="K44" s="78">
        <v>118001.71</v>
      </c>
      <c r="L44" s="9">
        <v>28413.8</v>
      </c>
      <c r="M44" s="78">
        <v>25271.06</v>
      </c>
      <c r="N44" s="78">
        <v>37440.65</v>
      </c>
      <c r="O44" s="78">
        <v>39358.089999999997</v>
      </c>
      <c r="P44" s="27">
        <v>32941.53</v>
      </c>
      <c r="R44" s="108">
        <f t="shared" si="1"/>
        <v>80026.774000000005</v>
      </c>
      <c r="S44" s="109">
        <f t="shared" si="2"/>
        <v>32685.026000000002</v>
      </c>
      <c r="T44" s="110">
        <f t="shared" si="3"/>
        <v>0.35505367241218544</v>
      </c>
      <c r="U44" s="110">
        <f t="shared" si="4"/>
        <v>0.31578256546990136</v>
      </c>
      <c r="V44" s="110">
        <f t="shared" si="5"/>
        <v>0.46785154678358021</v>
      </c>
      <c r="W44" s="110">
        <f t="shared" si="6"/>
        <v>0.49181152797687427</v>
      </c>
      <c r="X44" s="110">
        <f t="shared" si="7"/>
        <v>0.41163136227383096</v>
      </c>
      <c r="Y44" s="111">
        <f t="shared" si="8"/>
        <v>0.40842613498327446</v>
      </c>
      <c r="Z44" s="112">
        <f t="shared" si="11"/>
        <v>2.8292870864909422E-3</v>
      </c>
    </row>
    <row r="45" spans="1:26" ht="18" x14ac:dyDescent="0.2">
      <c r="A45" s="204"/>
      <c r="B45" s="8" t="s">
        <v>36</v>
      </c>
      <c r="C45" s="58">
        <v>674.47609999999997</v>
      </c>
      <c r="D45" s="58">
        <v>674.46349999999995</v>
      </c>
      <c r="E45" s="41" t="s">
        <v>109</v>
      </c>
      <c r="F45" s="63">
        <v>48</v>
      </c>
      <c r="G45" s="78">
        <v>90040.23</v>
      </c>
      <c r="H45" s="78">
        <v>99819.87</v>
      </c>
      <c r="I45" s="78">
        <v>102629.22</v>
      </c>
      <c r="J45" s="78">
        <v>86896.94</v>
      </c>
      <c r="K45" s="78">
        <v>87215.81</v>
      </c>
      <c r="L45" s="9">
        <v>94047.7</v>
      </c>
      <c r="M45" s="78">
        <v>118405.27</v>
      </c>
      <c r="N45" s="78">
        <v>121723.1</v>
      </c>
      <c r="O45" s="78">
        <v>108468.09</v>
      </c>
      <c r="P45" s="27">
        <v>117960.45</v>
      </c>
      <c r="R45" s="108">
        <f t="shared" si="1"/>
        <v>93320.41399999999</v>
      </c>
      <c r="S45" s="109">
        <f t="shared" si="2"/>
        <v>112120.92199999999</v>
      </c>
      <c r="T45" s="110">
        <f t="shared" si="3"/>
        <v>1.007793428777545</v>
      </c>
      <c r="U45" s="110">
        <f t="shared" si="4"/>
        <v>1.2688035224532974</v>
      </c>
      <c r="V45" s="110">
        <f t="shared" si="5"/>
        <v>1.304356622335602</v>
      </c>
      <c r="W45" s="110">
        <f t="shared" si="6"/>
        <v>1.1623189969988774</v>
      </c>
      <c r="X45" s="110">
        <f t="shared" si="7"/>
        <v>1.2640369340838973</v>
      </c>
      <c r="Y45" s="111">
        <f t="shared" si="8"/>
        <v>1.2014619009298437</v>
      </c>
      <c r="Z45" s="112">
        <f t="shared" si="11"/>
        <v>1.4125194145727859E-2</v>
      </c>
    </row>
    <row r="46" spans="1:26" ht="18" x14ac:dyDescent="0.2">
      <c r="A46" s="204"/>
      <c r="B46" s="8" t="s">
        <v>37</v>
      </c>
      <c r="C46" s="58">
        <v>704.52300000000002</v>
      </c>
      <c r="D46" s="58">
        <v>704.52829999999994</v>
      </c>
      <c r="E46" s="41" t="s">
        <v>109</v>
      </c>
      <c r="F46" s="63">
        <v>55</v>
      </c>
      <c r="G46" s="78">
        <v>45486775.119999997</v>
      </c>
      <c r="H46" s="78">
        <v>50017793.469999999</v>
      </c>
      <c r="I46" s="78">
        <v>42259867.670000002</v>
      </c>
      <c r="J46" s="78">
        <v>52104504.039999999</v>
      </c>
      <c r="K46" s="78">
        <v>53147066.960000001</v>
      </c>
      <c r="L46" s="9">
        <v>25282884.030000001</v>
      </c>
      <c r="M46" s="78">
        <v>29286506.539999999</v>
      </c>
      <c r="N46" s="78">
        <v>38363758.630000003</v>
      </c>
      <c r="O46" s="78">
        <v>37126011.270000003</v>
      </c>
      <c r="P46" s="27">
        <v>36219677.600000001</v>
      </c>
      <c r="R46" s="108">
        <f t="shared" si="1"/>
        <v>48603201.452</v>
      </c>
      <c r="S46" s="109">
        <f t="shared" si="2"/>
        <v>33255767.614</v>
      </c>
      <c r="T46" s="110">
        <f t="shared" si="3"/>
        <v>0.520189684520455</v>
      </c>
      <c r="U46" s="110">
        <f t="shared" si="4"/>
        <v>0.60256332227256759</v>
      </c>
      <c r="V46" s="110">
        <f t="shared" si="5"/>
        <v>0.78932575394004934</v>
      </c>
      <c r="W46" s="110">
        <f t="shared" si="6"/>
        <v>0.76385937882436106</v>
      </c>
      <c r="X46" s="110">
        <f t="shared" si="7"/>
        <v>0.74521176626132679</v>
      </c>
      <c r="Y46" s="111">
        <f t="shared" si="8"/>
        <v>0.68422998116375189</v>
      </c>
      <c r="Z46" s="112">
        <f t="shared" si="11"/>
        <v>1.5585487220938286E-3</v>
      </c>
    </row>
    <row r="47" spans="1:26" ht="18" x14ac:dyDescent="0.2">
      <c r="A47" s="204"/>
      <c r="B47" s="28" t="s">
        <v>38</v>
      </c>
      <c r="C47" s="58">
        <v>706.53869999999995</v>
      </c>
      <c r="D47" s="58">
        <v>706.54139999999995</v>
      </c>
      <c r="E47" s="41" t="s">
        <v>109</v>
      </c>
      <c r="F47" s="63">
        <v>55</v>
      </c>
      <c r="G47" s="78">
        <v>61649922.630000003</v>
      </c>
      <c r="H47" s="78">
        <v>63501678.350000001</v>
      </c>
      <c r="I47" s="78">
        <v>58540939.649999999</v>
      </c>
      <c r="J47" s="78">
        <v>63272574.149999999</v>
      </c>
      <c r="K47" s="78">
        <v>66227216.200000003</v>
      </c>
      <c r="L47" s="9">
        <v>37043475.710000001</v>
      </c>
      <c r="M47" s="78">
        <v>41143860.299999997</v>
      </c>
      <c r="N47" s="78">
        <v>42211582.890000001</v>
      </c>
      <c r="O47" s="78">
        <v>39612115.530000001</v>
      </c>
      <c r="P47" s="27">
        <v>40435518.990000002</v>
      </c>
      <c r="R47" s="108">
        <f t="shared" si="1"/>
        <v>62638466.196000002</v>
      </c>
      <c r="S47" s="109">
        <f t="shared" si="2"/>
        <v>40089310.684</v>
      </c>
      <c r="T47" s="110">
        <f t="shared" si="3"/>
        <v>0.59138542112586945</v>
      </c>
      <c r="U47" s="110">
        <f t="shared" si="4"/>
        <v>0.65684654811403065</v>
      </c>
      <c r="V47" s="110">
        <f t="shared" si="5"/>
        <v>0.67389234528695352</v>
      </c>
      <c r="W47" s="110">
        <f t="shared" si="6"/>
        <v>0.63239280805585196</v>
      </c>
      <c r="X47" s="110">
        <f t="shared" si="7"/>
        <v>0.64553814046906133</v>
      </c>
      <c r="Y47" s="111">
        <f t="shared" si="8"/>
        <v>0.6400110526103534</v>
      </c>
      <c r="Z47" s="112">
        <f t="shared" si="11"/>
        <v>4.496606573263103E-7</v>
      </c>
    </row>
    <row r="48" spans="1:26" ht="18" x14ac:dyDescent="0.2">
      <c r="A48" s="204"/>
      <c r="B48" s="28" t="s">
        <v>39</v>
      </c>
      <c r="C48" s="58">
        <v>728.52300000000002</v>
      </c>
      <c r="D48" s="58">
        <v>728.52520000000004</v>
      </c>
      <c r="E48" s="41" t="s">
        <v>109</v>
      </c>
      <c r="F48" s="63">
        <v>55</v>
      </c>
      <c r="G48" s="78">
        <v>11446286.6</v>
      </c>
      <c r="H48" s="78">
        <v>12797811.130000001</v>
      </c>
      <c r="I48" s="78">
        <v>11097544.119999999</v>
      </c>
      <c r="J48" s="78">
        <v>12034842.529999999</v>
      </c>
      <c r="K48" s="78">
        <v>12604463.550000001</v>
      </c>
      <c r="L48" s="9">
        <v>4663672.5199999996</v>
      </c>
      <c r="M48" s="78">
        <v>5598071.1100000003</v>
      </c>
      <c r="N48" s="78">
        <v>5590638.3099999996</v>
      </c>
      <c r="O48" s="78">
        <v>6062197.3600000003</v>
      </c>
      <c r="P48" s="27">
        <v>4988353.59</v>
      </c>
      <c r="R48" s="108">
        <f t="shared" si="1"/>
        <v>11996189.586000001</v>
      </c>
      <c r="S48" s="109">
        <f t="shared" si="2"/>
        <v>5380586.5779999997</v>
      </c>
      <c r="T48" s="110">
        <f t="shared" si="3"/>
        <v>0.38876282227505632</v>
      </c>
      <c r="U48" s="110">
        <f t="shared" si="4"/>
        <v>0.46665410461111395</v>
      </c>
      <c r="V48" s="110">
        <f t="shared" si="5"/>
        <v>0.46603450786777179</v>
      </c>
      <c r="W48" s="110">
        <f t="shared" si="6"/>
        <v>0.50534357735349644</v>
      </c>
      <c r="X48" s="110">
        <f t="shared" si="7"/>
        <v>0.41582817229077423</v>
      </c>
      <c r="Y48" s="111">
        <f t="shared" si="8"/>
        <v>0.44852463687964256</v>
      </c>
      <c r="Z48" s="112">
        <f t="shared" si="11"/>
        <v>2.1502308444926317E-7</v>
      </c>
    </row>
    <row r="49" spans="1:26" ht="18" x14ac:dyDescent="0.2">
      <c r="A49" s="204"/>
      <c r="B49" s="28" t="s">
        <v>40</v>
      </c>
      <c r="C49" s="58">
        <v>730.53869999999995</v>
      </c>
      <c r="D49" s="58">
        <v>730.5412</v>
      </c>
      <c r="E49" s="41" t="s">
        <v>109</v>
      </c>
      <c r="F49" s="63">
        <v>55</v>
      </c>
      <c r="G49" s="78">
        <v>28142589.719999999</v>
      </c>
      <c r="H49" s="78">
        <v>30836680.91</v>
      </c>
      <c r="I49" s="78">
        <v>25827810.82</v>
      </c>
      <c r="J49" s="78">
        <v>28875847.379999999</v>
      </c>
      <c r="K49" s="78">
        <v>30721520.07</v>
      </c>
      <c r="L49" s="9">
        <v>20829368.699999999</v>
      </c>
      <c r="M49" s="78">
        <v>22495931.579999998</v>
      </c>
      <c r="N49" s="78">
        <v>24033494.379999999</v>
      </c>
      <c r="O49" s="78">
        <v>24161092.969999999</v>
      </c>
      <c r="P49" s="27">
        <v>22399966.600000001</v>
      </c>
      <c r="R49" s="108">
        <f t="shared" si="1"/>
        <v>28880889.779999994</v>
      </c>
      <c r="S49" s="109">
        <f t="shared" si="2"/>
        <v>22783970.845999997</v>
      </c>
      <c r="T49" s="110">
        <f t="shared" si="3"/>
        <v>0.72121630803855397</v>
      </c>
      <c r="U49" s="110">
        <f t="shared" si="4"/>
        <v>0.77892100109666373</v>
      </c>
      <c r="V49" s="110">
        <f t="shared" si="5"/>
        <v>0.83215906999663103</v>
      </c>
      <c r="W49" s="110">
        <f t="shared" si="6"/>
        <v>0.83657716760276368</v>
      </c>
      <c r="X49" s="110">
        <f t="shared" si="7"/>
        <v>0.77559821635107551</v>
      </c>
      <c r="Y49" s="111">
        <f t="shared" si="8"/>
        <v>0.78889435261713758</v>
      </c>
      <c r="Z49" s="112">
        <f t="shared" si="11"/>
        <v>5.7460100946090168E-4</v>
      </c>
    </row>
    <row r="50" spans="1:26" ht="18" x14ac:dyDescent="0.2">
      <c r="A50" s="204"/>
      <c r="B50" s="29" t="s">
        <v>19</v>
      </c>
      <c r="C50" s="12">
        <v>732.55433199999993</v>
      </c>
      <c r="D50" s="58">
        <v>732.54539999999997</v>
      </c>
      <c r="E50" s="41" t="s">
        <v>109</v>
      </c>
      <c r="F50" s="63">
        <v>56</v>
      </c>
      <c r="G50" s="78">
        <v>147912384.58000001</v>
      </c>
      <c r="H50" s="78">
        <v>152601823.41</v>
      </c>
      <c r="I50" s="78">
        <v>139185135.28999999</v>
      </c>
      <c r="J50" s="78">
        <v>147638692.69</v>
      </c>
      <c r="K50" s="78">
        <v>153287692.71000001</v>
      </c>
      <c r="L50" s="9">
        <v>150622905.72</v>
      </c>
      <c r="M50" s="78">
        <v>148942186.41</v>
      </c>
      <c r="N50" s="78">
        <v>155227007.13</v>
      </c>
      <c r="O50" s="78">
        <v>153905612.77000001</v>
      </c>
      <c r="P50" s="27">
        <v>153682572.72999999</v>
      </c>
      <c r="R50" s="108">
        <f t="shared" si="1"/>
        <v>148125145.736</v>
      </c>
      <c r="S50" s="109">
        <f t="shared" si="2"/>
        <v>152476056.95199999</v>
      </c>
      <c r="T50" s="110">
        <f t="shared" si="3"/>
        <v>1.0168624980693803</v>
      </c>
      <c r="U50" s="110">
        <f t="shared" si="4"/>
        <v>1.0055158809798317</v>
      </c>
      <c r="V50" s="110">
        <f t="shared" si="5"/>
        <v>1.047945008652734</v>
      </c>
      <c r="W50" s="110">
        <f t="shared" si="6"/>
        <v>1.0390242116237469</v>
      </c>
      <c r="X50" s="110">
        <f t="shared" si="7"/>
        <v>1.0375184575609118</v>
      </c>
      <c r="Y50" s="111">
        <f t="shared" si="8"/>
        <v>1.0293732113773211</v>
      </c>
      <c r="Z50" s="112">
        <f t="shared" si="11"/>
        <v>0.15539484416803226</v>
      </c>
    </row>
    <row r="51" spans="1:26" ht="18" x14ac:dyDescent="0.2">
      <c r="A51" s="204"/>
      <c r="B51" s="28" t="s">
        <v>41</v>
      </c>
      <c r="C51" s="58">
        <v>754.53869999999995</v>
      </c>
      <c r="D51" s="58">
        <v>754.53869999999995</v>
      </c>
      <c r="E51" s="41" t="s">
        <v>109</v>
      </c>
      <c r="F51" s="63">
        <v>56</v>
      </c>
      <c r="G51" s="78">
        <v>6887122.9900000002</v>
      </c>
      <c r="H51" s="78">
        <v>6841153.7400000002</v>
      </c>
      <c r="I51" s="78">
        <v>6793513.9500000002</v>
      </c>
      <c r="J51" s="78">
        <v>6378931.0499999998</v>
      </c>
      <c r="K51" s="78">
        <v>6737286.3099999996</v>
      </c>
      <c r="L51" s="9">
        <v>3823437.66</v>
      </c>
      <c r="M51" s="78">
        <v>4327999.34</v>
      </c>
      <c r="N51" s="78">
        <v>4348108.78</v>
      </c>
      <c r="O51" s="78">
        <v>4281391.3600000003</v>
      </c>
      <c r="P51" s="27">
        <v>3920689.36</v>
      </c>
      <c r="R51" s="108">
        <f t="shared" si="1"/>
        <v>6727601.608</v>
      </c>
      <c r="S51" s="109">
        <f t="shared" si="2"/>
        <v>4140325.3</v>
      </c>
      <c r="T51" s="110">
        <f t="shared" si="3"/>
        <v>0.56832105745581485</v>
      </c>
      <c r="U51" s="110">
        <f t="shared" si="4"/>
        <v>0.64331980283336654</v>
      </c>
      <c r="V51" s="110">
        <f t="shared" si="5"/>
        <v>0.64630889778454315</v>
      </c>
      <c r="W51" s="110">
        <f t="shared" si="6"/>
        <v>0.63639192827780777</v>
      </c>
      <c r="X51" s="110">
        <f t="shared" si="7"/>
        <v>0.58277668453759013</v>
      </c>
      <c r="Y51" s="111">
        <f t="shared" si="8"/>
        <v>0.6154236741778244</v>
      </c>
      <c r="Z51" s="112">
        <f t="shared" si="11"/>
        <v>9.1418878957999108E-8</v>
      </c>
    </row>
    <row r="52" spans="1:26" ht="18" x14ac:dyDescent="0.2">
      <c r="A52" s="204"/>
      <c r="B52" s="29" t="s">
        <v>42</v>
      </c>
      <c r="C52" s="12">
        <v>756.55433199999993</v>
      </c>
      <c r="D52" s="7">
        <v>756.55740000000003</v>
      </c>
      <c r="E52" s="41" t="s">
        <v>109</v>
      </c>
      <c r="F52" s="68">
        <v>56</v>
      </c>
      <c r="G52" s="78">
        <v>18329819.210000001</v>
      </c>
      <c r="H52" s="78">
        <v>19049141.210000001</v>
      </c>
      <c r="I52" s="78">
        <v>18475577.120000001</v>
      </c>
      <c r="J52" s="78">
        <v>18076647.350000001</v>
      </c>
      <c r="K52" s="78">
        <v>18547043.640000001</v>
      </c>
      <c r="L52" s="9">
        <v>14352387.960000001</v>
      </c>
      <c r="M52" s="78">
        <v>15001581.23</v>
      </c>
      <c r="N52" s="78">
        <v>15938208.539999999</v>
      </c>
      <c r="O52" s="78">
        <v>15577618.83</v>
      </c>
      <c r="P52" s="27">
        <v>14084021.470000001</v>
      </c>
      <c r="R52" s="108">
        <f t="shared" si="1"/>
        <v>18495645.706000004</v>
      </c>
      <c r="S52" s="109">
        <f t="shared" si="2"/>
        <v>14990763.606000001</v>
      </c>
      <c r="T52" s="110">
        <f t="shared" si="3"/>
        <v>0.77598739660892579</v>
      </c>
      <c r="U52" s="110">
        <f t="shared" si="4"/>
        <v>0.8110871860577149</v>
      </c>
      <c r="V52" s="110">
        <f t="shared" si="5"/>
        <v>0.8617276083975608</v>
      </c>
      <c r="W52" s="110">
        <f t="shared" si="6"/>
        <v>0.84223168401991</v>
      </c>
      <c r="X52" s="110">
        <f t="shared" si="7"/>
        <v>0.76147768474128652</v>
      </c>
      <c r="Y52" s="111">
        <f t="shared" si="8"/>
        <v>0.81050231196507949</v>
      </c>
      <c r="Z52" s="112">
        <f t="shared" si="11"/>
        <v>1.7457870039458429E-5</v>
      </c>
    </row>
    <row r="53" spans="1:26" ht="18" x14ac:dyDescent="0.2">
      <c r="A53" s="204"/>
      <c r="B53" s="29" t="s">
        <v>22</v>
      </c>
      <c r="C53" s="12">
        <v>760.58563199999992</v>
      </c>
      <c r="D53" s="58">
        <v>760.57240000000002</v>
      </c>
      <c r="E53" s="41" t="s">
        <v>109</v>
      </c>
      <c r="F53" s="63">
        <v>57</v>
      </c>
      <c r="G53" s="78">
        <v>139918767.74000001</v>
      </c>
      <c r="H53" s="78">
        <v>134861470.53999999</v>
      </c>
      <c r="I53" s="78">
        <v>143573257.25999999</v>
      </c>
      <c r="J53" s="78">
        <v>133863265.61</v>
      </c>
      <c r="K53" s="78">
        <v>135429922.16999999</v>
      </c>
      <c r="L53" s="9">
        <v>146133318.59999999</v>
      </c>
      <c r="M53" s="78">
        <v>143818218.63999999</v>
      </c>
      <c r="N53" s="78">
        <v>145537013.81</v>
      </c>
      <c r="O53" s="78">
        <v>147269896.25999999</v>
      </c>
      <c r="P53" s="27">
        <v>145696684.46000001</v>
      </c>
      <c r="R53" s="108">
        <f t="shared" si="1"/>
        <v>137529336.66399997</v>
      </c>
      <c r="S53" s="109">
        <f t="shared" si="2"/>
        <v>145691026.354</v>
      </c>
      <c r="T53" s="110">
        <f t="shared" si="3"/>
        <v>1.0625610662037914</v>
      </c>
      <c r="U53" s="110">
        <f t="shared" si="4"/>
        <v>1.0457275671398349</v>
      </c>
      <c r="V53" s="110">
        <f t="shared" si="5"/>
        <v>1.0582252291782932</v>
      </c>
      <c r="W53" s="110">
        <f t="shared" si="6"/>
        <v>1.0708253223077584</v>
      </c>
      <c r="X53" s="110">
        <f t="shared" si="7"/>
        <v>1.0593862225624908</v>
      </c>
      <c r="Y53" s="111">
        <f t="shared" si="8"/>
        <v>1.0593450814784338</v>
      </c>
      <c r="Z53" s="112">
        <f t="shared" si="11"/>
        <v>2.7625259256708629E-3</v>
      </c>
    </row>
    <row r="54" spans="1:26" ht="18" x14ac:dyDescent="0.2">
      <c r="A54" s="204"/>
      <c r="B54" s="28" t="s">
        <v>43</v>
      </c>
      <c r="C54" s="12">
        <v>762.60130000000004</v>
      </c>
      <c r="D54" s="58">
        <v>762.58460000000002</v>
      </c>
      <c r="E54" s="41" t="s">
        <v>109</v>
      </c>
      <c r="F54" s="63">
        <v>58</v>
      </c>
      <c r="G54" s="78">
        <v>8752596.6300000008</v>
      </c>
      <c r="H54" s="78">
        <v>8938587.7200000007</v>
      </c>
      <c r="I54" s="78">
        <v>9263029.3699999992</v>
      </c>
      <c r="J54" s="78">
        <v>8733620.8900000006</v>
      </c>
      <c r="K54" s="78">
        <v>8257319.3799999999</v>
      </c>
      <c r="L54" s="9">
        <v>7369602.1299999999</v>
      </c>
      <c r="M54" s="78">
        <v>7235364.4699999997</v>
      </c>
      <c r="N54" s="78">
        <v>7567849.2699999996</v>
      </c>
      <c r="O54" s="78">
        <v>7398029.2599999998</v>
      </c>
      <c r="P54" s="27">
        <v>7171168.2300000004</v>
      </c>
      <c r="R54" s="108">
        <f t="shared" si="1"/>
        <v>8789030.7980000004</v>
      </c>
      <c r="S54" s="109">
        <f t="shared" si="2"/>
        <v>7348402.6720000003</v>
      </c>
      <c r="T54" s="110">
        <f t="shared" si="3"/>
        <v>0.83849997791303676</v>
      </c>
      <c r="U54" s="110">
        <f t="shared" si="4"/>
        <v>0.82322666017354873</v>
      </c>
      <c r="V54" s="110">
        <f t="shared" si="5"/>
        <v>0.86105617831287062</v>
      </c>
      <c r="W54" s="110">
        <f t="shared" si="6"/>
        <v>0.84173436525941725</v>
      </c>
      <c r="X54" s="110">
        <f t="shared" si="7"/>
        <v>0.81592252829877954</v>
      </c>
      <c r="Y54" s="111">
        <f t="shared" si="8"/>
        <v>0.83608794199153069</v>
      </c>
      <c r="Z54" s="112">
        <f t="shared" si="11"/>
        <v>3.9196560200097148E-5</v>
      </c>
    </row>
    <row r="55" spans="1:26" ht="18" x14ac:dyDescent="0.2">
      <c r="A55" s="204"/>
      <c r="B55" s="29" t="s">
        <v>44</v>
      </c>
      <c r="C55" s="12">
        <v>784.58563199999992</v>
      </c>
      <c r="D55" s="58">
        <v>784.57240000000002</v>
      </c>
      <c r="E55" s="41" t="s">
        <v>109</v>
      </c>
      <c r="F55" s="63">
        <v>57</v>
      </c>
      <c r="G55" s="78">
        <v>28185051.84</v>
      </c>
      <c r="H55" s="78">
        <v>26594246.239999998</v>
      </c>
      <c r="I55" s="78">
        <v>29699422.210000001</v>
      </c>
      <c r="J55" s="78">
        <v>25764287.710000001</v>
      </c>
      <c r="K55" s="78">
        <v>25220730.66</v>
      </c>
      <c r="L55" s="9">
        <v>28105729.460000001</v>
      </c>
      <c r="M55" s="78">
        <v>28080897.710000001</v>
      </c>
      <c r="N55" s="78">
        <v>27806195.600000001</v>
      </c>
      <c r="O55" s="78">
        <v>27688840.34</v>
      </c>
      <c r="P55" s="27">
        <v>25863981.789999999</v>
      </c>
      <c r="R55" s="108">
        <f t="shared" si="1"/>
        <v>27092747.732000001</v>
      </c>
      <c r="S55" s="109">
        <f t="shared" si="2"/>
        <v>27509128.98</v>
      </c>
      <c r="T55" s="110">
        <f t="shared" si="3"/>
        <v>1.0373894053870194</v>
      </c>
      <c r="U55" s="110">
        <f t="shared" si="4"/>
        <v>1.0364728593708814</v>
      </c>
      <c r="V55" s="110">
        <f t="shared" si="5"/>
        <v>1.0263335367478186</v>
      </c>
      <c r="W55" s="110">
        <f t="shared" si="6"/>
        <v>1.0220019251608037</v>
      </c>
      <c r="X55" s="110">
        <f t="shared" si="7"/>
        <v>0.95464594606073594</v>
      </c>
      <c r="Y55" s="111">
        <f t="shared" si="8"/>
        <v>1.0153687345454518</v>
      </c>
      <c r="Z55" s="112">
        <f t="shared" si="11"/>
        <v>0.66367126202841709</v>
      </c>
    </row>
    <row r="56" spans="1:26" ht="18" x14ac:dyDescent="0.2">
      <c r="A56" s="204"/>
      <c r="B56" s="29" t="s">
        <v>23</v>
      </c>
      <c r="C56" s="12">
        <v>786.60128199999997</v>
      </c>
      <c r="D56" s="58">
        <v>786.58910000000003</v>
      </c>
      <c r="E56" s="41" t="s">
        <v>109</v>
      </c>
      <c r="F56" s="63">
        <v>58</v>
      </c>
      <c r="G56" s="78">
        <v>89313444.010000005</v>
      </c>
      <c r="H56" s="78">
        <v>88248862.129999995</v>
      </c>
      <c r="I56" s="78">
        <v>88449607.620000005</v>
      </c>
      <c r="J56" s="78">
        <v>85607113.200000003</v>
      </c>
      <c r="K56" s="78">
        <v>87360271.700000003</v>
      </c>
      <c r="L56" s="9">
        <v>85785786.959999993</v>
      </c>
      <c r="M56" s="78">
        <v>87604134.769999996</v>
      </c>
      <c r="N56" s="78">
        <v>89493244.510000005</v>
      </c>
      <c r="O56" s="78">
        <v>90600135.430000007</v>
      </c>
      <c r="P56" s="27">
        <v>89614229.420000002</v>
      </c>
      <c r="R56" s="108">
        <f t="shared" si="1"/>
        <v>87795859.731999993</v>
      </c>
      <c r="S56" s="109">
        <f t="shared" si="2"/>
        <v>88619506.21800001</v>
      </c>
      <c r="T56" s="110">
        <f t="shared" si="3"/>
        <v>0.97710515304325485</v>
      </c>
      <c r="U56" s="110">
        <f t="shared" si="4"/>
        <v>0.99781624141975211</v>
      </c>
      <c r="V56" s="110">
        <f t="shared" si="5"/>
        <v>1.0193333123359272</v>
      </c>
      <c r="W56" s="110">
        <f t="shared" si="6"/>
        <v>1.0319408649401027</v>
      </c>
      <c r="X56" s="110">
        <f t="shared" si="7"/>
        <v>1.0207113375682024</v>
      </c>
      <c r="Y56" s="111">
        <f t="shared" si="8"/>
        <v>1.0093813818614477</v>
      </c>
      <c r="Z56" s="112">
        <f t="shared" si="11"/>
        <v>0.46123463329782455</v>
      </c>
    </row>
    <row r="57" spans="1:26" ht="18" x14ac:dyDescent="0.2">
      <c r="A57" s="204"/>
      <c r="B57" s="29" t="s">
        <v>24</v>
      </c>
      <c r="C57" s="12">
        <v>788.61693200000002</v>
      </c>
      <c r="D57" s="58">
        <v>788.60410000000002</v>
      </c>
      <c r="E57" s="41" t="s">
        <v>109</v>
      </c>
      <c r="F57" s="63">
        <v>59</v>
      </c>
      <c r="G57" s="78">
        <v>74085733.170000002</v>
      </c>
      <c r="H57" s="78">
        <v>75802733.069999993</v>
      </c>
      <c r="I57" s="78">
        <v>72584268.530000001</v>
      </c>
      <c r="J57" s="78">
        <v>74446365.349999994</v>
      </c>
      <c r="K57" s="78">
        <v>74313564.390000001</v>
      </c>
      <c r="L57" s="9">
        <v>84009325.640000001</v>
      </c>
      <c r="M57" s="78">
        <v>84339533.260000005</v>
      </c>
      <c r="N57" s="78">
        <v>89178324.719999999</v>
      </c>
      <c r="O57" s="78">
        <v>88723306.060000002</v>
      </c>
      <c r="P57" s="27">
        <v>89200696.760000005</v>
      </c>
      <c r="R57" s="108">
        <f t="shared" si="1"/>
        <v>74246532.901999995</v>
      </c>
      <c r="S57" s="109">
        <f t="shared" si="2"/>
        <v>87090237.288000003</v>
      </c>
      <c r="T57" s="110">
        <f t="shared" si="3"/>
        <v>1.1314915640692096</v>
      </c>
      <c r="U57" s="110">
        <f t="shared" si="4"/>
        <v>1.1359390124158664</v>
      </c>
      <c r="V57" s="110">
        <f t="shared" si="5"/>
        <v>1.201110964167295</v>
      </c>
      <c r="W57" s="110">
        <f t="shared" si="6"/>
        <v>1.1949824805571498</v>
      </c>
      <c r="X57" s="110">
        <f t="shared" si="7"/>
        <v>1.201412285173483</v>
      </c>
      <c r="Y57" s="111">
        <f t="shared" si="8"/>
        <v>1.1729872612766008</v>
      </c>
      <c r="Z57" s="112">
        <f t="shared" si="11"/>
        <v>9.2841951866202501E-6</v>
      </c>
    </row>
    <row r="58" spans="1:26" ht="18" x14ac:dyDescent="0.2">
      <c r="A58" s="204"/>
      <c r="B58" s="29" t="s">
        <v>29</v>
      </c>
      <c r="C58" s="12">
        <v>808.58563199999992</v>
      </c>
      <c r="D58" s="58">
        <v>808.57320000000004</v>
      </c>
      <c r="E58" s="41" t="s">
        <v>109</v>
      </c>
      <c r="F58" s="63">
        <v>57</v>
      </c>
      <c r="G58" s="78">
        <v>29936830.699999999</v>
      </c>
      <c r="H58" s="78">
        <v>28226029.07</v>
      </c>
      <c r="I58" s="78">
        <v>31298739.039999999</v>
      </c>
      <c r="J58" s="78">
        <v>27585356.140000001</v>
      </c>
      <c r="K58" s="78">
        <v>28154083.27</v>
      </c>
      <c r="L58" s="9">
        <v>33122255.859999999</v>
      </c>
      <c r="M58" s="78">
        <v>34083910.950000003</v>
      </c>
      <c r="N58" s="78">
        <v>31607401.149999999</v>
      </c>
      <c r="O58" s="78">
        <v>32296449.510000002</v>
      </c>
      <c r="P58" s="27">
        <v>31163968.510000002</v>
      </c>
      <c r="R58" s="108">
        <f t="shared" si="1"/>
        <v>29040207.644000001</v>
      </c>
      <c r="S58" s="109">
        <f t="shared" si="2"/>
        <v>32454797.196000002</v>
      </c>
      <c r="T58" s="110">
        <f t="shared" si="3"/>
        <v>1.1405653935413025</v>
      </c>
      <c r="U58" s="110">
        <f t="shared" si="4"/>
        <v>1.1736800014597031</v>
      </c>
      <c r="V58" s="110">
        <f t="shared" si="5"/>
        <v>1.0884013481401675</v>
      </c>
      <c r="W58" s="110">
        <f t="shared" si="6"/>
        <v>1.1121287390888464</v>
      </c>
      <c r="X58" s="110">
        <f t="shared" si="7"/>
        <v>1.0731317383138199</v>
      </c>
      <c r="Y58" s="111">
        <f t="shared" si="8"/>
        <v>1.1175814441087679</v>
      </c>
      <c r="Z58" s="112">
        <f t="shared" si="11"/>
        <v>4.2619105523738592E-3</v>
      </c>
    </row>
    <row r="59" spans="1:26" ht="18" x14ac:dyDescent="0.2">
      <c r="A59" s="204"/>
      <c r="B59" s="29" t="s">
        <v>25</v>
      </c>
      <c r="C59" s="12">
        <v>810.60128199999997</v>
      </c>
      <c r="D59" s="58">
        <v>810.58889999999997</v>
      </c>
      <c r="E59" s="41" t="s">
        <v>109</v>
      </c>
      <c r="F59" s="63">
        <v>58</v>
      </c>
      <c r="G59" s="78">
        <v>20376008.149999999</v>
      </c>
      <c r="H59" s="78">
        <v>21813789.379999999</v>
      </c>
      <c r="I59" s="78">
        <v>20547679.800000001</v>
      </c>
      <c r="J59" s="78">
        <v>20707000.48</v>
      </c>
      <c r="K59" s="78">
        <v>20898686.829999998</v>
      </c>
      <c r="L59" s="9">
        <v>44010601.060000002</v>
      </c>
      <c r="M59" s="78">
        <v>43115557.890000001</v>
      </c>
      <c r="N59" s="78">
        <v>43643798.420000002</v>
      </c>
      <c r="O59" s="78">
        <v>44715114.689999998</v>
      </c>
      <c r="P59" s="27">
        <v>44424829.829999998</v>
      </c>
      <c r="R59" s="108">
        <f t="shared" si="1"/>
        <v>20868632.927999999</v>
      </c>
      <c r="S59" s="109">
        <f t="shared" si="2"/>
        <v>43981980.377999999</v>
      </c>
      <c r="T59" s="110">
        <f t="shared" si="3"/>
        <v>2.1089355115806274</v>
      </c>
      <c r="U59" s="110">
        <f t="shared" si="4"/>
        <v>2.0660461103875525</v>
      </c>
      <c r="V59" s="110">
        <f t="shared" si="5"/>
        <v>2.091358766555425</v>
      </c>
      <c r="W59" s="110">
        <f t="shared" si="6"/>
        <v>2.1426949644604911</v>
      </c>
      <c r="X59" s="110">
        <f t="shared" si="7"/>
        <v>2.1287848601905313</v>
      </c>
      <c r="Y59" s="111">
        <f t="shared" si="8"/>
        <v>2.1075640426349258</v>
      </c>
      <c r="Z59" s="112">
        <f t="shared" si="11"/>
        <v>5.7498288234405764E-12</v>
      </c>
    </row>
    <row r="60" spans="1:26" ht="18" x14ac:dyDescent="0.2">
      <c r="A60" s="204"/>
      <c r="B60" s="28" t="s">
        <v>45</v>
      </c>
      <c r="C60" s="58">
        <v>812.61689999999999</v>
      </c>
      <c r="D60" s="7">
        <v>812.59829999999999</v>
      </c>
      <c r="E60" s="41" t="s">
        <v>109</v>
      </c>
      <c r="F60" s="68">
        <v>59</v>
      </c>
      <c r="G60" s="78">
        <v>10406430.93</v>
      </c>
      <c r="H60" s="78">
        <v>10951429.130000001</v>
      </c>
      <c r="I60" s="78">
        <v>10261616.939999999</v>
      </c>
      <c r="J60" s="78">
        <v>10356716.130000001</v>
      </c>
      <c r="K60" s="78">
        <v>10599093.26</v>
      </c>
      <c r="L60" s="9">
        <v>13596375.529999999</v>
      </c>
      <c r="M60" s="78">
        <v>13614322.550000001</v>
      </c>
      <c r="N60" s="78">
        <v>13820983.43</v>
      </c>
      <c r="O60" s="78">
        <v>14123506.17</v>
      </c>
      <c r="P60" s="27">
        <v>13689887.08</v>
      </c>
      <c r="R60" s="108">
        <f t="shared" si="1"/>
        <v>10515057.278000001</v>
      </c>
      <c r="S60" s="109">
        <f t="shared" si="2"/>
        <v>13769014.952000001</v>
      </c>
      <c r="T60" s="110">
        <f t="shared" si="3"/>
        <v>1.2930386559516751</v>
      </c>
      <c r="U60" s="110">
        <f t="shared" si="4"/>
        <v>1.2947454483661633</v>
      </c>
      <c r="V60" s="110">
        <f t="shared" si="5"/>
        <v>1.3143992528615875</v>
      </c>
      <c r="W60" s="110">
        <f t="shared" si="6"/>
        <v>1.3431696848242312</v>
      </c>
      <c r="X60" s="110">
        <f t="shared" si="7"/>
        <v>1.3019317649027455</v>
      </c>
      <c r="Y60" s="111">
        <f t="shared" si="8"/>
        <v>1.3094569613812805</v>
      </c>
      <c r="Z60" s="112">
        <f t="shared" si="11"/>
        <v>2.9323951887244112E-8</v>
      </c>
    </row>
    <row r="61" spans="1:26" ht="18" x14ac:dyDescent="0.2">
      <c r="A61" s="204"/>
      <c r="B61" s="28" t="s">
        <v>46</v>
      </c>
      <c r="C61" s="58">
        <v>814.63260000000002</v>
      </c>
      <c r="D61" s="7">
        <v>814.61620000000005</v>
      </c>
      <c r="E61" s="41" t="s">
        <v>109</v>
      </c>
      <c r="F61" s="68">
        <v>59</v>
      </c>
      <c r="G61" s="78">
        <v>5300231.18</v>
      </c>
      <c r="H61" s="78">
        <v>6389615.5999999996</v>
      </c>
      <c r="I61" s="78">
        <v>5287690.45</v>
      </c>
      <c r="J61" s="78">
        <v>5830993.0300000003</v>
      </c>
      <c r="K61" s="78">
        <v>5852718.79</v>
      </c>
      <c r="L61" s="9">
        <v>3244171.49</v>
      </c>
      <c r="M61" s="78">
        <v>3364358.42</v>
      </c>
      <c r="N61" s="78">
        <v>3743651.39</v>
      </c>
      <c r="O61" s="78">
        <v>3656774.97</v>
      </c>
      <c r="P61" s="27">
        <v>3490875.61</v>
      </c>
      <c r="R61" s="108">
        <f t="shared" si="1"/>
        <v>5732249.8100000005</v>
      </c>
      <c r="S61" s="109">
        <f t="shared" si="2"/>
        <v>3499966.3760000006</v>
      </c>
      <c r="T61" s="110">
        <f t="shared" si="3"/>
        <v>0.56595082167223276</v>
      </c>
      <c r="U61" s="110">
        <f t="shared" si="4"/>
        <v>0.58691762074479437</v>
      </c>
      <c r="V61" s="110">
        <f t="shared" si="5"/>
        <v>0.65308587624167058</v>
      </c>
      <c r="W61" s="110">
        <f t="shared" si="6"/>
        <v>0.63793014805821935</v>
      </c>
      <c r="X61" s="110">
        <f t="shared" si="7"/>
        <v>0.60898874363606981</v>
      </c>
      <c r="Y61" s="111">
        <f t="shared" si="8"/>
        <v>0.61057464207059742</v>
      </c>
      <c r="Z61" s="112">
        <f t="shared" si="11"/>
        <v>8.8733281320827791E-6</v>
      </c>
    </row>
    <row r="62" spans="1:26" ht="18" x14ac:dyDescent="0.2">
      <c r="A62" s="204"/>
      <c r="B62" s="28" t="s">
        <v>47</v>
      </c>
      <c r="C62" s="58">
        <v>834.60130000000004</v>
      </c>
      <c r="D62" s="7">
        <v>834.58590000000004</v>
      </c>
      <c r="E62" s="41" t="s">
        <v>109</v>
      </c>
      <c r="F62" s="68">
        <v>58</v>
      </c>
      <c r="G62" s="78">
        <v>6953933.6500000004</v>
      </c>
      <c r="H62" s="78">
        <v>6755458.46</v>
      </c>
      <c r="I62" s="78">
        <v>7799255.1299999999</v>
      </c>
      <c r="J62" s="78">
        <v>6668320.3899999997</v>
      </c>
      <c r="K62" s="78">
        <v>6649736.6699999999</v>
      </c>
      <c r="L62" s="9">
        <v>3562756.31</v>
      </c>
      <c r="M62" s="78">
        <v>3932734.29</v>
      </c>
      <c r="N62" s="78">
        <v>3649912.48</v>
      </c>
      <c r="O62" s="78">
        <v>3839366.23</v>
      </c>
      <c r="P62" s="27">
        <v>3774348.28</v>
      </c>
      <c r="R62" s="108">
        <f t="shared" si="1"/>
        <v>6965340.8599999994</v>
      </c>
      <c r="S62" s="109">
        <f t="shared" si="2"/>
        <v>3751823.5180000002</v>
      </c>
      <c r="T62" s="110">
        <f t="shared" si="3"/>
        <v>0.51149776896919874</v>
      </c>
      <c r="U62" s="110">
        <f t="shared" si="4"/>
        <v>0.56461476459602877</v>
      </c>
      <c r="V62" s="110">
        <f t="shared" si="5"/>
        <v>0.52401060527567633</v>
      </c>
      <c r="W62" s="110">
        <f t="shared" si="6"/>
        <v>0.55121009971649837</v>
      </c>
      <c r="X62" s="110">
        <f t="shared" si="7"/>
        <v>0.54187560319912331</v>
      </c>
      <c r="Y62" s="111">
        <f t="shared" si="8"/>
        <v>0.53864176835130517</v>
      </c>
      <c r="Z62" s="112">
        <f t="shared" si="11"/>
        <v>5.6741682761843878E-7</v>
      </c>
    </row>
    <row r="63" spans="1:26" ht="18" x14ac:dyDescent="0.2">
      <c r="A63" s="204"/>
      <c r="B63" s="28" t="s">
        <v>48</v>
      </c>
      <c r="C63" s="58">
        <v>836.61689999999999</v>
      </c>
      <c r="D63" s="7">
        <v>836.59910000000002</v>
      </c>
      <c r="E63" s="41" t="s">
        <v>109</v>
      </c>
      <c r="F63" s="68">
        <v>59</v>
      </c>
      <c r="G63" s="78">
        <v>8796059.3599999994</v>
      </c>
      <c r="H63" s="78">
        <v>8928733.0199999996</v>
      </c>
      <c r="I63" s="78">
        <v>9371780.5299999993</v>
      </c>
      <c r="J63" s="78">
        <v>8412473.6199999992</v>
      </c>
      <c r="K63" s="78">
        <v>8488458.2300000004</v>
      </c>
      <c r="L63" s="9">
        <v>6706518.6299999999</v>
      </c>
      <c r="M63" s="78">
        <v>6660064.3799999999</v>
      </c>
      <c r="N63" s="78">
        <v>6653752.5999999996</v>
      </c>
      <c r="O63" s="78">
        <v>6827558.4400000004</v>
      </c>
      <c r="P63" s="27">
        <v>6791339.4800000004</v>
      </c>
      <c r="R63" s="108">
        <f t="shared" si="1"/>
        <v>8799500.9519999977</v>
      </c>
      <c r="S63" s="109">
        <f t="shared" si="2"/>
        <v>6727846.7060000002</v>
      </c>
      <c r="T63" s="110">
        <f t="shared" si="3"/>
        <v>0.76214761116375651</v>
      </c>
      <c r="U63" s="110">
        <f t="shared" si="4"/>
        <v>0.75686841973535612</v>
      </c>
      <c r="V63" s="110">
        <f t="shared" si="5"/>
        <v>0.75615113133065792</v>
      </c>
      <c r="W63" s="110">
        <f t="shared" si="6"/>
        <v>0.77590291509067866</v>
      </c>
      <c r="X63" s="110">
        <f t="shared" si="7"/>
        <v>0.77178689076184803</v>
      </c>
      <c r="Y63" s="111">
        <f t="shared" si="8"/>
        <v>0.76457139361645943</v>
      </c>
      <c r="Z63" s="112">
        <f t="shared" si="11"/>
        <v>2.4187771580683606E-6</v>
      </c>
    </row>
    <row r="64" spans="1:26" ht="18" x14ac:dyDescent="0.2">
      <c r="A64" s="204"/>
      <c r="B64" s="28" t="s">
        <v>49</v>
      </c>
      <c r="C64" s="58">
        <v>842.67949999999996</v>
      </c>
      <c r="D64" s="7">
        <v>842.66399999999999</v>
      </c>
      <c r="E64" s="41" t="s">
        <v>109</v>
      </c>
      <c r="F64" s="68">
        <v>60</v>
      </c>
      <c r="G64" s="78">
        <v>839094.26</v>
      </c>
      <c r="H64" s="78">
        <v>954836.05</v>
      </c>
      <c r="I64" s="78">
        <v>715874.48</v>
      </c>
      <c r="J64" s="78">
        <v>901201.47</v>
      </c>
      <c r="K64" s="78">
        <v>935543.79</v>
      </c>
      <c r="L64" s="9">
        <v>478862.55</v>
      </c>
      <c r="M64" s="78">
        <v>470661.67</v>
      </c>
      <c r="N64" s="78">
        <v>489398.24</v>
      </c>
      <c r="O64" s="78">
        <v>480670.87</v>
      </c>
      <c r="P64" s="27">
        <v>414927.84</v>
      </c>
      <c r="R64" s="108">
        <f t="shared" si="1"/>
        <v>869310.01</v>
      </c>
      <c r="S64" s="109">
        <f t="shared" si="2"/>
        <v>466904.234</v>
      </c>
      <c r="T64" s="110">
        <f t="shared" si="3"/>
        <v>0.5508536016972817</v>
      </c>
      <c r="U64" s="110">
        <f t="shared" si="4"/>
        <v>0.54141982099113295</v>
      </c>
      <c r="V64" s="110">
        <f t="shared" si="5"/>
        <v>0.56297320216064228</v>
      </c>
      <c r="W64" s="110">
        <f t="shared" si="6"/>
        <v>0.5529337802057519</v>
      </c>
      <c r="X64" s="110">
        <f t="shared" si="7"/>
        <v>0.47730710014486089</v>
      </c>
      <c r="Y64" s="111">
        <f t="shared" si="8"/>
        <v>0.53709750103993392</v>
      </c>
      <c r="Z64" s="112">
        <f t="shared" si="11"/>
        <v>1.9832273002739355E-5</v>
      </c>
    </row>
    <row r="65" spans="1:26" ht="18" x14ac:dyDescent="0.2">
      <c r="A65" s="204"/>
      <c r="B65" s="28" t="s">
        <v>50</v>
      </c>
      <c r="C65" s="58">
        <v>844.67949999999996</v>
      </c>
      <c r="D65" s="7">
        <v>844.68169999999998</v>
      </c>
      <c r="E65" s="41" t="s">
        <v>109</v>
      </c>
      <c r="F65" s="68">
        <v>61</v>
      </c>
      <c r="G65" s="78">
        <v>562713.43999999994</v>
      </c>
      <c r="H65" s="78">
        <v>668502</v>
      </c>
      <c r="I65" s="78">
        <v>418081.33</v>
      </c>
      <c r="J65" s="78">
        <v>621147.99</v>
      </c>
      <c r="K65" s="78">
        <v>644740.52</v>
      </c>
      <c r="L65" s="9">
        <v>370936.68</v>
      </c>
      <c r="M65" s="78">
        <v>347624.66</v>
      </c>
      <c r="N65" s="78">
        <v>420624.39</v>
      </c>
      <c r="O65" s="78">
        <v>429786.88</v>
      </c>
      <c r="P65" s="27">
        <v>350181.36</v>
      </c>
      <c r="R65" s="108">
        <f t="shared" si="1"/>
        <v>583037.05599999998</v>
      </c>
      <c r="S65" s="109">
        <f t="shared" si="2"/>
        <v>383830.79399999994</v>
      </c>
      <c r="T65" s="110">
        <f t="shared" si="3"/>
        <v>0.63621458736235115</v>
      </c>
      <c r="U65" s="110">
        <f t="shared" si="4"/>
        <v>0.59623081658809696</v>
      </c>
      <c r="V65" s="110">
        <f t="shared" si="5"/>
        <v>0.72143680349538541</v>
      </c>
      <c r="W65" s="110">
        <f t="shared" si="6"/>
        <v>0.73715191097562072</v>
      </c>
      <c r="X65" s="110">
        <f t="shared" si="7"/>
        <v>0.60061595810472812</v>
      </c>
      <c r="Y65" s="111">
        <f t="shared" si="8"/>
        <v>0.65833001530523649</v>
      </c>
      <c r="Z65" s="112">
        <f t="shared" si="11"/>
        <v>3.2447549455910767E-3</v>
      </c>
    </row>
    <row r="66" spans="1:26" ht="18" x14ac:dyDescent="0.2">
      <c r="A66" s="204"/>
      <c r="B66" s="28" t="s">
        <v>51</v>
      </c>
      <c r="C66" s="58">
        <v>864.64819999999997</v>
      </c>
      <c r="D66" s="7">
        <v>864.64530000000002</v>
      </c>
      <c r="E66" s="41" t="s">
        <v>109</v>
      </c>
      <c r="F66" s="68">
        <v>59</v>
      </c>
      <c r="G66" s="78">
        <v>1252976.43</v>
      </c>
      <c r="H66" s="78">
        <v>1352180.33</v>
      </c>
      <c r="I66" s="78">
        <v>1305258</v>
      </c>
      <c r="J66" s="78">
        <v>1251043.07</v>
      </c>
      <c r="K66" s="78">
        <v>1225293.56</v>
      </c>
      <c r="L66" s="9">
        <v>771369.32</v>
      </c>
      <c r="M66" s="78">
        <v>815645.23</v>
      </c>
      <c r="N66" s="78">
        <v>818160.66</v>
      </c>
      <c r="O66" s="78">
        <v>817890.69</v>
      </c>
      <c r="P66" s="27">
        <v>746969.3</v>
      </c>
      <c r="R66" s="108">
        <f t="shared" si="1"/>
        <v>1277350.2780000002</v>
      </c>
      <c r="S66" s="109">
        <f t="shared" si="2"/>
        <v>794007.04000000004</v>
      </c>
      <c r="T66" s="110">
        <f t="shared" si="3"/>
        <v>0.60388237532446043</v>
      </c>
      <c r="U66" s="110">
        <f t="shared" si="4"/>
        <v>0.63854468429528133</v>
      </c>
      <c r="V66" s="110">
        <f t="shared" si="5"/>
        <v>0.64051394053088384</v>
      </c>
      <c r="W66" s="110">
        <f t="shared" si="6"/>
        <v>0.64030258895046788</v>
      </c>
      <c r="X66" s="110">
        <f t="shared" si="7"/>
        <v>0.58478031661727159</v>
      </c>
      <c r="Y66" s="111">
        <f t="shared" si="8"/>
        <v>0.6216047811436729</v>
      </c>
      <c r="Z66" s="112">
        <f t="shared" si="11"/>
        <v>1.0090938765922291E-7</v>
      </c>
    </row>
    <row r="67" spans="1:26" ht="18" x14ac:dyDescent="0.2">
      <c r="A67" s="204"/>
      <c r="B67" s="28" t="s">
        <v>52</v>
      </c>
      <c r="C67" s="58">
        <v>866.66390000000001</v>
      </c>
      <c r="D67" s="7">
        <v>866.66769999999997</v>
      </c>
      <c r="E67" s="41" t="s">
        <v>109</v>
      </c>
      <c r="F67" s="68">
        <v>60</v>
      </c>
      <c r="G67" s="78">
        <v>723067</v>
      </c>
      <c r="H67" s="78">
        <v>848755.63</v>
      </c>
      <c r="I67" s="78">
        <v>695157.12</v>
      </c>
      <c r="J67" s="78">
        <v>776205.24</v>
      </c>
      <c r="K67" s="78">
        <v>814355.78</v>
      </c>
      <c r="L67" s="9">
        <v>425883.9</v>
      </c>
      <c r="M67" s="78">
        <v>428696.9</v>
      </c>
      <c r="N67" s="78">
        <v>477943.46</v>
      </c>
      <c r="O67" s="78">
        <v>454354.09</v>
      </c>
      <c r="P67" s="27">
        <v>390522.56</v>
      </c>
      <c r="R67" s="108">
        <f t="shared" si="1"/>
        <v>771508.1540000001</v>
      </c>
      <c r="S67" s="109">
        <f t="shared" si="2"/>
        <v>435480.18200000003</v>
      </c>
      <c r="T67" s="110">
        <f t="shared" si="3"/>
        <v>0.55201477494688922</v>
      </c>
      <c r="U67" s="110">
        <f t="shared" si="4"/>
        <v>0.55566088028669103</v>
      </c>
      <c r="V67" s="110">
        <f t="shared" si="5"/>
        <v>0.61949242859201192</v>
      </c>
      <c r="W67" s="110">
        <f t="shared" si="6"/>
        <v>0.58891676989327058</v>
      </c>
      <c r="X67" s="110">
        <f t="shared" si="7"/>
        <v>0.50618072923180013</v>
      </c>
      <c r="Y67" s="111">
        <f t="shared" si="8"/>
        <v>0.56445311659013253</v>
      </c>
      <c r="Z67" s="112">
        <f t="shared" si="11"/>
        <v>5.7152425603097576E-6</v>
      </c>
    </row>
    <row r="68" spans="1:26" ht="18" x14ac:dyDescent="0.2">
      <c r="A68" s="204"/>
      <c r="B68" s="28" t="s">
        <v>53</v>
      </c>
      <c r="C68" s="58">
        <v>868.67949999999996</v>
      </c>
      <c r="D68" s="7">
        <v>868.67909999999995</v>
      </c>
      <c r="E68" s="41" t="s">
        <v>109</v>
      </c>
      <c r="F68" s="68">
        <v>61</v>
      </c>
      <c r="G68" s="78">
        <v>476526.08000000002</v>
      </c>
      <c r="H68" s="78">
        <v>564340.63</v>
      </c>
      <c r="I68" s="78">
        <v>403311.02</v>
      </c>
      <c r="J68" s="78">
        <v>486737.48</v>
      </c>
      <c r="K68" s="78">
        <v>566974.06999999995</v>
      </c>
      <c r="L68" s="9">
        <v>182609.37</v>
      </c>
      <c r="M68" s="78">
        <v>170564.89</v>
      </c>
      <c r="N68" s="78">
        <v>203177.33</v>
      </c>
      <c r="O68" s="78">
        <v>181370.02</v>
      </c>
      <c r="P68" s="27">
        <v>164057.21</v>
      </c>
      <c r="R68" s="108">
        <f t="shared" ref="R68:R135" si="12">AVERAGE(G68:K68)</f>
        <v>499577.85599999997</v>
      </c>
      <c r="S68" s="109">
        <f t="shared" ref="S68:S135" si="13">AVERAGE(L68:P68)</f>
        <v>180355.764</v>
      </c>
      <c r="T68" s="110">
        <f t="shared" ref="T68:T135" si="14">L68/$R68</f>
        <v>0.36552735035557704</v>
      </c>
      <c r="U68" s="110">
        <f t="shared" ref="U68:U135" si="15">M68/$R68</f>
        <v>0.34141803515006081</v>
      </c>
      <c r="V68" s="110">
        <f t="shared" ref="V68:V135" si="16">N68/$R68</f>
        <v>0.40669803026657769</v>
      </c>
      <c r="W68" s="110">
        <f t="shared" ref="W68:W135" si="17">O68/$R68</f>
        <v>0.36304655585054596</v>
      </c>
      <c r="X68" s="110">
        <f t="shared" ref="X68:X135" si="18">P68/$R68</f>
        <v>0.32839167715231959</v>
      </c>
      <c r="Y68" s="111">
        <f t="shared" ref="Y68:Y135" si="19">AVERAGE(T68:X68)</f>
        <v>0.36101632975501624</v>
      </c>
      <c r="Z68" s="112">
        <f t="shared" si="11"/>
        <v>7.3192408205482298E-6</v>
      </c>
    </row>
    <row r="69" spans="1:26" ht="18" x14ac:dyDescent="0.2">
      <c r="A69" s="204"/>
      <c r="B69" s="28" t="s">
        <v>54</v>
      </c>
      <c r="C69" s="58">
        <v>870.6952</v>
      </c>
      <c r="D69" s="7">
        <v>870.69650000000001</v>
      </c>
      <c r="E69" s="41" t="s">
        <v>109</v>
      </c>
      <c r="F69" s="68">
        <v>61</v>
      </c>
      <c r="G69" s="78">
        <v>718228.45</v>
      </c>
      <c r="H69" s="78">
        <v>865339.19</v>
      </c>
      <c r="I69" s="78">
        <v>533274.56000000006</v>
      </c>
      <c r="J69" s="78">
        <v>786979.31</v>
      </c>
      <c r="K69" s="78">
        <v>858306.23</v>
      </c>
      <c r="L69" s="9">
        <v>272489.34999999998</v>
      </c>
      <c r="M69" s="78">
        <v>320337.26</v>
      </c>
      <c r="N69" s="78">
        <v>329570.78000000003</v>
      </c>
      <c r="O69" s="78">
        <v>306013.12</v>
      </c>
      <c r="P69" s="27">
        <v>274316.96999999997</v>
      </c>
      <c r="R69" s="108">
        <f t="shared" si="12"/>
        <v>752425.54800000007</v>
      </c>
      <c r="S69" s="109">
        <f t="shared" si="13"/>
        <v>300545.49599999998</v>
      </c>
      <c r="T69" s="110">
        <f t="shared" si="14"/>
        <v>0.36214792377039268</v>
      </c>
      <c r="U69" s="110">
        <f t="shared" si="15"/>
        <v>0.42573947794765732</v>
      </c>
      <c r="V69" s="110">
        <f t="shared" si="16"/>
        <v>0.43801115057299994</v>
      </c>
      <c r="W69" s="110">
        <f t="shared" si="17"/>
        <v>0.4067021924141257</v>
      </c>
      <c r="X69" s="110">
        <f t="shared" si="18"/>
        <v>0.36457689498868523</v>
      </c>
      <c r="Y69" s="111">
        <f t="shared" si="19"/>
        <v>0.39943552793877213</v>
      </c>
      <c r="Z69" s="112">
        <f t="shared" si="11"/>
        <v>8.5655261684603734E-5</v>
      </c>
    </row>
    <row r="70" spans="1:26" ht="18" x14ac:dyDescent="0.2">
      <c r="A70" s="204"/>
      <c r="B70" s="28" t="s">
        <v>55</v>
      </c>
      <c r="C70" s="58">
        <v>890.66390000000001</v>
      </c>
      <c r="D70" s="7">
        <v>890.66290000000004</v>
      </c>
      <c r="E70" s="41" t="s">
        <v>109</v>
      </c>
      <c r="F70" s="68">
        <v>60</v>
      </c>
      <c r="G70" s="78">
        <v>492480.83</v>
      </c>
      <c r="H70" s="78">
        <v>511494.99</v>
      </c>
      <c r="I70" s="78">
        <v>497448.38</v>
      </c>
      <c r="J70" s="78">
        <v>644512.02</v>
      </c>
      <c r="K70" s="78">
        <v>639796.15</v>
      </c>
      <c r="L70" s="9">
        <v>115726.22</v>
      </c>
      <c r="M70" s="78">
        <v>146996.49</v>
      </c>
      <c r="N70" s="78">
        <v>124570.65</v>
      </c>
      <c r="O70" s="78">
        <v>140399.23000000001</v>
      </c>
      <c r="P70" s="27">
        <v>90027.31</v>
      </c>
      <c r="R70" s="108">
        <f t="shared" si="12"/>
        <v>557146.47400000005</v>
      </c>
      <c r="S70" s="109">
        <f t="shared" si="13"/>
        <v>123543.97999999998</v>
      </c>
      <c r="T70" s="110">
        <f t="shared" si="14"/>
        <v>0.20771237977896634</v>
      </c>
      <c r="U70" s="110">
        <f t="shared" si="15"/>
        <v>0.26383814106306269</v>
      </c>
      <c r="V70" s="110">
        <f t="shared" si="16"/>
        <v>0.22358689467358989</v>
      </c>
      <c r="W70" s="110">
        <f t="shared" si="17"/>
        <v>0.25199698203600224</v>
      </c>
      <c r="X70" s="110">
        <f t="shared" si="18"/>
        <v>0.1615864305012186</v>
      </c>
      <c r="Y70" s="111">
        <f t="shared" si="19"/>
        <v>0.22174416561056795</v>
      </c>
      <c r="Z70" s="112">
        <f t="shared" si="11"/>
        <v>2.207186308411587E-6</v>
      </c>
    </row>
    <row r="71" spans="1:26" ht="18" x14ac:dyDescent="0.2">
      <c r="A71" s="204"/>
      <c r="B71" s="28" t="s">
        <v>56</v>
      </c>
      <c r="C71" s="58">
        <v>892.67949999999996</v>
      </c>
      <c r="D71" s="7">
        <v>892.67880000000002</v>
      </c>
      <c r="E71" s="41" t="s">
        <v>109</v>
      </c>
      <c r="F71" s="68">
        <v>60</v>
      </c>
      <c r="G71" s="78">
        <v>334665.76</v>
      </c>
      <c r="H71" s="78">
        <v>380862.21</v>
      </c>
      <c r="I71" s="78">
        <v>322258.71999999997</v>
      </c>
      <c r="J71" s="78">
        <v>345933.6</v>
      </c>
      <c r="K71" s="78">
        <v>382073.48</v>
      </c>
      <c r="L71" s="9">
        <v>155745.63</v>
      </c>
      <c r="M71" s="78">
        <v>162708.19</v>
      </c>
      <c r="N71" s="78">
        <v>177192.81</v>
      </c>
      <c r="O71" s="78">
        <v>149943.10999999999</v>
      </c>
      <c r="P71" s="27">
        <v>136648.18</v>
      </c>
      <c r="R71" s="108">
        <f t="shared" si="12"/>
        <v>353158.75400000002</v>
      </c>
      <c r="S71" s="109">
        <f t="shared" si="13"/>
        <v>156447.58399999997</v>
      </c>
      <c r="T71" s="110">
        <f t="shared" si="14"/>
        <v>0.44100741730445681</v>
      </c>
      <c r="U71" s="110">
        <f t="shared" si="15"/>
        <v>0.46072251687692839</v>
      </c>
      <c r="V71" s="110">
        <f t="shared" si="16"/>
        <v>0.50173698936541156</v>
      </c>
      <c r="W71" s="110">
        <f t="shared" si="17"/>
        <v>0.42457707278013551</v>
      </c>
      <c r="X71" s="110">
        <f t="shared" si="18"/>
        <v>0.38693131191645325</v>
      </c>
      <c r="Y71" s="111">
        <f t="shared" si="19"/>
        <v>0.44299506164867708</v>
      </c>
      <c r="Z71" s="112">
        <f t="shared" si="11"/>
        <v>6.0018719680024986E-7</v>
      </c>
    </row>
    <row r="72" spans="1:26" ht="18" x14ac:dyDescent="0.2">
      <c r="A72" s="204"/>
      <c r="B72" s="28" t="s">
        <v>57</v>
      </c>
      <c r="C72" s="58">
        <v>894.6952</v>
      </c>
      <c r="D72" s="7">
        <v>894.69619999999998</v>
      </c>
      <c r="E72" s="41" t="s">
        <v>109</v>
      </c>
      <c r="F72" s="68">
        <v>62</v>
      </c>
      <c r="G72" s="78">
        <v>60447.43</v>
      </c>
      <c r="H72" s="78">
        <v>67613.3</v>
      </c>
      <c r="I72" s="78">
        <v>31246.39</v>
      </c>
      <c r="J72" s="78">
        <v>71449.59</v>
      </c>
      <c r="K72" s="78">
        <v>69233.81</v>
      </c>
      <c r="L72" s="9">
        <v>73871.539999999994</v>
      </c>
      <c r="M72" s="78">
        <v>65981.009999999995</v>
      </c>
      <c r="N72" s="78">
        <v>77075.570000000007</v>
      </c>
      <c r="O72" s="78">
        <v>66646.95</v>
      </c>
      <c r="P72" s="27">
        <v>54360.47</v>
      </c>
      <c r="R72" s="108">
        <f t="shared" si="12"/>
        <v>59998.104000000007</v>
      </c>
      <c r="S72" s="109">
        <f t="shared" si="13"/>
        <v>67587.108000000007</v>
      </c>
      <c r="T72" s="110">
        <f t="shared" si="14"/>
        <v>1.2312312402405248</v>
      </c>
      <c r="U72" s="110">
        <f t="shared" si="15"/>
        <v>1.0997182510967345</v>
      </c>
      <c r="V72" s="110">
        <f t="shared" si="16"/>
        <v>1.2846334277496503</v>
      </c>
      <c r="W72" s="110">
        <f t="shared" si="17"/>
        <v>1.1108176018362179</v>
      </c>
      <c r="X72" s="110">
        <f t="shared" si="18"/>
        <v>0.90603646408559835</v>
      </c>
      <c r="Y72" s="111">
        <f t="shared" si="19"/>
        <v>1.1264873970017453</v>
      </c>
      <c r="Z72" s="112">
        <f t="shared" si="11"/>
        <v>0.3923601481262361</v>
      </c>
    </row>
    <row r="73" spans="1:26" ht="18" x14ac:dyDescent="0.2">
      <c r="A73" s="204"/>
      <c r="B73" s="28" t="s">
        <v>58</v>
      </c>
      <c r="C73" s="58">
        <v>896.71079999999995</v>
      </c>
      <c r="D73" s="7">
        <v>896.70799999999997</v>
      </c>
      <c r="E73" s="41" t="s">
        <v>109</v>
      </c>
      <c r="F73" s="68">
        <v>62</v>
      </c>
      <c r="G73" s="78">
        <v>185747.78</v>
      </c>
      <c r="H73" s="78">
        <v>240980.73</v>
      </c>
      <c r="I73" s="78">
        <v>158315.38</v>
      </c>
      <c r="J73" s="78">
        <v>244364.32</v>
      </c>
      <c r="K73" s="78">
        <v>240047.26</v>
      </c>
      <c r="L73" s="9">
        <v>33913.919999999998</v>
      </c>
      <c r="M73" s="78">
        <v>39808.589999999997</v>
      </c>
      <c r="N73" s="78">
        <v>58614.62</v>
      </c>
      <c r="O73" s="78">
        <v>57891.44</v>
      </c>
      <c r="P73" s="27">
        <v>57375.57</v>
      </c>
      <c r="R73" s="108">
        <f t="shared" si="12"/>
        <v>213891.09399999998</v>
      </c>
      <c r="S73" s="109">
        <f t="shared" si="13"/>
        <v>49520.828000000001</v>
      </c>
      <c r="T73" s="110">
        <f t="shared" si="14"/>
        <v>0.15855695235258369</v>
      </c>
      <c r="U73" s="110">
        <f t="shared" si="15"/>
        <v>0.18611616433174163</v>
      </c>
      <c r="V73" s="110">
        <f t="shared" si="16"/>
        <v>0.27403955397974639</v>
      </c>
      <c r="W73" s="110">
        <f t="shared" si="17"/>
        <v>0.27065848753852279</v>
      </c>
      <c r="X73" s="110">
        <f t="shared" si="18"/>
        <v>0.26824665266334091</v>
      </c>
      <c r="Y73" s="111">
        <f t="shared" si="19"/>
        <v>0.23152356217318709</v>
      </c>
      <c r="Z73" s="112">
        <f t="shared" si="11"/>
        <v>1.9664501980991564E-5</v>
      </c>
    </row>
    <row r="74" spans="1:26" ht="18" x14ac:dyDescent="0.2">
      <c r="A74" s="204"/>
      <c r="B74" s="28" t="s">
        <v>59</v>
      </c>
      <c r="C74" s="58">
        <v>898.72649999999999</v>
      </c>
      <c r="D74" s="7">
        <v>898.72699999999998</v>
      </c>
      <c r="E74" s="41" t="s">
        <v>109</v>
      </c>
      <c r="F74" s="68">
        <v>62</v>
      </c>
      <c r="G74" s="78">
        <v>317482.63</v>
      </c>
      <c r="H74" s="78">
        <v>394276.26</v>
      </c>
      <c r="I74" s="78">
        <v>254644.96</v>
      </c>
      <c r="J74" s="78">
        <v>377428.38</v>
      </c>
      <c r="K74" s="78">
        <v>432175.76</v>
      </c>
      <c r="L74" s="9">
        <v>69829.14</v>
      </c>
      <c r="M74" s="78">
        <v>92249.98</v>
      </c>
      <c r="N74" s="78">
        <v>103880.22</v>
      </c>
      <c r="O74" s="78">
        <v>89683.31</v>
      </c>
      <c r="P74" s="27">
        <v>94719.69</v>
      </c>
      <c r="R74" s="108">
        <f t="shared" si="12"/>
        <v>355201.598</v>
      </c>
      <c r="S74" s="109">
        <f t="shared" si="13"/>
        <v>90072.467999999993</v>
      </c>
      <c r="T74" s="110">
        <f t="shared" si="14"/>
        <v>0.19659016286294972</v>
      </c>
      <c r="U74" s="110">
        <f t="shared" si="15"/>
        <v>0.25971161312174051</v>
      </c>
      <c r="V74" s="110">
        <f t="shared" si="16"/>
        <v>0.29245425860950097</v>
      </c>
      <c r="W74" s="110">
        <f t="shared" si="17"/>
        <v>0.25248566027003067</v>
      </c>
      <c r="X74" s="110">
        <f t="shared" si="18"/>
        <v>0.26666459422854288</v>
      </c>
      <c r="Y74" s="111">
        <f t="shared" si="19"/>
        <v>0.25358125781855295</v>
      </c>
      <c r="Z74" s="112">
        <f t="shared" si="11"/>
        <v>3.1718599128984018E-5</v>
      </c>
    </row>
    <row r="75" spans="1:26" ht="18" x14ac:dyDescent="0.2">
      <c r="A75" s="204"/>
      <c r="B75" s="28" t="s">
        <v>60</v>
      </c>
      <c r="C75" s="58">
        <v>900.74210000000005</v>
      </c>
      <c r="D75" s="7">
        <v>900.74019999999996</v>
      </c>
      <c r="E75" s="41" t="s">
        <v>109</v>
      </c>
      <c r="F75" s="68">
        <v>63</v>
      </c>
      <c r="G75" s="78">
        <v>210033.81</v>
      </c>
      <c r="H75" s="78">
        <v>249353.42</v>
      </c>
      <c r="I75" s="78">
        <v>212020.94</v>
      </c>
      <c r="J75" s="78">
        <v>252575.02</v>
      </c>
      <c r="K75" s="78">
        <v>322685.82</v>
      </c>
      <c r="L75" s="9">
        <v>81624.070000000007</v>
      </c>
      <c r="M75" s="78">
        <v>75583.929999999993</v>
      </c>
      <c r="N75" s="78">
        <v>104991.67999999999</v>
      </c>
      <c r="O75" s="78">
        <v>81942.27</v>
      </c>
      <c r="P75" s="27">
        <v>66545.89</v>
      </c>
      <c r="R75" s="108">
        <f t="shared" si="12"/>
        <v>249333.802</v>
      </c>
      <c r="S75" s="109">
        <f t="shared" si="13"/>
        <v>82137.567999999999</v>
      </c>
      <c r="T75" s="110">
        <f t="shared" si="14"/>
        <v>0.32736864935785964</v>
      </c>
      <c r="U75" s="110">
        <f t="shared" si="15"/>
        <v>0.30314353446549536</v>
      </c>
      <c r="V75" s="110">
        <f t="shared" si="16"/>
        <v>0.42108883415654969</v>
      </c>
      <c r="W75" s="110">
        <f t="shared" si="17"/>
        <v>0.32864485016756778</v>
      </c>
      <c r="X75" s="110">
        <f t="shared" si="18"/>
        <v>0.26689477907211312</v>
      </c>
      <c r="Y75" s="111">
        <f t="shared" si="19"/>
        <v>0.32942812944391714</v>
      </c>
      <c r="Z75" s="112">
        <f t="shared" si="11"/>
        <v>5.1297553682937329E-5</v>
      </c>
    </row>
    <row r="76" spans="1:26" ht="18" x14ac:dyDescent="0.2">
      <c r="A76" s="204"/>
      <c r="B76" s="28" t="s">
        <v>61</v>
      </c>
      <c r="C76" s="58">
        <v>920.71079999999995</v>
      </c>
      <c r="D76" s="7">
        <v>920.7088</v>
      </c>
      <c r="E76" s="41" t="s">
        <v>109</v>
      </c>
      <c r="F76" s="68">
        <v>62</v>
      </c>
      <c r="G76" s="78">
        <v>145093.04</v>
      </c>
      <c r="H76" s="78">
        <v>166437.59</v>
      </c>
      <c r="I76" s="78">
        <v>117233.24</v>
      </c>
      <c r="J76" s="78">
        <v>164034.81</v>
      </c>
      <c r="K76" s="78">
        <v>183835.28</v>
      </c>
      <c r="L76" s="9">
        <v>59868.75</v>
      </c>
      <c r="M76" s="78">
        <v>63320.21</v>
      </c>
      <c r="N76" s="78">
        <v>77642.899999999994</v>
      </c>
      <c r="O76" s="78">
        <v>64109.64</v>
      </c>
      <c r="P76" s="27">
        <v>55293.34</v>
      </c>
      <c r="R76" s="108">
        <f t="shared" si="12"/>
        <v>155326.79199999999</v>
      </c>
      <c r="S76" s="109">
        <f t="shared" si="13"/>
        <v>64046.967999999993</v>
      </c>
      <c r="T76" s="110">
        <f t="shared" si="14"/>
        <v>0.38543736871872047</v>
      </c>
      <c r="U76" s="110">
        <f t="shared" si="15"/>
        <v>0.40765800403577512</v>
      </c>
      <c r="V76" s="110">
        <f t="shared" si="16"/>
        <v>0.49986804594535117</v>
      </c>
      <c r="W76" s="110">
        <f t="shared" si="17"/>
        <v>0.41274038544490127</v>
      </c>
      <c r="X76" s="110">
        <f t="shared" si="18"/>
        <v>0.35598069906703539</v>
      </c>
      <c r="Y76" s="111">
        <f t="shared" si="19"/>
        <v>0.41233690064235667</v>
      </c>
      <c r="Z76" s="112">
        <f t="shared" si="11"/>
        <v>6.0161105682117702E-5</v>
      </c>
    </row>
    <row r="77" spans="1:26" ht="19" thickBot="1" x14ac:dyDescent="0.25">
      <c r="A77" s="205"/>
      <c r="B77" s="33" t="s">
        <v>62</v>
      </c>
      <c r="C77" s="55">
        <v>922.72649999999999</v>
      </c>
      <c r="D77" s="49">
        <v>922.72940000000006</v>
      </c>
      <c r="E77" s="71" t="s">
        <v>109</v>
      </c>
      <c r="F77" s="69">
        <v>63</v>
      </c>
      <c r="G77" s="79">
        <v>104759.13</v>
      </c>
      <c r="H77" s="79">
        <v>122367.31</v>
      </c>
      <c r="I77" s="79">
        <v>90684.01</v>
      </c>
      <c r="J77" s="79">
        <v>121782</v>
      </c>
      <c r="K77" s="79">
        <v>138656.21</v>
      </c>
      <c r="L77" s="16">
        <v>46223.53</v>
      </c>
      <c r="M77" s="79">
        <v>59093.03</v>
      </c>
      <c r="N77" s="79">
        <v>59467.31</v>
      </c>
      <c r="O77" s="79">
        <v>51026.79</v>
      </c>
      <c r="P77" s="32">
        <v>49815.61</v>
      </c>
      <c r="R77" s="113">
        <f t="shared" si="12"/>
        <v>115649.732</v>
      </c>
      <c r="S77" s="114">
        <f t="shared" si="13"/>
        <v>53125.254000000001</v>
      </c>
      <c r="T77" s="115">
        <f t="shared" si="14"/>
        <v>0.39968557817323774</v>
      </c>
      <c r="U77" s="115">
        <f t="shared" si="15"/>
        <v>0.51096555934950194</v>
      </c>
      <c r="V77" s="115">
        <f t="shared" si="16"/>
        <v>0.5142018833212687</v>
      </c>
      <c r="W77" s="115">
        <f t="shared" si="17"/>
        <v>0.44121840247757771</v>
      </c>
      <c r="X77" s="115">
        <f t="shared" si="18"/>
        <v>0.43074557232869332</v>
      </c>
      <c r="Y77" s="116">
        <f t="shared" si="19"/>
        <v>0.45936339913005586</v>
      </c>
      <c r="Z77" s="117">
        <f t="shared" si="11"/>
        <v>8.9155132039248604E-5</v>
      </c>
    </row>
    <row r="78" spans="1:26" ht="17" thickBot="1" x14ac:dyDescent="0.25">
      <c r="B78" s="35"/>
      <c r="L78" s="37"/>
      <c r="Y78" s="97"/>
    </row>
    <row r="79" spans="1:26" ht="18" x14ac:dyDescent="0.2">
      <c r="A79" s="203" t="s">
        <v>63</v>
      </c>
      <c r="B79" s="3" t="s">
        <v>64</v>
      </c>
      <c r="C79" s="24">
        <v>599.31960000000004</v>
      </c>
      <c r="D79" s="56">
        <v>599.31970000000001</v>
      </c>
      <c r="E79" s="70" t="s">
        <v>184</v>
      </c>
      <c r="F79" s="62">
        <v>36</v>
      </c>
      <c r="G79" s="25">
        <v>65272.43</v>
      </c>
      <c r="H79" s="25">
        <v>160860.04999999999</v>
      </c>
      <c r="I79" s="25">
        <v>45659.56</v>
      </c>
      <c r="J79" s="25">
        <v>71769.5</v>
      </c>
      <c r="K79" s="25">
        <v>75045.36</v>
      </c>
      <c r="L79" s="4">
        <v>62459.05</v>
      </c>
      <c r="M79" s="25">
        <v>74462.570000000007</v>
      </c>
      <c r="N79" s="25">
        <v>71649.47</v>
      </c>
      <c r="O79" s="25">
        <v>68229.48</v>
      </c>
      <c r="P79" s="26">
        <v>59287.26</v>
      </c>
      <c r="R79" s="103">
        <f t="shared" si="12"/>
        <v>83721.37999999999</v>
      </c>
      <c r="S79" s="104">
        <f t="shared" si="13"/>
        <v>67217.566000000006</v>
      </c>
      <c r="T79" s="105">
        <f t="shared" si="14"/>
        <v>0.74603464491387994</v>
      </c>
      <c r="U79" s="105">
        <f t="shared" si="15"/>
        <v>0.88940925245140512</v>
      </c>
      <c r="V79" s="105">
        <f t="shared" si="16"/>
        <v>0.85580851629535981</v>
      </c>
      <c r="W79" s="105">
        <f t="shared" si="17"/>
        <v>0.81495885519326128</v>
      </c>
      <c r="X79" s="105">
        <f t="shared" si="18"/>
        <v>0.7081495789964285</v>
      </c>
      <c r="Y79" s="106">
        <f t="shared" si="19"/>
        <v>0.80287216957006691</v>
      </c>
      <c r="Z79" s="107">
        <f t="shared" ref="Z79:Z89" si="20">TTEST(G79:K79,L79:P79,2,2)</f>
        <v>0.43636271158684659</v>
      </c>
    </row>
    <row r="80" spans="1:26" ht="18" x14ac:dyDescent="0.2">
      <c r="A80" s="204"/>
      <c r="B80" s="8" t="s">
        <v>65</v>
      </c>
      <c r="C80" s="12">
        <v>619.28830000000005</v>
      </c>
      <c r="D80" s="58">
        <v>619.28340000000003</v>
      </c>
      <c r="E80" s="41" t="s">
        <v>184</v>
      </c>
      <c r="F80" s="63">
        <v>33</v>
      </c>
      <c r="G80" s="78">
        <v>27909.83</v>
      </c>
      <c r="H80" s="78">
        <v>77364.47</v>
      </c>
      <c r="I80" s="78">
        <v>24587.07</v>
      </c>
      <c r="J80" s="78">
        <v>48208.65</v>
      </c>
      <c r="K80" s="78">
        <v>29196.02</v>
      </c>
      <c r="L80" s="189">
        <v>26424.400000000001</v>
      </c>
      <c r="M80" s="78">
        <v>40428.730000000003</v>
      </c>
      <c r="N80" s="78">
        <v>33128.35</v>
      </c>
      <c r="O80" s="78">
        <v>27743.17</v>
      </c>
      <c r="P80" s="27">
        <v>24004.04</v>
      </c>
      <c r="R80" s="108">
        <f t="shared" si="12"/>
        <v>41453.207999999999</v>
      </c>
      <c r="S80" s="109">
        <f t="shared" si="13"/>
        <v>30345.738000000001</v>
      </c>
      <c r="T80" s="110">
        <f t="shared" si="14"/>
        <v>0.63745126794529394</v>
      </c>
      <c r="U80" s="110">
        <f t="shared" si="15"/>
        <v>0.97528591755793681</v>
      </c>
      <c r="V80" s="110">
        <f t="shared" si="16"/>
        <v>0.7991745777552367</v>
      </c>
      <c r="W80" s="110">
        <f t="shared" si="17"/>
        <v>0.66926472855852315</v>
      </c>
      <c r="X80" s="110">
        <f t="shared" si="18"/>
        <v>0.5790635069787603</v>
      </c>
      <c r="Y80" s="111">
        <f t="shared" si="19"/>
        <v>0.73204799975915025</v>
      </c>
      <c r="Z80" s="112">
        <f t="shared" si="20"/>
        <v>0.31265452711477165</v>
      </c>
    </row>
    <row r="81" spans="1:26" ht="18" x14ac:dyDescent="0.2">
      <c r="A81" s="204"/>
      <c r="B81" s="29" t="s">
        <v>19</v>
      </c>
      <c r="C81" s="12">
        <v>807.50239999999997</v>
      </c>
      <c r="D81" s="58">
        <v>807.50099999999998</v>
      </c>
      <c r="E81" s="41" t="s">
        <v>184</v>
      </c>
      <c r="F81" s="63">
        <v>46</v>
      </c>
      <c r="G81" s="78">
        <v>127019.16</v>
      </c>
      <c r="H81" s="78">
        <v>124637.29</v>
      </c>
      <c r="I81" s="78">
        <v>106253.05</v>
      </c>
      <c r="J81" s="78">
        <v>121278.95</v>
      </c>
      <c r="K81" s="78">
        <v>133971.4</v>
      </c>
      <c r="L81" s="189">
        <v>114205.55</v>
      </c>
      <c r="M81" s="78">
        <v>135346.21</v>
      </c>
      <c r="N81" s="78">
        <v>124679.11</v>
      </c>
      <c r="O81" s="78">
        <v>135394.88</v>
      </c>
      <c r="P81" s="27">
        <v>92144.59</v>
      </c>
      <c r="R81" s="108">
        <f t="shared" si="12"/>
        <v>122631.97</v>
      </c>
      <c r="S81" s="109">
        <f t="shared" si="13"/>
        <v>120354.068</v>
      </c>
      <c r="T81" s="110">
        <f t="shared" si="14"/>
        <v>0.93128692297775206</v>
      </c>
      <c r="U81" s="110">
        <f t="shared" si="15"/>
        <v>1.1036780213185844</v>
      </c>
      <c r="V81" s="110">
        <f t="shared" si="16"/>
        <v>1.0166933630765289</v>
      </c>
      <c r="W81" s="110">
        <f t="shared" si="17"/>
        <v>1.1040748998813279</v>
      </c>
      <c r="X81" s="110">
        <f t="shared" si="18"/>
        <v>0.75139125629311831</v>
      </c>
      <c r="Y81" s="111">
        <f t="shared" si="19"/>
        <v>0.98142489270946243</v>
      </c>
      <c r="Z81" s="112">
        <f t="shared" si="20"/>
        <v>0.81242941010253444</v>
      </c>
    </row>
    <row r="82" spans="1:26" ht="18" x14ac:dyDescent="0.2">
      <c r="A82" s="204"/>
      <c r="B82" s="29" t="s">
        <v>20</v>
      </c>
      <c r="C82" s="12">
        <v>809.51800000000003</v>
      </c>
      <c r="D82" s="58">
        <v>809.51610000000005</v>
      </c>
      <c r="E82" s="41" t="s">
        <v>184</v>
      </c>
      <c r="F82" s="63">
        <v>47</v>
      </c>
      <c r="G82" s="78">
        <v>33753.78</v>
      </c>
      <c r="H82" s="78">
        <v>32384.18</v>
      </c>
      <c r="I82" s="78">
        <v>28089.43</v>
      </c>
      <c r="J82" s="78">
        <v>36106.67</v>
      </c>
      <c r="K82" s="78">
        <v>35574.410000000003</v>
      </c>
      <c r="L82" s="189">
        <v>72589.539999999994</v>
      </c>
      <c r="M82" s="78">
        <v>67620.62</v>
      </c>
      <c r="N82" s="78">
        <v>60047.92</v>
      </c>
      <c r="O82" s="78">
        <v>62801.5</v>
      </c>
      <c r="P82" s="27">
        <v>63344.77</v>
      </c>
      <c r="R82" s="108">
        <f t="shared" si="12"/>
        <v>33181.693999999996</v>
      </c>
      <c r="S82" s="109">
        <f t="shared" si="13"/>
        <v>65280.869999999995</v>
      </c>
      <c r="T82" s="110">
        <f t="shared" si="14"/>
        <v>2.1876381597636336</v>
      </c>
      <c r="U82" s="110">
        <f t="shared" si="15"/>
        <v>2.0378893253611468</v>
      </c>
      <c r="V82" s="110">
        <f t="shared" si="16"/>
        <v>1.8096701150941843</v>
      </c>
      <c r="W82" s="110">
        <f t="shared" si="17"/>
        <v>1.8926550284021064</v>
      </c>
      <c r="X82" s="110">
        <f t="shared" si="18"/>
        <v>1.9090276102238783</v>
      </c>
      <c r="Y82" s="111">
        <f t="shared" si="19"/>
        <v>1.9673760477689899</v>
      </c>
      <c r="Z82" s="112">
        <f t="shared" si="20"/>
        <v>1.8329667828311554E-6</v>
      </c>
    </row>
    <row r="83" spans="1:26" ht="18" x14ac:dyDescent="0.2">
      <c r="A83" s="204"/>
      <c r="B83" s="29" t="s">
        <v>21</v>
      </c>
      <c r="C83" s="12">
        <v>833.51800000000003</v>
      </c>
      <c r="D83" s="58">
        <v>833.51620000000003</v>
      </c>
      <c r="E83" s="41" t="s">
        <v>184</v>
      </c>
      <c r="F83" s="63">
        <v>46</v>
      </c>
      <c r="G83" s="78">
        <v>630124.03</v>
      </c>
      <c r="H83" s="78">
        <v>560045.31000000006</v>
      </c>
      <c r="I83" s="78">
        <v>485701.74</v>
      </c>
      <c r="J83" s="78">
        <v>553779.4</v>
      </c>
      <c r="K83" s="78">
        <v>631999.76</v>
      </c>
      <c r="L83" s="189">
        <v>403293.1</v>
      </c>
      <c r="M83" s="78">
        <v>415767.9</v>
      </c>
      <c r="N83" s="78">
        <v>363841.24</v>
      </c>
      <c r="O83" s="78">
        <v>387169.07</v>
      </c>
      <c r="P83" s="27">
        <v>362566.52</v>
      </c>
      <c r="R83" s="108">
        <f t="shared" si="12"/>
        <v>572330.04800000007</v>
      </c>
      <c r="S83" s="109">
        <f t="shared" si="13"/>
        <v>386527.56599999999</v>
      </c>
      <c r="T83" s="110">
        <f t="shared" si="14"/>
        <v>0.70465127841758879</v>
      </c>
      <c r="U83" s="110">
        <f t="shared" si="15"/>
        <v>0.72644779258558168</v>
      </c>
      <c r="V83" s="110">
        <f t="shared" si="16"/>
        <v>0.63571926945202073</v>
      </c>
      <c r="W83" s="110">
        <f t="shared" si="17"/>
        <v>0.67647867057296274</v>
      </c>
      <c r="X83" s="110">
        <f t="shared" si="18"/>
        <v>0.63349202312019792</v>
      </c>
      <c r="Y83" s="111">
        <f t="shared" si="19"/>
        <v>0.67535780682967039</v>
      </c>
      <c r="Z83" s="112">
        <f t="shared" si="20"/>
        <v>2.2070636573761458E-4</v>
      </c>
    </row>
    <row r="84" spans="1:26" ht="18" x14ac:dyDescent="0.2">
      <c r="A84" s="204"/>
      <c r="B84" s="29" t="s">
        <v>22</v>
      </c>
      <c r="C84" s="12">
        <v>835.53369999999995</v>
      </c>
      <c r="D84" s="58">
        <v>835.53380000000004</v>
      </c>
      <c r="E84" s="41" t="s">
        <v>184</v>
      </c>
      <c r="F84" s="63">
        <v>48</v>
      </c>
      <c r="G84" s="78">
        <v>745399.82</v>
      </c>
      <c r="H84" s="78">
        <v>676142.07</v>
      </c>
      <c r="I84" s="78">
        <v>651701.55000000005</v>
      </c>
      <c r="J84" s="78">
        <v>734880.5</v>
      </c>
      <c r="K84" s="78">
        <v>744331.59</v>
      </c>
      <c r="L84" s="189">
        <v>907761.5</v>
      </c>
      <c r="M84" s="78">
        <v>963623.87</v>
      </c>
      <c r="N84" s="78">
        <v>913022.31</v>
      </c>
      <c r="O84" s="78">
        <v>964076.1</v>
      </c>
      <c r="P84" s="27">
        <v>820375.96</v>
      </c>
      <c r="R84" s="108">
        <f t="shared" si="12"/>
        <v>710491.10599999991</v>
      </c>
      <c r="S84" s="109">
        <f t="shared" si="13"/>
        <v>913771.94800000009</v>
      </c>
      <c r="T84" s="110">
        <f t="shared" si="14"/>
        <v>1.2776535727668914</v>
      </c>
      <c r="U84" s="110">
        <f t="shared" si="15"/>
        <v>1.3562785823247168</v>
      </c>
      <c r="V84" s="110">
        <f t="shared" si="16"/>
        <v>1.2850580426547946</v>
      </c>
      <c r="W84" s="110">
        <f t="shared" si="17"/>
        <v>1.3569150857181878</v>
      </c>
      <c r="X84" s="110">
        <f t="shared" si="18"/>
        <v>1.154660421604208</v>
      </c>
      <c r="Y84" s="111">
        <f t="shared" si="19"/>
        <v>1.2861131410137596</v>
      </c>
      <c r="Z84" s="112">
        <f t="shared" si="20"/>
        <v>2.5416012272948805E-4</v>
      </c>
    </row>
    <row r="85" spans="1:26" ht="18" x14ac:dyDescent="0.2">
      <c r="A85" s="204"/>
      <c r="B85" s="29" t="s">
        <v>28</v>
      </c>
      <c r="C85" s="12">
        <v>857.51800000000003</v>
      </c>
      <c r="D85" s="58">
        <v>857.52139999999997</v>
      </c>
      <c r="E85" s="41" t="s">
        <v>184</v>
      </c>
      <c r="F85" s="63">
        <v>47</v>
      </c>
      <c r="G85" s="78">
        <v>559957.17000000004</v>
      </c>
      <c r="H85" s="78">
        <v>563480.84</v>
      </c>
      <c r="I85" s="78">
        <v>450200.91</v>
      </c>
      <c r="J85" s="78">
        <v>499748.27</v>
      </c>
      <c r="K85" s="78">
        <v>572113.1</v>
      </c>
      <c r="L85" s="189">
        <v>531122.59</v>
      </c>
      <c r="M85" s="78">
        <v>443744.71</v>
      </c>
      <c r="N85" s="78">
        <v>459898.87</v>
      </c>
      <c r="O85" s="78">
        <v>467096.46</v>
      </c>
      <c r="P85" s="27">
        <v>459820.11</v>
      </c>
      <c r="R85" s="108">
        <f t="shared" si="12"/>
        <v>529100.05799999996</v>
      </c>
      <c r="S85" s="109">
        <f t="shared" si="13"/>
        <v>472336.54799999995</v>
      </c>
      <c r="T85" s="110">
        <f t="shared" si="14"/>
        <v>1.0038225888835568</v>
      </c>
      <c r="U85" s="110">
        <f t="shared" si="15"/>
        <v>0.83867824864233909</v>
      </c>
      <c r="V85" s="110">
        <f t="shared" si="16"/>
        <v>0.86920963822687769</v>
      </c>
      <c r="W85" s="110">
        <f t="shared" si="17"/>
        <v>0.88281309543912401</v>
      </c>
      <c r="X85" s="110">
        <f t="shared" si="18"/>
        <v>0.86906078169433887</v>
      </c>
      <c r="Y85" s="111">
        <f t="shared" si="19"/>
        <v>0.89271687057724736</v>
      </c>
      <c r="Z85" s="112">
        <f t="shared" si="20"/>
        <v>7.7207094403615076E-2</v>
      </c>
    </row>
    <row r="86" spans="1:26" ht="18" x14ac:dyDescent="0.2">
      <c r="A86" s="204"/>
      <c r="B86" s="29" t="s">
        <v>44</v>
      </c>
      <c r="C86" s="12">
        <v>859.53369999999995</v>
      </c>
      <c r="D86" s="58">
        <v>859.53139999999996</v>
      </c>
      <c r="E86" s="41" t="s">
        <v>184</v>
      </c>
      <c r="F86" s="63">
        <v>47</v>
      </c>
      <c r="G86" s="78">
        <v>352374.1</v>
      </c>
      <c r="H86" s="78">
        <v>350253.37</v>
      </c>
      <c r="I86" s="78">
        <v>315856.34999999998</v>
      </c>
      <c r="J86" s="78">
        <v>310975.95</v>
      </c>
      <c r="K86" s="78">
        <v>338300.62</v>
      </c>
      <c r="L86" s="189">
        <v>270400.87</v>
      </c>
      <c r="M86" s="78">
        <v>258150.78</v>
      </c>
      <c r="N86" s="78">
        <v>252530.59</v>
      </c>
      <c r="O86" s="78">
        <v>266844.53999999998</v>
      </c>
      <c r="P86" s="27">
        <v>240204.3</v>
      </c>
      <c r="R86" s="108">
        <f t="shared" si="12"/>
        <v>333552.07800000004</v>
      </c>
      <c r="S86" s="109">
        <f t="shared" si="13"/>
        <v>257626.21600000001</v>
      </c>
      <c r="T86" s="110">
        <f t="shared" si="14"/>
        <v>0.81067062037610804</v>
      </c>
      <c r="U86" s="110">
        <f t="shared" si="15"/>
        <v>0.77394445133692125</v>
      </c>
      <c r="V86" s="110">
        <f t="shared" si="16"/>
        <v>0.75709493856008891</v>
      </c>
      <c r="W86" s="110">
        <f t="shared" si="17"/>
        <v>0.80000862713857823</v>
      </c>
      <c r="X86" s="110">
        <f t="shared" si="18"/>
        <v>0.72014031943761403</v>
      </c>
      <c r="Y86" s="111">
        <f t="shared" si="19"/>
        <v>0.77237179136986212</v>
      </c>
      <c r="Z86" s="112">
        <f t="shared" si="20"/>
        <v>7.0099204593187885E-5</v>
      </c>
    </row>
    <row r="87" spans="1:26" ht="18" x14ac:dyDescent="0.2">
      <c r="A87" s="204"/>
      <c r="B87" s="29" t="s">
        <v>23</v>
      </c>
      <c r="C87" s="12">
        <v>861.54930000000002</v>
      </c>
      <c r="D87" s="58">
        <v>861.54660000000001</v>
      </c>
      <c r="E87" s="41" t="s">
        <v>184</v>
      </c>
      <c r="F87" s="63">
        <v>48</v>
      </c>
      <c r="G87" s="78">
        <v>947909.13</v>
      </c>
      <c r="H87" s="78">
        <v>848038.68</v>
      </c>
      <c r="I87" s="78">
        <v>801019.31</v>
      </c>
      <c r="J87" s="78">
        <v>962512.81</v>
      </c>
      <c r="K87" s="78">
        <v>950009.87</v>
      </c>
      <c r="L87" s="189">
        <v>590752.06999999995</v>
      </c>
      <c r="M87" s="78">
        <v>643504.68999999994</v>
      </c>
      <c r="N87" s="78">
        <v>635622.56000000006</v>
      </c>
      <c r="O87" s="78">
        <v>681140.2</v>
      </c>
      <c r="P87" s="27">
        <v>580130.42000000004</v>
      </c>
      <c r="R87" s="108">
        <f t="shared" si="12"/>
        <v>901897.96</v>
      </c>
      <c r="S87" s="109">
        <f t="shared" si="13"/>
        <v>626229.9879999999</v>
      </c>
      <c r="T87" s="110">
        <f t="shared" si="14"/>
        <v>0.65500987495303786</v>
      </c>
      <c r="U87" s="110">
        <f t="shared" si="15"/>
        <v>0.71350054944131369</v>
      </c>
      <c r="V87" s="110">
        <f t="shared" si="16"/>
        <v>0.70476105744822848</v>
      </c>
      <c r="W87" s="110">
        <f t="shared" si="17"/>
        <v>0.75522978231373317</v>
      </c>
      <c r="X87" s="110">
        <f t="shared" si="18"/>
        <v>0.64323287747540758</v>
      </c>
      <c r="Y87" s="111">
        <f t="shared" si="19"/>
        <v>0.6943468283263442</v>
      </c>
      <c r="Z87" s="112">
        <f t="shared" si="20"/>
        <v>7.8294737636093434E-5</v>
      </c>
    </row>
    <row r="88" spans="1:26" ht="18" x14ac:dyDescent="0.2">
      <c r="A88" s="204"/>
      <c r="B88" s="29" t="s">
        <v>24</v>
      </c>
      <c r="C88" s="12">
        <v>863.56500000000005</v>
      </c>
      <c r="D88" s="58">
        <v>863.56230000000005</v>
      </c>
      <c r="E88" s="41" t="s">
        <v>184</v>
      </c>
      <c r="F88" s="63">
        <v>50</v>
      </c>
      <c r="G88" s="78">
        <v>386137.33</v>
      </c>
      <c r="H88" s="78">
        <v>349911.19</v>
      </c>
      <c r="I88" s="78">
        <v>340879.2</v>
      </c>
      <c r="J88" s="78">
        <v>404685.72</v>
      </c>
      <c r="K88" s="78">
        <v>396047.98</v>
      </c>
      <c r="L88" s="189">
        <v>448651.75</v>
      </c>
      <c r="M88" s="78">
        <v>430416.15</v>
      </c>
      <c r="N88" s="78">
        <v>445006.66</v>
      </c>
      <c r="O88" s="78">
        <v>492308.46</v>
      </c>
      <c r="P88" s="27">
        <v>438120.04</v>
      </c>
      <c r="R88" s="108">
        <f t="shared" si="12"/>
        <v>375532.28399999999</v>
      </c>
      <c r="S88" s="109">
        <f t="shared" si="13"/>
        <v>450900.61200000002</v>
      </c>
      <c r="T88" s="110">
        <f t="shared" si="14"/>
        <v>1.1947088682260938</v>
      </c>
      <c r="U88" s="110">
        <f t="shared" si="15"/>
        <v>1.1461495278525775</v>
      </c>
      <c r="V88" s="110">
        <f t="shared" si="16"/>
        <v>1.1850024058117996</v>
      </c>
      <c r="W88" s="110">
        <f t="shared" si="17"/>
        <v>1.3109617494297774</v>
      </c>
      <c r="X88" s="110">
        <f t="shared" si="18"/>
        <v>1.1666641156210154</v>
      </c>
      <c r="Y88" s="111">
        <f t="shared" si="19"/>
        <v>1.2006973333882527</v>
      </c>
      <c r="Z88" s="112">
        <f t="shared" si="20"/>
        <v>1.9679397384657644E-3</v>
      </c>
    </row>
    <row r="89" spans="1:26" ht="18" x14ac:dyDescent="0.2">
      <c r="A89" s="204"/>
      <c r="B89" s="29" t="s">
        <v>29</v>
      </c>
      <c r="C89" s="12">
        <v>883.53369999999995</v>
      </c>
      <c r="D89" s="58">
        <v>883.53719999999998</v>
      </c>
      <c r="E89" s="41" t="s">
        <v>184</v>
      </c>
      <c r="F89" s="63">
        <v>47</v>
      </c>
      <c r="G89" s="78">
        <v>2606195.7999999998</v>
      </c>
      <c r="H89" s="78">
        <v>2560775.13</v>
      </c>
      <c r="I89" s="78">
        <v>2215079.06</v>
      </c>
      <c r="J89" s="78">
        <v>2473443.79</v>
      </c>
      <c r="K89" s="78">
        <v>2661646.19</v>
      </c>
      <c r="L89" s="189">
        <v>1816181.55</v>
      </c>
      <c r="M89" s="78">
        <v>1738349.04</v>
      </c>
      <c r="N89" s="78">
        <v>1802066.85</v>
      </c>
      <c r="O89" s="78">
        <v>1886845.7</v>
      </c>
      <c r="P89" s="27">
        <v>1790880.23</v>
      </c>
      <c r="R89" s="108">
        <f>AVERAGE(G89:K89)</f>
        <v>2503427.9939999999</v>
      </c>
      <c r="S89" s="109">
        <f>AVERAGE(L89:P89)</f>
        <v>1806864.6739999999</v>
      </c>
      <c r="T89" s="110">
        <f t="shared" si="14"/>
        <v>0.7254778465180014</v>
      </c>
      <c r="U89" s="110">
        <f t="shared" si="15"/>
        <v>0.69438747356278063</v>
      </c>
      <c r="V89" s="110">
        <f t="shared" si="16"/>
        <v>0.71983969753435617</v>
      </c>
      <c r="W89" s="110">
        <f t="shared" si="17"/>
        <v>0.75370480178468435</v>
      </c>
      <c r="X89" s="110">
        <f t="shared" si="18"/>
        <v>0.71537117675931849</v>
      </c>
      <c r="Y89" s="111">
        <f t="shared" si="19"/>
        <v>0.72175619923182821</v>
      </c>
      <c r="Z89" s="112">
        <f t="shared" si="20"/>
        <v>2.820883270873528E-5</v>
      </c>
    </row>
    <row r="90" spans="1:26" ht="18" x14ac:dyDescent="0.2">
      <c r="A90" s="212"/>
      <c r="B90" s="29" t="s">
        <v>25</v>
      </c>
      <c r="C90" s="12">
        <v>885.54930000000002</v>
      </c>
      <c r="D90" s="58">
        <v>885.55119999999999</v>
      </c>
      <c r="E90" s="41" t="s">
        <v>184</v>
      </c>
      <c r="F90" s="63">
        <v>49</v>
      </c>
      <c r="G90" s="78">
        <v>4631485.2699999996</v>
      </c>
      <c r="H90" s="78">
        <v>4205634.05</v>
      </c>
      <c r="I90" s="78">
        <v>3510671.23</v>
      </c>
      <c r="J90" s="78">
        <v>4255329.54</v>
      </c>
      <c r="K90" s="78">
        <v>4095971.86</v>
      </c>
      <c r="L90" s="189">
        <v>5409011.8799999999</v>
      </c>
      <c r="M90" s="78">
        <v>5001678.6100000003</v>
      </c>
      <c r="N90" s="78">
        <v>4856723.74</v>
      </c>
      <c r="O90" s="78">
        <v>4815615.71</v>
      </c>
      <c r="P90" s="27">
        <v>4159248.49</v>
      </c>
      <c r="R90" s="108">
        <f t="shared" ref="R90" si="21">AVERAGE(G90:K90)</f>
        <v>4139818.3899999997</v>
      </c>
      <c r="S90" s="109">
        <f t="shared" ref="S90" si="22">AVERAGE(L90:P90)</f>
        <v>4848455.6859999998</v>
      </c>
      <c r="T90" s="110">
        <f>L90/$R90</f>
        <v>1.3065819247206156</v>
      </c>
      <c r="U90" s="110">
        <f>M90/$R90</f>
        <v>1.20818792971254</v>
      </c>
      <c r="V90" s="110">
        <f t="shared" ref="V90" si="23">N90/$R90</f>
        <v>1.1731731400903316</v>
      </c>
      <c r="W90" s="110">
        <f t="shared" ref="W90" si="24">O90/$R90</f>
        <v>1.1632432286480086</v>
      </c>
      <c r="X90" s="110">
        <f t="shared" ref="X90" si="25">P90/$R90</f>
        <v>1.0046934667585745</v>
      </c>
      <c r="Y90" s="111">
        <f>AVERAGE(T90:X90)</f>
        <v>1.171175937986014</v>
      </c>
      <c r="Z90" s="112">
        <f>TTEST(G90:K90,L90:P90,2,2)</f>
        <v>3.0988079466937987E-2</v>
      </c>
    </row>
    <row r="91" spans="1:26" x14ac:dyDescent="0.2">
      <c r="A91" s="212"/>
      <c r="B91" s="28" t="s">
        <v>45</v>
      </c>
      <c r="C91" s="191">
        <v>887.56495799999993</v>
      </c>
      <c r="D91" s="8">
        <v>887.56230000000005</v>
      </c>
      <c r="E91" s="8" t="s">
        <v>183</v>
      </c>
      <c r="F91" s="8">
        <v>49</v>
      </c>
      <c r="G91" s="78">
        <v>237071.09</v>
      </c>
      <c r="H91" s="78">
        <v>230247.93</v>
      </c>
      <c r="I91" s="78">
        <v>166928.45000000001</v>
      </c>
      <c r="J91" s="78">
        <v>208694.57</v>
      </c>
      <c r="K91" s="78">
        <v>224620.14</v>
      </c>
      <c r="L91" s="189">
        <v>254312.46</v>
      </c>
      <c r="M91" s="78">
        <v>250973.78</v>
      </c>
      <c r="N91" s="78">
        <v>280537.68</v>
      </c>
      <c r="O91" s="78">
        <v>244847.17</v>
      </c>
      <c r="P91" s="27">
        <v>214576.76</v>
      </c>
      <c r="R91" s="108">
        <f t="shared" ref="R91:R94" si="26">AVERAGE(G91:K91)</f>
        <v>213512.43600000005</v>
      </c>
      <c r="S91" s="109">
        <f t="shared" ref="S91:S94" si="27">AVERAGE(L91:P91)</f>
        <v>249049.57</v>
      </c>
      <c r="T91" s="110">
        <f t="shared" ref="T91:T94" si="28">L91/$R91</f>
        <v>1.1910896843498144</v>
      </c>
      <c r="U91" s="110">
        <f t="shared" ref="U91:U94" si="29">M91/$R91</f>
        <v>1.1754527497405347</v>
      </c>
      <c r="V91" s="110">
        <f t="shared" ref="V91:V94" si="30">N91/$R91</f>
        <v>1.3139172839562372</v>
      </c>
      <c r="W91" s="110">
        <f t="shared" ref="W91:W94" si="31">O91/$R91</f>
        <v>1.1467583555648251</v>
      </c>
      <c r="X91" s="110">
        <f t="shared" ref="X91:X94" si="32">P91/$R91</f>
        <v>1.0049848337639684</v>
      </c>
      <c r="Y91" s="111">
        <f t="shared" ref="Y91:Y94" si="33">AVERAGE(T91:X91)</f>
        <v>1.166440581475076</v>
      </c>
      <c r="Z91" s="112">
        <f t="shared" ref="Z91:Z94" si="34">TTEST(G91:K91,L91:P91,2,2)</f>
        <v>6.2146991229834969E-2</v>
      </c>
    </row>
    <row r="92" spans="1:26" x14ac:dyDescent="0.2">
      <c r="A92" s="212"/>
      <c r="B92" s="28" t="s">
        <v>47</v>
      </c>
      <c r="C92" s="191">
        <v>909.549308</v>
      </c>
      <c r="D92" s="8">
        <v>909.54669999999999</v>
      </c>
      <c r="E92" s="8" t="s">
        <v>183</v>
      </c>
      <c r="F92" s="8">
        <v>47</v>
      </c>
      <c r="G92" s="78">
        <v>153214.09</v>
      </c>
      <c r="H92" s="78">
        <v>126960.53</v>
      </c>
      <c r="I92" s="78">
        <v>119756.2</v>
      </c>
      <c r="J92" s="78">
        <v>128505.21</v>
      </c>
      <c r="K92" s="78">
        <v>125685.43</v>
      </c>
      <c r="L92" s="189">
        <v>71775.990000000005</v>
      </c>
      <c r="M92" s="78">
        <v>78813.710000000006</v>
      </c>
      <c r="N92" s="78">
        <v>73706.22</v>
      </c>
      <c r="O92" s="78">
        <v>78921.960000000006</v>
      </c>
      <c r="P92" s="27">
        <v>66955.850000000006</v>
      </c>
      <c r="R92" s="108">
        <f t="shared" si="26"/>
        <v>130824.29199999999</v>
      </c>
      <c r="S92" s="109">
        <f t="shared" si="27"/>
        <v>74034.745999999999</v>
      </c>
      <c r="T92" s="110">
        <f t="shared" si="28"/>
        <v>0.54864420745345988</v>
      </c>
      <c r="U92" s="110">
        <f t="shared" si="29"/>
        <v>0.60243941545657298</v>
      </c>
      <c r="V92" s="110">
        <f t="shared" si="30"/>
        <v>0.56339857738347254</v>
      </c>
      <c r="W92" s="110">
        <f t="shared" si="31"/>
        <v>0.60326686117284711</v>
      </c>
      <c r="X92" s="110">
        <f t="shared" si="32"/>
        <v>0.5117998269006494</v>
      </c>
      <c r="Y92" s="111">
        <f t="shared" si="33"/>
        <v>0.56590977767340023</v>
      </c>
      <c r="Z92" s="112">
        <f t="shared" si="34"/>
        <v>1.6577451758277587E-5</v>
      </c>
    </row>
    <row r="93" spans="1:26" x14ac:dyDescent="0.2">
      <c r="A93" s="212"/>
      <c r="B93" s="28" t="s">
        <v>48</v>
      </c>
      <c r="C93" s="191">
        <v>911.56495799999993</v>
      </c>
      <c r="D93" s="8">
        <v>911.56219999999996</v>
      </c>
      <c r="E93" s="8" t="s">
        <v>183</v>
      </c>
      <c r="F93" s="8">
        <v>49</v>
      </c>
      <c r="G93" s="78">
        <v>210336.44</v>
      </c>
      <c r="H93" s="78">
        <v>182097.95</v>
      </c>
      <c r="I93" s="78">
        <v>179748.25</v>
      </c>
      <c r="J93" s="78">
        <v>197018.82</v>
      </c>
      <c r="K93" s="78">
        <v>186747.2</v>
      </c>
      <c r="L93" s="189">
        <v>165277.57</v>
      </c>
      <c r="M93" s="78">
        <v>150292.37</v>
      </c>
      <c r="N93" s="78">
        <v>148817.75</v>
      </c>
      <c r="O93" s="78">
        <v>167349.44</v>
      </c>
      <c r="P93" s="27">
        <v>134397.65</v>
      </c>
      <c r="R93" s="108">
        <f t="shared" si="26"/>
        <v>191189.73199999999</v>
      </c>
      <c r="S93" s="109">
        <f t="shared" si="27"/>
        <v>153226.95600000001</v>
      </c>
      <c r="T93" s="110">
        <f t="shared" si="28"/>
        <v>0.86446886174828685</v>
      </c>
      <c r="U93" s="110">
        <f t="shared" si="29"/>
        <v>0.78609017559583172</v>
      </c>
      <c r="V93" s="110">
        <f t="shared" si="30"/>
        <v>0.7783773136938128</v>
      </c>
      <c r="W93" s="110">
        <f t="shared" si="31"/>
        <v>0.87530558387936863</v>
      </c>
      <c r="X93" s="110">
        <f t="shared" si="32"/>
        <v>0.70295433020430198</v>
      </c>
      <c r="Y93" s="111">
        <f t="shared" si="33"/>
        <v>0.80143925302432051</v>
      </c>
      <c r="Z93" s="112">
        <f t="shared" si="34"/>
        <v>1.7514627682578519E-3</v>
      </c>
    </row>
    <row r="94" spans="1:26" ht="17" thickBot="1" x14ac:dyDescent="0.25">
      <c r="A94" s="205"/>
      <c r="B94" s="33" t="s">
        <v>182</v>
      </c>
      <c r="C94" s="192">
        <v>913.58060799999998</v>
      </c>
      <c r="D94" s="15">
        <v>913.58199999999999</v>
      </c>
      <c r="E94" s="15" t="s">
        <v>183</v>
      </c>
      <c r="F94" s="15">
        <v>50</v>
      </c>
      <c r="G94" s="79">
        <v>98100.83</v>
      </c>
      <c r="H94" s="79">
        <v>95798.19</v>
      </c>
      <c r="I94" s="79">
        <v>88274.59</v>
      </c>
      <c r="J94" s="79">
        <v>92641.78</v>
      </c>
      <c r="K94" s="79">
        <v>83888.44</v>
      </c>
      <c r="L94" s="190">
        <v>64458.67</v>
      </c>
      <c r="M94" s="79">
        <v>52956.89</v>
      </c>
      <c r="N94" s="79">
        <v>63627.839999999997</v>
      </c>
      <c r="O94" s="79">
        <v>64158.22</v>
      </c>
      <c r="P94" s="32">
        <v>57132.93</v>
      </c>
      <c r="R94" s="113">
        <f t="shared" si="26"/>
        <v>91740.766000000003</v>
      </c>
      <c r="S94" s="114">
        <f t="shared" si="27"/>
        <v>60466.909999999996</v>
      </c>
      <c r="T94" s="115">
        <f t="shared" si="28"/>
        <v>0.70261752556110113</v>
      </c>
      <c r="U94" s="115">
        <f t="shared" si="29"/>
        <v>0.57724490767822889</v>
      </c>
      <c r="V94" s="115">
        <f t="shared" si="30"/>
        <v>0.69356124626210336</v>
      </c>
      <c r="W94" s="115">
        <f t="shared" si="31"/>
        <v>0.69934253655566814</v>
      </c>
      <c r="X94" s="115">
        <f t="shared" si="32"/>
        <v>0.62276491129363365</v>
      </c>
      <c r="Y94" s="116">
        <f t="shared" si="33"/>
        <v>0.65910622547014697</v>
      </c>
      <c r="Z94" s="117">
        <f t="shared" si="34"/>
        <v>1.7690538133349813E-5</v>
      </c>
    </row>
    <row r="95" spans="1:26" ht="17" thickBot="1" x14ac:dyDescent="0.25">
      <c r="B95" s="38"/>
      <c r="C95" s="39"/>
      <c r="D95" s="39"/>
      <c r="L95" s="37"/>
      <c r="Y95" s="97"/>
    </row>
    <row r="96" spans="1:26" x14ac:dyDescent="0.2">
      <c r="A96" s="203" t="s">
        <v>66</v>
      </c>
      <c r="B96" s="3" t="s">
        <v>67</v>
      </c>
      <c r="C96" s="24">
        <v>524.29884700000002</v>
      </c>
      <c r="D96" s="56">
        <v>524.29740000000004</v>
      </c>
      <c r="E96" s="70" t="s">
        <v>106</v>
      </c>
      <c r="F96" s="62">
        <v>31</v>
      </c>
      <c r="G96" s="25">
        <v>28683.32</v>
      </c>
      <c r="H96" s="25">
        <v>83347.7</v>
      </c>
      <c r="I96" s="25">
        <v>17557.310000000001</v>
      </c>
      <c r="J96" s="25">
        <v>36329.040000000001</v>
      </c>
      <c r="K96" s="25">
        <v>33115.71</v>
      </c>
      <c r="L96" s="4">
        <v>35288.58</v>
      </c>
      <c r="M96" s="25">
        <v>38275.97</v>
      </c>
      <c r="N96" s="25">
        <v>32816.199999999997</v>
      </c>
      <c r="O96" s="25">
        <v>40051.839999999997</v>
      </c>
      <c r="P96" s="26">
        <v>37240.720000000001</v>
      </c>
      <c r="R96" s="103">
        <f t="shared" si="12"/>
        <v>39806.615999999995</v>
      </c>
      <c r="S96" s="104">
        <f t="shared" si="13"/>
        <v>36734.661999999997</v>
      </c>
      <c r="T96" s="105">
        <f t="shared" si="14"/>
        <v>0.88650037471158072</v>
      </c>
      <c r="U96" s="105">
        <f t="shared" si="15"/>
        <v>0.96154794971770541</v>
      </c>
      <c r="V96" s="105">
        <f t="shared" si="16"/>
        <v>0.82439059878890486</v>
      </c>
      <c r="W96" s="105">
        <f t="shared" si="17"/>
        <v>1.0061603829875918</v>
      </c>
      <c r="X96" s="105">
        <f t="shared" si="18"/>
        <v>0.93554096635594464</v>
      </c>
      <c r="Y96" s="106">
        <f t="shared" si="19"/>
        <v>0.9228280545123454</v>
      </c>
      <c r="Z96" s="107">
        <f t="shared" ref="Z96:Z105" si="35">TTEST(G96:K96,L96:P96,2,2)</f>
        <v>0.79451626644712758</v>
      </c>
    </row>
    <row r="97" spans="1:26" x14ac:dyDescent="0.2">
      <c r="A97" s="204"/>
      <c r="B97" s="29" t="s">
        <v>19</v>
      </c>
      <c r="C97" s="12">
        <v>732.48156199999994</v>
      </c>
      <c r="D97" s="58">
        <v>732.48050000000001</v>
      </c>
      <c r="E97" s="41" t="s">
        <v>106</v>
      </c>
      <c r="F97" s="63">
        <v>39</v>
      </c>
      <c r="G97" s="78">
        <v>128358.42</v>
      </c>
      <c r="H97" s="78">
        <v>129509.55</v>
      </c>
      <c r="I97" s="78">
        <v>97888.05</v>
      </c>
      <c r="J97" s="78">
        <v>128175.09</v>
      </c>
      <c r="K97" s="78">
        <v>144076.45000000001</v>
      </c>
      <c r="L97" s="9">
        <v>73813.279999999999</v>
      </c>
      <c r="M97" s="78">
        <v>60524.05</v>
      </c>
      <c r="N97" s="78">
        <v>57005.99</v>
      </c>
      <c r="O97" s="78">
        <v>59854.93</v>
      </c>
      <c r="P97" s="27">
        <v>55874.12</v>
      </c>
      <c r="R97" s="108">
        <f t="shared" si="12"/>
        <v>125601.51200000002</v>
      </c>
      <c r="S97" s="109">
        <f t="shared" si="13"/>
        <v>61414.474000000002</v>
      </c>
      <c r="T97" s="110">
        <f t="shared" si="14"/>
        <v>0.58767827572012021</v>
      </c>
      <c r="U97" s="110">
        <f t="shared" si="15"/>
        <v>0.48187357808240394</v>
      </c>
      <c r="V97" s="110">
        <f t="shared" si="16"/>
        <v>0.45386388342204026</v>
      </c>
      <c r="W97" s="110">
        <f t="shared" si="17"/>
        <v>0.47654625367885695</v>
      </c>
      <c r="X97" s="110">
        <f t="shared" si="18"/>
        <v>0.44485228808392047</v>
      </c>
      <c r="Y97" s="111">
        <f t="shared" si="19"/>
        <v>0.48896285579746834</v>
      </c>
      <c r="Z97" s="112">
        <f t="shared" si="35"/>
        <v>5.1216433136623043E-5</v>
      </c>
    </row>
    <row r="98" spans="1:26" x14ac:dyDescent="0.2">
      <c r="A98" s="204"/>
      <c r="B98" s="29" t="s">
        <v>20</v>
      </c>
      <c r="C98" s="12">
        <v>734.49721199999999</v>
      </c>
      <c r="D98" s="58">
        <v>734.4914</v>
      </c>
      <c r="E98" s="41" t="s">
        <v>106</v>
      </c>
      <c r="F98" s="63">
        <v>40</v>
      </c>
      <c r="G98" s="78">
        <v>83756.800000000003</v>
      </c>
      <c r="H98" s="78">
        <v>89166.6</v>
      </c>
      <c r="I98" s="78">
        <v>75940.59</v>
      </c>
      <c r="J98" s="78">
        <v>97914.71</v>
      </c>
      <c r="K98" s="78">
        <v>89401.36</v>
      </c>
      <c r="L98" s="9">
        <v>17969.13</v>
      </c>
      <c r="M98" s="78">
        <v>24756.03</v>
      </c>
      <c r="N98" s="78">
        <v>12931.4</v>
      </c>
      <c r="O98" s="78">
        <v>18829.68</v>
      </c>
      <c r="P98" s="27">
        <v>14827.44</v>
      </c>
      <c r="R98" s="108">
        <f t="shared" si="12"/>
        <v>87236.012000000002</v>
      </c>
      <c r="S98" s="109">
        <f t="shared" si="13"/>
        <v>17862.736000000001</v>
      </c>
      <c r="T98" s="110">
        <f t="shared" si="14"/>
        <v>0.20598293741350762</v>
      </c>
      <c r="U98" s="110">
        <f t="shared" si="15"/>
        <v>0.28378222975163053</v>
      </c>
      <c r="V98" s="110">
        <f t="shared" si="16"/>
        <v>0.14823465336769406</v>
      </c>
      <c r="W98" s="110">
        <f t="shared" si="17"/>
        <v>0.21584755616751486</v>
      </c>
      <c r="X98" s="110">
        <f t="shared" si="18"/>
        <v>0.16996925535752369</v>
      </c>
      <c r="Y98" s="111">
        <f t="shared" si="19"/>
        <v>0.20476332641157416</v>
      </c>
      <c r="Z98" s="112">
        <f t="shared" si="35"/>
        <v>1.6534202948988174E-7</v>
      </c>
    </row>
    <row r="99" spans="1:26" x14ac:dyDescent="0.2">
      <c r="A99" s="204"/>
      <c r="B99" s="29" t="s">
        <v>21</v>
      </c>
      <c r="C99" s="12">
        <v>758.49721199999999</v>
      </c>
      <c r="D99" s="58">
        <v>758.49549999999999</v>
      </c>
      <c r="E99" s="41" t="s">
        <v>106</v>
      </c>
      <c r="F99" s="63">
        <v>39</v>
      </c>
      <c r="G99" s="78">
        <v>185250.31</v>
      </c>
      <c r="H99" s="78">
        <v>188733.91</v>
      </c>
      <c r="I99" s="78">
        <v>137419.72</v>
      </c>
      <c r="J99" s="78">
        <v>191952.27</v>
      </c>
      <c r="K99" s="78">
        <v>206539.84</v>
      </c>
      <c r="L99" s="9">
        <v>103560.43</v>
      </c>
      <c r="M99" s="78">
        <v>128443.64</v>
      </c>
      <c r="N99" s="78">
        <v>97572.57</v>
      </c>
      <c r="O99" s="78">
        <v>94986.87</v>
      </c>
      <c r="P99" s="27">
        <v>95314.21</v>
      </c>
      <c r="R99" s="108">
        <f t="shared" si="12"/>
        <v>181979.21</v>
      </c>
      <c r="S99" s="109">
        <f t="shared" si="13"/>
        <v>103975.54400000001</v>
      </c>
      <c r="T99" s="110">
        <f t="shared" si="14"/>
        <v>0.56907835790692796</v>
      </c>
      <c r="U99" s="110">
        <f t="shared" si="15"/>
        <v>0.70581491149456033</v>
      </c>
      <c r="V99" s="110">
        <f t="shared" si="16"/>
        <v>0.53617426957727765</v>
      </c>
      <c r="W99" s="110">
        <f t="shared" si="17"/>
        <v>0.52196550364187211</v>
      </c>
      <c r="X99" s="110">
        <f t="shared" si="18"/>
        <v>0.52376428054611301</v>
      </c>
      <c r="Y99" s="111">
        <f t="shared" si="19"/>
        <v>0.57135946463335019</v>
      </c>
      <c r="Z99" s="112">
        <f t="shared" si="35"/>
        <v>3.7721656291551844E-4</v>
      </c>
    </row>
    <row r="100" spans="1:26" x14ac:dyDescent="0.2">
      <c r="A100" s="204"/>
      <c r="B100" s="29" t="s">
        <v>22</v>
      </c>
      <c r="C100" s="12">
        <v>760.51286199999993</v>
      </c>
      <c r="D100" s="58">
        <v>760.50930000000005</v>
      </c>
      <c r="E100" s="41" t="s">
        <v>106</v>
      </c>
      <c r="F100" s="63">
        <v>41</v>
      </c>
      <c r="G100" s="78">
        <v>1291184.24</v>
      </c>
      <c r="H100" s="78">
        <v>1295060.51</v>
      </c>
      <c r="I100" s="78">
        <v>1117685</v>
      </c>
      <c r="J100" s="78">
        <v>1495879.36</v>
      </c>
      <c r="K100" s="78">
        <v>1558356.02</v>
      </c>
      <c r="L100" s="9">
        <v>1125546.75</v>
      </c>
      <c r="M100" s="78">
        <v>1328466.73</v>
      </c>
      <c r="N100" s="78">
        <v>1159618.7</v>
      </c>
      <c r="O100" s="78">
        <v>1198089.21</v>
      </c>
      <c r="P100" s="27">
        <v>1023119.67</v>
      </c>
      <c r="R100" s="108">
        <f t="shared" si="12"/>
        <v>1351633.0260000001</v>
      </c>
      <c r="S100" s="109">
        <f t="shared" si="13"/>
        <v>1166968.2119999998</v>
      </c>
      <c r="T100" s="110">
        <f t="shared" si="14"/>
        <v>0.83273102117882103</v>
      </c>
      <c r="U100" s="110">
        <f t="shared" si="15"/>
        <v>0.98286051350153969</v>
      </c>
      <c r="V100" s="110">
        <f t="shared" si="16"/>
        <v>0.85793900984482152</v>
      </c>
      <c r="W100" s="110">
        <f t="shared" si="17"/>
        <v>0.88640125459615682</v>
      </c>
      <c r="X100" s="110">
        <f t="shared" si="18"/>
        <v>0.75695077755520901</v>
      </c>
      <c r="Y100" s="111">
        <f t="shared" si="19"/>
        <v>0.86337651533530957</v>
      </c>
      <c r="Z100" s="112">
        <f t="shared" si="35"/>
        <v>8.3540655978083717E-2</v>
      </c>
    </row>
    <row r="101" spans="1:26" x14ac:dyDescent="0.2">
      <c r="A101" s="204"/>
      <c r="B101" s="29" t="s">
        <v>28</v>
      </c>
      <c r="C101" s="12">
        <v>782.49721199999999</v>
      </c>
      <c r="D101" s="58">
        <v>782.49149999999997</v>
      </c>
      <c r="E101" s="41" t="s">
        <v>106</v>
      </c>
      <c r="F101" s="63">
        <v>40</v>
      </c>
      <c r="G101" s="78">
        <v>36419.360000000001</v>
      </c>
      <c r="H101" s="78">
        <v>44219.47</v>
      </c>
      <c r="I101" s="78">
        <v>33731.83</v>
      </c>
      <c r="J101" s="78">
        <v>41090.49</v>
      </c>
      <c r="K101" s="78">
        <v>42189.29</v>
      </c>
      <c r="L101" s="9">
        <v>49680.89</v>
      </c>
      <c r="M101" s="78">
        <v>46615.38</v>
      </c>
      <c r="N101" s="78">
        <v>45961.18</v>
      </c>
      <c r="O101" s="78">
        <v>51348.56</v>
      </c>
      <c r="P101" s="27">
        <v>44365.71</v>
      </c>
      <c r="R101" s="108">
        <f t="shared" si="12"/>
        <v>39530.088000000003</v>
      </c>
      <c r="S101" s="109">
        <f t="shared" si="13"/>
        <v>47594.343999999997</v>
      </c>
      <c r="T101" s="110">
        <f t="shared" si="14"/>
        <v>1.2567867291365502</v>
      </c>
      <c r="U101" s="110">
        <f t="shared" si="15"/>
        <v>1.179237951607899</v>
      </c>
      <c r="V101" s="110">
        <f t="shared" si="16"/>
        <v>1.1626885323402265</v>
      </c>
      <c r="W101" s="110">
        <f t="shared" si="17"/>
        <v>1.2989740877885219</v>
      </c>
      <c r="X101" s="110">
        <f t="shared" si="18"/>
        <v>1.1223276305380345</v>
      </c>
      <c r="Y101" s="111">
        <f t="shared" si="19"/>
        <v>1.2040029862822463</v>
      </c>
      <c r="Z101" s="112">
        <f t="shared" si="35"/>
        <v>8.298160509137625E-3</v>
      </c>
    </row>
    <row r="102" spans="1:26" x14ac:dyDescent="0.2">
      <c r="A102" s="204"/>
      <c r="B102" s="29" t="s">
        <v>23</v>
      </c>
      <c r="C102" s="12">
        <v>786.52851199999998</v>
      </c>
      <c r="D102" s="58">
        <v>786.52949999999998</v>
      </c>
      <c r="E102" s="41" t="s">
        <v>106</v>
      </c>
      <c r="F102" s="63">
        <v>42</v>
      </c>
      <c r="G102" s="78">
        <v>1677338.46</v>
      </c>
      <c r="H102" s="78">
        <v>1810774.25</v>
      </c>
      <c r="I102" s="78">
        <v>1372601.45</v>
      </c>
      <c r="J102" s="78">
        <v>1812054.13</v>
      </c>
      <c r="K102" s="78">
        <v>1980234.1</v>
      </c>
      <c r="L102" s="9">
        <v>1955259.77</v>
      </c>
      <c r="M102" s="78">
        <v>1981022.52</v>
      </c>
      <c r="N102" s="78">
        <v>2020920.47</v>
      </c>
      <c r="O102" s="78">
        <v>2066616.52</v>
      </c>
      <c r="P102" s="27">
        <v>1796952.71</v>
      </c>
      <c r="R102" s="108">
        <f t="shared" si="12"/>
        <v>1730600.4780000001</v>
      </c>
      <c r="S102" s="109">
        <f t="shared" si="13"/>
        <v>1964154.3979999996</v>
      </c>
      <c r="T102" s="110">
        <f t="shared" si="14"/>
        <v>1.1298158037374586</v>
      </c>
      <c r="U102" s="110">
        <f t="shared" si="15"/>
        <v>1.1447023996488228</v>
      </c>
      <c r="V102" s="110">
        <f t="shared" si="16"/>
        <v>1.1677567963782798</v>
      </c>
      <c r="W102" s="110">
        <f t="shared" si="17"/>
        <v>1.1941615331045805</v>
      </c>
      <c r="X102" s="110">
        <f t="shared" si="18"/>
        <v>1.0383405834237842</v>
      </c>
      <c r="Y102" s="111">
        <f t="shared" si="19"/>
        <v>1.1349554232585852</v>
      </c>
      <c r="Z102" s="112">
        <f t="shared" si="35"/>
        <v>6.9410935185479541E-2</v>
      </c>
    </row>
    <row r="103" spans="1:26" x14ac:dyDescent="0.2">
      <c r="A103" s="204"/>
      <c r="B103" s="29" t="s">
        <v>24</v>
      </c>
      <c r="C103" s="12">
        <v>788.54416199999991</v>
      </c>
      <c r="D103" s="58">
        <v>788.54110000000003</v>
      </c>
      <c r="E103" s="41" t="s">
        <v>106</v>
      </c>
      <c r="F103" s="63">
        <v>43</v>
      </c>
      <c r="G103" s="78">
        <v>4031426.37</v>
      </c>
      <c r="H103" s="78">
        <v>3938516.45</v>
      </c>
      <c r="I103" s="78">
        <v>3185851.47</v>
      </c>
      <c r="J103" s="78">
        <v>3863997.84</v>
      </c>
      <c r="K103" s="78">
        <v>4143051.52</v>
      </c>
      <c r="L103" s="9">
        <v>5446301.2999999998</v>
      </c>
      <c r="M103" s="78">
        <v>4977247.29</v>
      </c>
      <c r="N103" s="78">
        <v>5253711.8099999996</v>
      </c>
      <c r="O103" s="78">
        <v>5084842.92</v>
      </c>
      <c r="P103" s="27">
        <v>4751838.6399999997</v>
      </c>
      <c r="R103" s="108">
        <f t="shared" si="12"/>
        <v>3832568.7300000004</v>
      </c>
      <c r="S103" s="109">
        <f t="shared" si="13"/>
        <v>5102788.392</v>
      </c>
      <c r="T103" s="110">
        <f t="shared" si="14"/>
        <v>1.421057698813923</v>
      </c>
      <c r="U103" s="110">
        <f t="shared" si="15"/>
        <v>1.2986713717721117</v>
      </c>
      <c r="V103" s="110">
        <f t="shared" si="16"/>
        <v>1.3708069391882762</v>
      </c>
      <c r="W103" s="110">
        <f t="shared" si="17"/>
        <v>1.326745396683336</v>
      </c>
      <c r="X103" s="110">
        <f t="shared" si="18"/>
        <v>1.2398573841101082</v>
      </c>
      <c r="Y103" s="111">
        <f t="shared" si="19"/>
        <v>1.331427758113551</v>
      </c>
      <c r="Z103" s="112">
        <f t="shared" si="35"/>
        <v>2.6675959201494205E-4</v>
      </c>
    </row>
    <row r="104" spans="1:26" x14ac:dyDescent="0.2">
      <c r="A104" s="204"/>
      <c r="B104" s="29" t="s">
        <v>25</v>
      </c>
      <c r="C104" s="12">
        <v>810.52851199999998</v>
      </c>
      <c r="D104" s="58">
        <v>810.53049999999996</v>
      </c>
      <c r="E104" s="41" t="s">
        <v>106</v>
      </c>
      <c r="F104" s="63">
        <v>42</v>
      </c>
      <c r="G104" s="78">
        <v>723361.85</v>
      </c>
      <c r="H104" s="78">
        <v>745701.53</v>
      </c>
      <c r="I104" s="78">
        <v>583651.17000000004</v>
      </c>
      <c r="J104" s="78">
        <v>749320.24</v>
      </c>
      <c r="K104" s="78">
        <v>831301.5</v>
      </c>
      <c r="L104" s="9">
        <v>2034966.08</v>
      </c>
      <c r="M104" s="78">
        <v>1983255.91</v>
      </c>
      <c r="N104" s="78">
        <v>2062305.93</v>
      </c>
      <c r="O104" s="78">
        <v>2067555.66</v>
      </c>
      <c r="P104" s="27">
        <v>1886861.58</v>
      </c>
      <c r="R104" s="108">
        <f t="shared" si="12"/>
        <v>726667.25800000003</v>
      </c>
      <c r="S104" s="109">
        <f t="shared" si="13"/>
        <v>2006989.0320000001</v>
      </c>
      <c r="T104" s="110">
        <f t="shared" si="14"/>
        <v>2.8004097578316927</v>
      </c>
      <c r="U104" s="110">
        <f t="shared" si="15"/>
        <v>2.7292490313358799</v>
      </c>
      <c r="V104" s="110">
        <f t="shared" si="16"/>
        <v>2.8380333740040338</v>
      </c>
      <c r="W104" s="110">
        <f t="shared" si="17"/>
        <v>2.84525776720767</v>
      </c>
      <c r="X104" s="110">
        <f t="shared" si="18"/>
        <v>2.5965963915770649</v>
      </c>
      <c r="Y104" s="111">
        <f t="shared" si="19"/>
        <v>2.7619092643912682</v>
      </c>
      <c r="Z104" s="112">
        <f t="shared" si="35"/>
        <v>8.3307217115461502E-9</v>
      </c>
    </row>
    <row r="105" spans="1:26" ht="17" thickBot="1" x14ac:dyDescent="0.25">
      <c r="A105" s="205"/>
      <c r="B105" s="30" t="s">
        <v>68</v>
      </c>
      <c r="C105" s="31">
        <v>816.5754619999999</v>
      </c>
      <c r="D105" s="55">
        <v>816.57219999999995</v>
      </c>
      <c r="E105" s="71" t="s">
        <v>106</v>
      </c>
      <c r="F105" s="64">
        <v>45</v>
      </c>
      <c r="G105" s="79">
        <v>153320.63</v>
      </c>
      <c r="H105" s="79">
        <v>180168.19</v>
      </c>
      <c r="I105" s="79">
        <v>109431.69</v>
      </c>
      <c r="J105" s="79">
        <v>149543.54999999999</v>
      </c>
      <c r="K105" s="79">
        <v>162060.37</v>
      </c>
      <c r="L105" s="16">
        <v>255903.73</v>
      </c>
      <c r="M105" s="79">
        <v>251804.59</v>
      </c>
      <c r="N105" s="79">
        <v>301894.99</v>
      </c>
      <c r="O105" s="79">
        <v>267104.77</v>
      </c>
      <c r="P105" s="32">
        <v>218399.6</v>
      </c>
      <c r="R105" s="113">
        <f t="shared" si="12"/>
        <v>150904.886</v>
      </c>
      <c r="S105" s="114">
        <f t="shared" si="13"/>
        <v>259021.53600000002</v>
      </c>
      <c r="T105" s="115">
        <f t="shared" si="14"/>
        <v>1.6957948598165338</v>
      </c>
      <c r="U105" s="115">
        <f t="shared" si="15"/>
        <v>1.6686311270265961</v>
      </c>
      <c r="V105" s="115">
        <f t="shared" si="16"/>
        <v>2.0005647133254518</v>
      </c>
      <c r="W105" s="115">
        <f t="shared" si="17"/>
        <v>1.7700206870703976</v>
      </c>
      <c r="X105" s="115">
        <f t="shared" si="18"/>
        <v>1.4472665914873029</v>
      </c>
      <c r="Y105" s="116">
        <f t="shared" si="19"/>
        <v>1.7164555957452563</v>
      </c>
      <c r="Z105" s="117">
        <f t="shared" si="35"/>
        <v>2.9587896938671214E-4</v>
      </c>
    </row>
    <row r="106" spans="1:26" ht="17" thickBot="1" x14ac:dyDescent="0.25">
      <c r="B106" s="38"/>
      <c r="C106" s="39"/>
      <c r="D106" s="39"/>
      <c r="L106" s="37"/>
      <c r="Y106" s="97"/>
    </row>
    <row r="107" spans="1:26" ht="19" x14ac:dyDescent="0.2">
      <c r="A107" s="203" t="s">
        <v>69</v>
      </c>
      <c r="B107" s="19" t="s">
        <v>4</v>
      </c>
      <c r="C107" s="20">
        <v>313.27429999999998</v>
      </c>
      <c r="D107" s="51">
        <v>313.27429999999998</v>
      </c>
      <c r="E107" s="48" t="s">
        <v>104</v>
      </c>
      <c r="F107" s="65">
        <v>47</v>
      </c>
      <c r="G107" s="4">
        <v>192604.68</v>
      </c>
      <c r="H107" s="4">
        <v>174939.23</v>
      </c>
      <c r="I107" s="4">
        <v>226470.68</v>
      </c>
      <c r="J107" s="4">
        <v>137999.06</v>
      </c>
      <c r="K107" s="4">
        <v>251699.51</v>
      </c>
      <c r="L107" s="4">
        <v>164607.18</v>
      </c>
      <c r="M107" s="4">
        <v>206895.6</v>
      </c>
      <c r="N107" s="4">
        <v>169837.61</v>
      </c>
      <c r="O107" s="4">
        <v>198739.13</v>
      </c>
      <c r="P107" s="5">
        <v>245687.76</v>
      </c>
      <c r="R107" s="103">
        <f t="shared" si="12"/>
        <v>196742.63200000004</v>
      </c>
      <c r="S107" s="104">
        <f t="shared" si="13"/>
        <v>197153.45600000001</v>
      </c>
      <c r="T107" s="105">
        <f t="shared" si="14"/>
        <v>0.83666248807731691</v>
      </c>
      <c r="U107" s="105">
        <f t="shared" si="15"/>
        <v>1.0516053277156523</v>
      </c>
      <c r="V107" s="105">
        <f t="shared" si="16"/>
        <v>0.86324762596446281</v>
      </c>
      <c r="W107" s="105">
        <f t="shared" si="17"/>
        <v>1.0101477650253248</v>
      </c>
      <c r="X107" s="105">
        <f t="shared" si="18"/>
        <v>1.2487774383337515</v>
      </c>
      <c r="Y107" s="106">
        <f t="shared" si="19"/>
        <v>1.0020881290233017</v>
      </c>
      <c r="Z107" s="107">
        <f>TTEST(G107:K107,L107:P107,2,2)</f>
        <v>0.9870861632608533</v>
      </c>
    </row>
    <row r="108" spans="1:26" ht="18" x14ac:dyDescent="0.2">
      <c r="A108" s="204"/>
      <c r="B108" s="13" t="s">
        <v>70</v>
      </c>
      <c r="C108" s="21">
        <v>353.26920000000001</v>
      </c>
      <c r="D108" s="54">
        <v>353.26920000000001</v>
      </c>
      <c r="E108" s="41" t="s">
        <v>109</v>
      </c>
      <c r="F108" s="66">
        <v>47</v>
      </c>
      <c r="G108" s="9">
        <v>244110.3</v>
      </c>
      <c r="H108" s="9">
        <v>229081.15</v>
      </c>
      <c r="I108" s="9">
        <v>309046.09000000003</v>
      </c>
      <c r="J108" s="9">
        <v>202722.58</v>
      </c>
      <c r="K108" s="9">
        <v>227533.69</v>
      </c>
      <c r="L108" s="9">
        <v>200790.6</v>
      </c>
      <c r="M108" s="9">
        <v>211743.06</v>
      </c>
      <c r="N108" s="9">
        <v>197880.49</v>
      </c>
      <c r="O108" s="9">
        <v>235008.91</v>
      </c>
      <c r="P108" s="10">
        <v>230531.52</v>
      </c>
      <c r="R108" s="108">
        <f t="shared" si="12"/>
        <v>242498.76200000002</v>
      </c>
      <c r="S108" s="109">
        <f t="shared" si="13"/>
        <v>215190.91600000003</v>
      </c>
      <c r="T108" s="110">
        <f t="shared" si="14"/>
        <v>0.82800670132905663</v>
      </c>
      <c r="U108" s="110">
        <f t="shared" si="15"/>
        <v>0.8731717154085924</v>
      </c>
      <c r="V108" s="110">
        <f t="shared" si="16"/>
        <v>0.81600618645632494</v>
      </c>
      <c r="W108" s="110">
        <f t="shared" si="17"/>
        <v>0.96911385469258593</v>
      </c>
      <c r="X108" s="110">
        <f t="shared" si="18"/>
        <v>0.9506502965157404</v>
      </c>
      <c r="Y108" s="111">
        <f t="shared" si="19"/>
        <v>0.88738975088046002</v>
      </c>
      <c r="Z108" s="112">
        <f>TTEST(G108:K108,L108:P108,2,2)</f>
        <v>0.19788018804251711</v>
      </c>
    </row>
    <row r="109" spans="1:26" ht="18" x14ac:dyDescent="0.2">
      <c r="A109" s="204"/>
      <c r="B109" s="13" t="s">
        <v>6</v>
      </c>
      <c r="C109" s="21">
        <v>357.3005</v>
      </c>
      <c r="D109" s="54">
        <v>357.3005</v>
      </c>
      <c r="E109" s="41" t="s">
        <v>109</v>
      </c>
      <c r="F109" s="66">
        <v>48</v>
      </c>
      <c r="G109" s="9">
        <v>87690.84</v>
      </c>
      <c r="H109" s="9">
        <v>75931.83</v>
      </c>
      <c r="I109" s="9">
        <v>80662.05</v>
      </c>
      <c r="J109" s="9">
        <v>131375.18</v>
      </c>
      <c r="K109" s="9">
        <v>88342.27</v>
      </c>
      <c r="L109" s="9">
        <v>80687.88</v>
      </c>
      <c r="M109" s="9">
        <v>90923.42</v>
      </c>
      <c r="N109" s="9">
        <v>54369.86</v>
      </c>
      <c r="O109" s="9">
        <v>84775.61</v>
      </c>
      <c r="P109" s="10">
        <v>96660.62</v>
      </c>
      <c r="R109" s="108">
        <f t="shared" si="12"/>
        <v>92800.433999999994</v>
      </c>
      <c r="S109" s="109">
        <f t="shared" si="13"/>
        <v>81483.477999999988</v>
      </c>
      <c r="T109" s="110">
        <f t="shared" si="14"/>
        <v>0.86947739921130118</v>
      </c>
      <c r="U109" s="110">
        <f t="shared" si="15"/>
        <v>0.97977365062753918</v>
      </c>
      <c r="V109" s="110">
        <f t="shared" si="16"/>
        <v>0.5858793720727643</v>
      </c>
      <c r="W109" s="110">
        <f t="shared" si="17"/>
        <v>0.91352600786328231</v>
      </c>
      <c r="X109" s="110">
        <f t="shared" si="18"/>
        <v>1.0415966373605536</v>
      </c>
      <c r="Y109" s="111">
        <f t="shared" si="19"/>
        <v>0.87805061342708812</v>
      </c>
      <c r="Z109" s="112">
        <f>TTEST(G109:K109,L109:P109,2,2)</f>
        <v>0.38489656706142228</v>
      </c>
    </row>
    <row r="110" spans="1:26" ht="18" x14ac:dyDescent="0.2">
      <c r="A110" s="204"/>
      <c r="B110" s="13" t="s">
        <v>7</v>
      </c>
      <c r="C110" s="21">
        <v>359.31610000000001</v>
      </c>
      <c r="D110" s="54">
        <v>359.31639999999999</v>
      </c>
      <c r="E110" s="41" t="s">
        <v>109</v>
      </c>
      <c r="F110" s="66">
        <v>50</v>
      </c>
      <c r="G110" s="9">
        <v>248459.38</v>
      </c>
      <c r="H110" s="9">
        <v>176805.59</v>
      </c>
      <c r="I110" s="9">
        <v>295196.17</v>
      </c>
      <c r="J110" s="9">
        <v>142548.01999999999</v>
      </c>
      <c r="K110" s="9">
        <v>296824.18</v>
      </c>
      <c r="L110" s="9">
        <v>193627.1</v>
      </c>
      <c r="M110" s="9">
        <v>250665.14</v>
      </c>
      <c r="N110" s="9">
        <v>218702.6</v>
      </c>
      <c r="O110" s="9">
        <v>272520.69</v>
      </c>
      <c r="P110" s="10">
        <v>303543.26</v>
      </c>
      <c r="R110" s="108">
        <f t="shared" si="12"/>
        <v>231966.66799999998</v>
      </c>
      <c r="S110" s="109">
        <f t="shared" si="13"/>
        <v>247811.758</v>
      </c>
      <c r="T110" s="110">
        <f t="shared" si="14"/>
        <v>0.83471949513022292</v>
      </c>
      <c r="U110" s="110">
        <f t="shared" si="15"/>
        <v>1.0806084432785836</v>
      </c>
      <c r="V110" s="110">
        <f t="shared" si="16"/>
        <v>0.94281907778233043</v>
      </c>
      <c r="W110" s="110">
        <f t="shared" si="17"/>
        <v>1.1748269367735196</v>
      </c>
      <c r="X110" s="110">
        <f t="shared" si="18"/>
        <v>1.308564125256134</v>
      </c>
      <c r="Y110" s="111">
        <f t="shared" si="19"/>
        <v>1.0683076156441582</v>
      </c>
      <c r="Z110" s="112">
        <f>TTEST(G110:K110,L110:P110,2,2)</f>
        <v>0.67780023273754919</v>
      </c>
    </row>
    <row r="111" spans="1:26" ht="19" thickBot="1" x14ac:dyDescent="0.25">
      <c r="A111" s="205"/>
      <c r="B111" s="22" t="s">
        <v>9</v>
      </c>
      <c r="C111" s="23">
        <v>379.28480000000002</v>
      </c>
      <c r="D111" s="50">
        <v>379.28149999999999</v>
      </c>
      <c r="E111" s="71" t="s">
        <v>109</v>
      </c>
      <c r="F111" s="67">
        <v>48</v>
      </c>
      <c r="G111" s="16">
        <v>89063.97</v>
      </c>
      <c r="H111" s="16">
        <v>83897.919999999998</v>
      </c>
      <c r="I111" s="16">
        <v>72994.22</v>
      </c>
      <c r="J111" s="16">
        <v>102416.08</v>
      </c>
      <c r="K111" s="16">
        <v>80596.679999999993</v>
      </c>
      <c r="L111" s="16">
        <v>55902.73</v>
      </c>
      <c r="M111" s="16">
        <v>53705.49</v>
      </c>
      <c r="N111" s="16">
        <v>69110.880000000005</v>
      </c>
      <c r="O111" s="16">
        <v>68723.59</v>
      </c>
      <c r="P111" s="17">
        <v>69163.039999999994</v>
      </c>
      <c r="R111" s="113">
        <f t="shared" si="12"/>
        <v>85793.774000000005</v>
      </c>
      <c r="S111" s="114">
        <f t="shared" si="13"/>
        <v>63321.145999999993</v>
      </c>
      <c r="T111" s="115">
        <f t="shared" si="14"/>
        <v>0.65159425204910559</v>
      </c>
      <c r="U111" s="115">
        <f t="shared" si="15"/>
        <v>0.62598353582160859</v>
      </c>
      <c r="V111" s="115">
        <f t="shared" si="16"/>
        <v>0.805546565651722</v>
      </c>
      <c r="W111" s="115">
        <f t="shared" si="17"/>
        <v>0.80103236861919602</v>
      </c>
      <c r="X111" s="115">
        <f t="shared" si="18"/>
        <v>0.80615453517641023</v>
      </c>
      <c r="Y111" s="116">
        <f t="shared" si="19"/>
        <v>0.73806225146360838</v>
      </c>
      <c r="Z111" s="117">
        <f>TTEST(G111:K111,L111:P111,2,2)</f>
        <v>5.783149177342975E-3</v>
      </c>
    </row>
    <row r="112" spans="1:26" ht="17" thickBot="1" x14ac:dyDescent="0.25">
      <c r="Y112" s="97"/>
    </row>
    <row r="113" spans="1:26" ht="19" x14ac:dyDescent="0.2">
      <c r="A113" s="213" t="s">
        <v>71</v>
      </c>
      <c r="B113" s="19" t="s">
        <v>19</v>
      </c>
      <c r="C113" s="20">
        <v>549.48828500000002</v>
      </c>
      <c r="D113" s="51">
        <v>549.48950000000002</v>
      </c>
      <c r="E113" s="48" t="s">
        <v>104</v>
      </c>
      <c r="F113" s="65">
        <v>59</v>
      </c>
      <c r="G113" s="4">
        <v>357671.15</v>
      </c>
      <c r="H113" s="4">
        <v>346541.5</v>
      </c>
      <c r="I113" s="4">
        <v>344144.65</v>
      </c>
      <c r="J113" s="4">
        <v>377529.53</v>
      </c>
      <c r="K113" s="4">
        <v>394330.85</v>
      </c>
      <c r="L113" s="4">
        <v>158653.63</v>
      </c>
      <c r="M113" s="4">
        <v>132561.17000000001</v>
      </c>
      <c r="N113" s="4">
        <v>100627</v>
      </c>
      <c r="O113" s="4">
        <v>114994.76</v>
      </c>
      <c r="P113" s="5">
        <v>103982.53</v>
      </c>
      <c r="R113" s="103">
        <f t="shared" si="12"/>
        <v>364043.53600000002</v>
      </c>
      <c r="S113" s="104">
        <f t="shared" si="13"/>
        <v>122163.81800000001</v>
      </c>
      <c r="T113" s="105">
        <f t="shared" si="14"/>
        <v>0.43580949614773545</v>
      </c>
      <c r="U113" s="105">
        <f t="shared" si="15"/>
        <v>0.3641354862567866</v>
      </c>
      <c r="V113" s="105">
        <f t="shared" si="16"/>
        <v>0.27641474177967545</v>
      </c>
      <c r="W113" s="105">
        <f t="shared" si="17"/>
        <v>0.3158818894671982</v>
      </c>
      <c r="X113" s="105">
        <f t="shared" si="18"/>
        <v>0.28563212835071461</v>
      </c>
      <c r="Y113" s="106">
        <f t="shared" si="19"/>
        <v>0.33557474840042206</v>
      </c>
      <c r="Z113" s="107">
        <f t="shared" ref="Z113:Z122" si="36">TTEST(G113:K113,L113:P113,2,2)</f>
        <v>1.5686528547465172E-7</v>
      </c>
    </row>
    <row r="114" spans="1:26" ht="19" x14ac:dyDescent="0.2">
      <c r="A114" s="214"/>
      <c r="B114" s="11" t="s">
        <v>20</v>
      </c>
      <c r="C114" s="21">
        <v>551.50393499999996</v>
      </c>
      <c r="D114" s="54">
        <v>551.49659999999994</v>
      </c>
      <c r="E114" s="60" t="s">
        <v>104</v>
      </c>
      <c r="F114" s="66">
        <v>60</v>
      </c>
      <c r="G114" s="9">
        <v>625388.46</v>
      </c>
      <c r="H114" s="9">
        <v>656791.68999999994</v>
      </c>
      <c r="I114" s="9">
        <v>602447.87</v>
      </c>
      <c r="J114" s="9">
        <v>746749.83</v>
      </c>
      <c r="K114" s="9">
        <v>692213.72</v>
      </c>
      <c r="L114" s="9">
        <v>476607.52</v>
      </c>
      <c r="M114" s="9">
        <v>241975.24</v>
      </c>
      <c r="N114" s="9">
        <v>269893.53000000003</v>
      </c>
      <c r="O114" s="9">
        <v>265186.65999999997</v>
      </c>
      <c r="P114" s="10">
        <v>323488.52</v>
      </c>
      <c r="R114" s="108">
        <f t="shared" si="12"/>
        <v>664718.31400000001</v>
      </c>
      <c r="S114" s="109">
        <f t="shared" si="13"/>
        <v>315430.29399999999</v>
      </c>
      <c r="T114" s="110">
        <f t="shared" si="14"/>
        <v>0.71700675302892292</v>
      </c>
      <c r="U114" s="110">
        <f t="shared" si="15"/>
        <v>0.36402673870062796</v>
      </c>
      <c r="V114" s="110">
        <f t="shared" si="16"/>
        <v>0.40602692044979527</v>
      </c>
      <c r="W114" s="110">
        <f t="shared" si="17"/>
        <v>0.3989459210236232</v>
      </c>
      <c r="X114" s="110">
        <f t="shared" si="18"/>
        <v>0.48665504347755945</v>
      </c>
      <c r="Y114" s="111">
        <f t="shared" si="19"/>
        <v>0.47453227533610576</v>
      </c>
      <c r="Z114" s="112">
        <f t="shared" si="36"/>
        <v>1.0653046509824748E-4</v>
      </c>
    </row>
    <row r="115" spans="1:26" ht="19" x14ac:dyDescent="0.2">
      <c r="A115" s="214"/>
      <c r="B115" s="11" t="s">
        <v>42</v>
      </c>
      <c r="C115" s="21">
        <v>573.48828500000002</v>
      </c>
      <c r="D115" s="54">
        <v>573.48869999999999</v>
      </c>
      <c r="E115" s="60" t="s">
        <v>104</v>
      </c>
      <c r="F115" s="66">
        <v>65</v>
      </c>
      <c r="G115" s="9">
        <v>602971.56999999995</v>
      </c>
      <c r="H115" s="9">
        <v>617960.35</v>
      </c>
      <c r="I115" s="9">
        <v>484480.83</v>
      </c>
      <c r="J115" s="9">
        <v>621114.23</v>
      </c>
      <c r="K115" s="9">
        <v>704503.67</v>
      </c>
      <c r="L115" s="9">
        <v>601912.32999999996</v>
      </c>
      <c r="M115" s="9">
        <v>541590.01</v>
      </c>
      <c r="N115" s="9">
        <v>612922.68999999994</v>
      </c>
      <c r="O115" s="9">
        <v>617705.13</v>
      </c>
      <c r="P115" s="10">
        <v>642954.43999999994</v>
      </c>
      <c r="R115" s="108">
        <f t="shared" si="12"/>
        <v>606206.13</v>
      </c>
      <c r="S115" s="109">
        <f t="shared" si="13"/>
        <v>603416.91999999993</v>
      </c>
      <c r="T115" s="110">
        <f t="shared" si="14"/>
        <v>0.99291693074763188</v>
      </c>
      <c r="U115" s="110">
        <f t="shared" si="15"/>
        <v>0.89340899604561896</v>
      </c>
      <c r="V115" s="110">
        <f t="shared" si="16"/>
        <v>1.0110796636121115</v>
      </c>
      <c r="W115" s="110">
        <f t="shared" si="17"/>
        <v>1.0189687953171969</v>
      </c>
      <c r="X115" s="110">
        <f t="shared" si="18"/>
        <v>1.0606201557216188</v>
      </c>
      <c r="Y115" s="111">
        <f t="shared" si="19"/>
        <v>0.99539890828883559</v>
      </c>
      <c r="Z115" s="112">
        <f t="shared" si="36"/>
        <v>0.9448430043402456</v>
      </c>
    </row>
    <row r="116" spans="1:26" ht="19" x14ac:dyDescent="0.2">
      <c r="A116" s="214"/>
      <c r="B116" s="11" t="s">
        <v>21</v>
      </c>
      <c r="C116" s="21">
        <v>575.50393499999996</v>
      </c>
      <c r="D116" s="54">
        <v>575.50329999999997</v>
      </c>
      <c r="E116" s="60" t="s">
        <v>104</v>
      </c>
      <c r="F116" s="66">
        <v>66</v>
      </c>
      <c r="G116" s="9">
        <v>1310816.8</v>
      </c>
      <c r="H116" s="9">
        <v>1188384.32</v>
      </c>
      <c r="I116" s="9">
        <v>888409.91</v>
      </c>
      <c r="J116" s="9">
        <v>1225642.28</v>
      </c>
      <c r="K116" s="9">
        <v>1394817.45</v>
      </c>
      <c r="L116" s="9">
        <v>550666.22</v>
      </c>
      <c r="M116" s="9">
        <v>359234.75</v>
      </c>
      <c r="N116" s="9">
        <v>560846.05000000005</v>
      </c>
      <c r="O116" s="9">
        <v>494716.26</v>
      </c>
      <c r="P116" s="10">
        <v>532364.73</v>
      </c>
      <c r="R116" s="108">
        <f t="shared" si="12"/>
        <v>1201614.1520000002</v>
      </c>
      <c r="S116" s="109">
        <f t="shared" si="13"/>
        <v>499565.60199999996</v>
      </c>
      <c r="T116" s="110">
        <f t="shared" si="14"/>
        <v>0.45827208266768138</v>
      </c>
      <c r="U116" s="110">
        <f t="shared" si="15"/>
        <v>0.2989601523934115</v>
      </c>
      <c r="V116" s="110">
        <f t="shared" si="16"/>
        <v>0.46674387869559641</v>
      </c>
      <c r="W116" s="110">
        <f t="shared" si="17"/>
        <v>0.41170974823871742</v>
      </c>
      <c r="X116" s="110">
        <f t="shared" si="18"/>
        <v>0.44304132829487503</v>
      </c>
      <c r="Y116" s="111">
        <f t="shared" si="19"/>
        <v>0.4157454380580563</v>
      </c>
      <c r="Z116" s="112">
        <f t="shared" si="36"/>
        <v>6.9301576020916979E-5</v>
      </c>
    </row>
    <row r="117" spans="1:26" ht="19" x14ac:dyDescent="0.2">
      <c r="A117" s="214"/>
      <c r="B117" s="11" t="s">
        <v>22</v>
      </c>
      <c r="C117" s="21">
        <v>577.51958500000001</v>
      </c>
      <c r="D117" s="54">
        <v>577.52059999999994</v>
      </c>
      <c r="E117" s="60" t="s">
        <v>104</v>
      </c>
      <c r="F117" s="66">
        <v>60</v>
      </c>
      <c r="G117" s="9">
        <v>2614782.1800000002</v>
      </c>
      <c r="H117" s="9">
        <v>2886182.53</v>
      </c>
      <c r="I117" s="9">
        <v>2399473.7400000002</v>
      </c>
      <c r="J117" s="9">
        <v>2956764.36</v>
      </c>
      <c r="K117" s="9">
        <v>3125519.59</v>
      </c>
      <c r="L117" s="9">
        <v>1251649.93</v>
      </c>
      <c r="M117" s="9">
        <v>955108.12</v>
      </c>
      <c r="N117" s="9">
        <v>817500.65</v>
      </c>
      <c r="O117" s="9">
        <v>840041.76</v>
      </c>
      <c r="P117" s="10">
        <v>832339.44</v>
      </c>
      <c r="R117" s="108">
        <f t="shared" si="12"/>
        <v>2796544.48</v>
      </c>
      <c r="S117" s="109">
        <f t="shared" si="13"/>
        <v>939327.9800000001</v>
      </c>
      <c r="T117" s="110">
        <f t="shared" si="14"/>
        <v>0.44757018490190437</v>
      </c>
      <c r="U117" s="110">
        <f t="shared" si="15"/>
        <v>0.34153153179955859</v>
      </c>
      <c r="V117" s="110">
        <f t="shared" si="16"/>
        <v>0.29232528066208341</v>
      </c>
      <c r="W117" s="110">
        <f t="shared" si="17"/>
        <v>0.30038562447610345</v>
      </c>
      <c r="X117" s="110">
        <f t="shared" si="18"/>
        <v>0.2976313968730438</v>
      </c>
      <c r="Y117" s="111">
        <f t="shared" si="19"/>
        <v>0.33588880374253871</v>
      </c>
      <c r="Z117" s="112">
        <f t="shared" si="36"/>
        <v>1.9384492770165403E-6</v>
      </c>
    </row>
    <row r="118" spans="1:26" ht="19" x14ac:dyDescent="0.2">
      <c r="A118" s="214"/>
      <c r="B118" s="11" t="s">
        <v>28</v>
      </c>
      <c r="C118" s="21">
        <v>599.50393499999996</v>
      </c>
      <c r="D118" s="54">
        <v>599.50570000000005</v>
      </c>
      <c r="E118" s="60" t="s">
        <v>104</v>
      </c>
      <c r="F118" s="66">
        <v>65</v>
      </c>
      <c r="G118" s="9">
        <v>825311.83</v>
      </c>
      <c r="H118" s="9">
        <v>744261.81</v>
      </c>
      <c r="I118" s="9">
        <v>611547.81999999995</v>
      </c>
      <c r="J118" s="9">
        <v>757983.05</v>
      </c>
      <c r="K118" s="9">
        <v>852991.11</v>
      </c>
      <c r="L118" s="9">
        <v>726973.31</v>
      </c>
      <c r="M118" s="9">
        <v>639242.43000000005</v>
      </c>
      <c r="N118" s="9">
        <v>867924.21</v>
      </c>
      <c r="O118" s="9">
        <v>819285.98</v>
      </c>
      <c r="P118" s="10">
        <v>880386.01</v>
      </c>
      <c r="R118" s="108">
        <f t="shared" si="12"/>
        <v>758419.12399999995</v>
      </c>
      <c r="S118" s="109">
        <f t="shared" si="13"/>
        <v>786762.38800000004</v>
      </c>
      <c r="T118" s="110">
        <f t="shared" si="14"/>
        <v>0.95853768318215571</v>
      </c>
      <c r="U118" s="110">
        <f t="shared" si="15"/>
        <v>0.84286169714254211</v>
      </c>
      <c r="V118" s="110">
        <f t="shared" si="16"/>
        <v>1.1443859767439093</v>
      </c>
      <c r="W118" s="110">
        <f t="shared" si="17"/>
        <v>1.0802549066523803</v>
      </c>
      <c r="X118" s="110">
        <f t="shared" si="18"/>
        <v>1.1608172607208678</v>
      </c>
      <c r="Y118" s="111">
        <f t="shared" si="19"/>
        <v>1.0373715048883712</v>
      </c>
      <c r="Z118" s="112">
        <f t="shared" si="36"/>
        <v>0.65983956933267796</v>
      </c>
    </row>
    <row r="119" spans="1:26" ht="19" x14ac:dyDescent="0.2">
      <c r="A119" s="214"/>
      <c r="B119" s="11" t="s">
        <v>44</v>
      </c>
      <c r="C119" s="21">
        <v>601.51958500000001</v>
      </c>
      <c r="D119" s="54">
        <v>601.51990000000001</v>
      </c>
      <c r="E119" s="60" t="s">
        <v>104</v>
      </c>
      <c r="F119" s="66">
        <v>66</v>
      </c>
      <c r="G119" s="9">
        <v>3785844.96</v>
      </c>
      <c r="H119" s="9">
        <v>3402079.34</v>
      </c>
      <c r="I119" s="9">
        <v>2867406.95</v>
      </c>
      <c r="J119" s="9">
        <v>3266324.32</v>
      </c>
      <c r="K119" s="9">
        <v>3776412.36</v>
      </c>
      <c r="L119" s="9">
        <v>2393140.9300000002</v>
      </c>
      <c r="M119" s="9">
        <v>2206811.3199999998</v>
      </c>
      <c r="N119" s="9">
        <v>2716805.79</v>
      </c>
      <c r="O119" s="9">
        <v>2600962.13</v>
      </c>
      <c r="P119" s="10">
        <v>2613589.08</v>
      </c>
      <c r="R119" s="108">
        <f t="shared" si="12"/>
        <v>3419613.5860000001</v>
      </c>
      <c r="S119" s="109">
        <f t="shared" si="13"/>
        <v>2506261.85</v>
      </c>
      <c r="T119" s="110">
        <f t="shared" si="14"/>
        <v>0.6998278810791928</v>
      </c>
      <c r="U119" s="110">
        <f t="shared" si="15"/>
        <v>0.64533938250647704</v>
      </c>
      <c r="V119" s="110">
        <f t="shared" si="16"/>
        <v>0.79447742315759995</v>
      </c>
      <c r="W119" s="110">
        <f t="shared" si="17"/>
        <v>0.76060118039313462</v>
      </c>
      <c r="X119" s="110">
        <f t="shared" si="18"/>
        <v>0.76429368824013089</v>
      </c>
      <c r="Y119" s="111">
        <f t="shared" si="19"/>
        <v>0.73290791107530706</v>
      </c>
      <c r="Z119" s="112">
        <f t="shared" si="36"/>
        <v>1.5549292645244918E-3</v>
      </c>
    </row>
    <row r="120" spans="1:26" ht="19" x14ac:dyDescent="0.2">
      <c r="A120" s="214"/>
      <c r="B120" s="11" t="s">
        <v>24</v>
      </c>
      <c r="C120" s="21">
        <v>605.55088499999999</v>
      </c>
      <c r="D120" s="54">
        <v>605.54200000000003</v>
      </c>
      <c r="E120" s="60" t="s">
        <v>104</v>
      </c>
      <c r="F120" s="66">
        <v>60</v>
      </c>
      <c r="G120" s="9">
        <v>2297648.83</v>
      </c>
      <c r="H120" s="9">
        <v>4348394.4000000004</v>
      </c>
      <c r="I120" s="9">
        <v>3454593.74</v>
      </c>
      <c r="J120" s="9">
        <v>2425059.83</v>
      </c>
      <c r="K120" s="9">
        <v>3143784.8</v>
      </c>
      <c r="L120" s="9">
        <v>2610559.09</v>
      </c>
      <c r="M120" s="9">
        <v>8423455.1099999994</v>
      </c>
      <c r="N120" s="9">
        <v>3421719.53</v>
      </c>
      <c r="O120" s="9">
        <v>2677230.3199999998</v>
      </c>
      <c r="P120" s="10">
        <v>3322743.51</v>
      </c>
      <c r="R120" s="108">
        <f t="shared" si="12"/>
        <v>3133896.3200000003</v>
      </c>
      <c r="S120" s="109">
        <f t="shared" si="13"/>
        <v>4091141.5119999992</v>
      </c>
      <c r="T120" s="110">
        <f t="shared" si="14"/>
        <v>0.83300748443394568</v>
      </c>
      <c r="U120" s="110">
        <f t="shared" si="15"/>
        <v>2.6878537928146899</v>
      </c>
      <c r="V120" s="110">
        <f t="shared" si="16"/>
        <v>1.091841969424183</v>
      </c>
      <c r="W120" s="110">
        <f t="shared" si="17"/>
        <v>0.85428171408044529</v>
      </c>
      <c r="X120" s="110">
        <f t="shared" si="18"/>
        <v>1.0602595525559695</v>
      </c>
      <c r="Y120" s="111">
        <f t="shared" si="19"/>
        <v>1.3054489026618465</v>
      </c>
      <c r="Z120" s="112">
        <f t="shared" si="36"/>
        <v>0.43206825305765473</v>
      </c>
    </row>
    <row r="121" spans="1:26" ht="19" x14ac:dyDescent="0.2">
      <c r="A121" s="214"/>
      <c r="B121" s="11" t="s">
        <v>72</v>
      </c>
      <c r="C121" s="21">
        <v>607.56653499999993</v>
      </c>
      <c r="D121" s="54">
        <v>607.56719999999996</v>
      </c>
      <c r="E121" s="60" t="s">
        <v>104</v>
      </c>
      <c r="F121" s="66">
        <v>62</v>
      </c>
      <c r="G121" s="9">
        <v>622366.25</v>
      </c>
      <c r="H121" s="9">
        <v>556806.87</v>
      </c>
      <c r="I121" s="9">
        <v>493713.17</v>
      </c>
      <c r="J121" s="9">
        <v>474814.57</v>
      </c>
      <c r="K121" s="9">
        <v>573030.48</v>
      </c>
      <c r="L121" s="9">
        <v>406692.99</v>
      </c>
      <c r="M121" s="9">
        <v>548432.52</v>
      </c>
      <c r="N121" s="9">
        <v>500052.69</v>
      </c>
      <c r="O121" s="9">
        <v>547232.78</v>
      </c>
      <c r="P121" s="10">
        <v>441942</v>
      </c>
      <c r="R121" s="108">
        <f t="shared" si="12"/>
        <v>544146.26799999992</v>
      </c>
      <c r="S121" s="109">
        <f t="shared" si="13"/>
        <v>488870.59600000002</v>
      </c>
      <c r="T121" s="110">
        <f t="shared" si="14"/>
        <v>0.74739645186723958</v>
      </c>
      <c r="U121" s="110">
        <f t="shared" si="15"/>
        <v>1.0078770217716537</v>
      </c>
      <c r="V121" s="110">
        <f t="shared" si="16"/>
        <v>0.91896741631240975</v>
      </c>
      <c r="W121" s="110">
        <f t="shared" si="17"/>
        <v>1.005672210178606</v>
      </c>
      <c r="X121" s="110">
        <f t="shared" si="18"/>
        <v>0.81217500879745086</v>
      </c>
      <c r="Y121" s="111">
        <f t="shared" si="19"/>
        <v>0.89841762178547191</v>
      </c>
      <c r="Z121" s="112">
        <f t="shared" si="36"/>
        <v>0.19464546069172811</v>
      </c>
    </row>
    <row r="122" spans="1:26" ht="20" thickBot="1" x14ac:dyDescent="0.25">
      <c r="A122" s="215"/>
      <c r="B122" s="22" t="s">
        <v>25</v>
      </c>
      <c r="C122" s="23">
        <v>627.53523499999994</v>
      </c>
      <c r="D122" s="50">
        <v>627.53459999999995</v>
      </c>
      <c r="E122" s="47" t="s">
        <v>104</v>
      </c>
      <c r="F122" s="67">
        <v>59</v>
      </c>
      <c r="G122" s="16">
        <v>4046213.19</v>
      </c>
      <c r="H122" s="16">
        <v>7273221.8099999996</v>
      </c>
      <c r="I122" s="16">
        <v>6053001.4500000002</v>
      </c>
      <c r="J122" s="16">
        <v>4277446.55</v>
      </c>
      <c r="K122" s="16">
        <v>5376805.9400000004</v>
      </c>
      <c r="L122" s="16">
        <v>6497792.2300000004</v>
      </c>
      <c r="M122" s="16">
        <v>4423879.7699999996</v>
      </c>
      <c r="N122" s="16">
        <v>8607910.7100000009</v>
      </c>
      <c r="O122" s="16">
        <v>8570243.2200000007</v>
      </c>
      <c r="P122" s="17">
        <v>12540381.699999999</v>
      </c>
      <c r="R122" s="113">
        <f t="shared" si="12"/>
        <v>5405337.7880000006</v>
      </c>
      <c r="S122" s="114">
        <f t="shared" si="13"/>
        <v>8128041.5259999987</v>
      </c>
      <c r="T122" s="115">
        <f t="shared" si="14"/>
        <v>1.2021065999659224</v>
      </c>
      <c r="U122" s="115">
        <f t="shared" si="15"/>
        <v>0.81842799534584776</v>
      </c>
      <c r="V122" s="115">
        <f t="shared" si="16"/>
        <v>1.592483402075223</v>
      </c>
      <c r="W122" s="115">
        <f t="shared" si="17"/>
        <v>1.5855148292538124</v>
      </c>
      <c r="X122" s="115">
        <f t="shared" si="18"/>
        <v>2.319999635885845</v>
      </c>
      <c r="Y122" s="116">
        <f t="shared" si="19"/>
        <v>1.5037064925053301</v>
      </c>
      <c r="Z122" s="117">
        <f t="shared" si="36"/>
        <v>0.10141623519165301</v>
      </c>
    </row>
    <row r="123" spans="1:26" ht="17" thickBot="1" x14ac:dyDescent="0.25">
      <c r="A123" s="80"/>
      <c r="Y123" s="97"/>
    </row>
    <row r="124" spans="1:26" ht="18" x14ac:dyDescent="0.2">
      <c r="A124" s="213" t="s">
        <v>73</v>
      </c>
      <c r="B124" s="3" t="s">
        <v>74</v>
      </c>
      <c r="C124" s="56">
        <v>824.77070000000003</v>
      </c>
      <c r="D124" s="56">
        <v>824.7722</v>
      </c>
      <c r="E124" s="70" t="s">
        <v>108</v>
      </c>
      <c r="F124" s="62">
        <v>67</v>
      </c>
      <c r="G124" s="25">
        <v>2854510.95</v>
      </c>
      <c r="H124" s="25">
        <v>2983883.24</v>
      </c>
      <c r="I124" s="25">
        <v>2781760.36</v>
      </c>
      <c r="J124" s="25">
        <v>2584862.52</v>
      </c>
      <c r="K124" s="25">
        <v>2866781.07</v>
      </c>
      <c r="L124" s="4">
        <v>5579929.7000000002</v>
      </c>
      <c r="M124" s="25">
        <v>3481964.34</v>
      </c>
      <c r="N124" s="25">
        <v>4033903.03</v>
      </c>
      <c r="O124" s="25">
        <v>3496215.01</v>
      </c>
      <c r="P124" s="26">
        <v>3645331.27</v>
      </c>
      <c r="R124" s="103">
        <f t="shared" si="12"/>
        <v>2814359.628</v>
      </c>
      <c r="S124" s="104">
        <f t="shared" si="13"/>
        <v>4047468.6699999995</v>
      </c>
      <c r="T124" s="105">
        <f t="shared" si="14"/>
        <v>1.9826640648499241</v>
      </c>
      <c r="U124" s="105">
        <f t="shared" si="15"/>
        <v>1.2372137183030967</v>
      </c>
      <c r="V124" s="105">
        <f t="shared" si="16"/>
        <v>1.4333289142818815</v>
      </c>
      <c r="W124" s="105">
        <f t="shared" si="17"/>
        <v>1.2422772751627886</v>
      </c>
      <c r="X124" s="105">
        <f t="shared" si="18"/>
        <v>1.2952613566982278</v>
      </c>
      <c r="Y124" s="106">
        <f t="shared" si="19"/>
        <v>1.438149065859184</v>
      </c>
      <c r="Z124" s="107">
        <f>TTEST(G124:K124,L124:P124,2,2)</f>
        <v>1.5283265842599541E-2</v>
      </c>
    </row>
    <row r="125" spans="1:26" ht="18" x14ac:dyDescent="0.2">
      <c r="A125" s="214"/>
      <c r="B125" s="8" t="s">
        <v>75</v>
      </c>
      <c r="C125" s="58">
        <v>848.77070000000003</v>
      </c>
      <c r="D125" s="58">
        <v>848.76110000000006</v>
      </c>
      <c r="E125" s="41" t="s">
        <v>108</v>
      </c>
      <c r="F125" s="63">
        <v>66</v>
      </c>
      <c r="G125" s="78">
        <v>5445608.0099999998</v>
      </c>
      <c r="H125" s="78">
        <v>6078947.7999999998</v>
      </c>
      <c r="I125" s="78">
        <v>4687157.66</v>
      </c>
      <c r="J125" s="78">
        <v>6100800.04</v>
      </c>
      <c r="K125" s="78">
        <v>6078314.7699999996</v>
      </c>
      <c r="L125" s="91">
        <v>13336661.310000001</v>
      </c>
      <c r="M125" s="78">
        <v>8878798.2599999998</v>
      </c>
      <c r="N125" s="78">
        <v>11455903.359999999</v>
      </c>
      <c r="O125" s="78">
        <v>11089558.109999999</v>
      </c>
      <c r="P125" s="27">
        <v>11782078.810000001</v>
      </c>
      <c r="R125" s="108">
        <f t="shared" si="12"/>
        <v>5678165.6559999995</v>
      </c>
      <c r="S125" s="109">
        <f t="shared" si="13"/>
        <v>11308599.970000001</v>
      </c>
      <c r="T125" s="110">
        <f t="shared" si="14"/>
        <v>2.348762279576579</v>
      </c>
      <c r="U125" s="110">
        <f t="shared" si="15"/>
        <v>1.5636736928620527</v>
      </c>
      <c r="V125" s="110">
        <f t="shared" si="16"/>
        <v>2.0175359533399284</v>
      </c>
      <c r="W125" s="110">
        <f t="shared" si="17"/>
        <v>1.9530177141418714</v>
      </c>
      <c r="X125" s="110">
        <f t="shared" si="18"/>
        <v>2.0749797599776123</v>
      </c>
      <c r="Y125" s="111">
        <f t="shared" si="19"/>
        <v>1.9915938799796087</v>
      </c>
      <c r="Z125" s="112">
        <f>TTEST(G125:K125,L125:P125,2,2)</f>
        <v>8.2613838326019203E-5</v>
      </c>
    </row>
    <row r="126" spans="1:26" ht="18" x14ac:dyDescent="0.2">
      <c r="A126" s="214"/>
      <c r="B126" s="8" t="s">
        <v>76</v>
      </c>
      <c r="C126" s="58">
        <v>850.78639999999996</v>
      </c>
      <c r="D126" s="58">
        <v>850.78819999999996</v>
      </c>
      <c r="E126" s="41" t="s">
        <v>108</v>
      </c>
      <c r="F126" s="63">
        <v>67</v>
      </c>
      <c r="G126" s="78">
        <v>6170364.1200000001</v>
      </c>
      <c r="H126" s="78">
        <v>6595029.5800000001</v>
      </c>
      <c r="I126" s="78">
        <v>5319684.53</v>
      </c>
      <c r="J126" s="78">
        <v>6566149.5199999996</v>
      </c>
      <c r="K126" s="78">
        <v>7014104.8399999999</v>
      </c>
      <c r="L126" s="91">
        <v>17347042.43</v>
      </c>
      <c r="M126" s="78">
        <v>11187186.68</v>
      </c>
      <c r="N126" s="78">
        <v>13535626.67</v>
      </c>
      <c r="O126" s="78">
        <v>12440987.220000001</v>
      </c>
      <c r="P126" s="27">
        <v>12754784.85</v>
      </c>
      <c r="R126" s="108">
        <f t="shared" si="12"/>
        <v>6333066.5180000002</v>
      </c>
      <c r="S126" s="109">
        <f t="shared" si="13"/>
        <v>13453125.569999998</v>
      </c>
      <c r="T126" s="110">
        <f t="shared" si="14"/>
        <v>2.7391220952276125</v>
      </c>
      <c r="U126" s="110">
        <f t="shared" si="15"/>
        <v>1.7664723160894487</v>
      </c>
      <c r="V126" s="110">
        <f t="shared" si="16"/>
        <v>2.1372942525597516</v>
      </c>
      <c r="W126" s="110">
        <f t="shared" si="17"/>
        <v>1.9644491629197192</v>
      </c>
      <c r="X126" s="110">
        <f t="shared" si="18"/>
        <v>2.0139982445704669</v>
      </c>
      <c r="Y126" s="111">
        <f t="shared" si="19"/>
        <v>2.1242672142733996</v>
      </c>
      <c r="Z126" s="112">
        <f>TTEST(G126:K126,L126:P126,2,2)</f>
        <v>1.7393535432061179E-4</v>
      </c>
    </row>
    <row r="127" spans="1:26" s="82" customFormat="1" ht="18" x14ac:dyDescent="0.2">
      <c r="A127" s="214"/>
      <c r="B127" s="13" t="s">
        <v>131</v>
      </c>
      <c r="C127" s="58">
        <v>868.73749999999995</v>
      </c>
      <c r="D127" s="58">
        <v>868.73670000000004</v>
      </c>
      <c r="E127" s="81" t="s">
        <v>108</v>
      </c>
      <c r="F127" s="66">
        <v>66</v>
      </c>
      <c r="G127" s="202" t="s">
        <v>147</v>
      </c>
      <c r="H127" s="194"/>
      <c r="I127" s="194"/>
      <c r="J127" s="194"/>
      <c r="K127" s="194"/>
      <c r="L127" s="194"/>
      <c r="M127" s="194"/>
      <c r="N127" s="194"/>
      <c r="O127" s="194"/>
      <c r="P127" s="195"/>
      <c r="R127" s="193" t="s">
        <v>147</v>
      </c>
      <c r="S127" s="194"/>
      <c r="T127" s="194"/>
      <c r="U127" s="194"/>
      <c r="V127" s="194"/>
      <c r="W127" s="194"/>
      <c r="X127" s="194"/>
      <c r="Y127" s="194"/>
      <c r="Z127" s="195"/>
    </row>
    <row r="128" spans="1:26" s="82" customFormat="1" ht="18" x14ac:dyDescent="0.2">
      <c r="A128" s="214"/>
      <c r="B128" s="13" t="s">
        <v>77</v>
      </c>
      <c r="C128" s="54">
        <v>876.80200000000002</v>
      </c>
      <c r="D128" s="54">
        <v>876.8021</v>
      </c>
      <c r="E128" s="81" t="s">
        <v>108</v>
      </c>
      <c r="F128" s="66">
        <v>67</v>
      </c>
      <c r="G128" s="91">
        <v>6580245.5999999996</v>
      </c>
      <c r="H128" s="91">
        <v>7117895.5899999999</v>
      </c>
      <c r="I128" s="91">
        <v>5074920.13</v>
      </c>
      <c r="J128" s="91">
        <v>9817956.2100000009</v>
      </c>
      <c r="K128" s="91">
        <v>7541956.04</v>
      </c>
      <c r="L128" s="91">
        <v>18188464.899999999</v>
      </c>
      <c r="M128" s="91">
        <v>13487196.119999999</v>
      </c>
      <c r="N128" s="91">
        <v>16313978.699999999</v>
      </c>
      <c r="O128" s="91">
        <v>16446921.029999999</v>
      </c>
      <c r="P128" s="10">
        <v>17190151.359999999</v>
      </c>
      <c r="R128" s="108">
        <f t="shared" si="12"/>
        <v>7226594.7139999997</v>
      </c>
      <c r="S128" s="109">
        <f t="shared" si="13"/>
        <v>16325342.422</v>
      </c>
      <c r="T128" s="110">
        <f t="shared" si="14"/>
        <v>2.5168790585092164</v>
      </c>
      <c r="U128" s="110">
        <f t="shared" si="15"/>
        <v>1.8663280083870495</v>
      </c>
      <c r="V128" s="110">
        <f t="shared" si="16"/>
        <v>2.2574918541363767</v>
      </c>
      <c r="W128" s="110">
        <f t="shared" si="17"/>
        <v>2.2758881161742148</v>
      </c>
      <c r="X128" s="110">
        <f t="shared" si="18"/>
        <v>2.3787346655400108</v>
      </c>
      <c r="Y128" s="111">
        <f t="shared" si="19"/>
        <v>2.2590643405493736</v>
      </c>
      <c r="Z128" s="112">
        <f>TTEST(G128:K128,L128:P128,2,2)</f>
        <v>3.4123183808449918E-5</v>
      </c>
    </row>
    <row r="129" spans="1:26" s="82" customFormat="1" ht="18" x14ac:dyDescent="0.2">
      <c r="A129" s="214"/>
      <c r="B129" s="13" t="s">
        <v>132</v>
      </c>
      <c r="C129" s="58">
        <v>894.75360000000001</v>
      </c>
      <c r="D129" s="58">
        <v>894.75649999999996</v>
      </c>
      <c r="E129" s="81" t="s">
        <v>108</v>
      </c>
      <c r="F129" s="66">
        <v>66</v>
      </c>
      <c r="G129" s="202" t="s">
        <v>147</v>
      </c>
      <c r="H129" s="194"/>
      <c r="I129" s="194"/>
      <c r="J129" s="194"/>
      <c r="K129" s="194"/>
      <c r="L129" s="194"/>
      <c r="M129" s="194"/>
      <c r="N129" s="194"/>
      <c r="O129" s="194"/>
      <c r="P129" s="195"/>
      <c r="R129" s="193" t="s">
        <v>147</v>
      </c>
      <c r="S129" s="194"/>
      <c r="T129" s="194"/>
      <c r="U129" s="194"/>
      <c r="V129" s="194"/>
      <c r="W129" s="194"/>
      <c r="X129" s="194"/>
      <c r="Y129" s="194"/>
      <c r="Z129" s="195"/>
    </row>
    <row r="130" spans="1:26" s="82" customFormat="1" ht="18" x14ac:dyDescent="0.2">
      <c r="A130" s="214"/>
      <c r="B130" s="13" t="s">
        <v>78</v>
      </c>
      <c r="C130" s="58">
        <v>896.77120000000002</v>
      </c>
      <c r="D130" s="58">
        <v>896.7595</v>
      </c>
      <c r="E130" s="81" t="s">
        <v>108</v>
      </c>
      <c r="F130" s="66">
        <v>66</v>
      </c>
      <c r="G130" s="202" t="s">
        <v>147</v>
      </c>
      <c r="H130" s="194"/>
      <c r="I130" s="194"/>
      <c r="J130" s="194"/>
      <c r="K130" s="194"/>
      <c r="L130" s="194"/>
      <c r="M130" s="194"/>
      <c r="N130" s="194"/>
      <c r="O130" s="194"/>
      <c r="P130" s="195"/>
      <c r="R130" s="193" t="s">
        <v>147</v>
      </c>
      <c r="S130" s="194"/>
      <c r="T130" s="194"/>
      <c r="U130" s="194"/>
      <c r="V130" s="194"/>
      <c r="W130" s="194"/>
      <c r="X130" s="194"/>
      <c r="Y130" s="194"/>
      <c r="Z130" s="195"/>
    </row>
    <row r="131" spans="1:26" s="82" customFormat="1" ht="18" x14ac:dyDescent="0.2">
      <c r="A131" s="214"/>
      <c r="B131" s="13" t="s">
        <v>164</v>
      </c>
      <c r="C131" s="58">
        <v>898.78750000000002</v>
      </c>
      <c r="D131" s="58">
        <v>898.77160000000003</v>
      </c>
      <c r="E131" s="81" t="s">
        <v>108</v>
      </c>
      <c r="F131" s="66">
        <v>67</v>
      </c>
      <c r="G131" s="202" t="s">
        <v>147</v>
      </c>
      <c r="H131" s="194"/>
      <c r="I131" s="194"/>
      <c r="J131" s="194"/>
      <c r="K131" s="194"/>
      <c r="L131" s="194"/>
      <c r="M131" s="194"/>
      <c r="N131" s="194"/>
      <c r="O131" s="194"/>
      <c r="P131" s="195"/>
      <c r="R131" s="193" t="s">
        <v>147</v>
      </c>
      <c r="S131" s="194"/>
      <c r="T131" s="194"/>
      <c r="U131" s="194"/>
      <c r="V131" s="194"/>
      <c r="W131" s="194"/>
      <c r="X131" s="194"/>
      <c r="Y131" s="194"/>
      <c r="Z131" s="195"/>
    </row>
    <row r="132" spans="1:26" s="82" customFormat="1" ht="18" x14ac:dyDescent="0.2">
      <c r="A132" s="214"/>
      <c r="B132" s="13" t="s">
        <v>79</v>
      </c>
      <c r="C132" s="54">
        <v>900.80200000000002</v>
      </c>
      <c r="D132" s="54">
        <v>900.80129999999997</v>
      </c>
      <c r="E132" s="81" t="s">
        <v>108</v>
      </c>
      <c r="F132" s="66">
        <v>67</v>
      </c>
      <c r="G132" s="91">
        <v>2087370.28</v>
      </c>
      <c r="H132" s="91">
        <v>2110737.2000000002</v>
      </c>
      <c r="I132" s="91">
        <v>1638294.13</v>
      </c>
      <c r="J132" s="91">
        <v>2938040.49</v>
      </c>
      <c r="K132" s="91">
        <v>2197695.09</v>
      </c>
      <c r="L132" s="91">
        <v>7377698.8399999999</v>
      </c>
      <c r="M132" s="91">
        <v>5327840.6500000004</v>
      </c>
      <c r="N132" s="91">
        <v>6717956.9900000002</v>
      </c>
      <c r="O132" s="91">
        <v>6828395.0899999999</v>
      </c>
      <c r="P132" s="10">
        <v>6851801.8200000003</v>
      </c>
      <c r="R132" s="108">
        <f t="shared" si="12"/>
        <v>2194427.4380000001</v>
      </c>
      <c r="S132" s="109">
        <f t="shared" si="13"/>
        <v>6620738.6780000003</v>
      </c>
      <c r="T132" s="110">
        <f t="shared" si="14"/>
        <v>3.362015399663445</v>
      </c>
      <c r="U132" s="110">
        <f t="shared" si="15"/>
        <v>2.4278955675361913</v>
      </c>
      <c r="V132" s="110">
        <f t="shared" si="16"/>
        <v>3.0613712140433051</v>
      </c>
      <c r="W132" s="110">
        <f t="shared" si="17"/>
        <v>3.1116978268478976</v>
      </c>
      <c r="X132" s="110">
        <f t="shared" si="18"/>
        <v>3.1223642674850658</v>
      </c>
      <c r="Y132" s="111">
        <f t="shared" si="19"/>
        <v>3.0170688551151814</v>
      </c>
      <c r="Z132" s="112">
        <f>TTEST(G132:K132,L132:P132,2,2)</f>
        <v>4.1144604510516037E-6</v>
      </c>
    </row>
    <row r="133" spans="1:26" s="82" customFormat="1" ht="18" x14ac:dyDescent="0.2">
      <c r="A133" s="214"/>
      <c r="B133" s="13" t="s">
        <v>80</v>
      </c>
      <c r="C133" s="54">
        <v>902.81769999999995</v>
      </c>
      <c r="D133" s="54">
        <v>902.81550000000004</v>
      </c>
      <c r="E133" s="81" t="s">
        <v>108</v>
      </c>
      <c r="F133" s="66">
        <v>67</v>
      </c>
      <c r="G133" s="91">
        <v>3429722.44</v>
      </c>
      <c r="H133" s="91">
        <v>3605785.94</v>
      </c>
      <c r="I133" s="91">
        <v>2683661.71</v>
      </c>
      <c r="J133" s="91">
        <v>4302990.3899999997</v>
      </c>
      <c r="K133" s="91">
        <v>3914770.66</v>
      </c>
      <c r="L133" s="91">
        <v>8050457.1399999997</v>
      </c>
      <c r="M133" s="91">
        <v>6418690.2300000004</v>
      </c>
      <c r="N133" s="91">
        <v>7776990.9500000002</v>
      </c>
      <c r="O133" s="91">
        <v>8201506.6399999997</v>
      </c>
      <c r="P133" s="10">
        <v>8634926.7200000007</v>
      </c>
      <c r="R133" s="108">
        <f t="shared" si="12"/>
        <v>3587386.2280000001</v>
      </c>
      <c r="S133" s="109">
        <f t="shared" si="13"/>
        <v>7816514.3360000001</v>
      </c>
      <c r="T133" s="110">
        <f t="shared" si="14"/>
        <v>2.2441010329930942</v>
      </c>
      <c r="U133" s="110">
        <f t="shared" si="15"/>
        <v>1.7892386885753524</v>
      </c>
      <c r="V133" s="110">
        <f t="shared" si="16"/>
        <v>2.1678711060714928</v>
      </c>
      <c r="W133" s="110">
        <f t="shared" si="17"/>
        <v>2.2862067585547967</v>
      </c>
      <c r="X133" s="110">
        <f t="shared" si="18"/>
        <v>2.4070245496855938</v>
      </c>
      <c r="Y133" s="111">
        <f t="shared" si="19"/>
        <v>2.1788884271760658</v>
      </c>
      <c r="Z133" s="112">
        <f>TTEST(G133:K133,L133:P133,2,2)</f>
        <v>1.6647573023356587E-5</v>
      </c>
    </row>
    <row r="134" spans="1:26" s="82" customFormat="1" ht="18" x14ac:dyDescent="0.2">
      <c r="A134" s="214"/>
      <c r="B134" s="13" t="s">
        <v>81</v>
      </c>
      <c r="C134" s="54">
        <v>904.83330000000001</v>
      </c>
      <c r="D134" s="54">
        <v>904.83209999999997</v>
      </c>
      <c r="E134" s="81" t="s">
        <v>108</v>
      </c>
      <c r="F134" s="66">
        <v>67</v>
      </c>
      <c r="G134" s="91">
        <v>2289195.1</v>
      </c>
      <c r="H134" s="91">
        <v>2442022.41</v>
      </c>
      <c r="I134" s="91">
        <v>1848285.23</v>
      </c>
      <c r="J134" s="91">
        <v>2593550.15</v>
      </c>
      <c r="K134" s="91">
        <v>2490003.65</v>
      </c>
      <c r="L134" s="91">
        <v>6967339.1500000004</v>
      </c>
      <c r="M134" s="91">
        <v>5305840.25</v>
      </c>
      <c r="N134" s="91">
        <v>6629840.9800000004</v>
      </c>
      <c r="O134" s="91">
        <v>6397440.3700000001</v>
      </c>
      <c r="P134" s="10">
        <v>7144938.1299999999</v>
      </c>
      <c r="R134" s="108">
        <f t="shared" si="12"/>
        <v>2332611.3080000002</v>
      </c>
      <c r="S134" s="109">
        <f t="shared" si="13"/>
        <v>6489079.7760000005</v>
      </c>
      <c r="T134" s="110">
        <f t="shared" si="14"/>
        <v>2.9869267657687271</v>
      </c>
      <c r="U134" s="110">
        <f t="shared" si="15"/>
        <v>2.2746353975919247</v>
      </c>
      <c r="V134" s="110">
        <f t="shared" si="16"/>
        <v>2.8422399210970473</v>
      </c>
      <c r="W134" s="110">
        <f t="shared" si="17"/>
        <v>2.7426088298805418</v>
      </c>
      <c r="X134" s="110">
        <f t="shared" si="18"/>
        <v>3.0630641742563305</v>
      </c>
      <c r="Y134" s="111">
        <f t="shared" si="19"/>
        <v>2.7818950177189143</v>
      </c>
      <c r="Z134" s="112">
        <f>TTEST(G134:K134,L134:P134,2,2)</f>
        <v>2.2441217672377551E-6</v>
      </c>
    </row>
    <row r="135" spans="1:26" s="82" customFormat="1" ht="18" x14ac:dyDescent="0.2">
      <c r="A135" s="214"/>
      <c r="B135" s="13" t="s">
        <v>82</v>
      </c>
      <c r="C135" s="54">
        <v>916.73940000000005</v>
      </c>
      <c r="D135" s="54">
        <v>916.73900000000003</v>
      </c>
      <c r="E135" s="81" t="s">
        <v>108</v>
      </c>
      <c r="F135" s="66">
        <v>65</v>
      </c>
      <c r="G135" s="91">
        <v>15607.91</v>
      </c>
      <c r="H135" s="91">
        <v>18004.13</v>
      </c>
      <c r="I135" s="91">
        <v>11208.27</v>
      </c>
      <c r="J135" s="91">
        <v>36285.15</v>
      </c>
      <c r="K135" s="91">
        <v>15799.6</v>
      </c>
      <c r="L135" s="91">
        <v>116233.4</v>
      </c>
      <c r="M135" s="91">
        <v>86654.52</v>
      </c>
      <c r="N135" s="91">
        <v>110441.34</v>
      </c>
      <c r="O135" s="91">
        <v>127283.76</v>
      </c>
      <c r="P135" s="10">
        <v>100703.07</v>
      </c>
      <c r="R135" s="108">
        <f t="shared" si="12"/>
        <v>19381.011999999999</v>
      </c>
      <c r="S135" s="109">
        <f t="shared" si="13"/>
        <v>108263.21800000002</v>
      </c>
      <c r="T135" s="110">
        <f t="shared" si="14"/>
        <v>5.9972822884584147</v>
      </c>
      <c r="U135" s="110">
        <f t="shared" si="15"/>
        <v>4.4711039856948656</v>
      </c>
      <c r="V135" s="110">
        <f t="shared" si="16"/>
        <v>5.6984299891048007</v>
      </c>
      <c r="W135" s="110">
        <f t="shared" si="17"/>
        <v>6.5674465296239433</v>
      </c>
      <c r="X135" s="110">
        <f t="shared" si="18"/>
        <v>5.1959655151134534</v>
      </c>
      <c r="Y135" s="111">
        <f t="shared" si="19"/>
        <v>5.5860456615990959</v>
      </c>
      <c r="Z135" s="112">
        <f>TTEST(G135:K135,L135:P135,2,2)</f>
        <v>4.5182907890196028E-6</v>
      </c>
    </row>
    <row r="136" spans="1:26" s="82" customFormat="1" ht="18" x14ac:dyDescent="0.2">
      <c r="A136" s="214"/>
      <c r="B136" s="13" t="s">
        <v>83</v>
      </c>
      <c r="C136" s="54">
        <v>920.77070000000003</v>
      </c>
      <c r="D136" s="54">
        <v>920.77009999999996</v>
      </c>
      <c r="E136" s="81" t="s">
        <v>108</v>
      </c>
      <c r="F136" s="66">
        <v>66</v>
      </c>
      <c r="G136" s="91">
        <v>437358.68</v>
      </c>
      <c r="H136" s="91">
        <v>412267.87</v>
      </c>
      <c r="I136" s="91">
        <v>297014.63</v>
      </c>
      <c r="J136" s="91">
        <v>1542186.12</v>
      </c>
      <c r="K136" s="91">
        <v>416697.63</v>
      </c>
      <c r="L136" s="91">
        <v>1902419.18</v>
      </c>
      <c r="M136" s="91">
        <v>1434117.53</v>
      </c>
      <c r="N136" s="91">
        <v>1809754.56</v>
      </c>
      <c r="O136" s="91">
        <v>1874423.25</v>
      </c>
      <c r="P136" s="10">
        <v>1850651.02</v>
      </c>
      <c r="R136" s="108">
        <f t="shared" ref="R136:R167" si="37">AVERAGE(G136:K136)</f>
        <v>621104.98600000003</v>
      </c>
      <c r="S136" s="109">
        <f t="shared" ref="S136:S167" si="38">AVERAGE(L136:P136)</f>
        <v>1774273.1079999998</v>
      </c>
      <c r="T136" s="110">
        <f t="shared" ref="T136:T167" si="39">L136/$R136</f>
        <v>3.0629591178326168</v>
      </c>
      <c r="U136" s="110">
        <f t="shared" ref="U136:U167" si="40">M136/$R136</f>
        <v>2.3089776484260907</v>
      </c>
      <c r="V136" s="110">
        <f t="shared" ref="V136:V167" si="41">N136/$R136</f>
        <v>2.9137659506729512</v>
      </c>
      <c r="W136" s="110">
        <f t="shared" ref="W136:W167" si="42">O136/$R136</f>
        <v>3.0178847252081145</v>
      </c>
      <c r="X136" s="110">
        <f t="shared" ref="X136:X167" si="43">P136/$R136</f>
        <v>2.9796106322031681</v>
      </c>
      <c r="Y136" s="111">
        <f t="shared" ref="Y136:Y167" si="44">AVERAGE(T136:X136)</f>
        <v>2.8566396148685884</v>
      </c>
      <c r="Z136" s="112">
        <f>TTEST(G136:K136,L136:P136,2,2)</f>
        <v>1.6118207422328871E-3</v>
      </c>
    </row>
    <row r="137" spans="1:26" s="82" customFormat="1" ht="18" x14ac:dyDescent="0.2">
      <c r="A137" s="214"/>
      <c r="B137" s="13" t="s">
        <v>133</v>
      </c>
      <c r="C137" s="58">
        <v>922.78740000000005</v>
      </c>
      <c r="D137" s="58">
        <v>922.77210000000002</v>
      </c>
      <c r="E137" s="81" t="s">
        <v>108</v>
      </c>
      <c r="F137" s="66">
        <v>66</v>
      </c>
      <c r="G137" s="202" t="s">
        <v>147</v>
      </c>
      <c r="H137" s="194"/>
      <c r="I137" s="194"/>
      <c r="J137" s="194"/>
      <c r="K137" s="194"/>
      <c r="L137" s="194"/>
      <c r="M137" s="194"/>
      <c r="N137" s="194"/>
      <c r="O137" s="194"/>
      <c r="P137" s="195"/>
      <c r="R137" s="193" t="s">
        <v>147</v>
      </c>
      <c r="S137" s="194"/>
      <c r="T137" s="194"/>
      <c r="U137" s="194"/>
      <c r="V137" s="194"/>
      <c r="W137" s="194"/>
      <c r="X137" s="194"/>
      <c r="Y137" s="194"/>
      <c r="Z137" s="195"/>
    </row>
    <row r="138" spans="1:26" s="82" customFormat="1" ht="18" x14ac:dyDescent="0.2">
      <c r="A138" s="214"/>
      <c r="B138" s="13" t="s">
        <v>84</v>
      </c>
      <c r="C138" s="58">
        <v>924.80340000000001</v>
      </c>
      <c r="D138" s="58">
        <v>924.7894</v>
      </c>
      <c r="E138" s="81" t="s">
        <v>108</v>
      </c>
      <c r="F138" s="66">
        <v>67</v>
      </c>
      <c r="G138" s="202" t="s">
        <v>147</v>
      </c>
      <c r="H138" s="194"/>
      <c r="I138" s="194"/>
      <c r="J138" s="194"/>
      <c r="K138" s="194"/>
      <c r="L138" s="194"/>
      <c r="M138" s="194"/>
      <c r="N138" s="194"/>
      <c r="O138" s="194"/>
      <c r="P138" s="195"/>
      <c r="R138" s="193" t="s">
        <v>147</v>
      </c>
      <c r="S138" s="194"/>
      <c r="T138" s="194"/>
      <c r="U138" s="194"/>
      <c r="V138" s="194"/>
      <c r="W138" s="194"/>
      <c r="X138" s="194"/>
      <c r="Y138" s="194"/>
      <c r="Z138" s="195"/>
    </row>
    <row r="139" spans="1:26" s="82" customFormat="1" ht="18" x14ac:dyDescent="0.2">
      <c r="A139" s="214"/>
      <c r="B139" s="13" t="s">
        <v>134</v>
      </c>
      <c r="C139" s="58">
        <v>926.81759999999997</v>
      </c>
      <c r="D139" s="58">
        <v>926.82159999999999</v>
      </c>
      <c r="E139" s="81" t="s">
        <v>108</v>
      </c>
      <c r="F139" s="66">
        <v>67</v>
      </c>
      <c r="G139" s="202" t="s">
        <v>147</v>
      </c>
      <c r="H139" s="194"/>
      <c r="I139" s="194"/>
      <c r="J139" s="194"/>
      <c r="K139" s="194"/>
      <c r="L139" s="194"/>
      <c r="M139" s="194"/>
      <c r="N139" s="194"/>
      <c r="O139" s="194"/>
      <c r="P139" s="195"/>
      <c r="R139" s="193" t="s">
        <v>147</v>
      </c>
      <c r="S139" s="194"/>
      <c r="T139" s="194"/>
      <c r="U139" s="194"/>
      <c r="V139" s="194"/>
      <c r="W139" s="194"/>
      <c r="X139" s="194"/>
      <c r="Y139" s="194"/>
      <c r="Z139" s="195"/>
    </row>
    <row r="140" spans="1:26" s="82" customFormat="1" ht="18" x14ac:dyDescent="0.2">
      <c r="A140" s="214"/>
      <c r="B140" s="13" t="s">
        <v>85</v>
      </c>
      <c r="C140" s="54">
        <v>932.8646</v>
      </c>
      <c r="D140" s="54">
        <v>932.86210000000005</v>
      </c>
      <c r="E140" s="81" t="s">
        <v>108</v>
      </c>
      <c r="F140" s="66">
        <v>68</v>
      </c>
      <c r="G140" s="91">
        <v>426810.99</v>
      </c>
      <c r="H140" s="91">
        <v>409348.78</v>
      </c>
      <c r="I140" s="91">
        <v>355049.51</v>
      </c>
      <c r="J140" s="91">
        <v>419455.58</v>
      </c>
      <c r="K140" s="91">
        <v>423219.81</v>
      </c>
      <c r="L140" s="91">
        <v>873865.68</v>
      </c>
      <c r="M140" s="91">
        <v>628910.43000000005</v>
      </c>
      <c r="N140" s="91">
        <v>813818.69</v>
      </c>
      <c r="O140" s="91">
        <v>765635.35</v>
      </c>
      <c r="P140" s="10">
        <v>823035.42</v>
      </c>
      <c r="R140" s="108">
        <f t="shared" si="37"/>
        <v>406776.93400000001</v>
      </c>
      <c r="S140" s="109">
        <f t="shared" si="38"/>
        <v>781053.11399999994</v>
      </c>
      <c r="T140" s="110">
        <f t="shared" si="39"/>
        <v>2.148267531806511</v>
      </c>
      <c r="U140" s="110">
        <f t="shared" si="40"/>
        <v>1.5460818385538055</v>
      </c>
      <c r="V140" s="110">
        <f t="shared" si="41"/>
        <v>2.0006510251144181</v>
      </c>
      <c r="W140" s="110">
        <f t="shared" si="42"/>
        <v>1.8821995201920667</v>
      </c>
      <c r="X140" s="110">
        <f t="shared" si="43"/>
        <v>2.0233089715947368</v>
      </c>
      <c r="Y140" s="111">
        <f t="shared" si="44"/>
        <v>1.9201017774523077</v>
      </c>
      <c r="Z140" s="112">
        <f>TTEST(G140:K140,L140:P140,2,2)</f>
        <v>2.7040816369205732E-5</v>
      </c>
    </row>
    <row r="141" spans="1:26" s="82" customFormat="1" ht="18" x14ac:dyDescent="0.2">
      <c r="A141" s="214"/>
      <c r="B141" s="13" t="s">
        <v>135</v>
      </c>
      <c r="C141" s="58">
        <v>942.75</v>
      </c>
      <c r="D141" s="58">
        <v>942.75869999999998</v>
      </c>
      <c r="E141" s="81" t="s">
        <v>108</v>
      </c>
      <c r="F141" s="91">
        <v>66</v>
      </c>
      <c r="G141" s="202" t="s">
        <v>147</v>
      </c>
      <c r="H141" s="194"/>
      <c r="I141" s="194"/>
      <c r="J141" s="194"/>
      <c r="K141" s="194"/>
      <c r="L141" s="194"/>
      <c r="M141" s="194"/>
      <c r="N141" s="194"/>
      <c r="O141" s="194"/>
      <c r="P141" s="195"/>
      <c r="R141" s="193" t="s">
        <v>147</v>
      </c>
      <c r="S141" s="194"/>
      <c r="T141" s="194"/>
      <c r="U141" s="194"/>
      <c r="V141" s="194"/>
      <c r="W141" s="194"/>
      <c r="X141" s="194"/>
      <c r="Y141" s="194"/>
      <c r="Z141" s="195"/>
    </row>
    <row r="142" spans="1:26" s="82" customFormat="1" ht="18" x14ac:dyDescent="0.2">
      <c r="A142" s="214"/>
      <c r="B142" s="13" t="s">
        <v>136</v>
      </c>
      <c r="C142" s="58">
        <v>944.76890000000003</v>
      </c>
      <c r="D142" s="58">
        <v>944.7586</v>
      </c>
      <c r="E142" s="81" t="s">
        <v>108</v>
      </c>
      <c r="F142" s="91">
        <v>66</v>
      </c>
      <c r="G142" s="202" t="s">
        <v>147</v>
      </c>
      <c r="H142" s="194"/>
      <c r="I142" s="194"/>
      <c r="J142" s="194"/>
      <c r="K142" s="194"/>
      <c r="L142" s="194"/>
      <c r="M142" s="194"/>
      <c r="N142" s="194"/>
      <c r="O142" s="194"/>
      <c r="P142" s="195"/>
      <c r="R142" s="193" t="s">
        <v>147</v>
      </c>
      <c r="S142" s="194"/>
      <c r="T142" s="194"/>
      <c r="U142" s="194"/>
      <c r="V142" s="194"/>
      <c r="W142" s="194"/>
      <c r="X142" s="194"/>
      <c r="Y142" s="194"/>
      <c r="Z142" s="195"/>
    </row>
    <row r="143" spans="1:26" s="82" customFormat="1" ht="18" x14ac:dyDescent="0.2">
      <c r="A143" s="214"/>
      <c r="B143" s="13" t="s">
        <v>137</v>
      </c>
      <c r="C143" s="58">
        <v>946.78510000000006</v>
      </c>
      <c r="D143" s="58">
        <v>946.77170000000001</v>
      </c>
      <c r="E143" s="81" t="s">
        <v>108</v>
      </c>
      <c r="F143" s="91">
        <v>66</v>
      </c>
      <c r="G143" s="202" t="s">
        <v>147</v>
      </c>
      <c r="H143" s="194"/>
      <c r="I143" s="194"/>
      <c r="J143" s="194"/>
      <c r="K143" s="194"/>
      <c r="L143" s="194"/>
      <c r="M143" s="194"/>
      <c r="N143" s="194"/>
      <c r="O143" s="194"/>
      <c r="P143" s="195"/>
      <c r="R143" s="193" t="s">
        <v>147</v>
      </c>
      <c r="S143" s="194"/>
      <c r="T143" s="194"/>
      <c r="U143" s="194"/>
      <c r="V143" s="194"/>
      <c r="W143" s="194"/>
      <c r="X143" s="194"/>
      <c r="Y143" s="194"/>
      <c r="Z143" s="195"/>
    </row>
    <row r="144" spans="1:26" s="82" customFormat="1" ht="18" x14ac:dyDescent="0.2">
      <c r="A144" s="214"/>
      <c r="B144" s="13" t="s">
        <v>138</v>
      </c>
      <c r="C144" s="58">
        <v>948.80139999999994</v>
      </c>
      <c r="D144" s="58">
        <v>948.78740000000005</v>
      </c>
      <c r="E144" s="81" t="s">
        <v>108</v>
      </c>
      <c r="F144" s="91">
        <v>67</v>
      </c>
      <c r="G144" s="202" t="s">
        <v>147</v>
      </c>
      <c r="H144" s="194"/>
      <c r="I144" s="194"/>
      <c r="J144" s="194"/>
      <c r="K144" s="194"/>
      <c r="L144" s="194"/>
      <c r="M144" s="194"/>
      <c r="N144" s="194"/>
      <c r="O144" s="194"/>
      <c r="P144" s="195"/>
      <c r="R144" s="193" t="s">
        <v>147</v>
      </c>
      <c r="S144" s="194"/>
      <c r="T144" s="194"/>
      <c r="U144" s="194"/>
      <c r="V144" s="194"/>
      <c r="W144" s="194"/>
      <c r="X144" s="194"/>
      <c r="Y144" s="194"/>
      <c r="Z144" s="195"/>
    </row>
    <row r="145" spans="1:26" s="82" customFormat="1" ht="18" x14ac:dyDescent="0.2">
      <c r="A145" s="214"/>
      <c r="B145" s="13" t="s">
        <v>139</v>
      </c>
      <c r="C145" s="58">
        <v>950.81659999999999</v>
      </c>
      <c r="D145" s="58">
        <v>950.82079999999996</v>
      </c>
      <c r="E145" s="81" t="s">
        <v>108</v>
      </c>
      <c r="F145" s="91">
        <v>67</v>
      </c>
      <c r="G145" s="202" t="s">
        <v>147</v>
      </c>
      <c r="H145" s="194"/>
      <c r="I145" s="194"/>
      <c r="J145" s="194"/>
      <c r="K145" s="194"/>
      <c r="L145" s="194"/>
      <c r="M145" s="194"/>
      <c r="N145" s="194"/>
      <c r="O145" s="194"/>
      <c r="P145" s="195"/>
      <c r="R145" s="193" t="s">
        <v>147</v>
      </c>
      <c r="S145" s="194"/>
      <c r="T145" s="194"/>
      <c r="U145" s="194"/>
      <c r="V145" s="194"/>
      <c r="W145" s="194"/>
      <c r="X145" s="194"/>
      <c r="Y145" s="194"/>
      <c r="Z145" s="195"/>
    </row>
    <row r="146" spans="1:26" s="82" customFormat="1" ht="18" x14ac:dyDescent="0.2">
      <c r="A146" s="214"/>
      <c r="B146" s="13" t="s">
        <v>140</v>
      </c>
      <c r="C146" s="58">
        <v>952.83230000000003</v>
      </c>
      <c r="D146" s="58">
        <v>952.8383</v>
      </c>
      <c r="E146" s="81" t="s">
        <v>108</v>
      </c>
      <c r="F146" s="91">
        <v>67</v>
      </c>
      <c r="G146" s="202" t="s">
        <v>147</v>
      </c>
      <c r="H146" s="194"/>
      <c r="I146" s="194"/>
      <c r="J146" s="194"/>
      <c r="K146" s="194"/>
      <c r="L146" s="194"/>
      <c r="M146" s="194"/>
      <c r="N146" s="194"/>
      <c r="O146" s="194"/>
      <c r="P146" s="195"/>
      <c r="R146" s="193" t="s">
        <v>147</v>
      </c>
      <c r="S146" s="194"/>
      <c r="T146" s="194"/>
      <c r="U146" s="194"/>
      <c r="V146" s="194"/>
      <c r="W146" s="194"/>
      <c r="X146" s="194"/>
      <c r="Y146" s="194"/>
      <c r="Z146" s="195"/>
    </row>
    <row r="147" spans="1:26" s="82" customFormat="1" ht="18" x14ac:dyDescent="0.2">
      <c r="A147" s="214"/>
      <c r="B147" s="13" t="s">
        <v>141</v>
      </c>
      <c r="C147" s="58">
        <v>968.76760000000002</v>
      </c>
      <c r="D147" s="58">
        <v>968.75630000000001</v>
      </c>
      <c r="E147" s="81" t="s">
        <v>108</v>
      </c>
      <c r="F147" s="91">
        <v>66</v>
      </c>
      <c r="G147" s="202" t="s">
        <v>147</v>
      </c>
      <c r="H147" s="194"/>
      <c r="I147" s="194"/>
      <c r="J147" s="194"/>
      <c r="K147" s="194"/>
      <c r="L147" s="194"/>
      <c r="M147" s="194"/>
      <c r="N147" s="194"/>
      <c r="O147" s="194"/>
      <c r="P147" s="195"/>
      <c r="R147" s="193" t="s">
        <v>147</v>
      </c>
      <c r="S147" s="194"/>
      <c r="T147" s="194"/>
      <c r="U147" s="194"/>
      <c r="V147" s="194"/>
      <c r="W147" s="194"/>
      <c r="X147" s="194"/>
      <c r="Y147" s="194"/>
      <c r="Z147" s="195"/>
    </row>
    <row r="148" spans="1:26" s="82" customFormat="1" ht="18" x14ac:dyDescent="0.2">
      <c r="A148" s="214"/>
      <c r="B148" s="13" t="s">
        <v>142</v>
      </c>
      <c r="C148" s="58">
        <v>970.78390000000002</v>
      </c>
      <c r="D148" s="58">
        <v>970.77110000000005</v>
      </c>
      <c r="E148" s="81" t="s">
        <v>108</v>
      </c>
      <c r="F148" s="91">
        <v>66</v>
      </c>
      <c r="G148" s="202" t="s">
        <v>147</v>
      </c>
      <c r="H148" s="194"/>
      <c r="I148" s="194"/>
      <c r="J148" s="194"/>
      <c r="K148" s="194"/>
      <c r="L148" s="194"/>
      <c r="M148" s="194"/>
      <c r="N148" s="194"/>
      <c r="O148" s="194"/>
      <c r="P148" s="195"/>
      <c r="R148" s="193" t="s">
        <v>147</v>
      </c>
      <c r="S148" s="194"/>
      <c r="T148" s="194"/>
      <c r="U148" s="194"/>
      <c r="V148" s="194"/>
      <c r="W148" s="194"/>
      <c r="X148" s="194"/>
      <c r="Y148" s="194"/>
      <c r="Z148" s="195"/>
    </row>
    <row r="149" spans="1:26" s="82" customFormat="1" ht="18" x14ac:dyDescent="0.2">
      <c r="A149" s="214"/>
      <c r="B149" s="13" t="s">
        <v>143</v>
      </c>
      <c r="C149" s="58">
        <v>974.81539999999995</v>
      </c>
      <c r="D149" s="58">
        <v>974.80060000000003</v>
      </c>
      <c r="E149" s="81" t="s">
        <v>108</v>
      </c>
      <c r="F149" s="91">
        <v>67</v>
      </c>
      <c r="G149" s="202" t="s">
        <v>147</v>
      </c>
      <c r="H149" s="194"/>
      <c r="I149" s="194"/>
      <c r="J149" s="194"/>
      <c r="K149" s="194"/>
      <c r="L149" s="194"/>
      <c r="M149" s="194"/>
      <c r="N149" s="194"/>
      <c r="O149" s="194"/>
      <c r="P149" s="195"/>
      <c r="R149" s="193" t="s">
        <v>147</v>
      </c>
      <c r="S149" s="194"/>
      <c r="T149" s="194"/>
      <c r="U149" s="194"/>
      <c r="V149" s="194"/>
      <c r="W149" s="194"/>
      <c r="X149" s="194"/>
      <c r="Y149" s="194"/>
      <c r="Z149" s="195"/>
    </row>
    <row r="150" spans="1:26" s="82" customFormat="1" ht="18" x14ac:dyDescent="0.2">
      <c r="A150" s="214"/>
      <c r="B150" s="13" t="s">
        <v>144</v>
      </c>
      <c r="C150" s="58">
        <v>976.83069999999998</v>
      </c>
      <c r="D150" s="58">
        <v>976.83159999999998</v>
      </c>
      <c r="E150" s="81" t="s">
        <v>108</v>
      </c>
      <c r="F150" s="91">
        <v>67</v>
      </c>
      <c r="G150" s="202" t="s">
        <v>147</v>
      </c>
      <c r="H150" s="194"/>
      <c r="I150" s="194"/>
      <c r="J150" s="194"/>
      <c r="K150" s="194"/>
      <c r="L150" s="194"/>
      <c r="M150" s="194"/>
      <c r="N150" s="194"/>
      <c r="O150" s="194"/>
      <c r="P150" s="195"/>
      <c r="R150" s="193" t="s">
        <v>147</v>
      </c>
      <c r="S150" s="194"/>
      <c r="T150" s="194"/>
      <c r="U150" s="194"/>
      <c r="V150" s="194"/>
      <c r="W150" s="194"/>
      <c r="X150" s="194"/>
      <c r="Y150" s="194"/>
      <c r="Z150" s="195"/>
    </row>
    <row r="151" spans="1:26" s="82" customFormat="1" ht="18" x14ac:dyDescent="0.2">
      <c r="A151" s="214"/>
      <c r="B151" s="13" t="s">
        <v>145</v>
      </c>
      <c r="C151" s="58">
        <v>998.81460000000004</v>
      </c>
      <c r="D151" s="58">
        <v>998.80250000000001</v>
      </c>
      <c r="E151" s="81" t="s">
        <v>108</v>
      </c>
      <c r="F151" s="91">
        <v>67</v>
      </c>
      <c r="G151" s="202" t="s">
        <v>147</v>
      </c>
      <c r="H151" s="194"/>
      <c r="I151" s="194"/>
      <c r="J151" s="194"/>
      <c r="K151" s="194"/>
      <c r="L151" s="194"/>
      <c r="M151" s="194"/>
      <c r="N151" s="194"/>
      <c r="O151" s="194"/>
      <c r="P151" s="195"/>
      <c r="R151" s="193" t="s">
        <v>147</v>
      </c>
      <c r="S151" s="194"/>
      <c r="T151" s="194"/>
      <c r="U151" s="194"/>
      <c r="V151" s="194"/>
      <c r="W151" s="194"/>
      <c r="X151" s="194"/>
      <c r="Y151" s="194"/>
      <c r="Z151" s="195"/>
    </row>
    <row r="152" spans="1:26" s="82" customFormat="1" ht="19" thickBot="1" x14ac:dyDescent="0.25">
      <c r="A152" s="215"/>
      <c r="B152" s="14" t="s">
        <v>146</v>
      </c>
      <c r="C152" s="55">
        <v>1000.8298</v>
      </c>
      <c r="D152" s="55">
        <v>1000.8153</v>
      </c>
      <c r="E152" s="83" t="s">
        <v>108</v>
      </c>
      <c r="F152" s="92">
        <v>67</v>
      </c>
      <c r="G152" s="216" t="s">
        <v>147</v>
      </c>
      <c r="H152" s="200"/>
      <c r="I152" s="200"/>
      <c r="J152" s="200"/>
      <c r="K152" s="200"/>
      <c r="L152" s="200"/>
      <c r="M152" s="200"/>
      <c r="N152" s="200"/>
      <c r="O152" s="200"/>
      <c r="P152" s="201"/>
      <c r="R152" s="199" t="s">
        <v>147</v>
      </c>
      <c r="S152" s="200"/>
      <c r="T152" s="200"/>
      <c r="U152" s="200"/>
      <c r="V152" s="200"/>
      <c r="W152" s="200"/>
      <c r="X152" s="200"/>
      <c r="Y152" s="200"/>
      <c r="Z152" s="201"/>
    </row>
    <row r="153" spans="1:26" ht="17" thickBot="1" x14ac:dyDescent="0.25">
      <c r="A153" s="80"/>
      <c r="Y153" s="97"/>
    </row>
    <row r="154" spans="1:26" x14ac:dyDescent="0.2">
      <c r="A154" s="213" t="s">
        <v>105</v>
      </c>
      <c r="B154" s="3" t="s">
        <v>86</v>
      </c>
      <c r="C154" s="56">
        <v>538.52049999999997</v>
      </c>
      <c r="D154" s="56">
        <v>538.51949999999999</v>
      </c>
      <c r="E154" s="70" t="s">
        <v>106</v>
      </c>
      <c r="F154" s="62">
        <v>62</v>
      </c>
      <c r="G154" s="25">
        <v>30219.85</v>
      </c>
      <c r="H154" s="25">
        <v>31599.22</v>
      </c>
      <c r="I154" s="25">
        <v>33788.230000000003</v>
      </c>
      <c r="J154" s="25">
        <v>33693.97</v>
      </c>
      <c r="K154" s="25">
        <v>40677.65</v>
      </c>
      <c r="L154" s="4">
        <v>12835.9</v>
      </c>
      <c r="M154" s="25">
        <v>11288.39</v>
      </c>
      <c r="N154" s="25">
        <v>9110.02</v>
      </c>
      <c r="O154" s="25">
        <v>14199.56</v>
      </c>
      <c r="P154" s="26">
        <v>13229.68</v>
      </c>
      <c r="R154" s="103">
        <f>AVERAGE(G154:K154)</f>
        <v>33995.784</v>
      </c>
      <c r="S154" s="104">
        <f>AVERAGE(L154:P154)</f>
        <v>12132.71</v>
      </c>
      <c r="T154" s="105">
        <f t="shared" si="39"/>
        <v>0.37757328967615511</v>
      </c>
      <c r="U154" s="105">
        <f t="shared" si="40"/>
        <v>0.33205264511622967</v>
      </c>
      <c r="V154" s="105">
        <f t="shared" si="41"/>
        <v>0.26797499360508942</v>
      </c>
      <c r="W154" s="105">
        <f t="shared" si="42"/>
        <v>0.41768591069998562</v>
      </c>
      <c r="X154" s="105">
        <f t="shared" si="43"/>
        <v>0.38915649069896435</v>
      </c>
      <c r="Y154" s="106">
        <f t="shared" si="44"/>
        <v>0.35688866595928487</v>
      </c>
      <c r="Z154" s="107">
        <f t="shared" ref="Z154:Z161" si="45">TTEST(G154:K154,L154:P154,2,2)</f>
        <v>4.4738610195502027E-6</v>
      </c>
    </row>
    <row r="155" spans="1:26" x14ac:dyDescent="0.2">
      <c r="A155" s="214"/>
      <c r="B155" s="40" t="s">
        <v>148</v>
      </c>
      <c r="C155" s="53">
        <v>698.54920000000004</v>
      </c>
      <c r="D155" s="7">
        <v>698.55780000000004</v>
      </c>
      <c r="E155" s="41" t="s">
        <v>106</v>
      </c>
      <c r="F155" s="68">
        <v>61</v>
      </c>
      <c r="G155" s="78">
        <v>95936.8</v>
      </c>
      <c r="H155" s="78">
        <v>122030.33</v>
      </c>
      <c r="I155" s="78">
        <v>97821.22</v>
      </c>
      <c r="J155" s="78">
        <v>134603.98000000001</v>
      </c>
      <c r="K155" s="78">
        <v>153909.16</v>
      </c>
      <c r="L155" s="78">
        <v>68908.27</v>
      </c>
      <c r="M155" s="78">
        <v>58768.58</v>
      </c>
      <c r="N155" s="78">
        <v>81520.77</v>
      </c>
      <c r="O155" s="78">
        <v>72629.72</v>
      </c>
      <c r="P155" s="27">
        <v>76158.28</v>
      </c>
      <c r="R155" s="108">
        <f t="shared" si="37"/>
        <v>120860.298</v>
      </c>
      <c r="S155" s="109">
        <f t="shared" si="38"/>
        <v>71597.123999999996</v>
      </c>
      <c r="T155" s="110">
        <f t="shared" si="39"/>
        <v>0.57014810603892441</v>
      </c>
      <c r="U155" s="110">
        <f t="shared" si="40"/>
        <v>0.48625215205079175</v>
      </c>
      <c r="V155" s="110">
        <f t="shared" si="41"/>
        <v>0.67450412872554733</v>
      </c>
      <c r="W155" s="110">
        <f t="shared" si="42"/>
        <v>0.6009394416684295</v>
      </c>
      <c r="X155" s="110">
        <f t="shared" si="43"/>
        <v>0.63013480241460273</v>
      </c>
      <c r="Y155" s="111">
        <f t="shared" si="44"/>
        <v>0.59239572617965919</v>
      </c>
      <c r="Z155" s="112">
        <f t="shared" si="45"/>
        <v>2.9191860321768934E-3</v>
      </c>
    </row>
    <row r="156" spans="1:26" x14ac:dyDescent="0.2">
      <c r="A156" s="214"/>
      <c r="B156" s="8" t="s">
        <v>94</v>
      </c>
      <c r="C156" s="58">
        <v>508.4735</v>
      </c>
      <c r="D156" s="58">
        <v>508.47019999999998</v>
      </c>
      <c r="E156" s="41" t="s">
        <v>106</v>
      </c>
      <c r="F156" s="63">
        <v>60</v>
      </c>
      <c r="G156" s="78">
        <v>53403.65</v>
      </c>
      <c r="H156" s="78">
        <v>63779.47</v>
      </c>
      <c r="I156" s="78">
        <v>48760.25</v>
      </c>
      <c r="J156" s="78">
        <v>54626.080000000002</v>
      </c>
      <c r="K156" s="78">
        <v>62767.78</v>
      </c>
      <c r="L156" s="9">
        <v>56693.1</v>
      </c>
      <c r="M156" s="78">
        <v>53736.47</v>
      </c>
      <c r="N156" s="78">
        <v>62808.38</v>
      </c>
      <c r="O156" s="78">
        <v>68709.48</v>
      </c>
      <c r="P156" s="27">
        <v>64938.99</v>
      </c>
      <c r="R156" s="108">
        <f t="shared" si="37"/>
        <v>56667.445999999996</v>
      </c>
      <c r="S156" s="109">
        <f t="shared" si="38"/>
        <v>61377.284</v>
      </c>
      <c r="T156" s="110">
        <f t="shared" si="39"/>
        <v>1.0004527114209454</v>
      </c>
      <c r="U156" s="110">
        <f t="shared" si="40"/>
        <v>0.9482776054526969</v>
      </c>
      <c r="V156" s="110">
        <f t="shared" si="41"/>
        <v>1.1083679331516016</v>
      </c>
      <c r="W156" s="110">
        <f t="shared" si="42"/>
        <v>1.2125035598039835</v>
      </c>
      <c r="X156" s="110">
        <f t="shared" si="43"/>
        <v>1.1459664160618779</v>
      </c>
      <c r="Y156" s="111">
        <f t="shared" si="44"/>
        <v>1.0831136451782211</v>
      </c>
      <c r="Z156" s="112">
        <f t="shared" si="45"/>
        <v>0.26862960253664619</v>
      </c>
    </row>
    <row r="157" spans="1:26" x14ac:dyDescent="0.2">
      <c r="A157" s="214"/>
      <c r="B157" s="8" t="s">
        <v>95</v>
      </c>
      <c r="C157" s="58">
        <v>534.48919999999998</v>
      </c>
      <c r="D157" s="58">
        <v>534.48739999999998</v>
      </c>
      <c r="E157" s="41" t="s">
        <v>106</v>
      </c>
      <c r="F157" s="63">
        <v>61</v>
      </c>
      <c r="G157" s="78">
        <v>92847.29</v>
      </c>
      <c r="H157" s="78">
        <v>123701.77</v>
      </c>
      <c r="I157" s="78">
        <v>86056.87</v>
      </c>
      <c r="J157" s="78">
        <v>104273.46</v>
      </c>
      <c r="K157" s="78">
        <v>129501.04</v>
      </c>
      <c r="L157" s="9">
        <v>154705.96</v>
      </c>
      <c r="M157" s="78">
        <v>172342.69</v>
      </c>
      <c r="N157" s="78">
        <v>203353.68</v>
      </c>
      <c r="O157" s="78">
        <v>213539.24</v>
      </c>
      <c r="P157" s="27">
        <v>196711.15</v>
      </c>
      <c r="R157" s="108">
        <f t="shared" si="37"/>
        <v>107276.08600000001</v>
      </c>
      <c r="S157" s="109">
        <f t="shared" si="38"/>
        <v>188130.54400000002</v>
      </c>
      <c r="T157" s="110">
        <f t="shared" si="39"/>
        <v>1.4421290500848434</v>
      </c>
      <c r="U157" s="110">
        <f t="shared" si="40"/>
        <v>1.6065340974501996</v>
      </c>
      <c r="V157" s="110">
        <f t="shared" si="41"/>
        <v>1.8956105464175863</v>
      </c>
      <c r="W157" s="110">
        <f t="shared" si="42"/>
        <v>1.9905577091990472</v>
      </c>
      <c r="X157" s="110">
        <f t="shared" si="43"/>
        <v>1.8336905953112419</v>
      </c>
      <c r="Y157" s="111">
        <f t="shared" si="44"/>
        <v>1.7537043996925838</v>
      </c>
      <c r="Z157" s="112">
        <f t="shared" si="45"/>
        <v>3.5937208629479455E-4</v>
      </c>
    </row>
    <row r="158" spans="1:26" x14ac:dyDescent="0.2">
      <c r="A158" s="214"/>
      <c r="B158" s="8" t="s">
        <v>96</v>
      </c>
      <c r="C158" s="58">
        <v>536.50480000000005</v>
      </c>
      <c r="D158" s="58">
        <v>536.50530000000003</v>
      </c>
      <c r="E158" s="41" t="s">
        <v>106</v>
      </c>
      <c r="F158" s="63">
        <v>62</v>
      </c>
      <c r="G158" s="78">
        <v>683834.91</v>
      </c>
      <c r="H158" s="78">
        <v>923367.05</v>
      </c>
      <c r="I158" s="78">
        <v>605386.01</v>
      </c>
      <c r="J158" s="78">
        <v>785458.75</v>
      </c>
      <c r="K158" s="78">
        <v>865019.3</v>
      </c>
      <c r="L158" s="9">
        <v>1191106.1100000001</v>
      </c>
      <c r="M158" s="78">
        <v>1106389.27</v>
      </c>
      <c r="N158" s="78">
        <v>1364047.88</v>
      </c>
      <c r="O158" s="78">
        <v>1459272.76</v>
      </c>
      <c r="P158" s="27">
        <v>1348486.81</v>
      </c>
      <c r="R158" s="108">
        <f t="shared" si="37"/>
        <v>772613.20399999991</v>
      </c>
      <c r="S158" s="109">
        <f t="shared" si="38"/>
        <v>1293860.5660000001</v>
      </c>
      <c r="T158" s="110">
        <f t="shared" si="39"/>
        <v>1.5416590136349784</v>
      </c>
      <c r="U158" s="110">
        <f t="shared" si="40"/>
        <v>1.4320092696733153</v>
      </c>
      <c r="V158" s="110">
        <f t="shared" si="41"/>
        <v>1.7654990530035002</v>
      </c>
      <c r="W158" s="110">
        <f t="shared" si="42"/>
        <v>1.8887494446703763</v>
      </c>
      <c r="X158" s="110">
        <f t="shared" si="43"/>
        <v>1.74535822455346</v>
      </c>
      <c r="Y158" s="111">
        <f t="shared" si="44"/>
        <v>1.674655001107126</v>
      </c>
      <c r="Z158" s="112">
        <f t="shared" si="45"/>
        <v>3.0448989255166823E-4</v>
      </c>
    </row>
    <row r="159" spans="1:26" x14ac:dyDescent="0.2">
      <c r="A159" s="214"/>
      <c r="B159" s="8" t="s">
        <v>97</v>
      </c>
      <c r="C159" s="58">
        <v>620.59870000000001</v>
      </c>
      <c r="D159" s="58">
        <v>620.59640000000002</v>
      </c>
      <c r="E159" s="41" t="s">
        <v>106</v>
      </c>
      <c r="F159" s="63">
        <v>66</v>
      </c>
      <c r="G159" s="78">
        <v>70017.27</v>
      </c>
      <c r="H159" s="78">
        <v>103306.17</v>
      </c>
      <c r="I159" s="78">
        <v>72906.55</v>
      </c>
      <c r="J159" s="78">
        <v>82923.62</v>
      </c>
      <c r="K159" s="78">
        <v>93531.54</v>
      </c>
      <c r="L159" s="9">
        <v>129370.22</v>
      </c>
      <c r="M159" s="78">
        <v>120552.81</v>
      </c>
      <c r="N159" s="78">
        <v>143486.85999999999</v>
      </c>
      <c r="O159" s="78">
        <v>151036.64000000001</v>
      </c>
      <c r="P159" s="27">
        <v>152153.22</v>
      </c>
      <c r="R159" s="108">
        <f t="shared" si="37"/>
        <v>84537.03</v>
      </c>
      <c r="S159" s="109">
        <f t="shared" si="38"/>
        <v>139319.95000000001</v>
      </c>
      <c r="T159" s="110">
        <f t="shared" si="39"/>
        <v>1.5303378886152021</v>
      </c>
      <c r="U159" s="110">
        <f t="shared" si="40"/>
        <v>1.4260355491552046</v>
      </c>
      <c r="V159" s="110">
        <f t="shared" si="41"/>
        <v>1.6973255388792341</v>
      </c>
      <c r="W159" s="110">
        <f t="shared" si="42"/>
        <v>1.7866329110450179</v>
      </c>
      <c r="X159" s="110">
        <f t="shared" si="43"/>
        <v>1.7998410873909338</v>
      </c>
      <c r="Y159" s="111">
        <f t="shared" si="44"/>
        <v>1.6480345950171185</v>
      </c>
      <c r="Z159" s="112">
        <f t="shared" si="45"/>
        <v>2.5437306326252387E-4</v>
      </c>
    </row>
    <row r="160" spans="1:26" x14ac:dyDescent="0.2">
      <c r="A160" s="214"/>
      <c r="B160" s="8" t="s">
        <v>98</v>
      </c>
      <c r="C160" s="58">
        <v>646.61440000000005</v>
      </c>
      <c r="D160" s="58">
        <v>646.61180000000002</v>
      </c>
      <c r="E160" s="41" t="s">
        <v>106</v>
      </c>
      <c r="F160" s="63">
        <v>67</v>
      </c>
      <c r="G160" s="78">
        <v>345999.01</v>
      </c>
      <c r="H160" s="78">
        <v>458439.3</v>
      </c>
      <c r="I160" s="78">
        <v>309948.53999999998</v>
      </c>
      <c r="J160" s="78">
        <v>397264.66</v>
      </c>
      <c r="K160" s="78">
        <v>455857.9</v>
      </c>
      <c r="L160" s="9">
        <v>624057.24</v>
      </c>
      <c r="M160" s="78">
        <v>629557.5</v>
      </c>
      <c r="N160" s="78">
        <v>810022.45</v>
      </c>
      <c r="O160" s="78">
        <v>809466.26</v>
      </c>
      <c r="P160" s="27">
        <v>775234.27</v>
      </c>
      <c r="R160" s="108">
        <f t="shared" si="37"/>
        <v>393501.88200000004</v>
      </c>
      <c r="S160" s="109">
        <f t="shared" si="38"/>
        <v>729667.54399999999</v>
      </c>
      <c r="T160" s="110">
        <f t="shared" si="39"/>
        <v>1.5859066208989565</v>
      </c>
      <c r="U160" s="110">
        <f t="shared" si="40"/>
        <v>1.5998843431198633</v>
      </c>
      <c r="V160" s="110">
        <f t="shared" si="41"/>
        <v>2.0584970162861884</v>
      </c>
      <c r="W160" s="110">
        <f t="shared" si="42"/>
        <v>2.0570835795900968</v>
      </c>
      <c r="X160" s="110">
        <f t="shared" si="43"/>
        <v>1.970090374307282</v>
      </c>
      <c r="Y160" s="111">
        <f t="shared" si="44"/>
        <v>1.8542923868404777</v>
      </c>
      <c r="Z160" s="112">
        <f t="shared" si="45"/>
        <v>1.8737039989552174E-4</v>
      </c>
    </row>
    <row r="161" spans="1:26" ht="17" thickBot="1" x14ac:dyDescent="0.25">
      <c r="A161" s="215"/>
      <c r="B161" s="15" t="s">
        <v>99</v>
      </c>
      <c r="C161" s="55">
        <v>648.63</v>
      </c>
      <c r="D161" s="55">
        <v>648.62950000000001</v>
      </c>
      <c r="E161" s="71" t="s">
        <v>106</v>
      </c>
      <c r="F161" s="64">
        <v>67</v>
      </c>
      <c r="G161" s="79">
        <v>269477.51</v>
      </c>
      <c r="H161" s="79">
        <v>364068.25</v>
      </c>
      <c r="I161" s="79">
        <v>254624.08</v>
      </c>
      <c r="J161" s="79">
        <v>351964.51</v>
      </c>
      <c r="K161" s="79">
        <v>383099.4</v>
      </c>
      <c r="L161" s="16">
        <v>435568.12</v>
      </c>
      <c r="M161" s="79">
        <v>401271.97</v>
      </c>
      <c r="N161" s="79">
        <v>512027.61</v>
      </c>
      <c r="O161" s="79">
        <v>546664.42000000004</v>
      </c>
      <c r="P161" s="32">
        <v>530064.91</v>
      </c>
      <c r="R161" s="113">
        <f t="shared" si="37"/>
        <v>324646.75</v>
      </c>
      <c r="S161" s="114">
        <f t="shared" si="38"/>
        <v>485119.40600000008</v>
      </c>
      <c r="T161" s="115">
        <f t="shared" si="39"/>
        <v>1.3416678897909804</v>
      </c>
      <c r="U161" s="115">
        <f t="shared" si="40"/>
        <v>1.2360264502878897</v>
      </c>
      <c r="V161" s="115">
        <f t="shared" si="41"/>
        <v>1.5771838467503525</v>
      </c>
      <c r="W161" s="115">
        <f t="shared" si="42"/>
        <v>1.6838746114045497</v>
      </c>
      <c r="X161" s="115">
        <f t="shared" si="43"/>
        <v>1.6327436205660462</v>
      </c>
      <c r="Y161" s="116">
        <f t="shared" si="44"/>
        <v>1.4942992837599636</v>
      </c>
      <c r="Z161" s="117">
        <f t="shared" si="45"/>
        <v>3.1411790872327549E-3</v>
      </c>
    </row>
    <row r="162" spans="1:26" ht="17" thickBot="1" x14ac:dyDescent="0.25">
      <c r="A162" s="84"/>
      <c r="Y162" s="97"/>
    </row>
    <row r="163" spans="1:26" ht="20" thickBot="1" x14ac:dyDescent="0.25">
      <c r="A163" s="76" t="s">
        <v>87</v>
      </c>
      <c r="B163" s="42" t="s">
        <v>88</v>
      </c>
      <c r="C163" s="52">
        <v>369.35210000000001</v>
      </c>
      <c r="D163" s="52">
        <v>369.35309999999998</v>
      </c>
      <c r="E163" s="46" t="s">
        <v>104</v>
      </c>
      <c r="F163" s="61">
        <v>54</v>
      </c>
      <c r="G163" s="43">
        <v>4192426.51</v>
      </c>
      <c r="H163" s="43">
        <v>4525285.5999999996</v>
      </c>
      <c r="I163" s="43">
        <v>3877550.27</v>
      </c>
      <c r="J163" s="43">
        <v>4191133.71</v>
      </c>
      <c r="K163" s="43">
        <v>3999812.89</v>
      </c>
      <c r="L163" s="44">
        <v>4167921.42</v>
      </c>
      <c r="M163" s="43">
        <v>4344595.34</v>
      </c>
      <c r="N163" s="43">
        <v>4532614.6100000003</v>
      </c>
      <c r="O163" s="43">
        <v>3977048.64</v>
      </c>
      <c r="P163" s="45">
        <v>4141035.35</v>
      </c>
      <c r="R163" s="98">
        <f t="shared" si="37"/>
        <v>4157241.7960000001</v>
      </c>
      <c r="S163" s="99">
        <f t="shared" si="38"/>
        <v>4232643.0720000006</v>
      </c>
      <c r="T163" s="100">
        <f t="shared" si="39"/>
        <v>1.0025689205786095</v>
      </c>
      <c r="U163" s="100">
        <f t="shared" si="40"/>
        <v>1.0450667902406512</v>
      </c>
      <c r="V163" s="100">
        <f t="shared" si="41"/>
        <v>1.0902937169450126</v>
      </c>
      <c r="W163" s="100">
        <f t="shared" si="42"/>
        <v>0.95665559887005425</v>
      </c>
      <c r="X163" s="100">
        <f t="shared" si="43"/>
        <v>0.99610163497932847</v>
      </c>
      <c r="Y163" s="101">
        <f t="shared" si="44"/>
        <v>1.0181373323227312</v>
      </c>
      <c r="Z163" s="102">
        <f>TTEST(G163:K163,L163:P163,2,2)</f>
        <v>0.61745721349075489</v>
      </c>
    </row>
    <row r="164" spans="1:26" ht="17" thickBot="1" x14ac:dyDescent="0.25">
      <c r="A164" s="1"/>
      <c r="Y164" s="97"/>
    </row>
    <row r="165" spans="1:26" ht="18" x14ac:dyDescent="0.2">
      <c r="A165" s="213" t="s">
        <v>89</v>
      </c>
      <c r="B165" s="3" t="s">
        <v>90</v>
      </c>
      <c r="C165" s="56">
        <v>645.55579999999998</v>
      </c>
      <c r="D165" s="56">
        <v>645.54560000000004</v>
      </c>
      <c r="E165" s="70" t="s">
        <v>107</v>
      </c>
      <c r="F165" s="62">
        <v>61</v>
      </c>
      <c r="G165" s="25">
        <v>729189.46</v>
      </c>
      <c r="H165" s="25">
        <v>940005.57</v>
      </c>
      <c r="I165" s="25">
        <v>813961.52</v>
      </c>
      <c r="J165" s="25">
        <v>871400.87</v>
      </c>
      <c r="K165" s="25">
        <v>805195</v>
      </c>
      <c r="L165" s="25">
        <v>570558.11</v>
      </c>
      <c r="M165" s="25">
        <v>656017.59</v>
      </c>
      <c r="N165" s="25">
        <v>411141.87</v>
      </c>
      <c r="O165" s="25">
        <v>495972.62</v>
      </c>
      <c r="P165" s="26">
        <v>433110.45</v>
      </c>
      <c r="R165" s="103">
        <f>AVERAGE(G165:K165)</f>
        <v>831950.48399999994</v>
      </c>
      <c r="S165" s="104">
        <f t="shared" si="38"/>
        <v>513360.12800000003</v>
      </c>
      <c r="T165" s="105">
        <f>L165/$R165</f>
        <v>0.68580777458866171</v>
      </c>
      <c r="U165" s="105">
        <f t="shared" si="40"/>
        <v>0.78852960917323056</v>
      </c>
      <c r="V165" s="105">
        <f t="shared" si="41"/>
        <v>0.49419031289366977</v>
      </c>
      <c r="W165" s="105">
        <f t="shared" si="42"/>
        <v>0.5961564174052455</v>
      </c>
      <c r="X165" s="105">
        <f t="shared" si="43"/>
        <v>0.5205964277075894</v>
      </c>
      <c r="Y165" s="106">
        <f t="shared" si="44"/>
        <v>0.61705610835367941</v>
      </c>
      <c r="Z165" s="107">
        <f>TTEST(G165:K165,L165:P165,2,2)</f>
        <v>5.3409717237238121E-4</v>
      </c>
    </row>
    <row r="166" spans="1:26" ht="18" x14ac:dyDescent="0.2">
      <c r="A166" s="214"/>
      <c r="B166" s="8" t="s">
        <v>91</v>
      </c>
      <c r="C166" s="58">
        <v>647.57429999999999</v>
      </c>
      <c r="D166" s="58">
        <v>647.56050000000005</v>
      </c>
      <c r="E166" s="41" t="s">
        <v>107</v>
      </c>
      <c r="F166" s="63">
        <v>62</v>
      </c>
      <c r="G166" s="78">
        <v>230381.33</v>
      </c>
      <c r="H166" s="78">
        <v>172481.17</v>
      </c>
      <c r="I166" s="78">
        <v>239405.52</v>
      </c>
      <c r="J166" s="78">
        <v>173918.31</v>
      </c>
      <c r="K166" s="78">
        <v>177090.98</v>
      </c>
      <c r="L166" s="78">
        <v>151506.19</v>
      </c>
      <c r="M166" s="78">
        <v>172408.14</v>
      </c>
      <c r="N166" s="78">
        <v>166873.38</v>
      </c>
      <c r="O166" s="78">
        <v>240514.52</v>
      </c>
      <c r="P166" s="27">
        <v>218056.99</v>
      </c>
      <c r="R166" s="108">
        <f t="shared" si="37"/>
        <v>198655.462</v>
      </c>
      <c r="S166" s="109">
        <f t="shared" si="38"/>
        <v>189871.84399999998</v>
      </c>
      <c r="T166" s="110">
        <f t="shared" si="39"/>
        <v>0.7626580637385143</v>
      </c>
      <c r="U166" s="110">
        <f t="shared" si="40"/>
        <v>0.86787515563000228</v>
      </c>
      <c r="V166" s="110">
        <f t="shared" si="41"/>
        <v>0.84001405408123142</v>
      </c>
      <c r="W166" s="110">
        <f t="shared" si="42"/>
        <v>1.210711840382219</v>
      </c>
      <c r="X166" s="110">
        <f t="shared" si="43"/>
        <v>1.0976642061822595</v>
      </c>
      <c r="Y166" s="111">
        <f t="shared" si="44"/>
        <v>0.95578466400284534</v>
      </c>
      <c r="Z166" s="112">
        <f>TTEST(G166:K166,L166:P166,2,2)</f>
        <v>0.70601783682588759</v>
      </c>
    </row>
    <row r="167" spans="1:26" ht="19" thickBot="1" x14ac:dyDescent="0.25">
      <c r="A167" s="215"/>
      <c r="B167" s="15" t="s">
        <v>92</v>
      </c>
      <c r="C167" s="55">
        <v>673.59</v>
      </c>
      <c r="D167" s="55">
        <v>673.59280000000001</v>
      </c>
      <c r="E167" s="71" t="s">
        <v>107</v>
      </c>
      <c r="F167" s="64">
        <v>67</v>
      </c>
      <c r="G167" s="79">
        <v>212114.46</v>
      </c>
      <c r="H167" s="79">
        <v>159972.5</v>
      </c>
      <c r="I167" s="79">
        <v>194528.88</v>
      </c>
      <c r="J167" s="79">
        <v>170285.37</v>
      </c>
      <c r="K167" s="79">
        <v>168885.9</v>
      </c>
      <c r="L167" s="79">
        <v>136998.39000000001</v>
      </c>
      <c r="M167" s="79">
        <v>80621.61</v>
      </c>
      <c r="N167" s="79">
        <v>52636.65</v>
      </c>
      <c r="O167" s="79">
        <v>51127.68</v>
      </c>
      <c r="P167" s="32">
        <v>44436.160000000003</v>
      </c>
      <c r="R167" s="113">
        <f t="shared" si="37"/>
        <v>181157.42199999999</v>
      </c>
      <c r="S167" s="114">
        <f t="shared" si="38"/>
        <v>73164.097999999998</v>
      </c>
      <c r="T167" s="115">
        <f t="shared" si="39"/>
        <v>0.75623945454467778</v>
      </c>
      <c r="U167" s="115">
        <f t="shared" si="40"/>
        <v>0.44503619619846435</v>
      </c>
      <c r="V167" s="115">
        <f t="shared" si="41"/>
        <v>0.29055751301208077</v>
      </c>
      <c r="W167" s="115">
        <f t="shared" si="42"/>
        <v>0.28222790673185888</v>
      </c>
      <c r="X167" s="115">
        <f t="shared" si="43"/>
        <v>0.24529030888946965</v>
      </c>
      <c r="Y167" s="116">
        <f t="shared" si="44"/>
        <v>0.40387027587531027</v>
      </c>
      <c r="Z167" s="117">
        <f>TTEST(G167:K167,L167:P167,2,2)</f>
        <v>5.7535109289100087E-4</v>
      </c>
    </row>
  </sheetData>
  <mergeCells count="52">
    <mergeCell ref="A165:A167"/>
    <mergeCell ref="A154:A161"/>
    <mergeCell ref="A124:A152"/>
    <mergeCell ref="A113:A122"/>
    <mergeCell ref="G151:P151"/>
    <mergeCell ref="G152:P152"/>
    <mergeCell ref="G145:P145"/>
    <mergeCell ref="G146:P146"/>
    <mergeCell ref="G147:P147"/>
    <mergeCell ref="G148:P148"/>
    <mergeCell ref="G149:P149"/>
    <mergeCell ref="G127:P127"/>
    <mergeCell ref="G129:P129"/>
    <mergeCell ref="G138:P138"/>
    <mergeCell ref="G130:P130"/>
    <mergeCell ref="G137:P137"/>
    <mergeCell ref="G150:P150"/>
    <mergeCell ref="A107:A111"/>
    <mergeCell ref="G1:K1"/>
    <mergeCell ref="L1:P1"/>
    <mergeCell ref="A96:A105"/>
    <mergeCell ref="A3:A18"/>
    <mergeCell ref="A28:A35"/>
    <mergeCell ref="A20:A26"/>
    <mergeCell ref="A37:A77"/>
    <mergeCell ref="A79:A94"/>
    <mergeCell ref="G131:P131"/>
    <mergeCell ref="G139:P139"/>
    <mergeCell ref="G141:P141"/>
    <mergeCell ref="G142:P142"/>
    <mergeCell ref="G143:P143"/>
    <mergeCell ref="G144:P144"/>
    <mergeCell ref="R151:Z151"/>
    <mergeCell ref="R152:Z152"/>
    <mergeCell ref="R137:Z137"/>
    <mergeCell ref="R138:Z138"/>
    <mergeCell ref="R139:Z139"/>
    <mergeCell ref="R146:Z146"/>
    <mergeCell ref="R147:Z147"/>
    <mergeCell ref="R148:Z148"/>
    <mergeCell ref="R149:Z149"/>
    <mergeCell ref="R150:Z150"/>
    <mergeCell ref="R141:Z141"/>
    <mergeCell ref="R142:Z142"/>
    <mergeCell ref="R143:Z143"/>
    <mergeCell ref="R144:Z144"/>
    <mergeCell ref="R145:Z145"/>
    <mergeCell ref="R129:Z129"/>
    <mergeCell ref="R130:Z130"/>
    <mergeCell ref="R131:Z131"/>
    <mergeCell ref="R127:Z127"/>
    <mergeCell ref="T1:Y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2"/>
  <sheetViews>
    <sheetView workbookViewId="0">
      <selection activeCell="A25" sqref="A25"/>
    </sheetView>
  </sheetViews>
  <sheetFormatPr baseColWidth="10" defaultColWidth="8.83203125" defaultRowHeight="16" x14ac:dyDescent="0.2"/>
  <cols>
    <col min="1" max="1" width="22" style="34" bestFit="1" customWidth="1"/>
    <col min="2" max="2" width="17.83203125" style="57" bestFit="1" customWidth="1"/>
    <col min="3" max="3" width="16" style="57" bestFit="1" customWidth="1"/>
    <col min="4" max="4" width="11" style="34" bestFit="1" customWidth="1"/>
    <col min="5" max="6" width="8.83203125" style="36"/>
    <col min="7" max="10" width="12" style="36" bestFit="1" customWidth="1"/>
    <col min="11" max="14" width="13.1640625" style="36" bestFit="1" customWidth="1"/>
    <col min="15" max="15" width="9.1640625" style="94" bestFit="1" customWidth="1"/>
    <col min="16" max="16" width="10" style="94" customWidth="1"/>
    <col min="17" max="17" width="11.1640625" style="95" bestFit="1" customWidth="1"/>
    <col min="18" max="18" width="9.5" style="122" bestFit="1" customWidth="1"/>
    <col min="19" max="23" width="12" style="59" bestFit="1" customWidth="1"/>
    <col min="24" max="28" width="11.5" style="94" bestFit="1" customWidth="1"/>
    <col min="29" max="29" width="9.1640625" style="94" bestFit="1" customWidth="1"/>
    <col min="30" max="30" width="13.1640625" style="94" customWidth="1"/>
    <col min="31" max="31" width="8.33203125" style="95" customWidth="1"/>
    <col min="32" max="32" width="9.5" style="122" bestFit="1" customWidth="1"/>
    <col min="33" max="36" width="12" style="34" bestFit="1" customWidth="1"/>
    <col min="37" max="40" width="13.1640625" style="36" bestFit="1" customWidth="1"/>
    <col min="41" max="41" width="8.83203125" style="18"/>
    <col min="42" max="42" width="9.5" style="1" customWidth="1"/>
    <col min="43" max="43" width="8.83203125" style="1"/>
    <col min="44" max="44" width="9.5" style="1" bestFit="1" customWidth="1"/>
    <col min="45" max="16384" width="8.83203125" style="1"/>
  </cols>
  <sheetData>
    <row r="1" spans="1:44" ht="17" thickBot="1" x14ac:dyDescent="0.25">
      <c r="A1" s="160"/>
      <c r="B1" s="161"/>
      <c r="C1" s="161"/>
      <c r="D1" s="162"/>
      <c r="E1" s="163"/>
      <c r="F1" s="164"/>
      <c r="G1" s="217" t="s">
        <v>161</v>
      </c>
      <c r="H1" s="218"/>
      <c r="I1" s="218"/>
      <c r="J1" s="218"/>
      <c r="K1" s="218"/>
      <c r="L1" s="218"/>
      <c r="M1" s="218"/>
      <c r="N1" s="218"/>
      <c r="O1" s="219"/>
      <c r="P1" s="219"/>
      <c r="Q1" s="220"/>
      <c r="R1" s="221"/>
      <c r="S1" s="222" t="s">
        <v>162</v>
      </c>
      <c r="T1" s="223"/>
      <c r="U1" s="223"/>
      <c r="V1" s="223"/>
      <c r="W1" s="223"/>
      <c r="X1" s="223"/>
      <c r="Y1" s="223"/>
      <c r="Z1" s="223"/>
      <c r="AA1" s="223"/>
      <c r="AB1" s="223"/>
      <c r="AC1" s="224"/>
      <c r="AD1" s="224"/>
      <c r="AE1" s="224"/>
      <c r="AF1" s="225"/>
      <c r="AG1" s="226" t="s">
        <v>163</v>
      </c>
      <c r="AH1" s="227"/>
      <c r="AI1" s="227"/>
      <c r="AJ1" s="227"/>
      <c r="AK1" s="227"/>
      <c r="AL1" s="227"/>
      <c r="AM1" s="227"/>
      <c r="AN1" s="227"/>
      <c r="AO1" s="228"/>
      <c r="AP1" s="228"/>
      <c r="AQ1" s="228"/>
      <c r="AR1" s="229"/>
    </row>
    <row r="2" spans="1:44" ht="17" customHeight="1" thickBot="1" x14ac:dyDescent="0.25">
      <c r="A2" s="165"/>
      <c r="F2" s="166"/>
      <c r="G2" s="234" t="s">
        <v>150</v>
      </c>
      <c r="H2" s="235"/>
      <c r="I2" s="235"/>
      <c r="J2" s="235"/>
      <c r="K2" s="236" t="s">
        <v>103</v>
      </c>
      <c r="L2" s="235"/>
      <c r="M2" s="235"/>
      <c r="N2" s="237"/>
      <c r="O2" s="124"/>
      <c r="P2" s="124"/>
      <c r="Q2" s="125"/>
      <c r="R2" s="188"/>
      <c r="S2" s="238" t="s">
        <v>150</v>
      </c>
      <c r="T2" s="239"/>
      <c r="U2" s="239"/>
      <c r="V2" s="239"/>
      <c r="W2" s="239"/>
      <c r="X2" s="240" t="s">
        <v>103</v>
      </c>
      <c r="Y2" s="241"/>
      <c r="Z2" s="241"/>
      <c r="AA2" s="241"/>
      <c r="AB2" s="241"/>
      <c r="AC2" s="173"/>
      <c r="AD2" s="173"/>
      <c r="AE2" s="174"/>
      <c r="AF2" s="183"/>
      <c r="AG2" s="230" t="s">
        <v>150</v>
      </c>
      <c r="AH2" s="231"/>
      <c r="AI2" s="231"/>
      <c r="AJ2" s="231"/>
      <c r="AK2" s="232" t="s">
        <v>103</v>
      </c>
      <c r="AL2" s="233"/>
      <c r="AM2" s="233"/>
      <c r="AN2" s="233"/>
      <c r="AO2" s="143"/>
      <c r="AP2" s="143"/>
      <c r="AQ2" s="142"/>
      <c r="AR2" s="144"/>
    </row>
    <row r="3" spans="1:44" s="72" customFormat="1" ht="48" x14ac:dyDescent="0.2">
      <c r="A3" s="123" t="s">
        <v>175</v>
      </c>
      <c r="B3" s="77" t="s">
        <v>110</v>
      </c>
      <c r="C3" s="77" t="s">
        <v>111</v>
      </c>
      <c r="D3" s="93" t="s">
        <v>1</v>
      </c>
      <c r="E3" s="73" t="s">
        <v>174</v>
      </c>
      <c r="F3" s="167" t="s">
        <v>180</v>
      </c>
      <c r="G3" s="126" t="s">
        <v>151</v>
      </c>
      <c r="H3" s="127" t="s">
        <v>152</v>
      </c>
      <c r="I3" s="127" t="s">
        <v>153</v>
      </c>
      <c r="J3" s="127" t="s">
        <v>154</v>
      </c>
      <c r="K3" s="127" t="s">
        <v>156</v>
      </c>
      <c r="L3" s="127" t="s">
        <v>157</v>
      </c>
      <c r="M3" s="127" t="s">
        <v>158</v>
      </c>
      <c r="N3" s="127" t="s">
        <v>159</v>
      </c>
      <c r="O3" s="128" t="s">
        <v>165</v>
      </c>
      <c r="P3" s="128" t="s">
        <v>166</v>
      </c>
      <c r="Q3" s="129" t="s">
        <v>177</v>
      </c>
      <c r="R3" s="130" t="s">
        <v>167</v>
      </c>
      <c r="S3" s="175" t="s">
        <v>151</v>
      </c>
      <c r="T3" s="176" t="s">
        <v>152</v>
      </c>
      <c r="U3" s="176" t="s">
        <v>153</v>
      </c>
      <c r="V3" s="176" t="s">
        <v>154</v>
      </c>
      <c r="W3" s="176" t="s">
        <v>155</v>
      </c>
      <c r="X3" s="176" t="s">
        <v>156</v>
      </c>
      <c r="Y3" s="176" t="s">
        <v>157</v>
      </c>
      <c r="Z3" s="176" t="s">
        <v>158</v>
      </c>
      <c r="AA3" s="176" t="s">
        <v>159</v>
      </c>
      <c r="AB3" s="176" t="s">
        <v>160</v>
      </c>
      <c r="AC3" s="141" t="s">
        <v>165</v>
      </c>
      <c r="AD3" s="141" t="s">
        <v>166</v>
      </c>
      <c r="AE3" s="177" t="s">
        <v>178</v>
      </c>
      <c r="AF3" s="184" t="s">
        <v>167</v>
      </c>
      <c r="AG3" s="145" t="s">
        <v>151</v>
      </c>
      <c r="AH3" s="146" t="s">
        <v>152</v>
      </c>
      <c r="AI3" s="146" t="s">
        <v>153</v>
      </c>
      <c r="AJ3" s="146" t="s">
        <v>154</v>
      </c>
      <c r="AK3" s="146" t="s">
        <v>156</v>
      </c>
      <c r="AL3" s="146" t="s">
        <v>157</v>
      </c>
      <c r="AM3" s="146" t="s">
        <v>158</v>
      </c>
      <c r="AN3" s="146" t="s">
        <v>159</v>
      </c>
      <c r="AO3" s="147" t="s">
        <v>165</v>
      </c>
      <c r="AP3" s="147" t="s">
        <v>166</v>
      </c>
      <c r="AQ3" s="148" t="s">
        <v>179</v>
      </c>
      <c r="AR3" s="149" t="s">
        <v>167</v>
      </c>
    </row>
    <row r="4" spans="1:44" ht="18" x14ac:dyDescent="0.2">
      <c r="A4" s="168" t="s">
        <v>112</v>
      </c>
      <c r="B4" s="58">
        <v>868.73749999999995</v>
      </c>
      <c r="C4" s="58">
        <v>868.73670000000004</v>
      </c>
      <c r="D4" s="41" t="s">
        <v>108</v>
      </c>
      <c r="E4" s="74">
        <v>66</v>
      </c>
      <c r="F4" s="169">
        <f t="shared" ref="F4:F22" si="0">(Q4+AE4+AQ4)/3</f>
        <v>3.7892368391129891</v>
      </c>
      <c r="G4" s="131">
        <v>1141941.98</v>
      </c>
      <c r="H4" s="132">
        <v>697176.44</v>
      </c>
      <c r="I4" s="132">
        <v>793840.41</v>
      </c>
      <c r="J4" s="132">
        <v>1204595.73</v>
      </c>
      <c r="K4" s="132">
        <v>1910600.01</v>
      </c>
      <c r="L4" s="132">
        <v>2139939.33</v>
      </c>
      <c r="M4" s="132">
        <v>1903670.52</v>
      </c>
      <c r="N4" s="132">
        <v>2253520.16</v>
      </c>
      <c r="O4" s="133">
        <f>AVERAGE(G4:J4)</f>
        <v>959388.64</v>
      </c>
      <c r="P4" s="133">
        <f>AVERAGE(K4:N4)</f>
        <v>2051932.5049999999</v>
      </c>
      <c r="Q4" s="134">
        <f>P4/O4</f>
        <v>2.1387917465856172</v>
      </c>
      <c r="R4" s="135">
        <f t="shared" ref="R4:R22" si="1">TTEST(G4:J4,K4:N4,2,2)</f>
        <v>3.76524024981739E-4</v>
      </c>
      <c r="S4" s="178">
        <v>234474.84</v>
      </c>
      <c r="T4" s="179">
        <v>251695.45</v>
      </c>
      <c r="U4" s="179">
        <v>177115.15</v>
      </c>
      <c r="V4" s="179">
        <v>280038.92</v>
      </c>
      <c r="W4" s="179">
        <v>266174.89</v>
      </c>
      <c r="X4" s="179">
        <v>1332902.07</v>
      </c>
      <c r="Y4" s="179">
        <v>902317.18</v>
      </c>
      <c r="Z4" s="179">
        <v>1275084.3</v>
      </c>
      <c r="AA4" s="179">
        <v>1330552.6399999999</v>
      </c>
      <c r="AB4" s="179">
        <v>1312517.8799999999</v>
      </c>
      <c r="AC4" s="179">
        <f>AVERAGE(S4:W4)</f>
        <v>241899.85</v>
      </c>
      <c r="AD4" s="179">
        <f>AVERAGE(X4:AB4)</f>
        <v>1230674.8139999998</v>
      </c>
      <c r="AE4" s="180">
        <f>AD4/AC4</f>
        <v>5.0875385577957148</v>
      </c>
      <c r="AF4" s="185">
        <f t="shared" ref="AF4:AF22" si="2">TTEST(S4:W4,X4:AB4,2,2)</f>
        <v>2.6318817894705586E-6</v>
      </c>
      <c r="AG4" s="150">
        <v>388571.37</v>
      </c>
      <c r="AH4" s="151">
        <v>283975.07</v>
      </c>
      <c r="AI4" s="151">
        <v>295308.31</v>
      </c>
      <c r="AJ4" s="151">
        <v>248995.73</v>
      </c>
      <c r="AK4" s="151">
        <v>1235873.8</v>
      </c>
      <c r="AL4" s="151">
        <v>1250235.45</v>
      </c>
      <c r="AM4" s="151">
        <v>1242902.1599999999</v>
      </c>
      <c r="AN4" s="151">
        <v>1310429.0900000001</v>
      </c>
      <c r="AO4" s="152">
        <f>AVERAGE(AG4:AJ4)</f>
        <v>304212.62</v>
      </c>
      <c r="AP4" s="152">
        <f>AVERAGE(AK4:AN4)</f>
        <v>1259860.125</v>
      </c>
      <c r="AQ4" s="153">
        <f>AP4/AO4</f>
        <v>4.1413802129576345</v>
      </c>
      <c r="AR4" s="154">
        <f>TTEST(AG4:AJ4,AK4:AN4,2,2)</f>
        <v>1.4288641926377115E-7</v>
      </c>
    </row>
    <row r="5" spans="1:44" ht="18" x14ac:dyDescent="0.2">
      <c r="A5" s="168" t="s">
        <v>129</v>
      </c>
      <c r="B5" s="58">
        <v>894.75360000000001</v>
      </c>
      <c r="C5" s="58">
        <v>894.75649999999996</v>
      </c>
      <c r="D5" s="41" t="s">
        <v>108</v>
      </c>
      <c r="E5" s="74">
        <v>66</v>
      </c>
      <c r="F5" s="169">
        <f t="shared" si="0"/>
        <v>3.7763681794121382</v>
      </c>
      <c r="G5" s="131">
        <v>2008064.23</v>
      </c>
      <c r="H5" s="132">
        <v>1395130.59</v>
      </c>
      <c r="I5" s="132">
        <v>1455206.38</v>
      </c>
      <c r="J5" s="132">
        <v>2287236.4700000002</v>
      </c>
      <c r="K5" s="132">
        <v>4476350.6500000004</v>
      </c>
      <c r="L5" s="132">
        <v>5002961.01</v>
      </c>
      <c r="M5" s="132">
        <v>4393507.6900000004</v>
      </c>
      <c r="N5" s="132">
        <v>5057235.41</v>
      </c>
      <c r="O5" s="133">
        <f t="shared" ref="O5:O22" si="3">AVERAGE(G5:J5)</f>
        <v>1786409.4175</v>
      </c>
      <c r="P5" s="133">
        <f t="shared" ref="P5:P22" si="4">AVERAGE(K5:N5)</f>
        <v>4732513.6900000004</v>
      </c>
      <c r="Q5" s="134">
        <f t="shared" ref="Q5:Q22" si="5">P5/O5</f>
        <v>2.6491764114314518</v>
      </c>
      <c r="R5" s="135">
        <f t="shared" si="1"/>
        <v>4.0857459150342244E-5</v>
      </c>
      <c r="S5" s="178">
        <v>458514.5</v>
      </c>
      <c r="T5" s="179">
        <v>478884.69</v>
      </c>
      <c r="U5" s="179">
        <v>328369.2</v>
      </c>
      <c r="V5" s="179">
        <v>755939.19</v>
      </c>
      <c r="W5" s="179">
        <v>514342.74</v>
      </c>
      <c r="X5" s="179">
        <v>2452207.9500000002</v>
      </c>
      <c r="Y5" s="179">
        <v>1737082.23</v>
      </c>
      <c r="Z5" s="179">
        <v>2267565.33</v>
      </c>
      <c r="AA5" s="179">
        <v>2391634.6</v>
      </c>
      <c r="AB5" s="179">
        <v>2361076.2599999998</v>
      </c>
      <c r="AC5" s="179">
        <f t="shared" ref="AC5:AC22" si="6">AVERAGE(S5:W5)</f>
        <v>507210.06399999995</v>
      </c>
      <c r="AD5" s="179">
        <f t="shared" ref="AD5:AD22" si="7">AVERAGE(X5:AB5)</f>
        <v>2241913.2739999997</v>
      </c>
      <c r="AE5" s="180">
        <f t="shared" ref="AE5:AE22" si="8">AD5/AC5</f>
        <v>4.4200883088155756</v>
      </c>
      <c r="AF5" s="185">
        <f t="shared" si="2"/>
        <v>2.4623105241912005E-6</v>
      </c>
      <c r="AG5" s="150">
        <v>644912.96</v>
      </c>
      <c r="AH5" s="151">
        <v>504866.67</v>
      </c>
      <c r="AI5" s="151">
        <v>554834.78</v>
      </c>
      <c r="AJ5" s="151">
        <v>421696.77</v>
      </c>
      <c r="AK5" s="151">
        <v>2228251</v>
      </c>
      <c r="AL5" s="151">
        <v>2284694.69</v>
      </c>
      <c r="AM5" s="151">
        <v>2240430</v>
      </c>
      <c r="AN5" s="151">
        <v>2304369.34</v>
      </c>
      <c r="AO5" s="152">
        <f t="shared" ref="AO5:AO22" si="9">AVERAGE(AG5:AJ5)</f>
        <v>531577.79499999993</v>
      </c>
      <c r="AP5" s="152">
        <f t="shared" ref="AP5:AP22" si="10">AVERAGE(AK5:AN5)</f>
        <v>2264436.2574999998</v>
      </c>
      <c r="AQ5" s="153">
        <f t="shared" ref="AQ5:AQ22" si="11">AP5/AO5</f>
        <v>4.2598398179893877</v>
      </c>
      <c r="AR5" s="154">
        <f t="shared" ref="AR5:AR22" si="12">TTEST(AG5:AJ5,AK5:AN5,2,2)</f>
        <v>3.8691898641511057E-8</v>
      </c>
    </row>
    <row r="6" spans="1:44" ht="18" x14ac:dyDescent="0.2">
      <c r="A6" s="168" t="s">
        <v>113</v>
      </c>
      <c r="B6" s="58">
        <v>896.77120000000002</v>
      </c>
      <c r="C6" s="58">
        <v>896.7595</v>
      </c>
      <c r="D6" s="41" t="s">
        <v>108</v>
      </c>
      <c r="E6" s="74">
        <v>66</v>
      </c>
      <c r="F6" s="169">
        <f t="shared" si="0"/>
        <v>3.9776007489069638</v>
      </c>
      <c r="G6" s="131">
        <v>6079382.5499999998</v>
      </c>
      <c r="H6" s="132">
        <v>4111159.87</v>
      </c>
      <c r="I6" s="132">
        <v>4438295.28</v>
      </c>
      <c r="J6" s="132">
        <v>6251085.5999999996</v>
      </c>
      <c r="K6" s="132">
        <v>14032631.48</v>
      </c>
      <c r="L6" s="132">
        <v>15573114.49</v>
      </c>
      <c r="M6" s="132">
        <v>14369257.65</v>
      </c>
      <c r="N6" s="132">
        <v>16060017.289999999</v>
      </c>
      <c r="O6" s="133">
        <f t="shared" si="3"/>
        <v>5219980.8249999993</v>
      </c>
      <c r="P6" s="133">
        <f t="shared" si="4"/>
        <v>15008755.227499999</v>
      </c>
      <c r="Q6" s="134">
        <f t="shared" si="5"/>
        <v>2.875251026903916</v>
      </c>
      <c r="R6" s="135">
        <f t="shared" si="1"/>
        <v>1.0812603253733641E-5</v>
      </c>
      <c r="S6" s="178">
        <v>1149143.5</v>
      </c>
      <c r="T6" s="179">
        <v>1187914.74</v>
      </c>
      <c r="U6" s="179">
        <v>863086.56</v>
      </c>
      <c r="V6" s="179">
        <v>1658900.35</v>
      </c>
      <c r="W6" s="179">
        <v>1204389.3700000001</v>
      </c>
      <c r="X6" s="179">
        <v>6542007.9800000004</v>
      </c>
      <c r="Y6" s="179">
        <v>4518515</v>
      </c>
      <c r="Z6" s="179">
        <v>5889613.5700000003</v>
      </c>
      <c r="AA6" s="179">
        <v>5921976.5499999998</v>
      </c>
      <c r="AB6" s="179">
        <v>5842155.5700000003</v>
      </c>
      <c r="AC6" s="179">
        <f t="shared" si="6"/>
        <v>1212686.9040000001</v>
      </c>
      <c r="AD6" s="179">
        <f t="shared" si="7"/>
        <v>5742853.7340000002</v>
      </c>
      <c r="AE6" s="180">
        <f t="shared" si="8"/>
        <v>4.735644225279767</v>
      </c>
      <c r="AF6" s="185">
        <f t="shared" si="2"/>
        <v>1.3537141400150515E-6</v>
      </c>
      <c r="AG6" s="150">
        <v>1794594.25</v>
      </c>
      <c r="AH6" s="151">
        <v>1294883.1499999999</v>
      </c>
      <c r="AI6" s="151">
        <v>1289931.6000000001</v>
      </c>
      <c r="AJ6" s="151">
        <v>1131139.1399999999</v>
      </c>
      <c r="AK6" s="151">
        <v>5691015.2400000002</v>
      </c>
      <c r="AL6" s="151">
        <v>6099323.0099999998</v>
      </c>
      <c r="AM6" s="151">
        <v>6222937.21</v>
      </c>
      <c r="AN6" s="151">
        <v>5802801.0899999999</v>
      </c>
      <c r="AO6" s="152">
        <f t="shared" si="9"/>
        <v>1377637.0349999999</v>
      </c>
      <c r="AP6" s="152">
        <f t="shared" si="10"/>
        <v>5954019.1375000002</v>
      </c>
      <c r="AQ6" s="153">
        <f t="shared" si="11"/>
        <v>4.3219069945372084</v>
      </c>
      <c r="AR6" s="154">
        <f t="shared" si="12"/>
        <v>3.3977781930628152E-7</v>
      </c>
    </row>
    <row r="7" spans="1:44" ht="18" x14ac:dyDescent="0.2">
      <c r="A7" s="168" t="s">
        <v>114</v>
      </c>
      <c r="B7" s="58">
        <v>898.78750000000002</v>
      </c>
      <c r="C7" s="58">
        <v>898.77160000000003</v>
      </c>
      <c r="D7" s="41" t="s">
        <v>108</v>
      </c>
      <c r="E7" s="74">
        <v>67</v>
      </c>
      <c r="F7" s="169">
        <f t="shared" si="0"/>
        <v>3.4841511064272339</v>
      </c>
      <c r="G7" s="131">
        <v>10207778.189999999</v>
      </c>
      <c r="H7" s="132">
        <v>7539965.0999999996</v>
      </c>
      <c r="I7" s="132">
        <v>7982954.9400000004</v>
      </c>
      <c r="J7" s="132">
        <v>10620275.57</v>
      </c>
      <c r="K7" s="132">
        <v>20350692.300000001</v>
      </c>
      <c r="L7" s="132">
        <v>22130026.609999999</v>
      </c>
      <c r="M7" s="132">
        <v>20853342.800000001</v>
      </c>
      <c r="N7" s="132">
        <v>22555033.57</v>
      </c>
      <c r="O7" s="133">
        <f t="shared" si="3"/>
        <v>9087743.4499999993</v>
      </c>
      <c r="P7" s="133">
        <f t="shared" si="4"/>
        <v>21472273.82</v>
      </c>
      <c r="Q7" s="134">
        <f t="shared" si="5"/>
        <v>2.3627728861558039</v>
      </c>
      <c r="R7" s="135">
        <f t="shared" si="1"/>
        <v>1.1362696849676626E-5</v>
      </c>
      <c r="S7" s="178">
        <v>1471766.83</v>
      </c>
      <c r="T7" s="179">
        <v>1574599.37</v>
      </c>
      <c r="U7" s="179">
        <v>1182421.1200000001</v>
      </c>
      <c r="V7" s="179">
        <v>2113105.64</v>
      </c>
      <c r="W7" s="179">
        <v>1631363.46</v>
      </c>
      <c r="X7" s="179">
        <v>7874749.7000000002</v>
      </c>
      <c r="Y7" s="179">
        <v>5235998.33</v>
      </c>
      <c r="Z7" s="179">
        <v>6878759.2999999998</v>
      </c>
      <c r="AA7" s="179">
        <v>6858701.2400000002</v>
      </c>
      <c r="AB7" s="179">
        <v>7174624.1500000004</v>
      </c>
      <c r="AC7" s="179">
        <f t="shared" si="6"/>
        <v>1594651.2840000002</v>
      </c>
      <c r="AD7" s="179">
        <f t="shared" si="7"/>
        <v>6804566.5439999998</v>
      </c>
      <c r="AE7" s="180">
        <f t="shared" si="8"/>
        <v>4.2671188442726633</v>
      </c>
      <c r="AF7" s="185">
        <f t="shared" si="2"/>
        <v>3.251744792716755E-6</v>
      </c>
      <c r="AG7" s="150">
        <v>2282269.91</v>
      </c>
      <c r="AH7" s="151">
        <v>1700176.87</v>
      </c>
      <c r="AI7" s="151">
        <v>1803890.02</v>
      </c>
      <c r="AJ7" s="151">
        <v>1477399.68</v>
      </c>
      <c r="AK7" s="151">
        <v>6333030.0899999999</v>
      </c>
      <c r="AL7" s="151">
        <v>6816981.25</v>
      </c>
      <c r="AM7" s="151">
        <v>7851946.7400000002</v>
      </c>
      <c r="AN7" s="151">
        <v>6764121.9800000004</v>
      </c>
      <c r="AO7" s="152">
        <f t="shared" si="9"/>
        <v>1815934.12</v>
      </c>
      <c r="AP7" s="152">
        <f t="shared" si="10"/>
        <v>6941520.0149999997</v>
      </c>
      <c r="AQ7" s="153">
        <f t="shared" si="11"/>
        <v>3.822561588853234</v>
      </c>
      <c r="AR7" s="154">
        <f t="shared" si="12"/>
        <v>8.0329790000653402E-6</v>
      </c>
    </row>
    <row r="8" spans="1:44" ht="18" x14ac:dyDescent="0.2">
      <c r="A8" s="168" t="s">
        <v>130</v>
      </c>
      <c r="B8" s="58">
        <v>922.78740000000005</v>
      </c>
      <c r="C8" s="58">
        <v>922.77210000000002</v>
      </c>
      <c r="D8" s="41" t="s">
        <v>108</v>
      </c>
      <c r="E8" s="74">
        <v>66</v>
      </c>
      <c r="F8" s="169">
        <f t="shared" si="0"/>
        <v>3.5304355823912221</v>
      </c>
      <c r="G8" s="131">
        <v>7335261.2800000003</v>
      </c>
      <c r="H8" s="132">
        <v>4928185.13</v>
      </c>
      <c r="I8" s="132">
        <v>5357875.8899999997</v>
      </c>
      <c r="J8" s="132">
        <v>7329943.3300000001</v>
      </c>
      <c r="K8" s="132">
        <v>16578500.689999999</v>
      </c>
      <c r="L8" s="132">
        <v>18317587.149999999</v>
      </c>
      <c r="M8" s="132">
        <v>16209459.32</v>
      </c>
      <c r="N8" s="132">
        <v>18287698.75</v>
      </c>
      <c r="O8" s="133">
        <f t="shared" si="3"/>
        <v>6237816.4075000007</v>
      </c>
      <c r="P8" s="133">
        <f t="shared" si="4"/>
        <v>17348311.477499999</v>
      </c>
      <c r="Q8" s="134">
        <f t="shared" si="5"/>
        <v>2.7811513427425281</v>
      </c>
      <c r="R8" s="135">
        <f t="shared" si="1"/>
        <v>1.2064859457122365E-5</v>
      </c>
      <c r="S8" s="178">
        <v>1225467.42</v>
      </c>
      <c r="T8" s="179">
        <v>1303667.6599999999</v>
      </c>
      <c r="U8" s="179">
        <v>909503.62</v>
      </c>
      <c r="V8" s="179">
        <v>2723439.19</v>
      </c>
      <c r="W8" s="179">
        <v>1326362.1499999999</v>
      </c>
      <c r="X8" s="179">
        <v>5640075.4299999997</v>
      </c>
      <c r="Y8" s="179">
        <v>4616598.24</v>
      </c>
      <c r="Z8" s="179">
        <v>5720838.8700000001</v>
      </c>
      <c r="AA8" s="179">
        <v>5957072.4900000002</v>
      </c>
      <c r="AB8" s="179">
        <v>5844066.6100000003</v>
      </c>
      <c r="AC8" s="179">
        <f t="shared" si="6"/>
        <v>1497688.0080000001</v>
      </c>
      <c r="AD8" s="179">
        <f t="shared" si="7"/>
        <v>5555730.3279999997</v>
      </c>
      <c r="AE8" s="180">
        <f t="shared" si="8"/>
        <v>3.7095378331960305</v>
      </c>
      <c r="AF8" s="185">
        <f t="shared" si="2"/>
        <v>7.1863772748294476E-6</v>
      </c>
      <c r="AG8" s="150">
        <v>1626141.29</v>
      </c>
      <c r="AH8" s="151">
        <v>1286129.44</v>
      </c>
      <c r="AI8" s="151">
        <v>1390133.53</v>
      </c>
      <c r="AJ8" s="151">
        <v>1152054.77</v>
      </c>
      <c r="AK8" s="151">
        <v>5483506.4900000002</v>
      </c>
      <c r="AL8" s="151">
        <v>5766898.8399999999</v>
      </c>
      <c r="AM8" s="151">
        <v>5164118.5</v>
      </c>
      <c r="AN8" s="151">
        <v>5952126.71</v>
      </c>
      <c r="AO8" s="152">
        <f t="shared" si="9"/>
        <v>1363614.7574999998</v>
      </c>
      <c r="AP8" s="152">
        <f t="shared" si="10"/>
        <v>5591662.6349999998</v>
      </c>
      <c r="AQ8" s="153">
        <f t="shared" si="11"/>
        <v>4.1006175712351078</v>
      </c>
      <c r="AR8" s="154">
        <f t="shared" si="12"/>
        <v>7.1016421202457579E-7</v>
      </c>
    </row>
    <row r="9" spans="1:44" ht="18" x14ac:dyDescent="0.2">
      <c r="A9" s="168" t="s">
        <v>115</v>
      </c>
      <c r="B9" s="58">
        <v>924.80340000000001</v>
      </c>
      <c r="C9" s="58">
        <v>924.7894</v>
      </c>
      <c r="D9" s="41" t="s">
        <v>108</v>
      </c>
      <c r="E9" s="74">
        <v>67</v>
      </c>
      <c r="F9" s="169">
        <f t="shared" si="0"/>
        <v>3.754202579770979</v>
      </c>
      <c r="G9" s="131">
        <v>11442423.5</v>
      </c>
      <c r="H9" s="132">
        <v>7886402.9299999997</v>
      </c>
      <c r="I9" s="132">
        <v>8691232.0899999999</v>
      </c>
      <c r="J9" s="132">
        <v>11480979.380000001</v>
      </c>
      <c r="K9" s="132">
        <v>24997158.109999999</v>
      </c>
      <c r="L9" s="132">
        <v>28416557.420000002</v>
      </c>
      <c r="M9" s="132">
        <v>25974106.73</v>
      </c>
      <c r="N9" s="132">
        <v>28308089.920000002</v>
      </c>
      <c r="O9" s="133">
        <f t="shared" si="3"/>
        <v>9875259.4749999996</v>
      </c>
      <c r="P9" s="133">
        <f t="shared" si="4"/>
        <v>26923978.045000002</v>
      </c>
      <c r="Q9" s="134">
        <f t="shared" si="5"/>
        <v>2.72640715043085</v>
      </c>
      <c r="R9" s="135">
        <f t="shared" si="1"/>
        <v>1.0260495495975025E-5</v>
      </c>
      <c r="S9" s="178">
        <v>1683920.29</v>
      </c>
      <c r="T9" s="179">
        <v>1787747.78</v>
      </c>
      <c r="U9" s="179">
        <v>1344304.57</v>
      </c>
      <c r="V9" s="179">
        <v>2186394.4300000002</v>
      </c>
      <c r="W9" s="179">
        <v>1920819.3</v>
      </c>
      <c r="X9" s="179">
        <v>8066587.5099999998</v>
      </c>
      <c r="Y9" s="179">
        <v>6551903.5300000003</v>
      </c>
      <c r="Z9" s="179">
        <v>8357087.4100000001</v>
      </c>
      <c r="AA9" s="179">
        <v>8697972.25</v>
      </c>
      <c r="AB9" s="179">
        <v>8178073.21</v>
      </c>
      <c r="AC9" s="179">
        <f t="shared" si="6"/>
        <v>1784637.2740000002</v>
      </c>
      <c r="AD9" s="179">
        <f t="shared" si="7"/>
        <v>7970324.7819999997</v>
      </c>
      <c r="AE9" s="180">
        <f t="shared" si="8"/>
        <v>4.4660754866649715</v>
      </c>
      <c r="AF9" s="185">
        <f t="shared" si="2"/>
        <v>2.7823867241285173E-7</v>
      </c>
      <c r="AG9" s="150">
        <v>2469301.6800000002</v>
      </c>
      <c r="AH9" s="151">
        <v>1902340.4</v>
      </c>
      <c r="AI9" s="151">
        <v>1951248.83</v>
      </c>
      <c r="AJ9" s="151">
        <v>1703883.7</v>
      </c>
      <c r="AK9" s="151">
        <v>7748038.8300000001</v>
      </c>
      <c r="AL9" s="151">
        <v>8396663</v>
      </c>
      <c r="AM9" s="151">
        <v>7978856.6500000004</v>
      </c>
      <c r="AN9" s="151">
        <v>8546418.3499999996</v>
      </c>
      <c r="AO9" s="152">
        <f t="shared" si="9"/>
        <v>2006693.6525000001</v>
      </c>
      <c r="AP9" s="152">
        <f t="shared" si="10"/>
        <v>8167494.2074999996</v>
      </c>
      <c r="AQ9" s="153">
        <f t="shared" si="11"/>
        <v>4.0701251022171157</v>
      </c>
      <c r="AR9" s="154">
        <f t="shared" si="12"/>
        <v>2.6803584046530533E-7</v>
      </c>
    </row>
    <row r="10" spans="1:44" ht="18" x14ac:dyDescent="0.2">
      <c r="A10" s="168" t="s">
        <v>116</v>
      </c>
      <c r="B10" s="58">
        <v>926.81759999999997</v>
      </c>
      <c r="C10" s="58">
        <v>926.82159999999999</v>
      </c>
      <c r="D10" s="41" t="s">
        <v>108</v>
      </c>
      <c r="E10" s="74">
        <v>67</v>
      </c>
      <c r="F10" s="169">
        <f t="shared" si="0"/>
        <v>3.5368747914181093</v>
      </c>
      <c r="G10" s="131">
        <v>9921891.0800000001</v>
      </c>
      <c r="H10" s="132">
        <v>6967112.5599999996</v>
      </c>
      <c r="I10" s="132">
        <v>7672022.8899999997</v>
      </c>
      <c r="J10" s="132">
        <v>9748834.4299999997</v>
      </c>
      <c r="K10" s="132">
        <v>19457959.34</v>
      </c>
      <c r="L10" s="132">
        <v>20941505.460000001</v>
      </c>
      <c r="M10" s="132">
        <v>19503072.800000001</v>
      </c>
      <c r="N10" s="132">
        <v>21839945.239999998</v>
      </c>
      <c r="O10" s="133">
        <f t="shared" si="3"/>
        <v>8577465.2400000002</v>
      </c>
      <c r="P10" s="133">
        <f t="shared" si="4"/>
        <v>20435620.709999997</v>
      </c>
      <c r="Q10" s="134">
        <f t="shared" si="5"/>
        <v>2.3824778227839252</v>
      </c>
      <c r="R10" s="135">
        <f t="shared" si="1"/>
        <v>1.5376496420727174E-5</v>
      </c>
      <c r="S10" s="178">
        <v>1285264.01</v>
      </c>
      <c r="T10" s="179">
        <v>1406154.79</v>
      </c>
      <c r="U10" s="179">
        <v>1071126.53</v>
      </c>
      <c r="V10" s="179">
        <v>1450756.93</v>
      </c>
      <c r="W10" s="179">
        <v>1577405.67</v>
      </c>
      <c r="X10" s="179">
        <v>6151663.4800000004</v>
      </c>
      <c r="Y10" s="179">
        <v>4760284.4800000004</v>
      </c>
      <c r="Z10" s="179">
        <v>6271521.5599999996</v>
      </c>
      <c r="AA10" s="179">
        <v>6251693.6500000004</v>
      </c>
      <c r="AB10" s="179">
        <v>6180827.4000000004</v>
      </c>
      <c r="AC10" s="179">
        <f t="shared" si="6"/>
        <v>1358141.5859999999</v>
      </c>
      <c r="AD10" s="179">
        <f t="shared" si="7"/>
        <v>5923198.1140000001</v>
      </c>
      <c r="AE10" s="180">
        <f t="shared" si="8"/>
        <v>4.3612522987717428</v>
      </c>
      <c r="AF10" s="185">
        <f t="shared" si="2"/>
        <v>3.8084932481201317E-7</v>
      </c>
      <c r="AG10" s="150">
        <v>2121519.27</v>
      </c>
      <c r="AH10" s="151">
        <v>1568688.58</v>
      </c>
      <c r="AI10" s="151">
        <v>1706303.81</v>
      </c>
      <c r="AJ10" s="151">
        <v>1380620.72</v>
      </c>
      <c r="AK10" s="151">
        <v>6250535.7199999997</v>
      </c>
      <c r="AL10" s="151">
        <v>6811273.5700000003</v>
      </c>
      <c r="AM10" s="151">
        <v>6452319.6699999999</v>
      </c>
      <c r="AN10" s="151">
        <v>6692325.29</v>
      </c>
      <c r="AO10" s="152">
        <f t="shared" si="9"/>
        <v>1694283.095</v>
      </c>
      <c r="AP10" s="152">
        <f t="shared" si="10"/>
        <v>6551613.5625</v>
      </c>
      <c r="AQ10" s="153">
        <f t="shared" si="11"/>
        <v>3.8668942526986614</v>
      </c>
      <c r="AR10" s="154">
        <f t="shared" si="12"/>
        <v>3.2944110781312676E-7</v>
      </c>
    </row>
    <row r="11" spans="1:44" ht="18" x14ac:dyDescent="0.2">
      <c r="A11" s="168" t="s">
        <v>117</v>
      </c>
      <c r="B11" s="58">
        <v>942.75</v>
      </c>
      <c r="C11" s="58">
        <v>942.75869999999998</v>
      </c>
      <c r="D11" s="41" t="s">
        <v>108</v>
      </c>
      <c r="E11" s="74">
        <v>66</v>
      </c>
      <c r="F11" s="169">
        <f t="shared" si="0"/>
        <v>4.2113364747596487</v>
      </c>
      <c r="G11" s="131">
        <v>119356.3</v>
      </c>
      <c r="H11" s="132">
        <v>90291.75</v>
      </c>
      <c r="I11" s="132">
        <v>96267.31</v>
      </c>
      <c r="J11" s="132">
        <v>106294.44</v>
      </c>
      <c r="K11" s="132">
        <v>292771.78000000003</v>
      </c>
      <c r="L11" s="132">
        <v>439618.79</v>
      </c>
      <c r="M11" s="132">
        <v>331212.71999999997</v>
      </c>
      <c r="N11" s="132">
        <v>348373.58</v>
      </c>
      <c r="O11" s="133">
        <f t="shared" si="3"/>
        <v>103052.45</v>
      </c>
      <c r="P11" s="133">
        <f t="shared" si="4"/>
        <v>352994.21750000003</v>
      </c>
      <c r="Q11" s="134">
        <f t="shared" si="5"/>
        <v>3.425384039874841</v>
      </c>
      <c r="R11" s="135">
        <f t="shared" si="1"/>
        <v>2.2321583070397332E-4</v>
      </c>
      <c r="S11" s="178">
        <v>35938.26</v>
      </c>
      <c r="T11" s="179">
        <v>40098.46</v>
      </c>
      <c r="U11" s="179">
        <v>29648.45</v>
      </c>
      <c r="V11" s="179">
        <v>131775.29</v>
      </c>
      <c r="W11" s="179">
        <v>41767.72</v>
      </c>
      <c r="X11" s="179">
        <v>255778.64</v>
      </c>
      <c r="Y11" s="179">
        <v>178352.4</v>
      </c>
      <c r="Z11" s="179">
        <v>222487.71</v>
      </c>
      <c r="AA11" s="179">
        <v>243097.95</v>
      </c>
      <c r="AB11" s="179">
        <v>226980.55</v>
      </c>
      <c r="AC11" s="179">
        <f t="shared" si="6"/>
        <v>55845.636000000013</v>
      </c>
      <c r="AD11" s="179">
        <f t="shared" si="7"/>
        <v>225339.45</v>
      </c>
      <c r="AE11" s="180">
        <f t="shared" si="8"/>
        <v>4.0350413414577275</v>
      </c>
      <c r="AF11" s="185">
        <f t="shared" si="2"/>
        <v>8.3142279332004004E-5</v>
      </c>
      <c r="AG11" s="150">
        <v>53513.29</v>
      </c>
      <c r="AH11" s="151">
        <v>44440.59</v>
      </c>
      <c r="AI11" s="151">
        <v>41349.339999999997</v>
      </c>
      <c r="AJ11" s="151">
        <v>40515.440000000002</v>
      </c>
      <c r="AK11" s="151">
        <v>230875.85</v>
      </c>
      <c r="AL11" s="151">
        <v>222550.97</v>
      </c>
      <c r="AM11" s="151">
        <v>237707.94</v>
      </c>
      <c r="AN11" s="151">
        <v>239172.19</v>
      </c>
      <c r="AO11" s="152">
        <f t="shared" si="9"/>
        <v>44954.665000000001</v>
      </c>
      <c r="AP11" s="152">
        <f t="shared" si="10"/>
        <v>232576.73749999999</v>
      </c>
      <c r="AQ11" s="153">
        <f t="shared" si="11"/>
        <v>5.1735840429463771</v>
      </c>
      <c r="AR11" s="154">
        <f t="shared" si="12"/>
        <v>1.9341414715226862E-8</v>
      </c>
    </row>
    <row r="12" spans="1:44" ht="18" x14ac:dyDescent="0.2">
      <c r="A12" s="168" t="s">
        <v>118</v>
      </c>
      <c r="B12" s="58">
        <v>944.76890000000003</v>
      </c>
      <c r="C12" s="58">
        <v>944.7586</v>
      </c>
      <c r="D12" s="41" t="s">
        <v>108</v>
      </c>
      <c r="E12" s="74">
        <v>66</v>
      </c>
      <c r="F12" s="169">
        <f t="shared" si="0"/>
        <v>3.9163688212996397</v>
      </c>
      <c r="G12" s="131">
        <v>548662.97</v>
      </c>
      <c r="H12" s="132">
        <v>392590.21</v>
      </c>
      <c r="I12" s="132">
        <v>397379.88</v>
      </c>
      <c r="J12" s="132">
        <v>497948.52</v>
      </c>
      <c r="K12" s="132">
        <v>1316372.1599999999</v>
      </c>
      <c r="L12" s="132">
        <v>1469669.52</v>
      </c>
      <c r="M12" s="132">
        <v>1323461.8</v>
      </c>
      <c r="N12" s="132">
        <v>1435206.84</v>
      </c>
      <c r="O12" s="133">
        <f t="shared" si="3"/>
        <v>459145.39500000002</v>
      </c>
      <c r="P12" s="133">
        <f t="shared" si="4"/>
        <v>1386177.5799999998</v>
      </c>
      <c r="Q12" s="134">
        <f t="shared" si="5"/>
        <v>3.0190384028571162</v>
      </c>
      <c r="R12" s="135">
        <f t="shared" si="1"/>
        <v>2.706990507461381E-6</v>
      </c>
      <c r="S12" s="178">
        <v>118325.99</v>
      </c>
      <c r="T12" s="179">
        <v>122906.34</v>
      </c>
      <c r="U12" s="179">
        <v>100514.71</v>
      </c>
      <c r="V12" s="179">
        <v>303684.64</v>
      </c>
      <c r="W12" s="179">
        <v>125583.12</v>
      </c>
      <c r="X12" s="179">
        <v>697035.72</v>
      </c>
      <c r="Y12" s="179">
        <v>495013.05</v>
      </c>
      <c r="Z12" s="179">
        <v>654799.12</v>
      </c>
      <c r="AA12" s="179">
        <v>648376.68999999994</v>
      </c>
      <c r="AB12" s="179">
        <v>648818.78</v>
      </c>
      <c r="AC12" s="179">
        <f t="shared" si="6"/>
        <v>154202.96000000002</v>
      </c>
      <c r="AD12" s="179">
        <f t="shared" si="7"/>
        <v>628808.67200000002</v>
      </c>
      <c r="AE12" s="180">
        <f t="shared" si="8"/>
        <v>4.0777989735086795</v>
      </c>
      <c r="AF12" s="185">
        <f t="shared" si="2"/>
        <v>1.4802714061672474E-5</v>
      </c>
      <c r="AG12" s="150">
        <v>166240.29999999999</v>
      </c>
      <c r="AH12" s="151">
        <v>138710.37</v>
      </c>
      <c r="AI12" s="151">
        <v>140103.13</v>
      </c>
      <c r="AJ12" s="151">
        <v>111004.96</v>
      </c>
      <c r="AK12" s="151">
        <v>587171.96</v>
      </c>
      <c r="AL12" s="151">
        <v>634393.13</v>
      </c>
      <c r="AM12" s="151">
        <v>703014.21</v>
      </c>
      <c r="AN12" s="151">
        <v>662355.68000000005</v>
      </c>
      <c r="AO12" s="152">
        <f t="shared" si="9"/>
        <v>139014.69</v>
      </c>
      <c r="AP12" s="152">
        <f t="shared" si="10"/>
        <v>646733.745</v>
      </c>
      <c r="AQ12" s="153">
        <f t="shared" si="11"/>
        <v>4.6522690875331234</v>
      </c>
      <c r="AR12" s="154">
        <f t="shared" si="12"/>
        <v>1.4072948156190456E-6</v>
      </c>
    </row>
    <row r="13" spans="1:44" ht="18" x14ac:dyDescent="0.2">
      <c r="A13" s="168" t="s">
        <v>119</v>
      </c>
      <c r="B13" s="58">
        <v>946.78510000000006</v>
      </c>
      <c r="C13" s="58">
        <v>946.77170000000001</v>
      </c>
      <c r="D13" s="41" t="s">
        <v>108</v>
      </c>
      <c r="E13" s="74">
        <v>66</v>
      </c>
      <c r="F13" s="169">
        <f t="shared" si="0"/>
        <v>3.7456174408625267</v>
      </c>
      <c r="G13" s="131">
        <v>1577862.44</v>
      </c>
      <c r="H13" s="132">
        <v>1148278.6599999999</v>
      </c>
      <c r="I13" s="132">
        <v>1243219.27</v>
      </c>
      <c r="J13" s="132">
        <v>1489250.93</v>
      </c>
      <c r="K13" s="132">
        <v>3809714.85</v>
      </c>
      <c r="L13" s="132">
        <v>4081203.99</v>
      </c>
      <c r="M13" s="132">
        <v>3708838.55</v>
      </c>
      <c r="N13" s="132">
        <v>4037423.45</v>
      </c>
      <c r="O13" s="133">
        <f t="shared" si="3"/>
        <v>1364652.825</v>
      </c>
      <c r="P13" s="133">
        <f t="shared" si="4"/>
        <v>3909295.21</v>
      </c>
      <c r="Q13" s="134">
        <f t="shared" si="5"/>
        <v>2.864681139688404</v>
      </c>
      <c r="R13" s="135">
        <f t="shared" si="1"/>
        <v>1.4386473202459597E-6</v>
      </c>
      <c r="S13" s="178">
        <v>245762.5</v>
      </c>
      <c r="T13" s="179">
        <v>245021.93</v>
      </c>
      <c r="U13" s="179">
        <v>207868.12</v>
      </c>
      <c r="V13" s="179">
        <v>557815.80000000005</v>
      </c>
      <c r="W13" s="179">
        <v>258523.48</v>
      </c>
      <c r="X13" s="179">
        <v>1273109.6399999999</v>
      </c>
      <c r="Y13" s="179">
        <v>952327.23</v>
      </c>
      <c r="Z13" s="179">
        <v>1157879.25</v>
      </c>
      <c r="AA13" s="179">
        <v>1255227.82</v>
      </c>
      <c r="AB13" s="179">
        <v>1222216.79</v>
      </c>
      <c r="AC13" s="179">
        <f t="shared" si="6"/>
        <v>302998.36600000004</v>
      </c>
      <c r="AD13" s="179">
        <f t="shared" si="7"/>
        <v>1172152.1460000002</v>
      </c>
      <c r="AE13" s="180">
        <f t="shared" si="8"/>
        <v>3.8685097925577594</v>
      </c>
      <c r="AF13" s="185">
        <f t="shared" si="2"/>
        <v>8.4125907723359804E-6</v>
      </c>
      <c r="AG13" s="150">
        <v>313630.08000000002</v>
      </c>
      <c r="AH13" s="151">
        <v>255839.23</v>
      </c>
      <c r="AI13" s="151">
        <v>285130.01</v>
      </c>
      <c r="AJ13" s="151">
        <v>223205.73</v>
      </c>
      <c r="AK13" s="151">
        <v>1135297.52</v>
      </c>
      <c r="AL13" s="151">
        <v>1200030.77</v>
      </c>
      <c r="AM13" s="151">
        <v>1303674.83</v>
      </c>
      <c r="AN13" s="151">
        <v>1215065.8700000001</v>
      </c>
      <c r="AO13" s="152">
        <f t="shared" si="9"/>
        <v>269451.26250000001</v>
      </c>
      <c r="AP13" s="152">
        <f t="shared" si="10"/>
        <v>1213517.2475000001</v>
      </c>
      <c r="AQ13" s="153">
        <f t="shared" si="11"/>
        <v>4.5036613903414162</v>
      </c>
      <c r="AR13" s="154">
        <f t="shared" si="12"/>
        <v>3.6533261913312253E-7</v>
      </c>
    </row>
    <row r="14" spans="1:44" ht="18" x14ac:dyDescent="0.2">
      <c r="A14" s="168" t="s">
        <v>120</v>
      </c>
      <c r="B14" s="58">
        <v>948.80139999999994</v>
      </c>
      <c r="C14" s="58">
        <v>948.78740000000005</v>
      </c>
      <c r="D14" s="41" t="s">
        <v>108</v>
      </c>
      <c r="E14" s="74">
        <v>67</v>
      </c>
      <c r="F14" s="169">
        <f t="shared" si="0"/>
        <v>3.3303792586518597</v>
      </c>
      <c r="G14" s="131">
        <v>3576921.62</v>
      </c>
      <c r="H14" s="132">
        <v>2538971.62</v>
      </c>
      <c r="I14" s="132">
        <v>2763050.05</v>
      </c>
      <c r="J14" s="132">
        <v>3331907.06</v>
      </c>
      <c r="K14" s="132">
        <v>7515821.9800000004</v>
      </c>
      <c r="L14" s="132">
        <v>8328850.7599999998</v>
      </c>
      <c r="M14" s="132">
        <v>7305134.9699999997</v>
      </c>
      <c r="N14" s="132">
        <v>8006470.9199999999</v>
      </c>
      <c r="O14" s="133">
        <f t="shared" si="3"/>
        <v>3052712.5874999999</v>
      </c>
      <c r="P14" s="133">
        <f t="shared" si="4"/>
        <v>7789069.6575000007</v>
      </c>
      <c r="Q14" s="134">
        <f t="shared" si="5"/>
        <v>2.5515240738332365</v>
      </c>
      <c r="R14" s="135">
        <f t="shared" si="1"/>
        <v>7.8426411407687602E-6</v>
      </c>
      <c r="S14" s="178">
        <v>508454.91</v>
      </c>
      <c r="T14" s="179">
        <v>532463.47</v>
      </c>
      <c r="U14" s="179">
        <v>408619.93</v>
      </c>
      <c r="V14" s="179">
        <v>876700.28</v>
      </c>
      <c r="W14" s="179">
        <v>568293.53</v>
      </c>
      <c r="X14" s="179">
        <v>2098679.75</v>
      </c>
      <c r="Y14" s="179">
        <v>1815941.91</v>
      </c>
      <c r="Z14" s="179">
        <v>2232976.58</v>
      </c>
      <c r="AA14" s="179">
        <v>2285459.75</v>
      </c>
      <c r="AB14" s="179">
        <v>2217531.9700000002</v>
      </c>
      <c r="AC14" s="179">
        <f t="shared" si="6"/>
        <v>578906.424</v>
      </c>
      <c r="AD14" s="179">
        <f t="shared" si="7"/>
        <v>2130117.9920000001</v>
      </c>
      <c r="AE14" s="180">
        <f t="shared" si="8"/>
        <v>3.6795549396079945</v>
      </c>
      <c r="AF14" s="185">
        <f t="shared" si="2"/>
        <v>9.0697453760036554E-7</v>
      </c>
      <c r="AG14" s="150">
        <v>654443.88</v>
      </c>
      <c r="AH14" s="151">
        <v>555820.63</v>
      </c>
      <c r="AI14" s="151">
        <v>601677.32999999996</v>
      </c>
      <c r="AJ14" s="151">
        <v>492561.32</v>
      </c>
      <c r="AK14" s="151">
        <v>2012445.77</v>
      </c>
      <c r="AL14" s="151">
        <v>2189119.69</v>
      </c>
      <c r="AM14" s="151">
        <v>2118290.4500000002</v>
      </c>
      <c r="AN14" s="151">
        <v>2345211.39</v>
      </c>
      <c r="AO14" s="152">
        <f t="shared" si="9"/>
        <v>576125.78999999992</v>
      </c>
      <c r="AP14" s="152">
        <f t="shared" si="10"/>
        <v>2166266.8250000002</v>
      </c>
      <c r="AQ14" s="153">
        <f t="shared" si="11"/>
        <v>3.7600587625143467</v>
      </c>
      <c r="AR14" s="154">
        <f t="shared" si="12"/>
        <v>8.9384397273581516E-7</v>
      </c>
    </row>
    <row r="15" spans="1:44" ht="18" x14ac:dyDescent="0.2">
      <c r="A15" s="168" t="s">
        <v>121</v>
      </c>
      <c r="B15" s="58">
        <v>950.81659999999999</v>
      </c>
      <c r="C15" s="58">
        <v>950.82079999999996</v>
      </c>
      <c r="D15" s="41" t="s">
        <v>108</v>
      </c>
      <c r="E15" s="74">
        <v>67</v>
      </c>
      <c r="F15" s="169">
        <f t="shared" si="0"/>
        <v>3.2703404341548805</v>
      </c>
      <c r="G15" s="131">
        <v>5105930.4400000004</v>
      </c>
      <c r="H15" s="132">
        <v>3714330.67</v>
      </c>
      <c r="I15" s="132">
        <v>4003460</v>
      </c>
      <c r="J15" s="132">
        <v>4908756.9800000004</v>
      </c>
      <c r="K15" s="132">
        <v>9872045.2100000009</v>
      </c>
      <c r="L15" s="132">
        <v>10722566.060000001</v>
      </c>
      <c r="M15" s="132">
        <v>9683482.8800000008</v>
      </c>
      <c r="N15" s="132">
        <v>10762365.75</v>
      </c>
      <c r="O15" s="133">
        <f t="shared" si="3"/>
        <v>4433119.5225</v>
      </c>
      <c r="P15" s="133">
        <f t="shared" si="4"/>
        <v>10260114.975000001</v>
      </c>
      <c r="Q15" s="134">
        <f t="shared" si="5"/>
        <v>2.3144232685190369</v>
      </c>
      <c r="R15" s="135">
        <f t="shared" si="1"/>
        <v>1.1543900893151441E-5</v>
      </c>
      <c r="S15" s="178">
        <v>820376.64</v>
      </c>
      <c r="T15" s="179">
        <v>881823.63</v>
      </c>
      <c r="U15" s="179">
        <v>692229.87</v>
      </c>
      <c r="V15" s="179">
        <v>949666.69</v>
      </c>
      <c r="W15" s="179">
        <v>922567.51</v>
      </c>
      <c r="X15" s="179">
        <v>2983351.31</v>
      </c>
      <c r="Y15" s="179">
        <v>2728457.8</v>
      </c>
      <c r="Z15" s="179">
        <v>3422028.85</v>
      </c>
      <c r="AA15" s="179">
        <v>3657021.25</v>
      </c>
      <c r="AB15" s="179">
        <v>3456645.92</v>
      </c>
      <c r="AC15" s="179">
        <f t="shared" si="6"/>
        <v>853332.86800000002</v>
      </c>
      <c r="AD15" s="179">
        <f t="shared" si="7"/>
        <v>3249501.0259999996</v>
      </c>
      <c r="AE15" s="180">
        <f t="shared" si="8"/>
        <v>3.8080110913997975</v>
      </c>
      <c r="AF15" s="185">
        <f t="shared" si="2"/>
        <v>8.3262255585113042E-7</v>
      </c>
      <c r="AG15" s="150">
        <v>974729.78</v>
      </c>
      <c r="AH15" s="151">
        <v>861108.56</v>
      </c>
      <c r="AI15" s="151">
        <v>915334.27</v>
      </c>
      <c r="AJ15" s="151">
        <v>804241.28</v>
      </c>
      <c r="AK15" s="151">
        <v>3203534.04</v>
      </c>
      <c r="AL15" s="151">
        <v>3330454.38</v>
      </c>
      <c r="AM15" s="151">
        <v>3014506.8</v>
      </c>
      <c r="AN15" s="151">
        <v>3565958.03</v>
      </c>
      <c r="AO15" s="152">
        <f t="shared" si="9"/>
        <v>888853.47250000015</v>
      </c>
      <c r="AP15" s="152">
        <f t="shared" si="10"/>
        <v>3278613.3124999995</v>
      </c>
      <c r="AQ15" s="153">
        <f t="shared" si="11"/>
        <v>3.6885869425458075</v>
      </c>
      <c r="AR15" s="154">
        <f t="shared" si="12"/>
        <v>1.1103640168617367E-6</v>
      </c>
    </row>
    <row r="16" spans="1:44" ht="18" x14ac:dyDescent="0.2">
      <c r="A16" s="168" t="s">
        <v>122</v>
      </c>
      <c r="B16" s="58">
        <v>952.83230000000003</v>
      </c>
      <c r="C16" s="58">
        <v>952.8383</v>
      </c>
      <c r="D16" s="41" t="s">
        <v>108</v>
      </c>
      <c r="E16" s="74">
        <v>67</v>
      </c>
      <c r="F16" s="169">
        <f t="shared" si="0"/>
        <v>3.2562243497302834</v>
      </c>
      <c r="G16" s="131">
        <v>4321467.05</v>
      </c>
      <c r="H16" s="132">
        <v>3241146.23</v>
      </c>
      <c r="I16" s="132">
        <v>3506126.05</v>
      </c>
      <c r="J16" s="132">
        <v>4261573.62</v>
      </c>
      <c r="K16" s="132">
        <v>8224394.8300000001</v>
      </c>
      <c r="L16" s="132">
        <v>9100163.5500000007</v>
      </c>
      <c r="M16" s="132">
        <v>8424314.4800000004</v>
      </c>
      <c r="N16" s="132">
        <v>8942951.8000000007</v>
      </c>
      <c r="O16" s="133">
        <f t="shared" si="3"/>
        <v>3832578.2374999998</v>
      </c>
      <c r="P16" s="133">
        <f t="shared" si="4"/>
        <v>8672956.165000001</v>
      </c>
      <c r="Q16" s="134">
        <f t="shared" si="5"/>
        <v>2.2629560644422466</v>
      </c>
      <c r="R16" s="135">
        <f t="shared" si="1"/>
        <v>7.6796086670843284E-6</v>
      </c>
      <c r="S16" s="178">
        <v>697719.71</v>
      </c>
      <c r="T16" s="179">
        <v>738704.34</v>
      </c>
      <c r="U16" s="179">
        <v>639945.11</v>
      </c>
      <c r="V16" s="179">
        <v>718654.83</v>
      </c>
      <c r="W16" s="179">
        <v>759143.02</v>
      </c>
      <c r="X16" s="179">
        <v>2629607.08</v>
      </c>
      <c r="Y16" s="179">
        <v>2412301.25</v>
      </c>
      <c r="Z16" s="179">
        <v>3058931.34</v>
      </c>
      <c r="AA16" s="179">
        <v>3045385.61</v>
      </c>
      <c r="AB16" s="179">
        <v>2903726.54</v>
      </c>
      <c r="AC16" s="179">
        <f t="shared" si="6"/>
        <v>710833.402</v>
      </c>
      <c r="AD16" s="179">
        <f t="shared" si="7"/>
        <v>2809990.3640000001</v>
      </c>
      <c r="AE16" s="180">
        <f t="shared" si="8"/>
        <v>3.9530927445078055</v>
      </c>
      <c r="AF16" s="185">
        <f t="shared" si="2"/>
        <v>1.8707428985967988E-7</v>
      </c>
      <c r="AG16" s="150">
        <v>888735.91</v>
      </c>
      <c r="AH16" s="151">
        <v>746263.49</v>
      </c>
      <c r="AI16" s="151">
        <v>781186.44</v>
      </c>
      <c r="AJ16" s="151">
        <v>638202.96</v>
      </c>
      <c r="AK16" s="151">
        <v>2604679.7200000002</v>
      </c>
      <c r="AL16" s="151">
        <v>2707364.77</v>
      </c>
      <c r="AM16" s="151">
        <v>2618562.9</v>
      </c>
      <c r="AN16" s="151">
        <v>2920488.3</v>
      </c>
      <c r="AO16" s="152">
        <f t="shared" si="9"/>
        <v>763597.2</v>
      </c>
      <c r="AP16" s="152">
        <f t="shared" si="10"/>
        <v>2712773.9225000003</v>
      </c>
      <c r="AQ16" s="153">
        <f t="shared" si="11"/>
        <v>3.5526242402407977</v>
      </c>
      <c r="AR16" s="154">
        <f t="shared" si="12"/>
        <v>6.0463450225311262E-7</v>
      </c>
    </row>
    <row r="17" spans="1:44" ht="18" x14ac:dyDescent="0.2">
      <c r="A17" s="168" t="s">
        <v>123</v>
      </c>
      <c r="B17" s="58">
        <v>968.76760000000002</v>
      </c>
      <c r="C17" s="58">
        <v>968.75630000000001</v>
      </c>
      <c r="D17" s="41" t="s">
        <v>108</v>
      </c>
      <c r="E17" s="74">
        <v>66</v>
      </c>
      <c r="F17" s="169">
        <f t="shared" si="0"/>
        <v>3.6553733890016424</v>
      </c>
      <c r="G17" s="131">
        <v>177204.67</v>
      </c>
      <c r="H17" s="132">
        <v>178196.47</v>
      </c>
      <c r="I17" s="132">
        <v>205950.1</v>
      </c>
      <c r="J17" s="132">
        <v>241134.86</v>
      </c>
      <c r="K17" s="132">
        <v>644313.22</v>
      </c>
      <c r="L17" s="132">
        <v>745335.84</v>
      </c>
      <c r="M17" s="132">
        <v>618552.81000000006</v>
      </c>
      <c r="N17" s="132">
        <v>687524.34</v>
      </c>
      <c r="O17" s="133">
        <f t="shared" si="3"/>
        <v>200621.52499999999</v>
      </c>
      <c r="P17" s="133">
        <f t="shared" si="4"/>
        <v>673931.55249999999</v>
      </c>
      <c r="Q17" s="134">
        <f t="shared" si="5"/>
        <v>3.3592185708886424</v>
      </c>
      <c r="R17" s="135">
        <f t="shared" si="1"/>
        <v>5.5308952217373957E-6</v>
      </c>
      <c r="S17" s="178">
        <v>72707.66</v>
      </c>
      <c r="T17" s="179">
        <v>76283.87</v>
      </c>
      <c r="U17" s="179">
        <v>62294.81</v>
      </c>
      <c r="V17" s="179">
        <v>272098.07</v>
      </c>
      <c r="W17" s="179">
        <v>66554.570000000007</v>
      </c>
      <c r="X17" s="179">
        <v>359374.47</v>
      </c>
      <c r="Y17" s="179">
        <v>302982.3</v>
      </c>
      <c r="Z17" s="179">
        <v>349251.38</v>
      </c>
      <c r="AA17" s="179">
        <v>358091.05</v>
      </c>
      <c r="AB17" s="179">
        <v>344284.38</v>
      </c>
      <c r="AC17" s="179">
        <f t="shared" si="6"/>
        <v>109987.796</v>
      </c>
      <c r="AD17" s="179">
        <f t="shared" si="7"/>
        <v>342796.71600000001</v>
      </c>
      <c r="AE17" s="180">
        <f t="shared" si="8"/>
        <v>3.116679563248999</v>
      </c>
      <c r="AF17" s="185">
        <f t="shared" si="2"/>
        <v>5.3660350235416507E-4</v>
      </c>
      <c r="AG17" s="150">
        <v>101242.55</v>
      </c>
      <c r="AH17" s="151">
        <v>74076.72</v>
      </c>
      <c r="AI17" s="151">
        <v>64539.49</v>
      </c>
      <c r="AJ17" s="151">
        <v>63674.68</v>
      </c>
      <c r="AK17" s="151">
        <v>345340.74</v>
      </c>
      <c r="AL17" s="151">
        <v>335000.51</v>
      </c>
      <c r="AM17" s="151">
        <v>323328.12</v>
      </c>
      <c r="AN17" s="151">
        <v>359263.17</v>
      </c>
      <c r="AO17" s="152">
        <f t="shared" si="9"/>
        <v>75883.360000000001</v>
      </c>
      <c r="AP17" s="152">
        <f t="shared" si="10"/>
        <v>340733.13500000001</v>
      </c>
      <c r="AQ17" s="153">
        <f t="shared" si="11"/>
        <v>4.4902220328672851</v>
      </c>
      <c r="AR17" s="154">
        <f t="shared" si="12"/>
        <v>4.7073521185917007E-7</v>
      </c>
    </row>
    <row r="18" spans="1:44" ht="18" x14ac:dyDescent="0.2">
      <c r="A18" s="168" t="s">
        <v>124</v>
      </c>
      <c r="B18" s="58">
        <v>970.78390000000002</v>
      </c>
      <c r="C18" s="58">
        <v>970.77110000000005</v>
      </c>
      <c r="D18" s="41" t="s">
        <v>108</v>
      </c>
      <c r="E18" s="74">
        <v>66</v>
      </c>
      <c r="F18" s="169">
        <f t="shared" si="0"/>
        <v>4.6349312669774383</v>
      </c>
      <c r="G18" s="131">
        <v>563629.96</v>
      </c>
      <c r="H18" s="132">
        <v>405542.45</v>
      </c>
      <c r="I18" s="132">
        <v>455776.13</v>
      </c>
      <c r="J18" s="132">
        <v>594796.62</v>
      </c>
      <c r="K18" s="132">
        <v>2084642.6</v>
      </c>
      <c r="L18" s="132">
        <v>2395802.2400000002</v>
      </c>
      <c r="M18" s="132">
        <v>2099485.96</v>
      </c>
      <c r="N18" s="132">
        <v>2251897.08</v>
      </c>
      <c r="O18" s="133">
        <f t="shared" si="3"/>
        <v>504936.29000000004</v>
      </c>
      <c r="P18" s="133">
        <f t="shared" si="4"/>
        <v>2207956.9699999997</v>
      </c>
      <c r="Q18" s="134">
        <f t="shared" si="5"/>
        <v>4.3727436782173044</v>
      </c>
      <c r="R18" s="135">
        <f t="shared" si="1"/>
        <v>1.0490301030223912E-6</v>
      </c>
      <c r="S18" s="178">
        <v>152842.39000000001</v>
      </c>
      <c r="T18" s="179">
        <v>159379.43</v>
      </c>
      <c r="U18" s="179">
        <v>124005.39</v>
      </c>
      <c r="V18" s="179">
        <v>271790.90999999997</v>
      </c>
      <c r="W18" s="179">
        <v>166968.10999999999</v>
      </c>
      <c r="X18" s="179">
        <v>822016.63</v>
      </c>
      <c r="Y18" s="179">
        <v>694363.27</v>
      </c>
      <c r="Z18" s="179">
        <v>817427.81</v>
      </c>
      <c r="AA18" s="179">
        <v>871342.07999999996</v>
      </c>
      <c r="AB18" s="179">
        <v>848319.44</v>
      </c>
      <c r="AC18" s="179">
        <f t="shared" si="6"/>
        <v>174997.24599999998</v>
      </c>
      <c r="AD18" s="179">
        <f t="shared" si="7"/>
        <v>810693.84600000002</v>
      </c>
      <c r="AE18" s="180">
        <f t="shared" si="8"/>
        <v>4.6326091668894041</v>
      </c>
      <c r="AF18" s="185">
        <f t="shared" si="2"/>
        <v>2.3334801849495223E-7</v>
      </c>
      <c r="AG18" s="150">
        <v>201681.99</v>
      </c>
      <c r="AH18" s="151">
        <v>161791.10999999999</v>
      </c>
      <c r="AI18" s="151">
        <v>173809.31</v>
      </c>
      <c r="AJ18" s="151">
        <v>142617.35</v>
      </c>
      <c r="AK18" s="151">
        <v>807535.51</v>
      </c>
      <c r="AL18" s="151">
        <v>844853.23</v>
      </c>
      <c r="AM18" s="151">
        <v>819305.75</v>
      </c>
      <c r="AN18" s="151">
        <v>859434.24</v>
      </c>
      <c r="AO18" s="152">
        <f t="shared" si="9"/>
        <v>169974.93999999997</v>
      </c>
      <c r="AP18" s="152">
        <f t="shared" si="10"/>
        <v>832782.18250000011</v>
      </c>
      <c r="AQ18" s="153">
        <f t="shared" si="11"/>
        <v>4.8994409558256073</v>
      </c>
      <c r="AR18" s="154">
        <f t="shared" si="12"/>
        <v>1.972416668339606E-8</v>
      </c>
    </row>
    <row r="19" spans="1:44" ht="18" x14ac:dyDescent="0.2">
      <c r="A19" s="168" t="s">
        <v>125</v>
      </c>
      <c r="B19" s="58">
        <v>974.81539999999995</v>
      </c>
      <c r="C19" s="58">
        <v>974.80060000000003</v>
      </c>
      <c r="D19" s="41" t="s">
        <v>108</v>
      </c>
      <c r="E19" s="74">
        <v>67</v>
      </c>
      <c r="F19" s="169">
        <f t="shared" si="0"/>
        <v>4.1293782539303114</v>
      </c>
      <c r="G19" s="131">
        <v>1394651.93</v>
      </c>
      <c r="H19" s="132">
        <v>1014795.35</v>
      </c>
      <c r="I19" s="132">
        <v>1141358.78</v>
      </c>
      <c r="J19" s="132">
        <v>1274054.8700000001</v>
      </c>
      <c r="K19" s="132">
        <v>3602558.25</v>
      </c>
      <c r="L19" s="132">
        <v>3895417.37</v>
      </c>
      <c r="M19" s="132">
        <v>3574126.63</v>
      </c>
      <c r="N19" s="132">
        <v>3987103.76</v>
      </c>
      <c r="O19" s="133">
        <f t="shared" si="3"/>
        <v>1206215.2324999999</v>
      </c>
      <c r="P19" s="133">
        <f t="shared" si="4"/>
        <v>3764801.5024999999</v>
      </c>
      <c r="Q19" s="134">
        <f t="shared" si="5"/>
        <v>3.1211689266243785</v>
      </c>
      <c r="R19" s="135">
        <f t="shared" si="1"/>
        <v>1.2387681802828917E-6</v>
      </c>
      <c r="S19" s="178">
        <v>214663.25</v>
      </c>
      <c r="T19" s="179">
        <v>225112.67</v>
      </c>
      <c r="U19" s="179">
        <v>188967.6</v>
      </c>
      <c r="V19" s="179">
        <v>245141.78</v>
      </c>
      <c r="W19" s="179">
        <v>237182.92</v>
      </c>
      <c r="X19" s="179">
        <v>1010799.38</v>
      </c>
      <c r="Y19" s="179">
        <v>918003.51</v>
      </c>
      <c r="Z19" s="179">
        <v>1130669.47</v>
      </c>
      <c r="AA19" s="179">
        <v>1209652.32</v>
      </c>
      <c r="AB19" s="179">
        <v>1142852.43</v>
      </c>
      <c r="AC19" s="179">
        <f t="shared" si="6"/>
        <v>222213.644</v>
      </c>
      <c r="AD19" s="179">
        <f t="shared" si="7"/>
        <v>1082395.422</v>
      </c>
      <c r="AE19" s="180">
        <f t="shared" si="8"/>
        <v>4.8709674280846587</v>
      </c>
      <c r="AF19" s="185">
        <f t="shared" si="2"/>
        <v>2.0991716679088872E-7</v>
      </c>
      <c r="AG19" s="150">
        <v>281068.13</v>
      </c>
      <c r="AH19" s="151">
        <v>249415.21</v>
      </c>
      <c r="AI19" s="151">
        <v>270422.96000000002</v>
      </c>
      <c r="AJ19" s="151">
        <v>227093.82</v>
      </c>
      <c r="AK19" s="151">
        <v>1070289.6399999999</v>
      </c>
      <c r="AL19" s="151">
        <v>1202772.1200000001</v>
      </c>
      <c r="AM19" s="151">
        <v>1064078.26</v>
      </c>
      <c r="AN19" s="151">
        <v>1181946.8700000001</v>
      </c>
      <c r="AO19" s="152">
        <f t="shared" si="9"/>
        <v>257000.03000000003</v>
      </c>
      <c r="AP19" s="152">
        <f t="shared" si="10"/>
        <v>1129771.7224999999</v>
      </c>
      <c r="AQ19" s="153">
        <f t="shared" si="11"/>
        <v>4.3959984070818976</v>
      </c>
      <c r="AR19" s="154">
        <f t="shared" si="12"/>
        <v>4.688130921506038E-7</v>
      </c>
    </row>
    <row r="20" spans="1:44" ht="18" x14ac:dyDescent="0.2">
      <c r="A20" s="168" t="s">
        <v>126</v>
      </c>
      <c r="B20" s="58">
        <v>976.83069999999998</v>
      </c>
      <c r="C20" s="58">
        <v>976.83159999999998</v>
      </c>
      <c r="D20" s="41" t="s">
        <v>108</v>
      </c>
      <c r="E20" s="74">
        <v>67</v>
      </c>
      <c r="F20" s="169">
        <f t="shared" si="0"/>
        <v>3.2998925842959888</v>
      </c>
      <c r="G20" s="131">
        <v>1282511.8500000001</v>
      </c>
      <c r="H20" s="132">
        <v>1011652.98</v>
      </c>
      <c r="I20" s="132">
        <v>1075332.33</v>
      </c>
      <c r="J20" s="132">
        <v>1219720.2</v>
      </c>
      <c r="K20" s="132">
        <v>2706730.22</v>
      </c>
      <c r="L20" s="132">
        <v>2896865.97</v>
      </c>
      <c r="M20" s="132">
        <v>2691583.15</v>
      </c>
      <c r="N20" s="132">
        <v>2898831.83</v>
      </c>
      <c r="O20" s="133">
        <f t="shared" si="3"/>
        <v>1147304.3400000001</v>
      </c>
      <c r="P20" s="133">
        <f t="shared" si="4"/>
        <v>2798502.7925</v>
      </c>
      <c r="Q20" s="134">
        <f t="shared" si="5"/>
        <v>2.4391982972015951</v>
      </c>
      <c r="R20" s="135">
        <f t="shared" si="1"/>
        <v>1.2051992883355734E-6</v>
      </c>
      <c r="S20" s="178">
        <v>206846.36</v>
      </c>
      <c r="T20" s="179">
        <v>221143.95</v>
      </c>
      <c r="U20" s="179">
        <v>181075.36</v>
      </c>
      <c r="V20" s="179">
        <v>225235.34</v>
      </c>
      <c r="W20" s="179">
        <v>229101.47</v>
      </c>
      <c r="X20" s="179">
        <v>767406.39</v>
      </c>
      <c r="Y20" s="179">
        <v>751228.16</v>
      </c>
      <c r="Z20" s="179">
        <v>903008.54</v>
      </c>
      <c r="AA20" s="179">
        <v>881391.52</v>
      </c>
      <c r="AB20" s="179">
        <v>836644.16</v>
      </c>
      <c r="AC20" s="179">
        <f t="shared" si="6"/>
        <v>212680.49599999998</v>
      </c>
      <c r="AD20" s="179">
        <f t="shared" si="7"/>
        <v>827935.75399999996</v>
      </c>
      <c r="AE20" s="180">
        <f t="shared" si="8"/>
        <v>3.8928616848815323</v>
      </c>
      <c r="AF20" s="185">
        <f t="shared" si="2"/>
        <v>4.7193115538062583E-8</v>
      </c>
      <c r="AG20" s="150">
        <v>252060.23</v>
      </c>
      <c r="AH20" s="151">
        <v>238409.51</v>
      </c>
      <c r="AI20" s="151">
        <v>240867.44</v>
      </c>
      <c r="AJ20" s="151">
        <v>205503.45</v>
      </c>
      <c r="AK20" s="151">
        <v>799973.78</v>
      </c>
      <c r="AL20" s="151">
        <v>878307.73</v>
      </c>
      <c r="AM20" s="151">
        <v>783231.31</v>
      </c>
      <c r="AN20" s="151">
        <v>880776.46</v>
      </c>
      <c r="AO20" s="152">
        <f t="shared" si="9"/>
        <v>234210.15749999997</v>
      </c>
      <c r="AP20" s="152">
        <f t="shared" si="10"/>
        <v>835572.32000000007</v>
      </c>
      <c r="AQ20" s="153">
        <f t="shared" si="11"/>
        <v>3.5676177708048389</v>
      </c>
      <c r="AR20" s="154">
        <f t="shared" si="12"/>
        <v>5.9861728151557019E-7</v>
      </c>
    </row>
    <row r="21" spans="1:44" ht="18" x14ac:dyDescent="0.2">
      <c r="A21" s="168" t="s">
        <v>127</v>
      </c>
      <c r="B21" s="58">
        <v>998.81460000000004</v>
      </c>
      <c r="C21" s="58">
        <v>998.80250000000001</v>
      </c>
      <c r="D21" s="41" t="s">
        <v>108</v>
      </c>
      <c r="E21" s="74">
        <v>67</v>
      </c>
      <c r="F21" s="169">
        <f t="shared" si="0"/>
        <v>3.3853634053151844</v>
      </c>
      <c r="G21" s="131">
        <v>389187.23</v>
      </c>
      <c r="H21" s="132">
        <v>279873.82</v>
      </c>
      <c r="I21" s="132">
        <v>306394.42</v>
      </c>
      <c r="J21" s="132">
        <v>340914.8</v>
      </c>
      <c r="K21" s="132">
        <v>971015.84</v>
      </c>
      <c r="L21" s="132">
        <v>1051395.3</v>
      </c>
      <c r="M21" s="132">
        <v>932063.3</v>
      </c>
      <c r="N21" s="132">
        <v>992411.1</v>
      </c>
      <c r="O21" s="133">
        <f t="shared" si="3"/>
        <v>329092.5675</v>
      </c>
      <c r="P21" s="133">
        <f t="shared" si="4"/>
        <v>986721.38500000013</v>
      </c>
      <c r="Q21" s="134">
        <f t="shared" si="5"/>
        <v>2.9983095409774032</v>
      </c>
      <c r="R21" s="135">
        <f t="shared" si="1"/>
        <v>1.3078539428758933E-6</v>
      </c>
      <c r="S21" s="178">
        <v>100354.66</v>
      </c>
      <c r="T21" s="179">
        <v>108336.5</v>
      </c>
      <c r="U21" s="179">
        <v>92720.37</v>
      </c>
      <c r="V21" s="179">
        <v>97062.55</v>
      </c>
      <c r="W21" s="179">
        <v>99401.52</v>
      </c>
      <c r="X21" s="179">
        <v>315050.2</v>
      </c>
      <c r="Y21" s="179">
        <v>330845.59000000003</v>
      </c>
      <c r="Z21" s="179">
        <v>371538.42</v>
      </c>
      <c r="AA21" s="179">
        <v>384198.79</v>
      </c>
      <c r="AB21" s="179">
        <v>350569.48</v>
      </c>
      <c r="AC21" s="179">
        <f t="shared" si="6"/>
        <v>99575.12000000001</v>
      </c>
      <c r="AD21" s="179">
        <f t="shared" si="7"/>
        <v>350440.49599999998</v>
      </c>
      <c r="AE21" s="180">
        <f t="shared" si="8"/>
        <v>3.5193580083056886</v>
      </c>
      <c r="AF21" s="185">
        <f t="shared" si="2"/>
        <v>5.2211885722811494E-8</v>
      </c>
      <c r="AG21" s="150">
        <v>107700.62</v>
      </c>
      <c r="AH21" s="151">
        <v>95332.65</v>
      </c>
      <c r="AI21" s="151">
        <v>103907.41</v>
      </c>
      <c r="AJ21" s="151">
        <v>89500.57</v>
      </c>
      <c r="AK21" s="151">
        <v>353529.98</v>
      </c>
      <c r="AL21" s="151">
        <v>366080.59</v>
      </c>
      <c r="AM21" s="151">
        <v>329347.8</v>
      </c>
      <c r="AN21" s="151">
        <v>393462.46</v>
      </c>
      <c r="AO21" s="152">
        <f t="shared" si="9"/>
        <v>99110.3125</v>
      </c>
      <c r="AP21" s="152">
        <f t="shared" si="10"/>
        <v>360605.20750000002</v>
      </c>
      <c r="AQ21" s="153">
        <f t="shared" si="11"/>
        <v>3.6384226666624628</v>
      </c>
      <c r="AR21" s="154">
        <f t="shared" si="12"/>
        <v>1.4973747989207254E-6</v>
      </c>
    </row>
    <row r="22" spans="1:44" ht="19" thickBot="1" x14ac:dyDescent="0.25">
      <c r="A22" s="170" t="s">
        <v>128</v>
      </c>
      <c r="B22" s="55">
        <v>1000.8298</v>
      </c>
      <c r="C22" s="55">
        <v>1000.8153</v>
      </c>
      <c r="D22" s="71" t="s">
        <v>108</v>
      </c>
      <c r="E22" s="171">
        <v>67</v>
      </c>
      <c r="F22" s="172">
        <f t="shared" si="0"/>
        <v>3.2973508722260618</v>
      </c>
      <c r="G22" s="136">
        <v>436789.7</v>
      </c>
      <c r="H22" s="137">
        <v>342705.09</v>
      </c>
      <c r="I22" s="137">
        <v>360510.51</v>
      </c>
      <c r="J22" s="137">
        <v>396702.09</v>
      </c>
      <c r="K22" s="137">
        <v>951964.08</v>
      </c>
      <c r="L22" s="137">
        <v>1054352.56</v>
      </c>
      <c r="M22" s="137">
        <v>940420.2</v>
      </c>
      <c r="N22" s="137">
        <v>1014499.64</v>
      </c>
      <c r="O22" s="138">
        <f t="shared" si="3"/>
        <v>384176.84750000003</v>
      </c>
      <c r="P22" s="138">
        <f t="shared" si="4"/>
        <v>990309.12</v>
      </c>
      <c r="Q22" s="139">
        <f t="shared" si="5"/>
        <v>2.5777428453701909</v>
      </c>
      <c r="R22" s="140">
        <f t="shared" si="1"/>
        <v>1.9929805459152986E-6</v>
      </c>
      <c r="S22" s="181">
        <v>94338.58</v>
      </c>
      <c r="T22" s="182">
        <v>101073.4</v>
      </c>
      <c r="U22" s="182">
        <v>88472.04</v>
      </c>
      <c r="V22" s="182">
        <v>80318.679999999993</v>
      </c>
      <c r="W22" s="182">
        <v>90380.57</v>
      </c>
      <c r="X22" s="182">
        <v>323623.32</v>
      </c>
      <c r="Y22" s="182">
        <v>316008.01</v>
      </c>
      <c r="Z22" s="182">
        <v>370599.67999999999</v>
      </c>
      <c r="AA22" s="182">
        <v>361585.45</v>
      </c>
      <c r="AB22" s="182">
        <v>339283.05</v>
      </c>
      <c r="AC22" s="182">
        <f t="shared" si="6"/>
        <v>90916.653999999995</v>
      </c>
      <c r="AD22" s="182">
        <f t="shared" si="7"/>
        <v>342219.902</v>
      </c>
      <c r="AE22" s="186">
        <f t="shared" si="8"/>
        <v>3.764105770984489</v>
      </c>
      <c r="AF22" s="187">
        <f t="shared" si="2"/>
        <v>1.5131302640601709E-8</v>
      </c>
      <c r="AG22" s="155">
        <v>109216.57</v>
      </c>
      <c r="AH22" s="156">
        <v>92744.63</v>
      </c>
      <c r="AI22" s="156">
        <v>102217.04</v>
      </c>
      <c r="AJ22" s="156">
        <v>96308.87</v>
      </c>
      <c r="AK22" s="156">
        <v>345312.2</v>
      </c>
      <c r="AL22" s="156">
        <v>379547.1</v>
      </c>
      <c r="AM22" s="156">
        <v>328038.40999999997</v>
      </c>
      <c r="AN22" s="156">
        <v>368913.23</v>
      </c>
      <c r="AO22" s="157">
        <f t="shared" si="9"/>
        <v>100121.7775</v>
      </c>
      <c r="AP22" s="157">
        <f t="shared" si="10"/>
        <v>355452.73499999999</v>
      </c>
      <c r="AQ22" s="158">
        <f t="shared" si="11"/>
        <v>3.550204000323506</v>
      </c>
      <c r="AR22" s="159">
        <f t="shared" si="12"/>
        <v>7.5728397062685194E-7</v>
      </c>
    </row>
  </sheetData>
  <mergeCells count="9">
    <mergeCell ref="G1:R1"/>
    <mergeCell ref="S1:AF1"/>
    <mergeCell ref="AG1:AR1"/>
    <mergeCell ref="AG2:AJ2"/>
    <mergeCell ref="AK2:AN2"/>
    <mergeCell ref="G2:J2"/>
    <mergeCell ref="K2:N2"/>
    <mergeCell ref="S2:W2"/>
    <mergeCell ref="X2:AB2"/>
  </mergeCells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Targeted lipidomics</vt:lpstr>
      <vt:lpstr>Untargeted lipidomics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Ekin Atilla</cp:lastModifiedBy>
  <dcterms:created xsi:type="dcterms:W3CDTF">2016-08-10T14:40:51Z</dcterms:created>
  <dcterms:modified xsi:type="dcterms:W3CDTF">2017-01-11T20:38:35Z</dcterms:modified>
</cp:coreProperties>
</file>