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4560" windowHeight="15620" tabRatio="500"/>
  </bookViews>
  <sheets>
    <sheet name="TOC" sheetId="10" r:id="rId1"/>
    <sheet name="Table S1" sheetId="8" r:id="rId2"/>
    <sheet name="Table S2" sheetId="9" r:id="rId3"/>
    <sheet name="Table S3" sheetId="5" r:id="rId4"/>
  </sheets>
  <definedNames>
    <definedName name="C_n">#REF!</definedName>
    <definedName name="C_x">#REF!</definedName>
    <definedName name="diff">#REF!</definedName>
    <definedName name="H_n">#REF!</definedName>
    <definedName name="H_x">#REF!</definedName>
    <definedName name="T_n">#REF!</definedName>
    <definedName name="T_x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3" i="8" l="1"/>
  <c r="G93" i="8"/>
  <c r="E93" i="8"/>
  <c r="F23" i="5"/>
  <c r="G23" i="5"/>
  <c r="E23" i="5"/>
  <c r="F44" i="9"/>
  <c r="G44" i="9"/>
  <c r="E44" i="9"/>
  <c r="G64" i="9"/>
  <c r="E64" i="9"/>
  <c r="G63" i="9"/>
  <c r="E63" i="9"/>
  <c r="G55" i="9"/>
  <c r="E55" i="9"/>
  <c r="G56" i="9"/>
  <c r="E56" i="9"/>
  <c r="G57" i="9"/>
  <c r="E57" i="9"/>
  <c r="G58" i="9"/>
  <c r="E21" i="9"/>
  <c r="E58" i="9"/>
  <c r="G59" i="9"/>
  <c r="E59" i="9"/>
  <c r="G60" i="9"/>
  <c r="E60" i="9"/>
  <c r="G61" i="9"/>
  <c r="E12" i="9"/>
  <c r="E61" i="9"/>
  <c r="G62" i="9"/>
  <c r="E62" i="9"/>
  <c r="G54" i="9"/>
  <c r="E54" i="9"/>
  <c r="G53" i="9"/>
  <c r="E53" i="9"/>
  <c r="G65" i="9"/>
  <c r="E65" i="9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94" i="8"/>
  <c r="E14" i="9"/>
  <c r="G39" i="5"/>
  <c r="G38" i="5"/>
  <c r="G37" i="5"/>
  <c r="G29" i="5"/>
  <c r="G30" i="5"/>
  <c r="G31" i="5"/>
  <c r="E29" i="5" a="1"/>
  <c r="E29" i="5"/>
  <c r="E30" i="5" a="1"/>
  <c r="E30" i="5"/>
  <c r="E31" i="5" a="1"/>
  <c r="E31" i="5"/>
  <c r="E32" i="5" a="1"/>
  <c r="E32" i="5"/>
  <c r="E33" i="5" a="1"/>
  <c r="E33" i="5"/>
  <c r="G32" i="5"/>
  <c r="G33" i="5"/>
  <c r="G34" i="5"/>
  <c r="G35" i="5"/>
  <c r="G36" i="5"/>
  <c r="F29" i="5"/>
  <c r="F30" i="5"/>
  <c r="F31" i="5"/>
  <c r="F32" i="5"/>
  <c r="F33" i="5"/>
  <c r="F34" i="5"/>
  <c r="F35" i="5"/>
  <c r="F36" i="5"/>
  <c r="F37" i="5"/>
  <c r="F38" i="5"/>
  <c r="E38" i="5" a="1"/>
  <c r="E38" i="5"/>
  <c r="E37" i="5" a="1"/>
  <c r="E37" i="5"/>
  <c r="E36" i="5" a="1"/>
  <c r="E36" i="5"/>
  <c r="E25" i="5" a="1"/>
  <c r="E25" i="5"/>
  <c r="G25" i="5"/>
  <c r="F25" i="5"/>
  <c r="E26" i="5" a="1"/>
  <c r="E26" i="5"/>
  <c r="G26" i="5"/>
  <c r="F26" i="5"/>
  <c r="E27" i="5" a="1"/>
  <c r="E27" i="5"/>
  <c r="G27" i="5"/>
  <c r="F27" i="5"/>
  <c r="E28" i="5" a="1"/>
  <c r="E28" i="5"/>
  <c r="G28" i="5"/>
  <c r="F28" i="5"/>
  <c r="E34" i="5" a="1"/>
  <c r="E34" i="5"/>
  <c r="E35" i="5" a="1"/>
  <c r="E35" i="5"/>
  <c r="E39" i="5" a="1"/>
  <c r="E39" i="5"/>
  <c r="F39" i="5"/>
  <c r="G24" i="5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24" i="5"/>
  <c r="E24" i="5" a="1"/>
  <c r="E24" i="5"/>
  <c r="E46" i="9"/>
  <c r="E47" i="9"/>
  <c r="E48" i="9"/>
  <c r="E49" i="9"/>
  <c r="E50" i="9"/>
  <c r="E51" i="9"/>
  <c r="E52" i="9"/>
  <c r="G45" i="9"/>
  <c r="G46" i="9"/>
  <c r="G47" i="9"/>
  <c r="G48" i="9"/>
  <c r="G49" i="9"/>
  <c r="G50" i="9"/>
  <c r="G51" i="9"/>
  <c r="G52" i="9"/>
  <c r="F45" i="9"/>
  <c r="F46" i="9"/>
  <c r="F47" i="9"/>
  <c r="F48" i="9"/>
  <c r="F49" i="9"/>
  <c r="F50" i="9"/>
  <c r="F51" i="9"/>
  <c r="F52" i="9"/>
  <c r="F55" i="9"/>
  <c r="F56" i="9"/>
  <c r="F57" i="9"/>
  <c r="F58" i="9"/>
  <c r="F59" i="9"/>
  <c r="F60" i="9"/>
  <c r="F61" i="9"/>
  <c r="F62" i="9"/>
  <c r="F65" i="9"/>
  <c r="F64" i="9"/>
  <c r="F54" i="9"/>
  <c r="F63" i="9"/>
  <c r="F53" i="9"/>
  <c r="E45" i="9"/>
</calcChain>
</file>

<file path=xl/sharedStrings.xml><?xml version="1.0" encoding="utf-8"?>
<sst xmlns="http://schemas.openxmlformats.org/spreadsheetml/2006/main" count="640" uniqueCount="166">
  <si>
    <t>W2X</t>
  </si>
  <si>
    <t>W3X-L</t>
  </si>
  <si>
    <t>R1</t>
  </si>
  <si>
    <t>R2</t>
  </si>
  <si>
    <t>P1</t>
  </si>
  <si>
    <t>P2</t>
  </si>
  <si>
    <t>NA</t>
  </si>
  <si>
    <t>HTBH_C2H5</t>
  </si>
  <si>
    <t>HTBH_C2H6</t>
  </si>
  <si>
    <t>HTBH_C5H8</t>
  </si>
  <si>
    <t>HTBH_CH3</t>
  </si>
  <si>
    <t>HTBH_CH4</t>
  </si>
  <si>
    <t>HTBH_Cl</t>
  </si>
  <si>
    <t>HTBH_F</t>
  </si>
  <si>
    <t>HTBH_H2O</t>
  </si>
  <si>
    <t>HTBH_H2S</t>
  </si>
  <si>
    <t>HTBH_H2</t>
  </si>
  <si>
    <t>HTBH_HCl</t>
  </si>
  <si>
    <t>HTBH_HF</t>
  </si>
  <si>
    <t>HTBH_HS</t>
  </si>
  <si>
    <t>HTBH_H</t>
  </si>
  <si>
    <t>HTBH_NH2</t>
  </si>
  <si>
    <t>HTBH_NH3</t>
  </si>
  <si>
    <t>HTBH_NH</t>
  </si>
  <si>
    <t>HTBH_OH</t>
  </si>
  <si>
    <t>HTBH_O</t>
  </si>
  <si>
    <t>HTBH_PH2</t>
  </si>
  <si>
    <t>HTBH_PH3</t>
  </si>
  <si>
    <t>HTBH_TS01</t>
  </si>
  <si>
    <t>HTBH_TS02</t>
  </si>
  <si>
    <t>HTBH_TS03</t>
  </si>
  <si>
    <t>HTBH_TS04</t>
  </si>
  <si>
    <t>HTBH_TS05</t>
  </si>
  <si>
    <t>HTBH_TS06</t>
  </si>
  <si>
    <t>HTBH_TS07</t>
  </si>
  <si>
    <t>HTBH_TS08</t>
  </si>
  <si>
    <t>HTBH_TS09</t>
  </si>
  <si>
    <t>HTBH_TS10</t>
  </si>
  <si>
    <t>HTBH_TS11</t>
  </si>
  <si>
    <t>HTBH_TS12</t>
  </si>
  <si>
    <t>HTBH_TS13</t>
  </si>
  <si>
    <t>HTBH_TS14</t>
  </si>
  <si>
    <t>HTBH_TS15</t>
  </si>
  <si>
    <t>HTBH_TS16</t>
  </si>
  <si>
    <t>HTBH_TS17</t>
  </si>
  <si>
    <t>HTBH_TS18</t>
  </si>
  <si>
    <t>HTBH_TS19</t>
  </si>
  <si>
    <t>NHTBH_H</t>
  </si>
  <si>
    <t>NHTBH_N2O</t>
  </si>
  <si>
    <t>NHTBH_TS01</t>
  </si>
  <si>
    <t>NHTBH_HF</t>
  </si>
  <si>
    <t>NHTBH_TS02</t>
  </si>
  <si>
    <t>NHTBH_HCl</t>
  </si>
  <si>
    <t>NHTBH_TS03</t>
  </si>
  <si>
    <t>NHTBH_CH3F</t>
  </si>
  <si>
    <t>NHTBH_TS04</t>
  </si>
  <si>
    <t>NHTBH_F2</t>
  </si>
  <si>
    <t>NHTBH_TS05</t>
  </si>
  <si>
    <t>NHTBH_CH3</t>
  </si>
  <si>
    <t>NHTBH_FCl</t>
  </si>
  <si>
    <t>NHTBH_TS06</t>
  </si>
  <si>
    <t>NHTBH_F-</t>
  </si>
  <si>
    <t>NHTBH_TS07</t>
  </si>
  <si>
    <t>NHTBH_FCH3Fcomp</t>
  </si>
  <si>
    <t>NHTBH_Cl-</t>
  </si>
  <si>
    <t>NHTBH_CH3Cl</t>
  </si>
  <si>
    <t>NHTBH_TS09</t>
  </si>
  <si>
    <t>NHTBH_ClCH3Clcomp</t>
  </si>
  <si>
    <t>NHTBH_TS11</t>
  </si>
  <si>
    <t>NHTBH_FCH3Clcomp1</t>
  </si>
  <si>
    <t>NHTBH_OH-</t>
  </si>
  <si>
    <t>NHTBH_TS13</t>
  </si>
  <si>
    <t>NHTBH_HOCH3Fcomp2</t>
  </si>
  <si>
    <t>NHTBH_N2</t>
  </si>
  <si>
    <t>NHTBH_TS15</t>
  </si>
  <si>
    <t>NHTBH_CO</t>
  </si>
  <si>
    <t>NHTBH_TS16</t>
  </si>
  <si>
    <t>NHTBH_C2H4</t>
  </si>
  <si>
    <t>NHTBH_TS17</t>
  </si>
  <si>
    <t>NHTBH_TS18</t>
  </si>
  <si>
    <t>NHTBH_HCN</t>
  </si>
  <si>
    <t>NHTBH_TS19</t>
  </si>
  <si>
    <t>NHTBH_OH</t>
  </si>
  <si>
    <t>NHTBH_F</t>
  </si>
  <si>
    <t>NHTBH_Cl</t>
  </si>
  <si>
    <t>NHTBH_FCH3Clcomp2</t>
  </si>
  <si>
    <t>NHTBH_CH3OH</t>
  </si>
  <si>
    <t>NHTBH_HOCH3Fcomp1</t>
  </si>
  <si>
    <t>NHTBH_HN2</t>
  </si>
  <si>
    <t>NHTBH_HCO</t>
  </si>
  <si>
    <t>NHTBH_CH3CH2</t>
  </si>
  <si>
    <t>NHTBH_CH3CH2CH2</t>
  </si>
  <si>
    <t>NHTBH_HNC</t>
  </si>
  <si>
    <t>Species</t>
  </si>
  <si>
    <t>ZPVE</t>
  </si>
  <si>
    <t>VO_TS10</t>
  </si>
  <si>
    <t>VO_TS11</t>
  </si>
  <si>
    <t>VO_TS12</t>
  </si>
  <si>
    <t>VO_TS13</t>
  </si>
  <si>
    <t>VO_TS14</t>
  </si>
  <si>
    <t>VO_TS5</t>
  </si>
  <si>
    <t>VO_TS6</t>
  </si>
  <si>
    <t>VO_TS7</t>
  </si>
  <si>
    <t>VO_W1</t>
  </si>
  <si>
    <t>VO_W2</t>
  </si>
  <si>
    <t>VO_W3</t>
  </si>
  <si>
    <t>VO_W4</t>
  </si>
  <si>
    <t>VO_W5</t>
  </si>
  <si>
    <t>VO_W6</t>
  </si>
  <si>
    <t>VO_W7</t>
  </si>
  <si>
    <t>VO_W8</t>
  </si>
  <si>
    <t>CO3A_s03</t>
  </si>
  <si>
    <t>CO3A_s04</t>
  </si>
  <si>
    <t>CO3A_sTS02</t>
  </si>
  <si>
    <t>CO3A_t01</t>
  </si>
  <si>
    <t>CO3A_tTS01</t>
  </si>
  <si>
    <t>CO3B_S01</t>
  </si>
  <si>
    <t>CO3B_S02</t>
  </si>
  <si>
    <t>CO3B_S03T</t>
  </si>
  <si>
    <t>CO3B_S04T</t>
  </si>
  <si>
    <t>CO3B_S05T</t>
  </si>
  <si>
    <t>CO3B_T01</t>
  </si>
  <si>
    <t>CO3B_T02</t>
  </si>
  <si>
    <t>CO3B_T03T</t>
  </si>
  <si>
    <t>CO3B_T04T</t>
  </si>
  <si>
    <t>CO3B_T05T</t>
  </si>
  <si>
    <t>CO3B_T06T</t>
  </si>
  <si>
    <t>CO3B_T07T</t>
  </si>
  <si>
    <t>CO3B_T08</t>
  </si>
  <si>
    <t>CO3B_T09T</t>
  </si>
  <si>
    <t>CO3X_CO2</t>
  </si>
  <si>
    <t>CO3X_CO</t>
  </si>
  <si>
    <t>CO3X_C_s</t>
  </si>
  <si>
    <t>CO3X_C_t</t>
  </si>
  <si>
    <t>CO3X_O2_s</t>
  </si>
  <si>
    <t>CO3X_O2_t</t>
  </si>
  <si>
    <t>CO3X_O3</t>
  </si>
  <si>
    <t>CO3X_O_s</t>
  </si>
  <si>
    <t>CO3X_O_t</t>
  </si>
  <si>
    <t>CO3X_HCO3</t>
  </si>
  <si>
    <t>CO3X_HCO</t>
  </si>
  <si>
    <t>CO3X_HO2</t>
  </si>
  <si>
    <t>CO3X_HO</t>
  </si>
  <si>
    <t>CO3C_T01T</t>
  </si>
  <si>
    <t>CO3C_T02T</t>
  </si>
  <si>
    <t>CO3C_T03T</t>
  </si>
  <si>
    <t>CO3C_T04T</t>
  </si>
  <si>
    <t>CO3C_tHOOCO</t>
  </si>
  <si>
    <t>Reaction energies automatically calculated from energies above</t>
  </si>
  <si>
    <t>Computed vibrationless energies go here, NA should always be zero</t>
  </si>
  <si>
    <t>Supporting Information for:</t>
  </si>
  <si>
    <t>Graduate School of Engineering, Nagasaki University, Bunkyo 1-14, Nagasaki 852-8521, Japan</t>
  </si>
  <si>
    <t>Table of Contents</t>
  </si>
  <si>
    <t>Barriometry – an enhanced database of accurate barrier heights for gas-phase reactions</t>
  </si>
  <si>
    <t>Bun Chan and John M. Simmie</t>
  </si>
  <si>
    <t>School of Chemistry, National University of Ireland, Galway, Ireland H91 TK33</t>
  </si>
  <si>
    <r>
      <t>Table S1. Zero-point vibrational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), W2X and  W3X-L vibrationless energies (hartree) for species in the ATBH76 set, and the corresponding reaction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</t>
    </r>
  </si>
  <si>
    <r>
      <t>Table S2. Zero-point vibrational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), W2X and  W3X-L vibrationless energies (hartree) for the species in the "CO</t>
    </r>
    <r>
      <rPr>
        <b/>
        <vertAlign val="subscript"/>
        <sz val="12"/>
        <rFont val="Calibri"/>
        <scheme val="minor"/>
      </rPr>
      <t>3</t>
    </r>
    <r>
      <rPr>
        <b/>
        <sz val="12"/>
        <rFont val="Calibri"/>
        <scheme val="minor"/>
      </rPr>
      <t>" set, and the corresponding reaction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</t>
    </r>
  </si>
  <si>
    <r>
      <t>Table S3. Zero-point vibrational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), W2X and  W3X-L vibrationless energies (hartree) for the species in the vinylperoxy radical set, and the corresponding reaction energies (kJ mol</t>
    </r>
    <r>
      <rPr>
        <b/>
        <vertAlign val="superscript"/>
        <sz val="12"/>
        <rFont val="Calibri"/>
        <scheme val="minor"/>
      </rPr>
      <t>–1</t>
    </r>
    <r>
      <rPr>
        <b/>
        <sz val="12"/>
        <rFont val="Calibri"/>
        <scheme val="minor"/>
      </rPr>
      <t>)</t>
    </r>
  </si>
  <si>
    <r>
      <t>Table S1. Zero-point vibrational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), W2X and  W3X-L vibrationless energies (hartree) for species in the ATBH76 set, and the corresponding reaction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</t>
    </r>
  </si>
  <si>
    <r>
      <t>Table S2. Zero-point vibrational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), W2X and  W3X-L vibrationless energies (hartree) for the species in the "CO</t>
    </r>
    <r>
      <rPr>
        <b/>
        <vertAlign val="subscript"/>
        <sz val="12"/>
        <color theme="1"/>
        <rFont val="Calibri"/>
        <scheme val="minor"/>
      </rPr>
      <t>3</t>
    </r>
    <r>
      <rPr>
        <b/>
        <sz val="12"/>
        <color theme="1"/>
        <rFont val="Calibri"/>
        <family val="2"/>
        <scheme val="minor"/>
      </rPr>
      <t>" set, and the corresponding reaction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</t>
    </r>
  </si>
  <si>
    <r>
      <t>Table S3. Zero-point vibrational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), W2X and  W3X-L vibrationless energies (hartree) for the species in the vinylperoxy radical set, and the corresponding reaction energies (kJ mol</t>
    </r>
    <r>
      <rPr>
        <b/>
        <vertAlign val="superscript"/>
        <sz val="12"/>
        <color theme="1"/>
        <rFont val="Calibri"/>
        <scheme val="minor"/>
      </rPr>
      <t>–1</t>
    </r>
    <r>
      <rPr>
        <b/>
        <sz val="12"/>
        <color theme="1"/>
        <rFont val="Calibri"/>
        <family val="2"/>
        <scheme val="minor"/>
      </rPr>
      <t>)</t>
    </r>
  </si>
  <si>
    <t>Brief instructions on how to use this spreadsheet</t>
  </si>
  <si>
    <t>(1) Run the calculations with geometries supplied in the zip archive</t>
  </si>
  <si>
    <t>(3) Duplicate the equations in the area marked by blue subtitle to calculate the reaction energies</t>
  </si>
  <si>
    <t>(2) Copy the energies into designated areas marked by the red subtitle in the appropriate table(s)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</si>
</sst>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0"/>
      <name val="Verdana"/>
    </font>
    <font>
      <b/>
      <sz val="14"/>
      <name val="Calibri"/>
      <scheme val="minor"/>
    </font>
    <font>
      <b/>
      <sz val="16"/>
      <name val="Calibri"/>
      <scheme val="minor"/>
    </font>
    <font>
      <sz val="14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2"/>
      <name val="Calibri"/>
      <scheme val="minor"/>
    </font>
    <font>
      <b/>
      <vertAlign val="superscript"/>
      <sz val="12"/>
      <name val="Calibri"/>
      <scheme val="minor"/>
    </font>
    <font>
      <b/>
      <vertAlign val="superscript"/>
      <sz val="12"/>
      <color theme="1"/>
      <name val="Calibri"/>
      <scheme val="minor"/>
    </font>
    <font>
      <b/>
      <vertAlign val="subscript"/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5" fillId="0" borderId="1" xfId="0" applyFont="1" applyBorder="1"/>
    <xf numFmtId="164" fontId="0" fillId="0" borderId="0" xfId="0" applyNumberFormat="1" applyFont="1"/>
    <xf numFmtId="0" fontId="6" fillId="0" borderId="0" xfId="0" applyFont="1"/>
    <xf numFmtId="0" fontId="4" fillId="0" borderId="0" xfId="0" applyFont="1" applyBorder="1"/>
    <xf numFmtId="165" fontId="0" fillId="0" borderId="0" xfId="0" applyNumberFormat="1" applyBorder="1"/>
    <xf numFmtId="0" fontId="0" fillId="0" borderId="1" xfId="0" applyFill="1" applyBorder="1"/>
    <xf numFmtId="165" fontId="0" fillId="0" borderId="0" xfId="0" applyNumberFormat="1" applyFont="1"/>
    <xf numFmtId="164" fontId="0" fillId="0" borderId="0" xfId="0" applyNumberFormat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Fill="1" applyBorder="1"/>
    <xf numFmtId="164" fontId="0" fillId="0" borderId="1" xfId="0" applyNumberFormat="1" applyFont="1" applyBorder="1"/>
    <xf numFmtId="0" fontId="9" fillId="0" borderId="0" xfId="377" applyFont="1" applyAlignment="1">
      <alignment horizontal="center"/>
    </xf>
    <xf numFmtId="0" fontId="8" fillId="0" borderId="0" xfId="377"/>
    <xf numFmtId="0" fontId="10" fillId="0" borderId="0" xfId="377" applyFont="1" applyAlignment="1">
      <alignment wrapText="1"/>
    </xf>
    <xf numFmtId="0" fontId="11" fillId="0" borderId="0" xfId="377" applyFont="1"/>
    <xf numFmtId="0" fontId="6" fillId="0" borderId="0" xfId="377" applyFont="1" applyAlignment="1">
      <alignment horizontal="left" wrapText="1"/>
    </xf>
    <xf numFmtId="0" fontId="12" fillId="0" borderId="0" xfId="377" applyFont="1" applyAlignment="1">
      <alignment horizontal="center"/>
    </xf>
    <xf numFmtId="0" fontId="7" fillId="0" borderId="0" xfId="377" applyFont="1" applyAlignment="1">
      <alignment wrapText="1"/>
    </xf>
    <xf numFmtId="0" fontId="6" fillId="0" borderId="0" xfId="377" applyFont="1"/>
    <xf numFmtId="0" fontId="6" fillId="0" borderId="0" xfId="377" applyFont="1" applyAlignment="1">
      <alignment wrapText="1"/>
    </xf>
    <xf numFmtId="0" fontId="17" fillId="0" borderId="1" xfId="0" applyFont="1" applyBorder="1"/>
    <xf numFmtId="0" fontId="18" fillId="0" borderId="1" xfId="0" applyFont="1" applyBorder="1"/>
    <xf numFmtId="0" fontId="0" fillId="0" borderId="0" xfId="0" quotePrefix="1" applyBorder="1"/>
  </cellXfs>
  <cellStyles count="3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Normal" xfId="0" builtinId="0"/>
    <cellStyle name="Normal 2" xfId="377"/>
    <cellStyle name="Normal 3" xfId="37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/>
  </sheetViews>
  <sheetFormatPr baseColWidth="10" defaultRowHeight="15" x14ac:dyDescent="0"/>
  <cols>
    <col min="1" max="1" width="80.33203125" style="28" customWidth="1"/>
    <col min="2" max="16384" width="10.83203125" style="22"/>
  </cols>
  <sheetData>
    <row r="2" spans="1:1" ht="18">
      <c r="A2" s="21" t="s">
        <v>150</v>
      </c>
    </row>
    <row r="4" spans="1:1" ht="40">
      <c r="A4" s="23" t="s">
        <v>153</v>
      </c>
    </row>
    <row r="6" spans="1:1" ht="18">
      <c r="A6" s="24" t="s">
        <v>154</v>
      </c>
    </row>
    <row r="8" spans="1:1">
      <c r="A8" s="25" t="s">
        <v>151</v>
      </c>
    </row>
    <row r="9" spans="1:1">
      <c r="A9" s="25" t="s">
        <v>155</v>
      </c>
    </row>
    <row r="12" spans="1:1" ht="18">
      <c r="A12" s="26" t="s">
        <v>152</v>
      </c>
    </row>
    <row r="14" spans="1:1" ht="32">
      <c r="A14" s="27" t="s">
        <v>156</v>
      </c>
    </row>
    <row r="16" spans="1:1" ht="33">
      <c r="A16" s="27" t="s">
        <v>157</v>
      </c>
    </row>
    <row r="18" spans="1:1" ht="47">
      <c r="A18" s="27" t="s">
        <v>158</v>
      </c>
    </row>
    <row r="20" spans="1:1">
      <c r="A20" s="27" t="s">
        <v>162</v>
      </c>
    </row>
    <row r="21" spans="1:1">
      <c r="A21" s="28" t="s">
        <v>163</v>
      </c>
    </row>
    <row r="22" spans="1:1">
      <c r="A22" s="29" t="s">
        <v>165</v>
      </c>
    </row>
    <row r="23" spans="1:1">
      <c r="A23" s="28" t="s">
        <v>164</v>
      </c>
    </row>
    <row r="24" spans="1:1">
      <c r="A24" s="2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workbookViewId="0"/>
  </sheetViews>
  <sheetFormatPr baseColWidth="10" defaultRowHeight="15" x14ac:dyDescent="0"/>
  <cols>
    <col min="1" max="16384" width="10.83203125" style="6"/>
  </cols>
  <sheetData>
    <row r="1" spans="1:8" ht="16">
      <c r="A1" s="12" t="s">
        <v>159</v>
      </c>
    </row>
    <row r="2" spans="1:8">
      <c r="A2" s="30" t="s">
        <v>149</v>
      </c>
      <c r="B2" s="7"/>
      <c r="C2" s="7"/>
      <c r="D2" s="7"/>
      <c r="E2" s="7"/>
      <c r="F2" s="7"/>
      <c r="G2" s="7"/>
    </row>
    <row r="3" spans="1:8">
      <c r="A3" s="6" t="s">
        <v>93</v>
      </c>
      <c r="E3" s="6" t="s">
        <v>94</v>
      </c>
      <c r="F3" s="6" t="s">
        <v>0</v>
      </c>
      <c r="G3" s="6" t="s">
        <v>1</v>
      </c>
      <c r="H3" s="8"/>
    </row>
    <row r="4" spans="1:8">
      <c r="A4" s="6" t="s">
        <v>6</v>
      </c>
      <c r="B4" s="13"/>
      <c r="C4" s="13"/>
      <c r="E4" s="3">
        <v>0</v>
      </c>
      <c r="F4" s="13">
        <v>0</v>
      </c>
      <c r="G4" s="13">
        <v>0</v>
      </c>
    </row>
    <row r="5" spans="1:8">
      <c r="A5" s="6" t="s">
        <v>7</v>
      </c>
      <c r="B5" s="13"/>
      <c r="C5" s="13"/>
      <c r="E5" s="3">
        <v>154.23792</v>
      </c>
      <c r="F5" s="13">
        <v>-79.187092870000001</v>
      </c>
      <c r="G5" s="13">
        <v>-79.188027829999996</v>
      </c>
    </row>
    <row r="6" spans="1:8">
      <c r="A6" s="6" t="s">
        <v>8</v>
      </c>
      <c r="B6" s="13"/>
      <c r="C6" s="13"/>
      <c r="E6" s="3">
        <v>193.71793</v>
      </c>
      <c r="F6" s="13">
        <v>-79.860683750000007</v>
      </c>
      <c r="G6" s="13">
        <v>-79.861518830000009</v>
      </c>
    </row>
    <row r="7" spans="1:8">
      <c r="A7" s="6" t="s">
        <v>9</v>
      </c>
      <c r="B7" s="13"/>
      <c r="C7" s="13"/>
      <c r="E7" s="3">
        <v>293.52222999999998</v>
      </c>
      <c r="F7" s="13">
        <v>-195.39874399999999</v>
      </c>
      <c r="G7" s="13">
        <v>-195.40079055999999</v>
      </c>
    </row>
    <row r="8" spans="1:8">
      <c r="A8" s="6" t="s">
        <v>10</v>
      </c>
      <c r="B8" s="13"/>
      <c r="C8" s="13"/>
      <c r="E8" s="3">
        <v>77.217359999999999</v>
      </c>
      <c r="F8" s="13">
        <v>-39.852660040000004</v>
      </c>
      <c r="G8" s="13">
        <v>-39.853184010000007</v>
      </c>
    </row>
    <row r="9" spans="1:8">
      <c r="A9" s="6" t="s">
        <v>11</v>
      </c>
      <c r="B9" s="13"/>
      <c r="C9" s="13"/>
      <c r="E9" s="3">
        <v>116.1561</v>
      </c>
      <c r="F9" s="13">
        <v>-40.53195667</v>
      </c>
      <c r="G9" s="13">
        <v>-40.532436480000001</v>
      </c>
    </row>
    <row r="10" spans="1:8">
      <c r="A10" s="6" t="s">
        <v>12</v>
      </c>
      <c r="B10" s="13"/>
      <c r="C10" s="13"/>
      <c r="E10" s="3">
        <v>0</v>
      </c>
      <c r="F10" s="13">
        <v>-461.4960251</v>
      </c>
      <c r="G10" s="13">
        <v>-461.49649233000002</v>
      </c>
    </row>
    <row r="11" spans="1:8">
      <c r="A11" s="6" t="s">
        <v>13</v>
      </c>
      <c r="B11" s="13"/>
      <c r="C11" s="13"/>
      <c r="E11" s="3">
        <v>0</v>
      </c>
      <c r="F11" s="13">
        <v>-99.825713739999998</v>
      </c>
      <c r="G11" s="13">
        <v>-99.825928129999994</v>
      </c>
    </row>
    <row r="12" spans="1:8">
      <c r="A12" s="6" t="s">
        <v>14</v>
      </c>
      <c r="B12" s="13"/>
      <c r="C12" s="13"/>
      <c r="E12" s="3">
        <v>55.339759999999998</v>
      </c>
      <c r="F12" s="13">
        <v>-76.493855679999996</v>
      </c>
      <c r="G12" s="13">
        <v>-76.494337509999994</v>
      </c>
    </row>
    <row r="13" spans="1:8">
      <c r="A13" s="6" t="s">
        <v>15</v>
      </c>
      <c r="B13" s="13"/>
      <c r="C13" s="13"/>
      <c r="E13" s="3">
        <v>39.490009999999998</v>
      </c>
      <c r="F13" s="13">
        <v>-400.43175430000002</v>
      </c>
      <c r="G13" s="13">
        <v>-400.43250691000003</v>
      </c>
    </row>
    <row r="14" spans="1:8">
      <c r="A14" s="6" t="s">
        <v>16</v>
      </c>
      <c r="B14" s="13"/>
      <c r="C14" s="13"/>
      <c r="E14" s="3">
        <v>26.190840000000001</v>
      </c>
      <c r="F14" s="13">
        <v>-1.1742937600000001</v>
      </c>
      <c r="G14" s="13">
        <v>-1.1742937624087015</v>
      </c>
    </row>
    <row r="15" spans="1:8">
      <c r="A15" s="6" t="s">
        <v>17</v>
      </c>
      <c r="B15" s="13"/>
      <c r="C15" s="13"/>
      <c r="E15" s="3">
        <v>17.701260000000001</v>
      </c>
      <c r="F15" s="13">
        <v>-462.1668588</v>
      </c>
      <c r="G15" s="13">
        <v>-462.16740621999998</v>
      </c>
    </row>
    <row r="16" spans="1:8">
      <c r="A16" s="6" t="s">
        <v>18</v>
      </c>
      <c r="B16" s="13"/>
      <c r="C16" s="13"/>
      <c r="E16" s="3">
        <v>24.24728</v>
      </c>
      <c r="F16" s="13">
        <v>-100.5511254</v>
      </c>
      <c r="G16" s="13">
        <v>-100.55146525000001</v>
      </c>
    </row>
    <row r="17" spans="1:7">
      <c r="A17" s="6" t="s">
        <v>19</v>
      </c>
      <c r="B17" s="13"/>
      <c r="C17" s="13"/>
      <c r="E17" s="3">
        <v>16.029689999999999</v>
      </c>
      <c r="F17" s="13">
        <v>-399.77892910000003</v>
      </c>
      <c r="G17" s="13">
        <v>-399.77964761000004</v>
      </c>
    </row>
    <row r="18" spans="1:7">
      <c r="A18" s="6" t="s">
        <v>20</v>
      </c>
      <c r="B18" s="13"/>
      <c r="C18" s="13"/>
      <c r="E18" s="3">
        <v>0</v>
      </c>
      <c r="F18" s="13">
        <v>-0.49995329999999999</v>
      </c>
      <c r="G18" s="13">
        <v>-0.49995329999999999</v>
      </c>
    </row>
    <row r="19" spans="1:7">
      <c r="A19" s="6" t="s">
        <v>21</v>
      </c>
      <c r="B19" s="13"/>
      <c r="C19" s="13"/>
      <c r="E19" s="3">
        <v>49.706910000000001</v>
      </c>
      <c r="F19" s="13">
        <v>-55.912000089999999</v>
      </c>
      <c r="G19" s="13">
        <v>-55.912553850000002</v>
      </c>
    </row>
    <row r="20" spans="1:7">
      <c r="A20" s="6" t="s">
        <v>22</v>
      </c>
      <c r="B20" s="13"/>
      <c r="C20" s="13"/>
      <c r="E20" s="3">
        <v>89.021829999999994</v>
      </c>
      <c r="F20" s="13">
        <v>-56.595893150000002</v>
      </c>
      <c r="G20" s="13">
        <v>-56.596372380000005</v>
      </c>
    </row>
    <row r="21" spans="1:7">
      <c r="A21" s="6" t="s">
        <v>23</v>
      </c>
      <c r="B21" s="13"/>
      <c r="C21" s="13"/>
      <c r="E21" s="3">
        <v>19.62</v>
      </c>
      <c r="F21" s="13">
        <v>-55.253704669999998</v>
      </c>
      <c r="G21" s="13">
        <v>-55.254213700000001</v>
      </c>
    </row>
    <row r="22" spans="1:7">
      <c r="A22" s="6" t="s">
        <v>24</v>
      </c>
      <c r="B22" s="13"/>
      <c r="C22" s="13"/>
      <c r="E22" s="3">
        <v>22.122399999999999</v>
      </c>
      <c r="F22" s="13">
        <v>-75.793648129999994</v>
      </c>
      <c r="G22" s="13">
        <v>-75.79411039</v>
      </c>
    </row>
    <row r="23" spans="1:7">
      <c r="A23" s="6" t="s">
        <v>25</v>
      </c>
      <c r="B23" s="13"/>
      <c r="C23" s="13"/>
      <c r="E23" s="3">
        <v>0</v>
      </c>
      <c r="F23" s="13">
        <v>-75.123170490000007</v>
      </c>
      <c r="G23" s="13">
        <v>-75.123469130000004</v>
      </c>
    </row>
    <row r="24" spans="1:7">
      <c r="A24" s="6" t="s">
        <v>26</v>
      </c>
      <c r="B24" s="13"/>
      <c r="C24" s="13"/>
      <c r="E24" s="3">
        <v>35.176499999999997</v>
      </c>
      <c r="F24" s="13">
        <v>-343.27671329999998</v>
      </c>
      <c r="G24" s="13">
        <v>-343.27761133999996</v>
      </c>
    </row>
    <row r="25" spans="1:7">
      <c r="A25" s="6" t="s">
        <v>27</v>
      </c>
      <c r="B25" s="13"/>
      <c r="C25" s="13"/>
      <c r="E25" s="3">
        <v>62.639569999999999</v>
      </c>
      <c r="F25" s="13">
        <v>-343.9162326</v>
      </c>
      <c r="G25" s="13">
        <v>-343.91714589999998</v>
      </c>
    </row>
    <row r="26" spans="1:7">
      <c r="A26" s="6" t="s">
        <v>28</v>
      </c>
      <c r="B26" s="13"/>
      <c r="C26" s="13"/>
      <c r="E26" s="3">
        <v>14.47034</v>
      </c>
      <c r="F26" s="13">
        <v>-462.65861849999999</v>
      </c>
      <c r="G26" s="13">
        <v>-462.65932814000001</v>
      </c>
    </row>
    <row r="27" spans="1:7">
      <c r="A27" s="6" t="s">
        <v>29</v>
      </c>
      <c r="B27" s="13"/>
      <c r="C27" s="13"/>
      <c r="E27" s="3">
        <v>50.52563</v>
      </c>
      <c r="F27" s="13">
        <v>-76.959340040000001</v>
      </c>
      <c r="G27" s="13">
        <v>-76.960059670000007</v>
      </c>
    </row>
    <row r="28" spans="1:7">
      <c r="A28" s="6" t="s">
        <v>30</v>
      </c>
      <c r="B28" s="13"/>
      <c r="C28" s="13"/>
      <c r="E28" s="3">
        <v>110.48948</v>
      </c>
      <c r="F28" s="13">
        <v>-41.008018149999998</v>
      </c>
      <c r="G28" s="13">
        <v>-41.008661869999997</v>
      </c>
    </row>
    <row r="29" spans="1:7">
      <c r="A29" s="6" t="s">
        <v>31</v>
      </c>
      <c r="B29" s="13"/>
      <c r="C29" s="13"/>
      <c r="E29" s="3">
        <v>132.00931</v>
      </c>
      <c r="F29" s="13">
        <v>-116.3154291</v>
      </c>
      <c r="G29" s="13">
        <v>-116.31661353</v>
      </c>
    </row>
    <row r="30" spans="1:7">
      <c r="A30" s="6" t="s">
        <v>32</v>
      </c>
      <c r="B30" s="13"/>
      <c r="C30" s="13"/>
      <c r="E30" s="3">
        <v>23.133389999999999</v>
      </c>
      <c r="F30" s="13">
        <v>-1.65874308</v>
      </c>
      <c r="G30" s="13">
        <v>-1.6587616287490001</v>
      </c>
    </row>
    <row r="31" spans="1:7">
      <c r="A31" s="6" t="s">
        <v>33</v>
      </c>
      <c r="B31" s="13"/>
      <c r="C31" s="13"/>
      <c r="E31" s="3">
        <v>108.97143</v>
      </c>
      <c r="F31" s="13">
        <v>-132.38353720000001</v>
      </c>
      <c r="G31" s="13">
        <v>-132.38526701000001</v>
      </c>
    </row>
    <row r="32" spans="1:7">
      <c r="A32" s="6" t="s">
        <v>34</v>
      </c>
      <c r="B32" s="13"/>
      <c r="C32" s="13"/>
      <c r="E32" s="3">
        <v>98.958659999999995</v>
      </c>
      <c r="F32" s="13">
        <v>-502.01699939999997</v>
      </c>
      <c r="G32" s="13">
        <v>-502.01821853999996</v>
      </c>
    </row>
    <row r="33" spans="1:7">
      <c r="A33" s="6" t="s">
        <v>35</v>
      </c>
      <c r="B33" s="13"/>
      <c r="C33" s="13"/>
      <c r="E33" s="3">
        <v>209.69986</v>
      </c>
      <c r="F33" s="13">
        <v>-155.64840240000001</v>
      </c>
      <c r="G33" s="13">
        <v>-155.64998056000002</v>
      </c>
    </row>
    <row r="34" spans="1:7">
      <c r="A34" s="6" t="s">
        <v>36</v>
      </c>
      <c r="B34" s="13"/>
      <c r="C34" s="13"/>
      <c r="E34" s="3">
        <v>23.970330000000001</v>
      </c>
      <c r="F34" s="13">
        <v>-100.99759520000001</v>
      </c>
      <c r="G34" s="13">
        <v>-100.99804367</v>
      </c>
    </row>
    <row r="35" spans="1:7">
      <c r="A35" s="6" t="s">
        <v>37</v>
      </c>
      <c r="B35" s="13"/>
      <c r="C35" s="13"/>
      <c r="E35" s="3">
        <v>102.36275999999999</v>
      </c>
      <c r="F35" s="13">
        <v>-115.632221</v>
      </c>
      <c r="G35" s="13">
        <v>-115.63329447</v>
      </c>
    </row>
    <row r="36" spans="1:7">
      <c r="A36" s="6" t="s">
        <v>38</v>
      </c>
      <c r="B36" s="13"/>
      <c r="C36" s="13"/>
      <c r="E36" s="3">
        <v>61.005310000000001</v>
      </c>
      <c r="F36" s="13">
        <v>-344.4115716</v>
      </c>
      <c r="G36" s="13">
        <v>-344.41268656</v>
      </c>
    </row>
    <row r="37" spans="1:7">
      <c r="A37" s="6" t="s">
        <v>39</v>
      </c>
      <c r="B37" s="13"/>
      <c r="C37" s="13"/>
      <c r="E37" s="3">
        <v>18.811579999999999</v>
      </c>
      <c r="F37" s="13">
        <v>-76.276241389999996</v>
      </c>
      <c r="G37" s="13">
        <v>-76.276868579999999</v>
      </c>
    </row>
    <row r="38" spans="1:7">
      <c r="A38" s="6" t="s">
        <v>40</v>
      </c>
      <c r="B38" s="13"/>
      <c r="C38" s="13"/>
      <c r="E38" s="3">
        <v>37.027410000000003</v>
      </c>
      <c r="F38" s="13">
        <v>-400.92569559999998</v>
      </c>
      <c r="G38" s="13">
        <v>-400.92664062</v>
      </c>
    </row>
    <row r="39" spans="1:7">
      <c r="A39" s="6" t="s">
        <v>41</v>
      </c>
      <c r="B39" s="13"/>
      <c r="C39" s="13"/>
      <c r="E39" s="3">
        <v>9.5995200000000001</v>
      </c>
      <c r="F39" s="13">
        <v>-537.27346520000003</v>
      </c>
      <c r="G39" s="13">
        <v>-537.27579751000007</v>
      </c>
    </row>
    <row r="40" spans="1:7">
      <c r="A40" s="6" t="s">
        <v>42</v>
      </c>
      <c r="B40" s="13"/>
      <c r="C40" s="13"/>
      <c r="E40" s="3">
        <v>128.19130000000001</v>
      </c>
      <c r="F40" s="13">
        <v>-95.750585470000004</v>
      </c>
      <c r="G40" s="13">
        <v>-95.751734600000006</v>
      </c>
    </row>
    <row r="41" spans="1:7">
      <c r="A41" s="6" t="s">
        <v>43</v>
      </c>
      <c r="B41" s="13"/>
      <c r="C41" s="13"/>
      <c r="E41" s="3">
        <v>204.21019999999999</v>
      </c>
      <c r="F41" s="13">
        <v>-135.08424070000001</v>
      </c>
      <c r="G41" s="13">
        <v>-135.08572146</v>
      </c>
    </row>
    <row r="42" spans="1:7">
      <c r="A42" s="6" t="s">
        <v>44</v>
      </c>
      <c r="B42" s="13"/>
      <c r="C42" s="13"/>
      <c r="E42" s="3">
        <v>239.98206999999999</v>
      </c>
      <c r="F42" s="13">
        <v>-135.75473640000001</v>
      </c>
      <c r="G42" s="13">
        <v>-135.75617358000002</v>
      </c>
    </row>
    <row r="43" spans="1:7">
      <c r="A43" s="6" t="s">
        <v>45</v>
      </c>
      <c r="B43" s="13"/>
      <c r="C43" s="13"/>
      <c r="E43" s="3">
        <v>164.32284000000001</v>
      </c>
      <c r="F43" s="13">
        <v>-96.421786969999999</v>
      </c>
      <c r="G43" s="13">
        <v>-96.422847770000004</v>
      </c>
    </row>
    <row r="44" spans="1:7">
      <c r="A44" s="6" t="s">
        <v>46</v>
      </c>
      <c r="B44" s="13"/>
      <c r="C44" s="13"/>
      <c r="E44" s="3">
        <v>284.20623000000001</v>
      </c>
      <c r="F44" s="13">
        <v>-195.33549489999999</v>
      </c>
      <c r="G44" s="13">
        <v>-195.33723494999998</v>
      </c>
    </row>
    <row r="45" spans="1:7">
      <c r="A45" s="6" t="s">
        <v>77</v>
      </c>
      <c r="B45" s="13"/>
      <c r="C45" s="13"/>
      <c r="E45" s="3">
        <v>131.98334</v>
      </c>
      <c r="F45" s="13">
        <v>-78.623284999999996</v>
      </c>
      <c r="G45" s="13">
        <v>-78.624221539999994</v>
      </c>
    </row>
    <row r="46" spans="1:7">
      <c r="A46" s="6" t="s">
        <v>91</v>
      </c>
      <c r="B46" s="13"/>
      <c r="C46" s="13"/>
      <c r="E46" s="3">
        <v>229.53455</v>
      </c>
      <c r="F46" s="13">
        <v>-118.51837999999999</v>
      </c>
      <c r="G46" s="13">
        <v>-118.51964778</v>
      </c>
    </row>
    <row r="47" spans="1:7">
      <c r="A47" s="6" t="s">
        <v>90</v>
      </c>
      <c r="B47" s="13"/>
      <c r="C47" s="13"/>
      <c r="E47" s="3">
        <v>154.23845</v>
      </c>
      <c r="F47" s="13">
        <v>-79.187093090000005</v>
      </c>
      <c r="G47" s="13">
        <v>-79.18802805</v>
      </c>
    </row>
    <row r="48" spans="1:7">
      <c r="A48" s="6" t="s">
        <v>65</v>
      </c>
      <c r="B48" s="13"/>
      <c r="C48" s="13"/>
      <c r="E48" s="3">
        <v>98.252970000000005</v>
      </c>
      <c r="F48" s="13">
        <v>-501.4891346</v>
      </c>
      <c r="G48" s="13">
        <v>-501.49007974</v>
      </c>
    </row>
    <row r="49" spans="1:7">
      <c r="A49" s="6" t="s">
        <v>54</v>
      </c>
      <c r="B49" s="13"/>
      <c r="C49" s="13"/>
      <c r="E49" s="3">
        <v>102.15315</v>
      </c>
      <c r="F49" s="13">
        <v>-139.86186979999999</v>
      </c>
      <c r="G49" s="13">
        <v>-139.86256646999999</v>
      </c>
    </row>
    <row r="50" spans="1:7">
      <c r="A50" s="6" t="s">
        <v>86</v>
      </c>
      <c r="B50" s="13"/>
      <c r="C50" s="13"/>
      <c r="E50" s="3">
        <v>133.21610000000001</v>
      </c>
      <c r="F50" s="13">
        <v>-115.8032745</v>
      </c>
      <c r="G50" s="13">
        <v>-115.80408116</v>
      </c>
    </row>
    <row r="51" spans="1:7">
      <c r="A51" s="6" t="s">
        <v>58</v>
      </c>
      <c r="B51" s="13"/>
      <c r="C51" s="13"/>
      <c r="E51" s="3">
        <v>77.217359999999999</v>
      </c>
      <c r="F51" s="13">
        <v>-39.852660040000004</v>
      </c>
      <c r="G51" s="13">
        <v>-39.853184010000007</v>
      </c>
    </row>
    <row r="52" spans="1:7">
      <c r="A52" s="6" t="s">
        <v>75</v>
      </c>
      <c r="B52" s="13"/>
      <c r="C52" s="13"/>
      <c r="E52" s="3">
        <v>12.675420000000001</v>
      </c>
      <c r="F52" s="13">
        <v>-113.399142</v>
      </c>
      <c r="G52" s="13">
        <v>-113.40004601999999</v>
      </c>
    </row>
    <row r="53" spans="1:7">
      <c r="A53" s="6" t="s">
        <v>64</v>
      </c>
      <c r="B53" s="13"/>
      <c r="C53" s="13"/>
      <c r="E53" s="3">
        <v>0</v>
      </c>
      <c r="F53" s="13">
        <v>-461.62990350000001</v>
      </c>
      <c r="G53" s="13">
        <v>-461.63035181000004</v>
      </c>
    </row>
    <row r="54" spans="1:7">
      <c r="A54" s="6" t="s">
        <v>67</v>
      </c>
      <c r="B54" s="13"/>
      <c r="C54" s="13"/>
      <c r="E54" s="3">
        <v>98.986670000000004</v>
      </c>
      <c r="F54" s="13">
        <v>-963.1362752</v>
      </c>
      <c r="G54" s="13">
        <v>-963.13773331000004</v>
      </c>
    </row>
    <row r="55" spans="1:7">
      <c r="A55" s="6" t="s">
        <v>84</v>
      </c>
      <c r="B55" s="13"/>
      <c r="C55" s="13"/>
      <c r="E55" s="3">
        <v>0</v>
      </c>
      <c r="F55" s="13">
        <v>-461.4960251</v>
      </c>
      <c r="G55" s="13">
        <v>-461.49649233000002</v>
      </c>
    </row>
    <row r="56" spans="1:7">
      <c r="A56" s="6" t="s">
        <v>61</v>
      </c>
      <c r="B56" s="13"/>
      <c r="C56" s="13"/>
      <c r="E56" s="3">
        <v>0</v>
      </c>
      <c r="F56" s="13">
        <v>-99.951005640000005</v>
      </c>
      <c r="G56" s="13">
        <v>-99.951307700000001</v>
      </c>
    </row>
    <row r="57" spans="1:7">
      <c r="A57" s="6" t="s">
        <v>56</v>
      </c>
      <c r="B57" s="13"/>
      <c r="C57" s="13"/>
      <c r="E57" s="3">
        <v>5.9444299999999997</v>
      </c>
      <c r="F57" s="13">
        <v>-199.7123569</v>
      </c>
      <c r="G57" s="13">
        <v>-199.71356091000001</v>
      </c>
    </row>
    <row r="58" spans="1:7">
      <c r="A58" s="6" t="s">
        <v>69</v>
      </c>
      <c r="B58" s="13"/>
      <c r="C58" s="13"/>
      <c r="E58" s="3">
        <v>98.833420000000004</v>
      </c>
      <c r="F58" s="13">
        <v>-601.46514930000001</v>
      </c>
      <c r="G58" s="13">
        <v>-601.46654496999997</v>
      </c>
    </row>
    <row r="59" spans="1:7">
      <c r="A59" s="6" t="s">
        <v>85</v>
      </c>
      <c r="B59" s="13"/>
      <c r="C59" s="13"/>
      <c r="E59" s="3">
        <v>103.17381</v>
      </c>
      <c r="F59" s="13">
        <v>-601.50712780000003</v>
      </c>
      <c r="G59" s="13">
        <v>-601.508329</v>
      </c>
    </row>
    <row r="60" spans="1:7">
      <c r="A60" s="6" t="s">
        <v>63</v>
      </c>
      <c r="B60" s="13"/>
      <c r="C60" s="13"/>
      <c r="E60" s="3">
        <v>103.10205000000001</v>
      </c>
      <c r="F60" s="13">
        <v>-239.8349758</v>
      </c>
      <c r="G60" s="13">
        <v>-239.83608136999999</v>
      </c>
    </row>
    <row r="61" spans="1:7">
      <c r="A61" s="6" t="s">
        <v>59</v>
      </c>
      <c r="B61" s="13"/>
      <c r="C61" s="13"/>
      <c r="E61" s="3">
        <v>4.68764</v>
      </c>
      <c r="F61" s="13">
        <v>-561.42110990000003</v>
      </c>
      <c r="G61" s="13">
        <v>-561.42214832000002</v>
      </c>
    </row>
    <row r="62" spans="1:7">
      <c r="A62" s="6" t="s">
        <v>83</v>
      </c>
      <c r="B62" s="13"/>
      <c r="C62" s="13"/>
      <c r="E62" s="3">
        <v>0</v>
      </c>
      <c r="F62" s="13">
        <v>-99.825713739999998</v>
      </c>
      <c r="G62" s="13">
        <v>-99.825928129999994</v>
      </c>
    </row>
    <row r="63" spans="1:7">
      <c r="A63" s="6" t="s">
        <v>80</v>
      </c>
      <c r="B63" s="13"/>
      <c r="C63" s="13"/>
      <c r="E63" s="3">
        <v>41.367640000000002</v>
      </c>
      <c r="F63" s="13">
        <v>-93.482728699999996</v>
      </c>
      <c r="G63" s="13">
        <v>-93.483662559999999</v>
      </c>
    </row>
    <row r="64" spans="1:7">
      <c r="A64" s="6" t="s">
        <v>89</v>
      </c>
      <c r="B64" s="13"/>
      <c r="C64" s="13"/>
      <c r="E64" s="3">
        <v>33.750190000000003</v>
      </c>
      <c r="F64" s="13">
        <v>-113.9302466</v>
      </c>
      <c r="G64" s="13">
        <v>-113.93126341</v>
      </c>
    </row>
    <row r="65" spans="1:7">
      <c r="A65" s="6" t="s">
        <v>52</v>
      </c>
      <c r="B65" s="13"/>
      <c r="C65" s="13"/>
      <c r="E65" s="3">
        <v>17.701260000000001</v>
      </c>
      <c r="F65" s="13">
        <v>-462.1668588</v>
      </c>
      <c r="G65" s="13">
        <v>-462.16740621999998</v>
      </c>
    </row>
    <row r="66" spans="1:7">
      <c r="A66" s="6" t="s">
        <v>50</v>
      </c>
      <c r="B66" s="13"/>
      <c r="C66" s="13"/>
      <c r="E66" s="3">
        <v>24.24728</v>
      </c>
      <c r="F66" s="13">
        <v>-100.5511254</v>
      </c>
      <c r="G66" s="13">
        <v>-100.55146525000001</v>
      </c>
    </row>
    <row r="67" spans="1:7">
      <c r="A67" s="6" t="s">
        <v>88</v>
      </c>
      <c r="B67" s="13"/>
      <c r="C67" s="13"/>
      <c r="E67" s="3">
        <v>35.359270000000002</v>
      </c>
      <c r="F67" s="13">
        <v>-110.1003437</v>
      </c>
      <c r="G67" s="13">
        <v>-110.10143904</v>
      </c>
    </row>
    <row r="68" spans="1:7">
      <c r="A68" s="6" t="s">
        <v>92</v>
      </c>
      <c r="B68" s="13"/>
      <c r="C68" s="13"/>
      <c r="E68" s="3">
        <v>40.111260000000001</v>
      </c>
      <c r="F68" s="13">
        <v>-93.458747320000001</v>
      </c>
      <c r="G68" s="13">
        <v>-93.459593990000002</v>
      </c>
    </row>
    <row r="69" spans="1:7">
      <c r="A69" s="6" t="s">
        <v>87</v>
      </c>
      <c r="B69" s="13"/>
      <c r="C69" s="13"/>
      <c r="E69" s="3">
        <v>130.97757999999999</v>
      </c>
      <c r="F69" s="13">
        <v>-215.80204549999999</v>
      </c>
      <c r="G69" s="13">
        <v>-215.80318665999999</v>
      </c>
    </row>
    <row r="70" spans="1:7">
      <c r="A70" s="6" t="s">
        <v>72</v>
      </c>
      <c r="B70" s="13"/>
      <c r="C70" s="13"/>
      <c r="E70" s="3">
        <v>127.15128</v>
      </c>
      <c r="F70" s="13">
        <v>-215.74394570000001</v>
      </c>
      <c r="G70" s="13">
        <v>-215.74517373</v>
      </c>
    </row>
    <row r="71" spans="1:7">
      <c r="A71" s="6" t="s">
        <v>47</v>
      </c>
      <c r="B71" s="13"/>
      <c r="C71" s="13"/>
      <c r="E71" s="3">
        <v>0</v>
      </c>
      <c r="F71" s="13">
        <v>-0.49995329999999999</v>
      </c>
      <c r="G71" s="13">
        <v>-0.49995329999999999</v>
      </c>
    </row>
    <row r="72" spans="1:7">
      <c r="A72" s="6" t="s">
        <v>48</v>
      </c>
      <c r="B72" s="13"/>
      <c r="C72" s="13"/>
      <c r="E72" s="3">
        <v>28.161580000000001</v>
      </c>
      <c r="F72" s="13">
        <v>-184.7963058</v>
      </c>
      <c r="G72" s="13">
        <v>-184.79822691000001</v>
      </c>
    </row>
    <row r="73" spans="1:7">
      <c r="A73" s="6" t="s">
        <v>73</v>
      </c>
      <c r="B73" s="13"/>
      <c r="C73" s="13"/>
      <c r="E73" s="3">
        <v>13.684369999999999</v>
      </c>
      <c r="F73" s="13">
        <v>-109.6062653</v>
      </c>
      <c r="G73" s="13">
        <v>-109.60719209</v>
      </c>
    </row>
    <row r="74" spans="1:7">
      <c r="A74" s="6" t="s">
        <v>70</v>
      </c>
      <c r="B74" s="13"/>
      <c r="C74" s="13"/>
      <c r="E74" s="3">
        <v>22.150729999999999</v>
      </c>
      <c r="F74" s="13">
        <v>-75.860226670000003</v>
      </c>
      <c r="G74" s="13">
        <v>-75.860659150000004</v>
      </c>
    </row>
    <row r="75" spans="1:7">
      <c r="A75" s="6" t="s">
        <v>82</v>
      </c>
      <c r="B75" s="13"/>
      <c r="C75" s="13"/>
      <c r="E75" s="3">
        <v>22.122399999999999</v>
      </c>
      <c r="F75" s="13">
        <v>-75.793648129999994</v>
      </c>
      <c r="G75" s="13">
        <v>-75.79411039</v>
      </c>
    </row>
    <row r="76" spans="1:7">
      <c r="A76" s="6" t="s">
        <v>49</v>
      </c>
      <c r="B76" s="13"/>
      <c r="C76" s="13"/>
      <c r="E76" s="3">
        <v>32.22099</v>
      </c>
      <c r="F76" s="13">
        <v>-185.2683351</v>
      </c>
      <c r="G76" s="13">
        <v>-185.27049234</v>
      </c>
    </row>
    <row r="77" spans="1:7">
      <c r="A77" s="6" t="s">
        <v>51</v>
      </c>
      <c r="B77" s="13"/>
      <c r="C77" s="13"/>
      <c r="E77" s="3">
        <v>16.833189999999998</v>
      </c>
      <c r="F77" s="13">
        <v>-100.9841294</v>
      </c>
      <c r="G77" s="13">
        <v>-100.98465906</v>
      </c>
    </row>
    <row r="78" spans="1:7">
      <c r="A78" s="6" t="s">
        <v>53</v>
      </c>
      <c r="B78" s="13"/>
      <c r="C78" s="13"/>
      <c r="E78" s="3">
        <v>13.673500000000001</v>
      </c>
      <c r="F78" s="13">
        <v>-462.6388</v>
      </c>
      <c r="G78" s="13">
        <v>-462.6396757</v>
      </c>
    </row>
    <row r="79" spans="1:7">
      <c r="A79" s="6" t="s">
        <v>55</v>
      </c>
      <c r="B79" s="13"/>
      <c r="C79" s="13"/>
      <c r="E79" s="3">
        <v>100.66826</v>
      </c>
      <c r="F79" s="13">
        <v>-140.31332810000001</v>
      </c>
      <c r="G79" s="13">
        <v>-140.31453994</v>
      </c>
    </row>
    <row r="80" spans="1:7">
      <c r="A80" s="6" t="s">
        <v>57</v>
      </c>
      <c r="B80" s="13"/>
      <c r="C80" s="13"/>
      <c r="E80" s="3">
        <v>10.00938</v>
      </c>
      <c r="F80" s="13">
        <v>-200.2054205</v>
      </c>
      <c r="G80" s="13">
        <v>-200.20656923000001</v>
      </c>
    </row>
    <row r="81" spans="1:8">
      <c r="A81" s="6" t="s">
        <v>60</v>
      </c>
      <c r="B81" s="13"/>
      <c r="C81" s="13"/>
      <c r="E81" s="3">
        <v>89.888090000000005</v>
      </c>
      <c r="F81" s="13">
        <v>-601.26256660000001</v>
      </c>
      <c r="G81" s="13">
        <v>-601.26462632000005</v>
      </c>
    </row>
    <row r="82" spans="1:8">
      <c r="A82" s="6" t="s">
        <v>62</v>
      </c>
      <c r="B82" s="13"/>
      <c r="C82" s="13"/>
      <c r="E82" s="3">
        <v>101.29850999999999</v>
      </c>
      <c r="F82" s="13">
        <v>-239.8135249</v>
      </c>
      <c r="G82" s="13">
        <v>-239.81487989000001</v>
      </c>
    </row>
    <row r="83" spans="1:8">
      <c r="A83" s="6" t="s">
        <v>66</v>
      </c>
      <c r="B83" s="13"/>
      <c r="C83" s="13"/>
      <c r="E83" s="3">
        <v>96.839690000000004</v>
      </c>
      <c r="F83" s="13">
        <v>-963.11463490000006</v>
      </c>
      <c r="G83" s="13">
        <v>-963.1164928500001</v>
      </c>
    </row>
    <row r="84" spans="1:8">
      <c r="A84" s="6" t="s">
        <v>68</v>
      </c>
      <c r="B84" s="13"/>
      <c r="C84" s="13"/>
      <c r="E84" s="3">
        <v>98.344059999999999</v>
      </c>
      <c r="F84" s="13">
        <v>-601.45965139999998</v>
      </c>
      <c r="G84" s="13">
        <v>-601.46128166999995</v>
      </c>
    </row>
    <row r="85" spans="1:8">
      <c r="A85" s="6" t="s">
        <v>71</v>
      </c>
      <c r="B85" s="13"/>
      <c r="C85" s="13"/>
      <c r="E85" s="3">
        <v>127.58195000000001</v>
      </c>
      <c r="F85" s="13">
        <v>-215.72602850000001</v>
      </c>
      <c r="G85" s="13">
        <v>-215.72760785</v>
      </c>
    </row>
    <row r="86" spans="1:8">
      <c r="A86" s="6" t="s">
        <v>74</v>
      </c>
      <c r="B86" s="13"/>
      <c r="C86" s="13"/>
      <c r="E86" s="3">
        <v>17.614570000000001</v>
      </c>
      <c r="F86" s="13">
        <v>-110.08300180000001</v>
      </c>
      <c r="G86" s="13">
        <v>-110.08410443000001</v>
      </c>
    </row>
    <row r="87" spans="1:8">
      <c r="A87" s="6" t="s">
        <v>76</v>
      </c>
      <c r="B87" s="13"/>
      <c r="C87" s="13"/>
      <c r="E87" s="3">
        <v>14.69421</v>
      </c>
      <c r="F87" s="13">
        <v>-113.8938835</v>
      </c>
      <c r="G87" s="13">
        <v>-113.89497205000001</v>
      </c>
    </row>
    <row r="88" spans="1:8">
      <c r="A88" s="6" t="s">
        <v>78</v>
      </c>
      <c r="B88" s="13"/>
      <c r="C88" s="13"/>
      <c r="E88" s="3">
        <v>137.23858999999999</v>
      </c>
      <c r="F88" s="13">
        <v>-79.120004190000003</v>
      </c>
      <c r="G88" s="13">
        <v>-79.121138510000009</v>
      </c>
    </row>
    <row r="89" spans="1:8">
      <c r="A89" s="6" t="s">
        <v>79</v>
      </c>
      <c r="B89" s="13"/>
      <c r="C89" s="13"/>
      <c r="E89" s="3">
        <v>219.65009000000001</v>
      </c>
      <c r="F89" s="13">
        <v>-118.4657684</v>
      </c>
      <c r="G89" s="13">
        <v>-118.46770157</v>
      </c>
    </row>
    <row r="90" spans="1:8">
      <c r="A90" s="6" t="s">
        <v>81</v>
      </c>
      <c r="B90" s="13"/>
      <c r="C90" s="13"/>
      <c r="E90" s="3">
        <v>27.581479999999999</v>
      </c>
      <c r="F90" s="13">
        <v>-93.406265790000006</v>
      </c>
      <c r="G90" s="13">
        <v>-93.407333280000003</v>
      </c>
    </row>
    <row r="91" spans="1:8">
      <c r="B91" s="13"/>
      <c r="C91" s="13"/>
      <c r="E91" s="3"/>
      <c r="F91" s="13"/>
      <c r="G91" s="13"/>
    </row>
    <row r="92" spans="1:8">
      <c r="A92" s="31" t="s">
        <v>148</v>
      </c>
      <c r="B92" s="7"/>
      <c r="C92" s="7"/>
      <c r="D92" s="7"/>
      <c r="E92" s="7"/>
      <c r="F92" s="7"/>
      <c r="G92" s="7"/>
    </row>
    <row r="93" spans="1:8">
      <c r="A93" s="6" t="s">
        <v>2</v>
      </c>
      <c r="B93" s="6" t="s">
        <v>3</v>
      </c>
      <c r="C93" s="6" t="s">
        <v>4</v>
      </c>
      <c r="D93" s="6" t="s">
        <v>5</v>
      </c>
      <c r="E93" s="8" t="str">
        <f>E3</f>
        <v>ZPVE</v>
      </c>
      <c r="F93" s="8" t="str">
        <f t="shared" ref="F93:G93" si="0">F3</f>
        <v>W2X</v>
      </c>
      <c r="G93" s="8" t="str">
        <f t="shared" si="0"/>
        <v>W3X-L</v>
      </c>
      <c r="H93" s="32"/>
    </row>
    <row r="94" spans="1:8">
      <c r="A94" t="s">
        <v>20</v>
      </c>
      <c r="B94" t="s">
        <v>17</v>
      </c>
      <c r="C94" s="6" t="s">
        <v>28</v>
      </c>
      <c r="D94" s="6" t="s">
        <v>6</v>
      </c>
      <c r="E94" s="3">
        <f t="shared" ref="E94:E125" si="1">((INDEX(E$4:E$90,MATCH($C94,$A$4:$A$90,0))+INDEX(E$4:E$90,MATCH($D94,$A$4:$A$90,0)))-(INDEX(E$4:E$90,MATCH($A94,$A$4:$A$90,0))+INDEX(E$4:E$90,MATCH($B94,$A$4:$A$90,0))))</f>
        <v>-3.2309200000000011</v>
      </c>
      <c r="F94" s="3">
        <f t="shared" ref="F94:G113" si="2">((INDEX(F$4:F$90,MATCH($C94,$A$4:$A$90,0))+INDEX(F$4:F$90,MATCH($D94,$A$4:$A$90,0)))-(INDEX(F$4:F$90,MATCH($A94,$A$4:$A$90,0))+INDEX(F$4:F$90,MATCH($B94,$A$4:$A$90,0))))*2625.5</f>
        <v>21.512296800070601</v>
      </c>
      <c r="G94" s="3">
        <f t="shared" si="2"/>
        <v>21.086388189940038</v>
      </c>
    </row>
    <row r="95" spans="1:8">
      <c r="A95" t="s">
        <v>24</v>
      </c>
      <c r="B95" t="s">
        <v>16</v>
      </c>
      <c r="C95" s="6" t="s">
        <v>29</v>
      </c>
      <c r="D95" s="6" t="s">
        <v>6</v>
      </c>
      <c r="E95" s="3">
        <f t="shared" si="1"/>
        <v>2.2123899999999992</v>
      </c>
      <c r="F95" s="3">
        <f t="shared" si="2"/>
        <v>22.584157174976156</v>
      </c>
      <c r="G95" s="3">
        <f t="shared" si="2"/>
        <v>21.908438564010964</v>
      </c>
    </row>
    <row r="96" spans="1:8">
      <c r="A96" t="s">
        <v>10</v>
      </c>
      <c r="B96" t="s">
        <v>16</v>
      </c>
      <c r="C96" s="6" t="s">
        <v>30</v>
      </c>
      <c r="D96" s="6" t="s">
        <v>6</v>
      </c>
      <c r="E96" s="3">
        <f t="shared" si="1"/>
        <v>7.0812800000000067</v>
      </c>
      <c r="F96" s="3">
        <f t="shared" si="2"/>
        <v>49.715549075008084</v>
      </c>
      <c r="G96" s="3">
        <f t="shared" si="2"/>
        <v>49.401151774071622</v>
      </c>
    </row>
    <row r="97" spans="1:7">
      <c r="A97" t="s">
        <v>24</v>
      </c>
      <c r="B97" t="s">
        <v>11</v>
      </c>
      <c r="C97" s="6" t="s">
        <v>31</v>
      </c>
      <c r="D97" s="6" t="s">
        <v>6</v>
      </c>
      <c r="E97" s="3">
        <f t="shared" si="1"/>
        <v>-6.2691900000000089</v>
      </c>
      <c r="F97" s="3">
        <f t="shared" si="2"/>
        <v>26.71630034997554</v>
      </c>
      <c r="G97" s="3">
        <f t="shared" si="2"/>
        <v>26.07998417000907</v>
      </c>
    </row>
    <row r="98" spans="1:7">
      <c r="A98" t="s">
        <v>20</v>
      </c>
      <c r="B98" t="s">
        <v>16</v>
      </c>
      <c r="C98" s="6" t="s">
        <v>32</v>
      </c>
      <c r="D98" s="6" t="s">
        <v>6</v>
      </c>
      <c r="E98" s="3">
        <f t="shared" si="1"/>
        <v>-3.0574500000000029</v>
      </c>
      <c r="F98" s="3">
        <f t="shared" si="2"/>
        <v>40.705699490000221</v>
      </c>
      <c r="G98" s="3">
        <f t="shared" si="2"/>
        <v>40.657006073546164</v>
      </c>
    </row>
    <row r="99" spans="1:7">
      <c r="A99" t="s">
        <v>24</v>
      </c>
      <c r="B99" t="s">
        <v>22</v>
      </c>
      <c r="C99" s="6" t="s">
        <v>33</v>
      </c>
      <c r="D99" s="6" t="s">
        <v>6</v>
      </c>
      <c r="E99" s="3">
        <f t="shared" si="1"/>
        <v>-2.1727999999999952</v>
      </c>
      <c r="F99" s="3">
        <f t="shared" si="2"/>
        <v>15.763712039991461</v>
      </c>
      <c r="G99" s="3">
        <f t="shared" si="2"/>
        <v>13.693977879996538</v>
      </c>
    </row>
    <row r="100" spans="1:7">
      <c r="A100" t="s">
        <v>17</v>
      </c>
      <c r="B100" t="s">
        <v>10</v>
      </c>
      <c r="C100" s="6" t="s">
        <v>34</v>
      </c>
      <c r="D100" s="6" t="s">
        <v>6</v>
      </c>
      <c r="E100" s="3">
        <f t="shared" si="1"/>
        <v>4.0400399999999905</v>
      </c>
      <c r="F100" s="3">
        <f t="shared" si="2"/>
        <v>6.6147897200382886</v>
      </c>
      <c r="G100" s="3">
        <f t="shared" si="2"/>
        <v>6.2268720950476109</v>
      </c>
    </row>
    <row r="101" spans="1:7">
      <c r="A101" t="s">
        <v>24</v>
      </c>
      <c r="B101" t="s">
        <v>8</v>
      </c>
      <c r="C101" s="6" t="s">
        <v>35</v>
      </c>
      <c r="D101" s="6" t="s">
        <v>6</v>
      </c>
      <c r="E101" s="3">
        <f t="shared" si="1"/>
        <v>-6.1404699999999934</v>
      </c>
      <c r="F101" s="3">
        <f t="shared" si="2"/>
        <v>15.567849739978541</v>
      </c>
      <c r="G101" s="3">
        <f t="shared" si="2"/>
        <v>14.830556829977482</v>
      </c>
    </row>
    <row r="102" spans="1:7">
      <c r="A102" t="s">
        <v>13</v>
      </c>
      <c r="B102" t="s">
        <v>16</v>
      </c>
      <c r="C102" s="6" t="s">
        <v>36</v>
      </c>
      <c r="D102" s="6" t="s">
        <v>6</v>
      </c>
      <c r="E102" s="3">
        <f t="shared" si="1"/>
        <v>-2.2205100000000009</v>
      </c>
      <c r="F102" s="3">
        <f t="shared" si="2"/>
        <v>6.33349364997094</v>
      </c>
      <c r="G102" s="3">
        <f t="shared" si="2"/>
        <v>5.7189229340095622</v>
      </c>
    </row>
    <row r="103" spans="1:7">
      <c r="A103" t="s">
        <v>25</v>
      </c>
      <c r="B103" t="s">
        <v>11</v>
      </c>
      <c r="C103" s="6" t="s">
        <v>37</v>
      </c>
      <c r="D103" s="6" t="s">
        <v>6</v>
      </c>
      <c r="E103" s="3">
        <f t="shared" si="1"/>
        <v>-13.793340000000001</v>
      </c>
      <c r="F103" s="3">
        <f t="shared" si="2"/>
        <v>60.140123080013431</v>
      </c>
      <c r="G103" s="3">
        <f t="shared" si="2"/>
        <v>59.365548070024417</v>
      </c>
    </row>
    <row r="104" spans="1:7">
      <c r="A104" t="s">
        <v>20</v>
      </c>
      <c r="B104" t="s">
        <v>27</v>
      </c>
      <c r="C104" s="6" t="s">
        <v>38</v>
      </c>
      <c r="D104" s="6" t="s">
        <v>6</v>
      </c>
      <c r="E104" s="3">
        <f t="shared" si="1"/>
        <v>-1.6342599999999976</v>
      </c>
      <c r="F104" s="3">
        <f t="shared" si="2"/>
        <v>12.114844650037497</v>
      </c>
      <c r="G104" s="3">
        <f t="shared" si="2"/>
        <v>11.585386319995251</v>
      </c>
    </row>
    <row r="105" spans="1:7">
      <c r="A105" t="s">
        <v>20</v>
      </c>
      <c r="B105" t="s">
        <v>24</v>
      </c>
      <c r="C105" s="6" t="s">
        <v>39</v>
      </c>
      <c r="D105" s="6" t="s">
        <v>6</v>
      </c>
      <c r="E105" s="3">
        <f t="shared" si="1"/>
        <v>-3.3108199999999997</v>
      </c>
      <c r="F105" s="3">
        <f t="shared" si="2"/>
        <v>45.578785019999472</v>
      </c>
      <c r="G105" s="3">
        <f t="shared" si="2"/>
        <v>45.14576130500776</v>
      </c>
    </row>
    <row r="106" spans="1:7">
      <c r="A106" t="s">
        <v>20</v>
      </c>
      <c r="B106" t="s">
        <v>15</v>
      </c>
      <c r="C106" s="6" t="s">
        <v>40</v>
      </c>
      <c r="D106" s="6" t="s">
        <v>6</v>
      </c>
      <c r="E106" s="3">
        <f t="shared" si="1"/>
        <v>-2.4625999999999948</v>
      </c>
      <c r="F106" s="3">
        <f t="shared" si="2"/>
        <v>15.784506000144916</v>
      </c>
      <c r="G106" s="3">
        <f t="shared" si="2"/>
        <v>15.279333545115975</v>
      </c>
    </row>
    <row r="107" spans="1:7">
      <c r="A107" t="s">
        <v>25</v>
      </c>
      <c r="B107" t="s">
        <v>17</v>
      </c>
      <c r="C107" s="6" t="s">
        <v>41</v>
      </c>
      <c r="D107" s="6" t="s">
        <v>6</v>
      </c>
      <c r="E107" s="3">
        <f t="shared" si="1"/>
        <v>-8.1017400000000013</v>
      </c>
      <c r="F107" s="3">
        <f t="shared" si="2"/>
        <v>43.489018294932748</v>
      </c>
      <c r="G107" s="3">
        <f t="shared" si="2"/>
        <v>39.586868919710867</v>
      </c>
    </row>
    <row r="108" spans="1:7">
      <c r="A108" t="s">
        <v>10</v>
      </c>
      <c r="B108" t="s">
        <v>21</v>
      </c>
      <c r="C108" s="6" t="s">
        <v>42</v>
      </c>
      <c r="D108" s="6" t="s">
        <v>6</v>
      </c>
      <c r="E108" s="3">
        <f t="shared" si="1"/>
        <v>1.2670300000000054</v>
      </c>
      <c r="F108" s="3">
        <f t="shared" si="2"/>
        <v>36.95301983001491</v>
      </c>
      <c r="G108" s="3">
        <f t="shared" si="2"/>
        <v>36.76555912998824</v>
      </c>
    </row>
    <row r="109" spans="1:7">
      <c r="A109" t="s">
        <v>7</v>
      </c>
      <c r="B109" t="s">
        <v>21</v>
      </c>
      <c r="C109" s="6" t="s">
        <v>43</v>
      </c>
      <c r="D109" s="6" t="s">
        <v>6</v>
      </c>
      <c r="E109" s="3">
        <f t="shared" si="1"/>
        <v>0.26536999999999011</v>
      </c>
      <c r="F109" s="3">
        <f t="shared" si="2"/>
        <v>38.994608629994332</v>
      </c>
      <c r="G109" s="3">
        <f t="shared" si="2"/>
        <v>39.015507610007234</v>
      </c>
    </row>
    <row r="110" spans="1:7">
      <c r="A110" t="s">
        <v>21</v>
      </c>
      <c r="B110" t="s">
        <v>8</v>
      </c>
      <c r="C110" s="6" t="s">
        <v>44</v>
      </c>
      <c r="D110" s="6" t="s">
        <v>6</v>
      </c>
      <c r="E110" s="3">
        <f t="shared" si="1"/>
        <v>-3.4427699999999959</v>
      </c>
      <c r="F110" s="3">
        <f t="shared" si="2"/>
        <v>47.121003720000971</v>
      </c>
      <c r="G110" s="3">
        <f t="shared" si="2"/>
        <v>46.994087049984117</v>
      </c>
    </row>
    <row r="111" spans="1:7">
      <c r="A111" t="s">
        <v>21</v>
      </c>
      <c r="B111" t="s">
        <v>11</v>
      </c>
      <c r="C111" s="6" t="s">
        <v>45</v>
      </c>
      <c r="D111" s="6" t="s">
        <v>6</v>
      </c>
      <c r="E111" s="3">
        <f t="shared" si="1"/>
        <v>-1.5401699999999892</v>
      </c>
      <c r="F111" s="3">
        <f t="shared" si="2"/>
        <v>58.206783644980092</v>
      </c>
      <c r="G111" s="3">
        <f t="shared" si="2"/>
        <v>58.135291279978517</v>
      </c>
    </row>
    <row r="112" spans="1:7">
      <c r="A112" s="7" t="s">
        <v>9</v>
      </c>
      <c r="B112" s="7" t="s">
        <v>6</v>
      </c>
      <c r="C112" s="7" t="s">
        <v>46</v>
      </c>
      <c r="D112" s="7" t="s">
        <v>6</v>
      </c>
      <c r="E112" s="4">
        <f t="shared" si="1"/>
        <v>-9.3159999999999741</v>
      </c>
      <c r="F112" s="4">
        <f t="shared" si="2"/>
        <v>166.0605120500191</v>
      </c>
      <c r="G112" s="4">
        <f t="shared" si="2"/>
        <v>166.865254055023</v>
      </c>
    </row>
    <row r="113" spans="1:7">
      <c r="A113" t="s">
        <v>16</v>
      </c>
      <c r="B113" t="s">
        <v>12</v>
      </c>
      <c r="C113" s="6" t="s">
        <v>28</v>
      </c>
      <c r="D113" s="6" t="s">
        <v>6</v>
      </c>
      <c r="E113" s="3">
        <f t="shared" si="1"/>
        <v>-11.720500000000001</v>
      </c>
      <c r="F113" s="3">
        <f t="shared" si="2"/>
        <v>30.719295180053251</v>
      </c>
      <c r="G113" s="3">
        <f t="shared" si="2"/>
        <v>30.082854049054561</v>
      </c>
    </row>
    <row r="114" spans="1:7">
      <c r="A114" t="s">
        <v>14</v>
      </c>
      <c r="B114" t="s">
        <v>20</v>
      </c>
      <c r="C114" s="6" t="s">
        <v>29</v>
      </c>
      <c r="D114" s="6" t="s">
        <v>6</v>
      </c>
      <c r="E114" s="3">
        <f t="shared" si="1"/>
        <v>-4.8141299999999987</v>
      </c>
      <c r="F114" s="3">
        <f t="shared" ref="F114:G133" si="3">((INDEX(F$4:F$90,MATCH($C114,$A$4:$A$90,0))+INDEX(F$4:F$90,MATCH($D114,$A$4:$A$90,0)))-(INDEX(F$4:F$90,MATCH($A114,$A$4:$A$90,0))+INDEX(F$4:F$90,MATCH($B114,$A$4:$A$90,0))))*2625.5</f>
        <v>90.498201969990674</v>
      </c>
      <c r="G114" s="3">
        <f t="shared" si="3"/>
        <v>89.873858069970112</v>
      </c>
    </row>
    <row r="115" spans="1:7">
      <c r="A115" t="s">
        <v>11</v>
      </c>
      <c r="B115" t="s">
        <v>20</v>
      </c>
      <c r="C115" s="6" t="s">
        <v>30</v>
      </c>
      <c r="D115" s="6" t="s">
        <v>6</v>
      </c>
      <c r="E115" s="3">
        <f t="shared" si="1"/>
        <v>-5.6666199999999947</v>
      </c>
      <c r="F115" s="3">
        <f t="shared" si="3"/>
        <v>62.7279734100076</v>
      </c>
      <c r="G115" s="3">
        <f t="shared" si="3"/>
        <v>62.297627705013603</v>
      </c>
    </row>
    <row r="116" spans="1:7">
      <c r="A116" t="s">
        <v>14</v>
      </c>
      <c r="B116" t="s">
        <v>10</v>
      </c>
      <c r="C116" s="6" t="s">
        <v>31</v>
      </c>
      <c r="D116" s="6" t="s">
        <v>6</v>
      </c>
      <c r="E116" s="3">
        <f t="shared" si="1"/>
        <v>-0.54780999999999835</v>
      </c>
      <c r="F116" s="3">
        <f t="shared" si="3"/>
        <v>81.617920809990551</v>
      </c>
      <c r="G116" s="3">
        <f t="shared" si="3"/>
        <v>81.148927745007569</v>
      </c>
    </row>
    <row r="117" spans="1:7">
      <c r="A117" t="s">
        <v>16</v>
      </c>
      <c r="B117" t="s">
        <v>20</v>
      </c>
      <c r="C117" s="6" t="s">
        <v>32</v>
      </c>
      <c r="D117" s="6" t="s">
        <v>6</v>
      </c>
      <c r="E117" s="3">
        <f t="shared" si="1"/>
        <v>-3.0574500000000029</v>
      </c>
      <c r="F117" s="3">
        <f t="shared" si="3"/>
        <v>40.705699490000221</v>
      </c>
      <c r="G117" s="3">
        <f t="shared" si="3"/>
        <v>40.657006073546164</v>
      </c>
    </row>
    <row r="118" spans="1:7">
      <c r="A118" t="s">
        <v>14</v>
      </c>
      <c r="B118" t="s">
        <v>21</v>
      </c>
      <c r="C118" s="6" t="s">
        <v>33</v>
      </c>
      <c r="D118" s="6" t="s">
        <v>6</v>
      </c>
      <c r="E118" s="3">
        <f t="shared" si="1"/>
        <v>3.924759999999992</v>
      </c>
      <c r="F118" s="3">
        <f t="shared" si="3"/>
        <v>58.597405534952003</v>
      </c>
      <c r="G118" s="3">
        <f t="shared" si="3"/>
        <v>56.774730924989981</v>
      </c>
    </row>
    <row r="119" spans="1:7">
      <c r="A119" t="s">
        <v>11</v>
      </c>
      <c r="B119" t="s">
        <v>12</v>
      </c>
      <c r="C119" s="6" t="s">
        <v>34</v>
      </c>
      <c r="D119" s="6" t="s">
        <v>6</v>
      </c>
      <c r="E119" s="3">
        <f t="shared" si="1"/>
        <v>-17.19744</v>
      </c>
      <c r="F119" s="3">
        <f t="shared" si="3"/>
        <v>28.834212435057765</v>
      </c>
      <c r="G119" s="3">
        <f t="shared" si="3"/>
        <v>28.119813885160085</v>
      </c>
    </row>
    <row r="120" spans="1:7">
      <c r="A120" t="s">
        <v>14</v>
      </c>
      <c r="B120" t="s">
        <v>7</v>
      </c>
      <c r="C120" s="6" t="s">
        <v>35</v>
      </c>
      <c r="D120" s="6" t="s">
        <v>6</v>
      </c>
      <c r="E120" s="3">
        <f t="shared" si="1"/>
        <v>0.12218000000001439</v>
      </c>
      <c r="F120" s="3">
        <f t="shared" si="3"/>
        <v>85.449916824929886</v>
      </c>
      <c r="G120" s="3">
        <f t="shared" si="3"/>
        <v>85.026239889928007</v>
      </c>
    </row>
    <row r="121" spans="1:7">
      <c r="A121" t="s">
        <v>18</v>
      </c>
      <c r="B121" t="s">
        <v>20</v>
      </c>
      <c r="C121" s="6" t="s">
        <v>36</v>
      </c>
      <c r="D121" s="6" t="s">
        <v>6</v>
      </c>
      <c r="E121" s="3">
        <f t="shared" si="1"/>
        <v>-0.27694999999999936</v>
      </c>
      <c r="F121" s="3">
        <f t="shared" si="3"/>
        <v>140.42092924999656</v>
      </c>
      <c r="G121" s="3">
        <f t="shared" si="3"/>
        <v>140.13574744001812</v>
      </c>
    </row>
    <row r="122" spans="1:7">
      <c r="A122" t="s">
        <v>24</v>
      </c>
      <c r="B122" t="s">
        <v>10</v>
      </c>
      <c r="C122" s="6" t="s">
        <v>37</v>
      </c>
      <c r="D122" s="6" t="s">
        <v>6</v>
      </c>
      <c r="E122" s="3">
        <f t="shared" si="1"/>
        <v>3.0229999999999961</v>
      </c>
      <c r="F122" s="3">
        <f t="shared" si="3"/>
        <v>36.985864834990188</v>
      </c>
      <c r="G122" s="3">
        <f t="shared" si="3"/>
        <v>36.756816215029716</v>
      </c>
    </row>
    <row r="123" spans="1:7">
      <c r="A123" t="s">
        <v>16</v>
      </c>
      <c r="B123" t="s">
        <v>26</v>
      </c>
      <c r="C123" s="6" t="s">
        <v>38</v>
      </c>
      <c r="D123" s="6" t="s">
        <v>6</v>
      </c>
      <c r="E123" s="3">
        <f t="shared" si="1"/>
        <v>-0.36202999999999719</v>
      </c>
      <c r="F123" s="3">
        <f t="shared" si="3"/>
        <v>103.53780022998129</v>
      </c>
      <c r="G123" s="3">
        <f t="shared" si="3"/>
        <v>102.96828309394198</v>
      </c>
    </row>
    <row r="124" spans="1:7">
      <c r="A124" t="s">
        <v>16</v>
      </c>
      <c r="B124" t="s">
        <v>25</v>
      </c>
      <c r="C124" s="6" t="s">
        <v>39</v>
      </c>
      <c r="D124" s="6" t="s">
        <v>6</v>
      </c>
      <c r="E124" s="3">
        <f t="shared" si="1"/>
        <v>-7.3792600000000022</v>
      </c>
      <c r="F124" s="3">
        <f t="shared" si="3"/>
        <v>55.7206189300232</v>
      </c>
      <c r="G124" s="3">
        <f t="shared" si="3"/>
        <v>54.85801722904182</v>
      </c>
    </row>
    <row r="125" spans="1:7">
      <c r="A125" t="s">
        <v>16</v>
      </c>
      <c r="B125" t="s">
        <v>19</v>
      </c>
      <c r="C125" s="6" t="s">
        <v>40</v>
      </c>
      <c r="D125" s="6" t="s">
        <v>6</v>
      </c>
      <c r="E125" s="3">
        <f t="shared" si="1"/>
        <v>-5.1931199999999933</v>
      </c>
      <c r="F125" s="3">
        <f t="shared" si="3"/>
        <v>72.272821130147634</v>
      </c>
      <c r="G125" s="3">
        <f t="shared" si="3"/>
        <v>71.678125449133091</v>
      </c>
    </row>
    <row r="126" spans="1:7">
      <c r="A126" t="s">
        <v>24</v>
      </c>
      <c r="B126" t="s">
        <v>12</v>
      </c>
      <c r="C126" s="6" t="s">
        <v>41</v>
      </c>
      <c r="D126" s="6" t="s">
        <v>6</v>
      </c>
      <c r="E126" s="3">
        <f t="shared" ref="E126:E157" si="4">((INDEX(E$4:E$90,MATCH($C126,$A$4:$A$90,0))+INDEX(E$4:E$90,MATCH($D126,$A$4:$A$90,0)))-(INDEX(E$4:E$90,MATCH($A126,$A$4:$A$90,0))+INDEX(E$4:E$90,MATCH($B126,$A$4:$A$90,0))))</f>
        <v>-12.522879999999999</v>
      </c>
      <c r="F126" s="3">
        <f t="shared" si="3"/>
        <v>42.554182764779739</v>
      </c>
      <c r="G126" s="3">
        <f t="shared" si="3"/>
        <v>38.87107885490326</v>
      </c>
    </row>
    <row r="127" spans="1:7">
      <c r="A127" t="s">
        <v>11</v>
      </c>
      <c r="B127" t="s">
        <v>23</v>
      </c>
      <c r="C127" s="6" t="s">
        <v>42</v>
      </c>
      <c r="D127" s="6" t="s">
        <v>6</v>
      </c>
      <c r="E127" s="3">
        <f t="shared" si="4"/>
        <v>-7.5847999999999729</v>
      </c>
      <c r="F127" s="3">
        <f t="shared" si="3"/>
        <v>92.091696684962713</v>
      </c>
      <c r="G127" s="3">
        <f t="shared" si="3"/>
        <v>91.670855290008888</v>
      </c>
    </row>
    <row r="128" spans="1:7">
      <c r="A128" t="s">
        <v>8</v>
      </c>
      <c r="B128" t="s">
        <v>23</v>
      </c>
      <c r="C128" s="6" t="s">
        <v>43</v>
      </c>
      <c r="D128" s="6" t="s">
        <v>6</v>
      </c>
      <c r="E128" s="3">
        <f t="shared" si="4"/>
        <v>-9.1277300000000139</v>
      </c>
      <c r="F128" s="3">
        <f t="shared" si="3"/>
        <v>79.152838860005801</v>
      </c>
      <c r="G128" s="3">
        <f t="shared" si="3"/>
        <v>78.794064285001241</v>
      </c>
    </row>
    <row r="129" spans="1:7">
      <c r="A129" t="s">
        <v>22</v>
      </c>
      <c r="B129" t="s">
        <v>7</v>
      </c>
      <c r="C129" s="6" t="s">
        <v>44</v>
      </c>
      <c r="D129" s="6" t="s">
        <v>6</v>
      </c>
      <c r="E129" s="3">
        <f t="shared" si="4"/>
        <v>-3.2776800000000037</v>
      </c>
      <c r="F129" s="3">
        <f t="shared" si="3"/>
        <v>74.169377309991773</v>
      </c>
      <c r="G129" s="3">
        <f t="shared" si="3"/>
        <v>74.109017064941199</v>
      </c>
    </row>
    <row r="130" spans="1:7">
      <c r="A130" t="s">
        <v>22</v>
      </c>
      <c r="B130" t="s">
        <v>10</v>
      </c>
      <c r="C130" s="6" t="s">
        <v>45</v>
      </c>
      <c r="D130" s="6" t="s">
        <v>6</v>
      </c>
      <c r="E130" s="3">
        <f t="shared" si="4"/>
        <v>-1.9163499999999942</v>
      </c>
      <c r="F130" s="3">
        <f t="shared" si="3"/>
        <v>70.27471061003456</v>
      </c>
      <c r="G130" s="3">
        <f t="shared" si="3"/>
        <v>70.123481810020877</v>
      </c>
    </row>
    <row r="131" spans="1:7">
      <c r="A131" s="7" t="s">
        <v>9</v>
      </c>
      <c r="B131" s="7" t="s">
        <v>6</v>
      </c>
      <c r="C131" s="7" t="s">
        <v>46</v>
      </c>
      <c r="D131" s="7" t="s">
        <v>6</v>
      </c>
      <c r="E131" s="4">
        <f t="shared" si="4"/>
        <v>-9.3159999999999741</v>
      </c>
      <c r="F131" s="4">
        <f t="shared" si="3"/>
        <v>166.0605120500191</v>
      </c>
      <c r="G131" s="4">
        <f t="shared" si="3"/>
        <v>166.865254055023</v>
      </c>
    </row>
    <row r="132" spans="1:7">
      <c r="A132" t="s">
        <v>47</v>
      </c>
      <c r="B132" t="s">
        <v>48</v>
      </c>
      <c r="C132" s="8" t="s">
        <v>49</v>
      </c>
      <c r="D132" s="6" t="s">
        <v>6</v>
      </c>
      <c r="E132" s="3">
        <f t="shared" si="4"/>
        <v>4.0594099999999997</v>
      </c>
      <c r="F132" s="3">
        <f t="shared" si="3"/>
        <v>73.314461999959349</v>
      </c>
      <c r="G132" s="3">
        <f t="shared" si="3"/>
        <v>72.694502684984414</v>
      </c>
    </row>
    <row r="133" spans="1:7">
      <c r="A133" t="s">
        <v>47</v>
      </c>
      <c r="B133" t="s">
        <v>50</v>
      </c>
      <c r="C133" s="8" t="s">
        <v>51</v>
      </c>
      <c r="D133" s="6" t="s">
        <v>6</v>
      </c>
      <c r="E133" s="3">
        <f t="shared" si="4"/>
        <v>-7.4140900000000016</v>
      </c>
      <c r="F133" s="3">
        <f t="shared" si="3"/>
        <v>175.77538715001191</v>
      </c>
      <c r="G133" s="3">
        <f t="shared" si="3"/>
        <v>175.27704099502546</v>
      </c>
    </row>
    <row r="134" spans="1:7">
      <c r="A134" t="s">
        <v>47</v>
      </c>
      <c r="B134" t="s">
        <v>52</v>
      </c>
      <c r="C134" s="8" t="s">
        <v>53</v>
      </c>
      <c r="D134" s="6" t="s">
        <v>6</v>
      </c>
      <c r="E134" s="3">
        <f t="shared" si="4"/>
        <v>-4.0277600000000007</v>
      </c>
      <c r="F134" s="3">
        <f t="shared" ref="F134:G153" si="5">((INDEX(F$4:F$90,MATCH($C134,$A$4:$A$90,0))+INDEX(F$4:F$90,MATCH($D134,$A$4:$A$90,0)))-(INDEX(F$4:F$90,MATCH($A134,$A$4:$A$90,0))+INDEX(F$4:F$90,MATCH($B134,$A$4:$A$90,0))))*2625.5</f>
        <v>73.545768550032022</v>
      </c>
      <c r="G134" s="3">
        <f t="shared" si="5"/>
        <v>72.683869409981412</v>
      </c>
    </row>
    <row r="135" spans="1:7">
      <c r="A135" t="s">
        <v>47</v>
      </c>
      <c r="B135" t="s">
        <v>54</v>
      </c>
      <c r="C135" s="8" t="s">
        <v>55</v>
      </c>
      <c r="D135" s="6" t="s">
        <v>6</v>
      </c>
      <c r="E135" s="3">
        <f t="shared" si="4"/>
        <v>-1.4848899999999929</v>
      </c>
      <c r="F135" s="3">
        <f t="shared" si="5"/>
        <v>127.32362249993226</v>
      </c>
      <c r="G135" s="3">
        <f t="shared" si="5"/>
        <v>125.97104366493252</v>
      </c>
    </row>
    <row r="136" spans="1:7">
      <c r="A136" t="s">
        <v>47</v>
      </c>
      <c r="B136" t="s">
        <v>56</v>
      </c>
      <c r="C136" s="8" t="s">
        <v>57</v>
      </c>
      <c r="D136" s="6" t="s">
        <v>6</v>
      </c>
      <c r="E136" s="3">
        <f t="shared" si="4"/>
        <v>4.0649500000000005</v>
      </c>
      <c r="F136" s="3">
        <f t="shared" si="5"/>
        <v>18.088907349968224</v>
      </c>
      <c r="G136" s="3">
        <f t="shared" si="5"/>
        <v>18.234044989962953</v>
      </c>
    </row>
    <row r="137" spans="1:7">
      <c r="A137" t="s">
        <v>58</v>
      </c>
      <c r="B137" t="s">
        <v>59</v>
      </c>
      <c r="C137" s="8" t="s">
        <v>60</v>
      </c>
      <c r="D137" s="6" t="s">
        <v>6</v>
      </c>
      <c r="E137" s="3">
        <f t="shared" si="4"/>
        <v>7.9830900000000042</v>
      </c>
      <c r="F137" s="3">
        <f t="shared" si="5"/>
        <v>29.414369170171994</v>
      </c>
      <c r="G137" s="3">
        <f t="shared" si="5"/>
        <v>28.108629255092808</v>
      </c>
    </row>
    <row r="138" spans="1:7">
      <c r="A138" t="s">
        <v>61</v>
      </c>
      <c r="B138" t="s">
        <v>54</v>
      </c>
      <c r="C138" s="8" t="s">
        <v>62</v>
      </c>
      <c r="D138" s="6" t="s">
        <v>6</v>
      </c>
      <c r="E138" s="3">
        <f t="shared" si="4"/>
        <v>-0.8546400000000034</v>
      </c>
      <c r="F138" s="3">
        <f t="shared" si="5"/>
        <v>-1.7051572300139668</v>
      </c>
      <c r="G138" s="3">
        <f t="shared" si="5"/>
        <v>-2.6405178600611805</v>
      </c>
    </row>
    <row r="139" spans="1:7">
      <c r="A139" t="s">
        <v>63</v>
      </c>
      <c r="B139" t="s">
        <v>6</v>
      </c>
      <c r="C139" s="8" t="s">
        <v>62</v>
      </c>
      <c r="D139" s="6" t="s">
        <v>6</v>
      </c>
      <c r="E139" s="3">
        <f t="shared" si="4"/>
        <v>-1.8035400000000124</v>
      </c>
      <c r="F139" s="3">
        <f t="shared" si="5"/>
        <v>56.319337949975647</v>
      </c>
      <c r="G139" s="3">
        <f t="shared" si="5"/>
        <v>55.664485739930612</v>
      </c>
    </row>
    <row r="140" spans="1:7">
      <c r="A140" t="s">
        <v>64</v>
      </c>
      <c r="B140" t="s">
        <v>65</v>
      </c>
      <c r="C140" s="8" t="s">
        <v>66</v>
      </c>
      <c r="D140" s="6" t="s">
        <v>6</v>
      </c>
      <c r="E140" s="3">
        <f t="shared" si="4"/>
        <v>-1.4132800000000003</v>
      </c>
      <c r="F140" s="3">
        <f t="shared" si="5"/>
        <v>11.560601599884706</v>
      </c>
      <c r="G140" s="3">
        <f t="shared" si="5"/>
        <v>10.34105684982967</v>
      </c>
    </row>
    <row r="141" spans="1:7">
      <c r="A141" t="s">
        <v>67</v>
      </c>
      <c r="B141" t="s">
        <v>6</v>
      </c>
      <c r="C141" s="8" t="s">
        <v>66</v>
      </c>
      <c r="D141" s="6" t="s">
        <v>6</v>
      </c>
      <c r="E141" s="3">
        <f t="shared" si="4"/>
        <v>-2.1469799999999992</v>
      </c>
      <c r="F141" s="3">
        <f t="shared" si="5"/>
        <v>56.816607649854404</v>
      </c>
      <c r="G141" s="3">
        <f t="shared" si="5"/>
        <v>55.766827729854299</v>
      </c>
    </row>
    <row r="142" spans="1:7">
      <c r="A142" t="s">
        <v>61</v>
      </c>
      <c r="B142" t="s">
        <v>65</v>
      </c>
      <c r="C142" s="8" t="s">
        <v>68</v>
      </c>
      <c r="D142" s="6" t="s">
        <v>6</v>
      </c>
      <c r="E142" s="3">
        <f t="shared" si="4"/>
        <v>9.108999999999412E-2</v>
      </c>
      <c r="F142" s="3">
        <f t="shared" si="5"/>
        <v>-51.226550579945126</v>
      </c>
      <c r="G142" s="3">
        <f t="shared" si="5"/>
        <v>-52.232300864939987</v>
      </c>
    </row>
    <row r="143" spans="1:7">
      <c r="A143" t="s">
        <v>69</v>
      </c>
      <c r="B143" t="s">
        <v>6</v>
      </c>
      <c r="C143" s="8" t="s">
        <v>68</v>
      </c>
      <c r="D143" s="6" t="s">
        <v>6</v>
      </c>
      <c r="E143" s="3">
        <f t="shared" si="4"/>
        <v>-0.4893600000000049</v>
      </c>
      <c r="F143" s="3">
        <f t="shared" si="5"/>
        <v>14.434736450060484</v>
      </c>
      <c r="G143" s="3">
        <f t="shared" si="5"/>
        <v>13.818794150063468</v>
      </c>
    </row>
    <row r="144" spans="1:7">
      <c r="A144" t="s">
        <v>70</v>
      </c>
      <c r="B144" t="s">
        <v>54</v>
      </c>
      <c r="C144" s="8" t="s">
        <v>71</v>
      </c>
      <c r="D144" s="6" t="s">
        <v>6</v>
      </c>
      <c r="E144" s="3">
        <f t="shared" si="4"/>
        <v>3.2780700000000138</v>
      </c>
      <c r="F144" s="3">
        <f t="shared" si="5"/>
        <v>-10.323544765041035</v>
      </c>
      <c r="G144" s="3">
        <f t="shared" si="5"/>
        <v>-11.505544865011771</v>
      </c>
    </row>
    <row r="145" spans="1:7">
      <c r="A145" t="s">
        <v>72</v>
      </c>
      <c r="B145" t="s">
        <v>6</v>
      </c>
      <c r="C145" s="8" t="s">
        <v>71</v>
      </c>
      <c r="D145" s="6" t="s">
        <v>6</v>
      </c>
      <c r="E145" s="3">
        <f t="shared" si="4"/>
        <v>0.43067000000000633</v>
      </c>
      <c r="F145" s="3">
        <f t="shared" si="5"/>
        <v>47.041608599998455</v>
      </c>
      <c r="G145" s="3">
        <f t="shared" si="5"/>
        <v>46.119217940016995</v>
      </c>
    </row>
    <row r="146" spans="1:7">
      <c r="A146" t="s">
        <v>47</v>
      </c>
      <c r="B146" t="s">
        <v>73</v>
      </c>
      <c r="C146" s="8" t="s">
        <v>74</v>
      </c>
      <c r="D146" s="6" t="s">
        <v>6</v>
      </c>
      <c r="E146" s="3">
        <f t="shared" si="4"/>
        <v>3.930200000000001</v>
      </c>
      <c r="F146" s="3">
        <f t="shared" si="5"/>
        <v>60.95570840000039</v>
      </c>
      <c r="G146" s="3">
        <f t="shared" si="5"/>
        <v>60.494040479970558</v>
      </c>
    </row>
    <row r="147" spans="1:7">
      <c r="A147" t="s">
        <v>47</v>
      </c>
      <c r="B147" t="s">
        <v>75</v>
      </c>
      <c r="C147" s="8" t="s">
        <v>76</v>
      </c>
      <c r="D147" s="6" t="s">
        <v>6</v>
      </c>
      <c r="E147" s="3">
        <f t="shared" si="4"/>
        <v>2.0187899999999992</v>
      </c>
      <c r="F147" s="3">
        <f t="shared" si="5"/>
        <v>13.683580899994432</v>
      </c>
      <c r="G147" s="3">
        <f t="shared" si="5"/>
        <v>13.199097384961014</v>
      </c>
    </row>
    <row r="148" spans="1:7">
      <c r="A148" t="s">
        <v>47</v>
      </c>
      <c r="B148" t="s">
        <v>77</v>
      </c>
      <c r="C148" s="8" t="s">
        <v>78</v>
      </c>
      <c r="D148" s="6" t="s">
        <v>6</v>
      </c>
      <c r="E148" s="3">
        <f t="shared" si="4"/>
        <v>5.2552499999999895</v>
      </c>
      <c r="F148" s="3">
        <f t="shared" si="5"/>
        <v>8.491155804984146</v>
      </c>
      <c r="G148" s="3">
        <f t="shared" si="5"/>
        <v>7.9718844149639381</v>
      </c>
    </row>
    <row r="149" spans="1:7">
      <c r="A149" t="s">
        <v>58</v>
      </c>
      <c r="B149" t="s">
        <v>77</v>
      </c>
      <c r="C149" s="8" t="s">
        <v>79</v>
      </c>
      <c r="D149" s="6" t="s">
        <v>6</v>
      </c>
      <c r="E149" s="3">
        <f t="shared" si="4"/>
        <v>10.449390000000022</v>
      </c>
      <c r="F149" s="3">
        <f t="shared" si="5"/>
        <v>26.718768319993188</v>
      </c>
      <c r="G149" s="3">
        <f t="shared" si="5"/>
        <v>25.477799489993735</v>
      </c>
    </row>
    <row r="150" spans="1:7">
      <c r="A150" s="7" t="s">
        <v>80</v>
      </c>
      <c r="B150" s="7" t="s">
        <v>6</v>
      </c>
      <c r="C150" s="14" t="s">
        <v>81</v>
      </c>
      <c r="D150" s="7" t="s">
        <v>6</v>
      </c>
      <c r="E150" s="4">
        <f t="shared" si="4"/>
        <v>-13.786160000000002</v>
      </c>
      <c r="F150" s="4">
        <f t="shared" si="5"/>
        <v>200.75337020497216</v>
      </c>
      <c r="G150" s="4">
        <f t="shared" si="5"/>
        <v>200.40252463998937</v>
      </c>
    </row>
    <row r="151" spans="1:7">
      <c r="A151" t="s">
        <v>82</v>
      </c>
      <c r="B151" t="s">
        <v>73</v>
      </c>
      <c r="C151" s="8" t="s">
        <v>49</v>
      </c>
      <c r="D151" s="8" t="s">
        <v>6</v>
      </c>
      <c r="E151" s="3">
        <f t="shared" si="4"/>
        <v>-3.5857799999999997</v>
      </c>
      <c r="F151" s="3">
        <f t="shared" si="5"/>
        <v>345.45890541499057</v>
      </c>
      <c r="G151" s="3">
        <f t="shared" si="5"/>
        <v>343.4420225699846</v>
      </c>
    </row>
    <row r="152" spans="1:7">
      <c r="A152" t="s">
        <v>50</v>
      </c>
      <c r="B152" t="s">
        <v>47</v>
      </c>
      <c r="C152" s="8" t="s">
        <v>51</v>
      </c>
      <c r="D152" s="8" t="s">
        <v>6</v>
      </c>
      <c r="E152" s="3">
        <f t="shared" si="4"/>
        <v>-7.4140900000000016</v>
      </c>
      <c r="F152" s="3">
        <f t="shared" si="5"/>
        <v>175.77538715001191</v>
      </c>
      <c r="G152" s="3">
        <f t="shared" si="5"/>
        <v>175.27704099502546</v>
      </c>
    </row>
    <row r="153" spans="1:7">
      <c r="A153" t="s">
        <v>52</v>
      </c>
      <c r="B153" t="s">
        <v>47</v>
      </c>
      <c r="C153" s="8" t="s">
        <v>53</v>
      </c>
      <c r="D153" s="8" t="s">
        <v>6</v>
      </c>
      <c r="E153" s="3">
        <f t="shared" si="4"/>
        <v>-4.0277600000000007</v>
      </c>
      <c r="F153" s="3">
        <f t="shared" si="5"/>
        <v>73.545768550032022</v>
      </c>
      <c r="G153" s="3">
        <f t="shared" si="5"/>
        <v>72.683869409981412</v>
      </c>
    </row>
    <row r="154" spans="1:7">
      <c r="A154" t="s">
        <v>50</v>
      </c>
      <c r="B154" t="s">
        <v>58</v>
      </c>
      <c r="C154" s="8" t="s">
        <v>55</v>
      </c>
      <c r="D154" s="8" t="s">
        <v>6</v>
      </c>
      <c r="E154" s="3">
        <f t="shared" si="4"/>
        <v>-0.7963799999999992</v>
      </c>
      <c r="F154" s="3">
        <f t="shared" ref="F154:G169" si="6">((INDEX(F$4:F$90,MATCH($C154,$A$4:$A$90,0))+INDEX(F$4:F$90,MATCH($D154,$A$4:$A$90,0)))-(INDEX(F$4:F$90,MATCH($A154,$A$4:$A$90,0))+INDEX(F$4:F$90,MATCH($B154,$A$4:$A$90,0))))*2625.5</f>
        <v>237.49574617000101</v>
      </c>
      <c r="G154" s="3">
        <f t="shared" si="6"/>
        <v>236.58201966002753</v>
      </c>
    </row>
    <row r="155" spans="1:7">
      <c r="A155" t="s">
        <v>50</v>
      </c>
      <c r="B155" t="s">
        <v>83</v>
      </c>
      <c r="C155" s="8" t="s">
        <v>57</v>
      </c>
      <c r="D155" s="8" t="s">
        <v>6</v>
      </c>
      <c r="E155" s="3">
        <f t="shared" si="4"/>
        <v>-14.2379</v>
      </c>
      <c r="F155" s="3">
        <f t="shared" si="6"/>
        <v>450.05963932003431</v>
      </c>
      <c r="G155" s="3">
        <f t="shared" si="6"/>
        <v>448.49880582496633</v>
      </c>
    </row>
    <row r="156" spans="1:7">
      <c r="A156" t="s">
        <v>54</v>
      </c>
      <c r="B156" t="s">
        <v>84</v>
      </c>
      <c r="C156" s="8" t="s">
        <v>60</v>
      </c>
      <c r="D156" s="8" t="s">
        <v>6</v>
      </c>
      <c r="E156" s="3">
        <f t="shared" si="4"/>
        <v>-12.265059999999991</v>
      </c>
      <c r="F156" s="3">
        <f t="shared" si="6"/>
        <v>250.28445165001466</v>
      </c>
      <c r="G156" s="3">
        <f t="shared" si="6"/>
        <v>247.93247623976225</v>
      </c>
    </row>
    <row r="157" spans="1:7">
      <c r="A157" t="s">
        <v>54</v>
      </c>
      <c r="B157" t="s">
        <v>61</v>
      </c>
      <c r="C157" s="8" t="s">
        <v>62</v>
      </c>
      <c r="D157" s="8" t="s">
        <v>6</v>
      </c>
      <c r="E157" s="3">
        <f t="shared" si="4"/>
        <v>-0.8546400000000034</v>
      </c>
      <c r="F157" s="3">
        <f t="shared" si="6"/>
        <v>-1.7051572300139668</v>
      </c>
      <c r="G157" s="3">
        <f t="shared" si="6"/>
        <v>-2.6405178600611805</v>
      </c>
    </row>
    <row r="158" spans="1:7">
      <c r="A158" t="s">
        <v>63</v>
      </c>
      <c r="B158" t="s">
        <v>6</v>
      </c>
      <c r="C158" s="8" t="s">
        <v>62</v>
      </c>
      <c r="D158" s="8" t="s">
        <v>6</v>
      </c>
      <c r="E158" s="3">
        <f t="shared" ref="E158:E169" si="7">((INDEX(E$4:E$90,MATCH($C158,$A$4:$A$90,0))+INDEX(E$4:E$90,MATCH($D158,$A$4:$A$90,0)))-(INDEX(E$4:E$90,MATCH($A158,$A$4:$A$90,0))+INDEX(E$4:E$90,MATCH($B158,$A$4:$A$90,0))))</f>
        <v>-1.8035400000000124</v>
      </c>
      <c r="F158" s="3">
        <f t="shared" si="6"/>
        <v>56.319337949975647</v>
      </c>
      <c r="G158" s="3">
        <f t="shared" si="6"/>
        <v>55.664485739930612</v>
      </c>
    </row>
    <row r="159" spans="1:7">
      <c r="A159" t="s">
        <v>65</v>
      </c>
      <c r="B159" t="s">
        <v>64</v>
      </c>
      <c r="C159" s="8" t="s">
        <v>66</v>
      </c>
      <c r="D159" s="8" t="s">
        <v>6</v>
      </c>
      <c r="E159" s="3">
        <f t="shared" si="7"/>
        <v>-1.4132800000000003</v>
      </c>
      <c r="F159" s="3">
        <f t="shared" si="6"/>
        <v>11.560601599884706</v>
      </c>
      <c r="G159" s="3">
        <f t="shared" si="6"/>
        <v>10.34105684982967</v>
      </c>
    </row>
    <row r="160" spans="1:7">
      <c r="A160" t="s">
        <v>67</v>
      </c>
      <c r="B160" t="s">
        <v>6</v>
      </c>
      <c r="C160" s="8" t="s">
        <v>66</v>
      </c>
      <c r="D160" s="8" t="s">
        <v>6</v>
      </c>
      <c r="E160" s="3">
        <f t="shared" si="7"/>
        <v>-2.1469799999999992</v>
      </c>
      <c r="F160" s="3">
        <f t="shared" si="6"/>
        <v>56.816607649854404</v>
      </c>
      <c r="G160" s="3">
        <f t="shared" si="6"/>
        <v>55.766827729854299</v>
      </c>
    </row>
    <row r="161" spans="1:9">
      <c r="A161" t="s">
        <v>54</v>
      </c>
      <c r="B161" t="s">
        <v>64</v>
      </c>
      <c r="C161" s="8" t="s">
        <v>68</v>
      </c>
      <c r="D161" s="8" t="s">
        <v>6</v>
      </c>
      <c r="E161" s="3">
        <f t="shared" si="7"/>
        <v>-3.8090899999999976</v>
      </c>
      <c r="F161" s="3">
        <f t="shared" si="6"/>
        <v>84.336048449981149</v>
      </c>
      <c r="G161" s="3">
        <f t="shared" si="6"/>
        <v>83.061919555204213</v>
      </c>
    </row>
    <row r="162" spans="1:9">
      <c r="A162" t="s">
        <v>85</v>
      </c>
      <c r="B162" t="s">
        <v>6</v>
      </c>
      <c r="C162" s="8" t="s">
        <v>68</v>
      </c>
      <c r="D162" s="8" t="s">
        <v>6</v>
      </c>
      <c r="E162" s="3">
        <f t="shared" si="7"/>
        <v>-4.8297500000000042</v>
      </c>
      <c r="F162" s="3">
        <f t="shared" si="6"/>
        <v>124.64928820013256</v>
      </c>
      <c r="G162" s="3">
        <f t="shared" si="6"/>
        <v>123.52276491514414</v>
      </c>
    </row>
    <row r="163" spans="1:9">
      <c r="A163" t="s">
        <v>86</v>
      </c>
      <c r="B163" t="s">
        <v>61</v>
      </c>
      <c r="C163" s="8" t="s">
        <v>71</v>
      </c>
      <c r="D163" s="8" t="s">
        <v>6</v>
      </c>
      <c r="E163" s="3">
        <f t="shared" si="7"/>
        <v>-5.6341500000000053</v>
      </c>
      <c r="F163" s="3">
        <f t="shared" si="6"/>
        <v>74.17468081994555</v>
      </c>
      <c r="G163" s="3">
        <f t="shared" si="6"/>
        <v>72.939041754958012</v>
      </c>
    </row>
    <row r="164" spans="1:9">
      <c r="A164" t="s">
        <v>87</v>
      </c>
      <c r="B164" t="s">
        <v>6</v>
      </c>
      <c r="C164" s="8" t="s">
        <v>71</v>
      </c>
      <c r="D164" s="8" t="s">
        <v>6</v>
      </c>
      <c r="E164" s="3">
        <f t="shared" si="7"/>
        <v>-3.3956299999999828</v>
      </c>
      <c r="F164" s="3">
        <f t="shared" si="6"/>
        <v>199.58263349994462</v>
      </c>
      <c r="G164" s="3">
        <f t="shared" si="6"/>
        <v>198.43216565498977</v>
      </c>
    </row>
    <row r="165" spans="1:9">
      <c r="A165" t="s">
        <v>88</v>
      </c>
      <c r="B165" t="s">
        <v>6</v>
      </c>
      <c r="C165" s="8" t="s">
        <v>74</v>
      </c>
      <c r="D165" s="8" t="s">
        <v>6</v>
      </c>
      <c r="E165" s="3">
        <f t="shared" si="7"/>
        <v>-17.744700000000002</v>
      </c>
      <c r="F165" s="3">
        <f t="shared" si="6"/>
        <v>45.531158449976445</v>
      </c>
      <c r="G165" s="3">
        <f t="shared" si="6"/>
        <v>45.512018554978503</v>
      </c>
    </row>
    <row r="166" spans="1:9">
      <c r="A166" t="s">
        <v>89</v>
      </c>
      <c r="B166" t="s">
        <v>6</v>
      </c>
      <c r="C166" s="8" t="s">
        <v>76</v>
      </c>
      <c r="D166" s="8" t="s">
        <v>6</v>
      </c>
      <c r="E166" s="3">
        <f t="shared" si="7"/>
        <v>-19.055980000000005</v>
      </c>
      <c r="F166" s="3">
        <f t="shared" si="6"/>
        <v>95.47131905000694</v>
      </c>
      <c r="G166" s="3">
        <f t="shared" si="6"/>
        <v>95.282965679981032</v>
      </c>
    </row>
    <row r="167" spans="1:9">
      <c r="A167" t="s">
        <v>90</v>
      </c>
      <c r="B167" t="s">
        <v>6</v>
      </c>
      <c r="C167" s="8" t="s">
        <v>78</v>
      </c>
      <c r="D167" s="8" t="s">
        <v>6</v>
      </c>
      <c r="E167" s="3">
        <f t="shared" si="7"/>
        <v>-16.999860000000012</v>
      </c>
      <c r="F167" s="3">
        <f t="shared" si="6"/>
        <v>176.1419069500044</v>
      </c>
      <c r="G167" s="3">
        <f t="shared" si="6"/>
        <v>175.61848726997675</v>
      </c>
    </row>
    <row r="168" spans="1:9">
      <c r="A168" t="s">
        <v>91</v>
      </c>
      <c r="B168" t="s">
        <v>6</v>
      </c>
      <c r="C168" s="8" t="s">
        <v>79</v>
      </c>
      <c r="D168" s="8" t="s">
        <v>6</v>
      </c>
      <c r="E168" s="3">
        <f t="shared" si="7"/>
        <v>-9.88445999999999</v>
      </c>
      <c r="F168" s="3">
        <f t="shared" si="6"/>
        <v>138.13175579997809</v>
      </c>
      <c r="G168" s="3">
        <f t="shared" si="6"/>
        <v>136.38477435499212</v>
      </c>
    </row>
    <row r="169" spans="1:9">
      <c r="A169" s="6" t="s">
        <v>92</v>
      </c>
      <c r="B169" s="6" t="s">
        <v>6</v>
      </c>
      <c r="C169" s="8" t="s">
        <v>81</v>
      </c>
      <c r="D169" s="8" t="s">
        <v>6</v>
      </c>
      <c r="E169" s="3">
        <f t="shared" si="7"/>
        <v>-12.529780000000002</v>
      </c>
      <c r="F169" s="3">
        <f t="shared" si="6"/>
        <v>137.79025701498512</v>
      </c>
      <c r="G169" s="3">
        <f t="shared" si="6"/>
        <v>137.21049410499677</v>
      </c>
    </row>
    <row r="170" spans="1:9">
      <c r="H170" s="3"/>
      <c r="I170" s="3"/>
    </row>
    <row r="171" spans="1:9">
      <c r="H171" s="3"/>
      <c r="I171" s="3"/>
    </row>
    <row r="172" spans="1:9">
      <c r="H172" s="3"/>
      <c r="I172" s="3"/>
    </row>
    <row r="173" spans="1:9">
      <c r="H173" s="3"/>
      <c r="I173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/>
  </sheetViews>
  <sheetFormatPr baseColWidth="10" defaultRowHeight="15" x14ac:dyDescent="0"/>
  <sheetData>
    <row r="1" spans="1:7" ht="17">
      <c r="A1" s="5" t="s">
        <v>160</v>
      </c>
    </row>
    <row r="2" spans="1:7">
      <c r="A2" s="30" t="s">
        <v>149</v>
      </c>
      <c r="B2" s="7"/>
      <c r="C2" s="7"/>
      <c r="D2" s="7"/>
      <c r="E2" s="7"/>
      <c r="F2" s="7"/>
      <c r="G2" s="7"/>
    </row>
    <row r="3" spans="1:7">
      <c r="A3" t="s">
        <v>93</v>
      </c>
      <c r="E3" t="s">
        <v>94</v>
      </c>
      <c r="F3" t="s">
        <v>0</v>
      </c>
      <c r="G3" t="s">
        <v>1</v>
      </c>
    </row>
    <row r="4" spans="1:7">
      <c r="A4" t="s">
        <v>6</v>
      </c>
      <c r="B4" s="2"/>
      <c r="C4" s="2"/>
      <c r="E4" s="1">
        <v>0</v>
      </c>
      <c r="F4" s="2">
        <v>0</v>
      </c>
      <c r="G4" s="2">
        <v>0</v>
      </c>
    </row>
    <row r="5" spans="1:7">
      <c r="A5" t="s">
        <v>111</v>
      </c>
      <c r="B5" s="2"/>
      <c r="C5" s="2"/>
      <c r="E5" s="1">
        <v>30.657789999999999</v>
      </c>
      <c r="F5" s="2">
        <v>-263.7750729</v>
      </c>
      <c r="G5" s="2">
        <v>-263.78030059999998</v>
      </c>
    </row>
    <row r="6" spans="1:7">
      <c r="A6" t="s">
        <v>112</v>
      </c>
      <c r="B6" s="2"/>
      <c r="C6" s="2"/>
      <c r="E6" s="1">
        <v>37.986510000000003</v>
      </c>
      <c r="F6" s="2">
        <v>-263.85060140000002</v>
      </c>
      <c r="G6" s="2">
        <v>-263.85832847</v>
      </c>
    </row>
    <row r="7" spans="1:7">
      <c r="A7" t="s">
        <v>113</v>
      </c>
      <c r="B7" s="2"/>
      <c r="C7" s="2"/>
      <c r="E7" s="1">
        <v>30.364889999999999</v>
      </c>
      <c r="F7" s="2">
        <v>-263.77511850000002</v>
      </c>
      <c r="G7" s="2">
        <v>-263.78236981000003</v>
      </c>
    </row>
    <row r="8" spans="1:7">
      <c r="A8" t="s">
        <v>114</v>
      </c>
      <c r="B8" s="2"/>
      <c r="C8" s="2"/>
      <c r="E8" s="1">
        <v>40.874899999999997</v>
      </c>
      <c r="F8" s="2">
        <v>-263.82127709999997</v>
      </c>
      <c r="G8" s="2">
        <v>-263.82699407999996</v>
      </c>
    </row>
    <row r="9" spans="1:7">
      <c r="A9" t="s">
        <v>115</v>
      </c>
      <c r="B9" s="2"/>
      <c r="C9" s="2"/>
      <c r="E9" s="1">
        <v>29.162590000000002</v>
      </c>
      <c r="F9" s="2">
        <v>-263.8150655</v>
      </c>
      <c r="G9" s="2">
        <v>-263.82035618999998</v>
      </c>
    </row>
    <row r="10" spans="1:7">
      <c r="A10" s="6" t="s">
        <v>116</v>
      </c>
      <c r="B10" s="2"/>
      <c r="C10" s="2"/>
      <c r="E10" s="3">
        <v>37.98612</v>
      </c>
      <c r="F10" s="2">
        <v>-263.85060700000002</v>
      </c>
      <c r="G10" s="2">
        <v>-263.85833401000002</v>
      </c>
    </row>
    <row r="11" spans="1:7">
      <c r="A11" s="6" t="s">
        <v>117</v>
      </c>
      <c r="B11" s="2"/>
      <c r="C11" s="2"/>
      <c r="E11" s="3">
        <v>35.887360000000001</v>
      </c>
      <c r="F11" s="2">
        <v>-263.86009730000001</v>
      </c>
      <c r="G11" s="2">
        <v>-263.86226470000003</v>
      </c>
    </row>
    <row r="12" spans="1:7">
      <c r="A12" s="6" t="s">
        <v>118</v>
      </c>
      <c r="B12" s="2"/>
      <c r="C12" s="2"/>
      <c r="E12" s="3">
        <f>8.4*4.184</f>
        <v>35.145600000000002</v>
      </c>
      <c r="F12" s="2">
        <v>-263.81350220000002</v>
      </c>
      <c r="G12" s="2">
        <v>-263.81810375000003</v>
      </c>
    </row>
    <row r="13" spans="1:7">
      <c r="A13" s="6" t="s">
        <v>119</v>
      </c>
      <c r="B13" s="2"/>
      <c r="C13" s="2"/>
      <c r="E13" s="3">
        <v>31.488679999999999</v>
      </c>
      <c r="F13" s="2">
        <v>-263.84834119999999</v>
      </c>
      <c r="G13" s="2">
        <v>-263.85349694000001</v>
      </c>
    </row>
    <row r="14" spans="1:7">
      <c r="A14" s="6" t="s">
        <v>120</v>
      </c>
      <c r="B14" s="2"/>
      <c r="C14" s="2"/>
      <c r="E14" s="3">
        <f>7.7*4.184</f>
        <v>32.216799999999999</v>
      </c>
      <c r="F14" s="2">
        <v>-263.79169330000002</v>
      </c>
      <c r="G14" s="2">
        <v>-263.80121931000002</v>
      </c>
    </row>
    <row r="15" spans="1:7">
      <c r="A15" s="6" t="s">
        <v>121</v>
      </c>
      <c r="B15" s="2"/>
      <c r="C15" s="2"/>
      <c r="E15" s="3">
        <v>29.214230000000001</v>
      </c>
      <c r="F15" s="2">
        <v>-263.75856420000002</v>
      </c>
      <c r="G15" s="2">
        <v>-263.76122612</v>
      </c>
    </row>
    <row r="16" spans="1:7">
      <c r="A16" s="6" t="s">
        <v>122</v>
      </c>
      <c r="B16" s="2"/>
      <c r="C16" s="2"/>
      <c r="E16" s="3">
        <v>29.635549999999999</v>
      </c>
      <c r="F16" s="2">
        <v>-263.7577837</v>
      </c>
      <c r="G16" s="2">
        <v>-263.76050644999998</v>
      </c>
    </row>
    <row r="17" spans="1:7">
      <c r="A17" s="6" t="s">
        <v>123</v>
      </c>
      <c r="B17" s="2"/>
      <c r="C17" s="2"/>
      <c r="E17" s="3">
        <v>25.106210000000001</v>
      </c>
      <c r="F17" s="2">
        <v>-263.75887599999999</v>
      </c>
      <c r="G17" s="2">
        <v>-263.76205247999997</v>
      </c>
    </row>
    <row r="18" spans="1:7">
      <c r="A18" s="6" t="s">
        <v>124</v>
      </c>
      <c r="B18" s="2"/>
      <c r="C18" s="2"/>
      <c r="E18" s="3">
        <v>25.302009999999999</v>
      </c>
      <c r="F18" s="2">
        <v>-263.75754210000002</v>
      </c>
      <c r="G18" s="2">
        <v>-263.76086913</v>
      </c>
    </row>
    <row r="19" spans="1:7">
      <c r="A19" s="6" t="s">
        <v>125</v>
      </c>
      <c r="B19" s="2"/>
      <c r="C19" s="2"/>
      <c r="E19" s="3">
        <v>27.01961</v>
      </c>
      <c r="F19" s="2">
        <v>-263.72867250000002</v>
      </c>
      <c r="G19" s="2">
        <v>-263.73276396</v>
      </c>
    </row>
    <row r="20" spans="1:7">
      <c r="A20" s="6" t="s">
        <v>126</v>
      </c>
      <c r="B20" s="2"/>
      <c r="C20" s="2"/>
      <c r="E20" s="3">
        <v>27.246690000000001</v>
      </c>
      <c r="F20" s="2">
        <v>-263.75213239999999</v>
      </c>
      <c r="G20" s="2">
        <v>-263.75529223000001</v>
      </c>
    </row>
    <row r="21" spans="1:7">
      <c r="A21" s="6" t="s">
        <v>127</v>
      </c>
      <c r="B21" s="2"/>
      <c r="C21" s="2"/>
      <c r="E21" s="3">
        <f>7.6*4.184</f>
        <v>31.798400000000001</v>
      </c>
      <c r="F21" s="2">
        <v>-263.74681779999997</v>
      </c>
      <c r="G21" s="2">
        <v>-263.74944012999998</v>
      </c>
    </row>
    <row r="22" spans="1:7">
      <c r="A22" s="6" t="s">
        <v>128</v>
      </c>
      <c r="B22" s="2"/>
      <c r="C22" s="2"/>
      <c r="E22" s="3">
        <v>40.883789999999998</v>
      </c>
      <c r="F22" s="2">
        <v>-263.82128169999999</v>
      </c>
      <c r="G22" s="2">
        <v>-263.82699837000001</v>
      </c>
    </row>
    <row r="23" spans="1:7">
      <c r="A23" s="6" t="s">
        <v>129</v>
      </c>
      <c r="B23" s="2"/>
      <c r="C23" s="2"/>
      <c r="E23" s="3">
        <v>29.160640000000001</v>
      </c>
      <c r="F23" s="2">
        <v>-263.81502269999999</v>
      </c>
      <c r="G23" s="2">
        <v>-263.82031044999997</v>
      </c>
    </row>
    <row r="24" spans="1:7">
      <c r="A24" t="s">
        <v>143</v>
      </c>
      <c r="B24" s="2"/>
      <c r="C24" s="2"/>
      <c r="E24" s="1">
        <v>55.991770000000002</v>
      </c>
      <c r="F24" s="2">
        <v>-264.39802470000001</v>
      </c>
      <c r="G24" s="2">
        <v>-264.40088177000001</v>
      </c>
    </row>
    <row r="25" spans="1:7">
      <c r="A25" t="s">
        <v>144</v>
      </c>
      <c r="B25" s="2"/>
      <c r="C25" s="2"/>
      <c r="E25" s="1">
        <v>56.990720000000003</v>
      </c>
      <c r="F25" s="2">
        <v>-264.406768</v>
      </c>
      <c r="G25" s="2">
        <v>-264.40959411</v>
      </c>
    </row>
    <row r="26" spans="1:7">
      <c r="A26" t="s">
        <v>145</v>
      </c>
      <c r="B26" s="2"/>
      <c r="C26" s="2"/>
      <c r="E26" s="1">
        <v>55.547609999999999</v>
      </c>
      <c r="F26" s="2">
        <v>-264.39625119999999</v>
      </c>
      <c r="G26" s="2">
        <v>-264.39923431</v>
      </c>
    </row>
    <row r="27" spans="1:7">
      <c r="A27" t="s">
        <v>146</v>
      </c>
      <c r="B27" s="2"/>
      <c r="C27" s="2"/>
      <c r="E27" s="1">
        <v>59.409849999999999</v>
      </c>
      <c r="F27" s="2">
        <v>-264.40294169999999</v>
      </c>
      <c r="G27" s="2">
        <v>-264.40518128999997</v>
      </c>
    </row>
    <row r="28" spans="1:7">
      <c r="A28" t="s">
        <v>147</v>
      </c>
      <c r="B28" s="2"/>
      <c r="C28" s="2"/>
      <c r="E28" s="1">
        <v>61.875869999999999</v>
      </c>
      <c r="F28" s="2">
        <v>-264.41870710000001</v>
      </c>
      <c r="G28" s="2">
        <v>-264.42094860000003</v>
      </c>
    </row>
    <row r="29" spans="1:7">
      <c r="A29" t="s">
        <v>131</v>
      </c>
      <c r="B29" s="2"/>
      <c r="C29" s="2"/>
      <c r="E29" s="1">
        <v>12.7157</v>
      </c>
      <c r="F29" s="2">
        <v>-113.3991401</v>
      </c>
      <c r="G29" s="2">
        <v>-113.40004424</v>
      </c>
    </row>
    <row r="30" spans="1:7">
      <c r="A30" t="s">
        <v>130</v>
      </c>
      <c r="B30" s="2"/>
      <c r="C30" s="2"/>
      <c r="E30" s="1">
        <v>29.991060000000001</v>
      </c>
      <c r="F30" s="2">
        <v>-188.72995929999999</v>
      </c>
      <c r="G30" s="2">
        <v>-188.73151018999999</v>
      </c>
    </row>
    <row r="31" spans="1:7">
      <c r="A31" t="s">
        <v>132</v>
      </c>
      <c r="B31" s="2"/>
      <c r="C31" s="2"/>
      <c r="E31" s="1">
        <v>0</v>
      </c>
      <c r="F31" s="2">
        <v>-37.81168753</v>
      </c>
      <c r="G31" s="2">
        <v>-37.813947450000001</v>
      </c>
    </row>
    <row r="32" spans="1:7">
      <c r="A32" t="s">
        <v>133</v>
      </c>
      <c r="B32" s="2"/>
      <c r="C32" s="2"/>
      <c r="E32" s="1">
        <v>0</v>
      </c>
      <c r="F32" s="2">
        <v>-37.862549790000003</v>
      </c>
      <c r="G32" s="2">
        <v>-37.863004330000003</v>
      </c>
    </row>
    <row r="33" spans="1:7">
      <c r="A33" t="s">
        <v>140</v>
      </c>
      <c r="B33" s="2"/>
      <c r="C33" s="2"/>
      <c r="E33" s="1">
        <v>33.75911</v>
      </c>
      <c r="F33" s="2">
        <v>-113.9302477</v>
      </c>
      <c r="G33" s="2">
        <v>-113.93126393999999</v>
      </c>
    </row>
    <row r="34" spans="1:7">
      <c r="A34" t="s">
        <v>139</v>
      </c>
      <c r="B34" s="2"/>
      <c r="C34" s="2"/>
      <c r="E34" s="1">
        <v>66.756060000000005</v>
      </c>
      <c r="F34" s="2">
        <v>-264.52733230000001</v>
      </c>
      <c r="G34" s="2">
        <v>-264.53082391999999</v>
      </c>
    </row>
    <row r="35" spans="1:7">
      <c r="A35" t="s">
        <v>142</v>
      </c>
      <c r="B35" s="2"/>
      <c r="C35" s="2"/>
      <c r="E35" s="1">
        <v>22.202159999999999</v>
      </c>
      <c r="F35" s="2">
        <v>-75.793652530000003</v>
      </c>
      <c r="G35" s="2">
        <v>-75.794113830000001</v>
      </c>
    </row>
    <row r="36" spans="1:7">
      <c r="A36" t="s">
        <v>141</v>
      </c>
      <c r="B36" s="2"/>
      <c r="C36" s="2"/>
      <c r="E36" s="1">
        <v>37.235489999999999</v>
      </c>
      <c r="F36" s="2">
        <v>-151.0246502</v>
      </c>
      <c r="G36" s="2">
        <v>-151.02609458999999</v>
      </c>
    </row>
    <row r="37" spans="1:7">
      <c r="A37" t="s">
        <v>134</v>
      </c>
      <c r="B37" s="2"/>
      <c r="C37" s="2"/>
      <c r="E37" s="1">
        <v>8.5629500000000007</v>
      </c>
      <c r="F37" s="2">
        <v>-150.39072540000001</v>
      </c>
      <c r="G37" s="2">
        <v>-150.40076349</v>
      </c>
    </row>
    <row r="38" spans="1:7">
      <c r="A38" t="s">
        <v>135</v>
      </c>
      <c r="B38" s="2"/>
      <c r="C38" s="2"/>
      <c r="E38" s="1">
        <v>9.3265200000000004</v>
      </c>
      <c r="F38" s="2">
        <v>-150.43751409999999</v>
      </c>
      <c r="G38" s="2">
        <v>-150.43858949</v>
      </c>
    </row>
    <row r="39" spans="1:7">
      <c r="A39" t="s">
        <v>136</v>
      </c>
      <c r="B39" s="2"/>
      <c r="C39" s="2"/>
      <c r="E39" s="1">
        <v>19.20636</v>
      </c>
      <c r="F39" s="2">
        <v>-225.59965410000001</v>
      </c>
      <c r="G39" s="2">
        <v>-225.60437281</v>
      </c>
    </row>
    <row r="40" spans="1:7">
      <c r="A40" t="s">
        <v>137</v>
      </c>
      <c r="B40" s="2"/>
      <c r="C40" s="2"/>
      <c r="E40" s="1">
        <v>0</v>
      </c>
      <c r="F40" s="2">
        <v>-75.043620309999994</v>
      </c>
      <c r="G40" s="2">
        <v>-75.049023349999999</v>
      </c>
    </row>
    <row r="41" spans="1:7">
      <c r="A41" t="s">
        <v>138</v>
      </c>
      <c r="B41" s="2"/>
      <c r="C41" s="2"/>
      <c r="E41" s="1">
        <v>0</v>
      </c>
      <c r="F41" s="2">
        <v>-75.123170509999994</v>
      </c>
      <c r="G41" s="2">
        <v>-75.123469149999991</v>
      </c>
    </row>
    <row r="42" spans="1:7">
      <c r="B42" s="2"/>
      <c r="C42" s="2"/>
      <c r="E42" s="1"/>
      <c r="F42" s="2"/>
      <c r="G42" s="2"/>
    </row>
    <row r="43" spans="1:7">
      <c r="A43" s="31" t="s">
        <v>148</v>
      </c>
      <c r="B43" s="7"/>
      <c r="C43" s="7"/>
      <c r="D43" s="7"/>
      <c r="E43" s="7"/>
      <c r="F43" s="7"/>
      <c r="G43" s="7"/>
    </row>
    <row r="44" spans="1:7">
      <c r="A44" t="s">
        <v>2</v>
      </c>
      <c r="B44" t="s">
        <v>3</v>
      </c>
      <c r="C44" t="s">
        <v>4</v>
      </c>
      <c r="D44" t="s">
        <v>5</v>
      </c>
      <c r="E44" t="str">
        <f>E3</f>
        <v>ZPVE</v>
      </c>
      <c r="F44" t="str">
        <f t="shared" ref="F44:G44" si="0">F3</f>
        <v>W2X</v>
      </c>
      <c r="G44" t="str">
        <f t="shared" si="0"/>
        <v>W3X-L</v>
      </c>
    </row>
    <row r="45" spans="1:7">
      <c r="A45" s="11" t="s">
        <v>130</v>
      </c>
      <c r="B45" s="11" t="s">
        <v>138</v>
      </c>
      <c r="C45" s="11" t="s">
        <v>129</v>
      </c>
      <c r="D45" s="11" t="s">
        <v>6</v>
      </c>
      <c r="E45" s="1">
        <f t="shared" ref="E45:E65" si="1">((INDEX(E$4:E$41,MATCH($C45,$A$4:$A$41,0))+INDEX(E$4:E$41,MATCH($D45,$A$4:$A$41,0)))-(INDEX(E$4:E$41,MATCH($A45,$A$4:$A$41,0))+INDEX(E$4:E$41,MATCH($B45,$A$4:$A$41,0))))</f>
        <v>-0.83042000000000016</v>
      </c>
      <c r="F45" s="1">
        <f t="shared" ref="F45:G65" si="2">((INDEX(F$4:F$41,MATCH($C45,$A$4:$A$41,0))+INDEX(F$4:F$41,MATCH($D45,$A$4:$A$41,0)))-(INDEX(F$4:F$41,MATCH($A45,$A$4:$A$41,0))+INDEX(F$4:F$41,MATCH($B45,$A$4:$A$41,0))))*2625.5</f>
        <v>100.05021730499621</v>
      </c>
      <c r="G45" s="10">
        <f t="shared" si="2"/>
        <v>91.023170695090528</v>
      </c>
    </row>
    <row r="46" spans="1:7">
      <c r="A46" s="11" t="s">
        <v>130</v>
      </c>
      <c r="B46" s="11" t="s">
        <v>138</v>
      </c>
      <c r="C46" s="11" t="s">
        <v>125</v>
      </c>
      <c r="D46" s="11" t="s">
        <v>6</v>
      </c>
      <c r="E46" s="1">
        <f t="shared" si="1"/>
        <v>-2.9714500000000008</v>
      </c>
      <c r="F46" s="3">
        <f t="shared" si="2"/>
        <v>326.76266740491701</v>
      </c>
      <c r="G46" s="3">
        <f t="shared" si="2"/>
        <v>320.87648019000028</v>
      </c>
    </row>
    <row r="47" spans="1:7">
      <c r="A47" s="11" t="s">
        <v>130</v>
      </c>
      <c r="B47" s="11" t="s">
        <v>138</v>
      </c>
      <c r="C47" s="11" t="s">
        <v>126</v>
      </c>
      <c r="D47" s="11" t="s">
        <v>6</v>
      </c>
      <c r="E47" s="1">
        <f t="shared" si="1"/>
        <v>-2.74437</v>
      </c>
      <c r="F47" s="3">
        <f t="shared" si="2"/>
        <v>265.16869995497598</v>
      </c>
      <c r="G47" s="3">
        <f t="shared" si="2"/>
        <v>261.72850730497572</v>
      </c>
    </row>
    <row r="48" spans="1:7">
      <c r="A48" s="11" t="s">
        <v>121</v>
      </c>
      <c r="B48" s="11" t="s">
        <v>6</v>
      </c>
      <c r="C48" s="11" t="s">
        <v>127</v>
      </c>
      <c r="D48" s="11" t="s">
        <v>6</v>
      </c>
      <c r="E48" s="1">
        <f t="shared" si="1"/>
        <v>2.5841700000000003</v>
      </c>
      <c r="F48" s="3">
        <f t="shared" si="2"/>
        <v>30.840173200130124</v>
      </c>
      <c r="G48" s="3">
        <f t="shared" si="2"/>
        <v>30.944116745055737</v>
      </c>
    </row>
    <row r="49" spans="1:7">
      <c r="A49" s="18" t="s">
        <v>121</v>
      </c>
      <c r="B49" s="18" t="s">
        <v>6</v>
      </c>
      <c r="C49" s="18" t="s">
        <v>123</v>
      </c>
      <c r="D49" s="18" t="s">
        <v>6</v>
      </c>
      <c r="E49" s="1">
        <f t="shared" si="1"/>
        <v>-4.1080199999999998</v>
      </c>
      <c r="F49" s="3">
        <f t="shared" si="2"/>
        <v>-0.8186308999031553</v>
      </c>
      <c r="G49" s="3">
        <f t="shared" si="2"/>
        <v>-2.1696081799009619</v>
      </c>
    </row>
    <row r="50" spans="1:7">
      <c r="A50" s="18" t="s">
        <v>122</v>
      </c>
      <c r="B50" s="18" t="s">
        <v>6</v>
      </c>
      <c r="C50" s="19" t="s">
        <v>124</v>
      </c>
      <c r="D50" s="19" t="s">
        <v>6</v>
      </c>
      <c r="E50" s="1">
        <f t="shared" si="1"/>
        <v>-4.3335399999999993</v>
      </c>
      <c r="F50" s="3">
        <f t="shared" si="2"/>
        <v>0.63432079995061486</v>
      </c>
      <c r="G50" s="3">
        <f t="shared" si="2"/>
        <v>-0.95221634006136924</v>
      </c>
    </row>
    <row r="51" spans="1:7">
      <c r="A51" s="11" t="s">
        <v>130</v>
      </c>
      <c r="B51" s="11" t="s">
        <v>137</v>
      </c>
      <c r="C51" s="11" t="s">
        <v>118</v>
      </c>
      <c r="D51" s="11" t="s">
        <v>6</v>
      </c>
      <c r="E51" s="1">
        <f t="shared" si="1"/>
        <v>5.1545400000000008</v>
      </c>
      <c r="F51" s="3">
        <f t="shared" si="2"/>
        <v>-104.81676004515793</v>
      </c>
      <c r="G51" s="3">
        <f t="shared" si="2"/>
        <v>-98.640586355182307</v>
      </c>
    </row>
    <row r="52" spans="1:7">
      <c r="A52" s="11" t="s">
        <v>117</v>
      </c>
      <c r="B52" s="11" t="s">
        <v>6</v>
      </c>
      <c r="C52" s="11" t="s">
        <v>119</v>
      </c>
      <c r="D52" s="11" t="s">
        <v>6</v>
      </c>
      <c r="E52" s="1">
        <f t="shared" si="1"/>
        <v>-4.3986800000000024</v>
      </c>
      <c r="F52" s="3">
        <f t="shared" si="2"/>
        <v>30.865640550035977</v>
      </c>
      <c r="G52" s="3">
        <f t="shared" si="2"/>
        <v>23.019753880031516</v>
      </c>
    </row>
    <row r="53" spans="1:7">
      <c r="A53" s="18" t="s">
        <v>130</v>
      </c>
      <c r="B53" s="19" t="s">
        <v>142</v>
      </c>
      <c r="C53" s="18" t="s">
        <v>144</v>
      </c>
      <c r="D53" s="18" t="s">
        <v>6</v>
      </c>
      <c r="E53" s="3">
        <f t="shared" si="1"/>
        <v>4.7975000000000065</v>
      </c>
      <c r="F53" s="3">
        <f t="shared" si="2"/>
        <v>306.77347566498275</v>
      </c>
      <c r="G53" s="3">
        <f t="shared" si="2"/>
        <v>304.63652870502324</v>
      </c>
    </row>
    <row r="54" spans="1:7">
      <c r="A54" s="17" t="s">
        <v>147</v>
      </c>
      <c r="B54" s="17" t="s">
        <v>6</v>
      </c>
      <c r="C54" s="17" t="s">
        <v>143</v>
      </c>
      <c r="D54" s="17" t="s">
        <v>6</v>
      </c>
      <c r="E54" s="4">
        <f t="shared" si="1"/>
        <v>-5.8840999999999966</v>
      </c>
      <c r="F54" s="4">
        <f t="shared" si="2"/>
        <v>54.301641199995601</v>
      </c>
      <c r="G54" s="4">
        <f t="shared" si="2"/>
        <v>52.685462165049501</v>
      </c>
    </row>
    <row r="55" spans="1:7">
      <c r="A55" s="11" t="s">
        <v>128</v>
      </c>
      <c r="B55" s="11" t="s">
        <v>6</v>
      </c>
      <c r="C55" s="11" t="s">
        <v>129</v>
      </c>
      <c r="D55" s="11" t="s">
        <v>6</v>
      </c>
      <c r="E55" s="1">
        <f t="shared" si="1"/>
        <v>-11.723149999999997</v>
      </c>
      <c r="F55" s="3">
        <f t="shared" si="2"/>
        <v>16.433004500000038</v>
      </c>
      <c r="G55" s="3">
        <f t="shared" si="2"/>
        <v>17.559133960123773</v>
      </c>
    </row>
    <row r="56" spans="1:7">
      <c r="A56" s="18" t="s">
        <v>121</v>
      </c>
      <c r="B56" s="18" t="s">
        <v>6</v>
      </c>
      <c r="C56" s="18" t="s">
        <v>125</v>
      </c>
      <c r="D56" s="18" t="s">
        <v>6</v>
      </c>
      <c r="E56" s="1">
        <f t="shared" si="1"/>
        <v>-2.1946200000000005</v>
      </c>
      <c r="F56" s="3">
        <f t="shared" si="2"/>
        <v>78.480658350019439</v>
      </c>
      <c r="G56" s="3">
        <f t="shared" si="2"/>
        <v>74.727401080009656</v>
      </c>
    </row>
    <row r="57" spans="1:7">
      <c r="A57" s="18" t="s">
        <v>122</v>
      </c>
      <c r="B57" s="18" t="s">
        <v>6</v>
      </c>
      <c r="C57" s="18" t="s">
        <v>126</v>
      </c>
      <c r="D57" s="18" t="s">
        <v>6</v>
      </c>
      <c r="E57" s="1">
        <f t="shared" si="1"/>
        <v>-2.3888599999999975</v>
      </c>
      <c r="F57" s="3">
        <f t="shared" si="2"/>
        <v>14.837488150028634</v>
      </c>
      <c r="G57" s="3">
        <f t="shared" si="2"/>
        <v>13.689934609923171</v>
      </c>
    </row>
    <row r="58" spans="1:7">
      <c r="A58" s="18" t="s">
        <v>122</v>
      </c>
      <c r="B58" s="18" t="s">
        <v>6</v>
      </c>
      <c r="C58" s="18" t="s">
        <v>127</v>
      </c>
      <c r="D58" s="18" t="s">
        <v>6</v>
      </c>
      <c r="E58" s="1">
        <f t="shared" si="1"/>
        <v>2.1628500000000024</v>
      </c>
      <c r="F58" s="3">
        <f t="shared" si="2"/>
        <v>28.79097045008038</v>
      </c>
      <c r="G58" s="3">
        <f t="shared" si="2"/>
        <v>29.054623159993781</v>
      </c>
    </row>
    <row r="59" spans="1:7">
      <c r="A59" s="18" t="s">
        <v>131</v>
      </c>
      <c r="B59" s="18" t="s">
        <v>135</v>
      </c>
      <c r="C59" s="18" t="s">
        <v>123</v>
      </c>
      <c r="D59" s="18" t="s">
        <v>6</v>
      </c>
      <c r="E59" s="1">
        <f t="shared" si="1"/>
        <v>3.0639900000000004</v>
      </c>
      <c r="F59" s="3">
        <f t="shared" si="2"/>
        <v>204.20666410003037</v>
      </c>
      <c r="G59" s="3">
        <f t="shared" si="2"/>
        <v>201.06407187501003</v>
      </c>
    </row>
    <row r="60" spans="1:7">
      <c r="A60" s="18" t="s">
        <v>131</v>
      </c>
      <c r="B60" s="18" t="s">
        <v>135</v>
      </c>
      <c r="C60" s="19" t="s">
        <v>124</v>
      </c>
      <c r="D60" s="19" t="s">
        <v>6</v>
      </c>
      <c r="E60" s="1">
        <f t="shared" si="1"/>
        <v>3.2597899999999989</v>
      </c>
      <c r="F60" s="3">
        <f t="shared" si="2"/>
        <v>207.70881854993388</v>
      </c>
      <c r="G60" s="3">
        <f t="shared" si="2"/>
        <v>204.17095729991158</v>
      </c>
    </row>
    <row r="61" spans="1:7">
      <c r="A61" s="18" t="s">
        <v>117</v>
      </c>
      <c r="B61" s="18" t="s">
        <v>6</v>
      </c>
      <c r="C61" s="18" t="s">
        <v>118</v>
      </c>
      <c r="D61" s="18" t="s">
        <v>6</v>
      </c>
      <c r="E61" s="1">
        <f t="shared" si="1"/>
        <v>-0.74175999999999931</v>
      </c>
      <c r="F61" s="3">
        <f t="shared" si="2"/>
        <v>122.33543504997493</v>
      </c>
      <c r="G61" s="3">
        <f t="shared" si="2"/>
        <v>115.9445742249772</v>
      </c>
    </row>
    <row r="62" spans="1:7">
      <c r="A62" s="18" t="s">
        <v>116</v>
      </c>
      <c r="B62" s="18" t="s">
        <v>6</v>
      </c>
      <c r="C62" s="18" t="s">
        <v>119</v>
      </c>
      <c r="D62" s="18" t="s">
        <v>6</v>
      </c>
      <c r="E62" s="1">
        <f t="shared" si="1"/>
        <v>-6.497440000000001</v>
      </c>
      <c r="F62" s="3">
        <f t="shared" si="2"/>
        <v>5.9488579000839081</v>
      </c>
      <c r="G62" s="3">
        <f t="shared" si="2"/>
        <v>12.699727285020401</v>
      </c>
    </row>
    <row r="63" spans="1:7">
      <c r="A63" s="11" t="s">
        <v>147</v>
      </c>
      <c r="B63" s="11" t="s">
        <v>6</v>
      </c>
      <c r="C63" s="11" t="s">
        <v>144</v>
      </c>
      <c r="D63" s="11" t="s">
        <v>6</v>
      </c>
      <c r="E63" s="3">
        <f t="shared" si="1"/>
        <v>-4.8851499999999959</v>
      </c>
      <c r="F63" s="3">
        <f t="shared" si="2"/>
        <v>31.346107050016855</v>
      </c>
      <c r="G63" s="3">
        <f t="shared" si="2"/>
        <v>29.811213495080437</v>
      </c>
    </row>
    <row r="64" spans="1:7" s="6" customFormat="1">
      <c r="A64" s="17" t="s">
        <v>131</v>
      </c>
      <c r="B64" s="17" t="s">
        <v>141</v>
      </c>
      <c r="C64" s="17" t="s">
        <v>143</v>
      </c>
      <c r="D64" s="17" t="s">
        <v>6</v>
      </c>
      <c r="E64" s="4">
        <f t="shared" si="1"/>
        <v>6.0405800000000056</v>
      </c>
      <c r="F64" s="4">
        <f t="shared" si="2"/>
        <v>67.64758279999927</v>
      </c>
      <c r="G64" s="4">
        <f t="shared" si="2"/>
        <v>66.312411030003346</v>
      </c>
    </row>
    <row r="65" spans="1:7">
      <c r="A65" s="18" t="s">
        <v>130</v>
      </c>
      <c r="B65" s="18" t="s">
        <v>137</v>
      </c>
      <c r="C65" s="18" t="s">
        <v>111</v>
      </c>
      <c r="D65" s="19" t="s">
        <v>6</v>
      </c>
      <c r="E65" s="3">
        <f t="shared" si="1"/>
        <v>0.6667299999999976</v>
      </c>
      <c r="F65" s="3">
        <f t="shared" si="2"/>
        <v>-3.9206328951095486</v>
      </c>
      <c r="G65" s="3">
        <f t="shared" si="2"/>
        <v>0.61158396997220166</v>
      </c>
    </row>
    <row r="71" spans="1:7">
      <c r="F71" s="1"/>
      <c r="G71" s="1"/>
    </row>
    <row r="72" spans="1:7">
      <c r="F72" s="1"/>
      <c r="G72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5" x14ac:dyDescent="0"/>
  <sheetData>
    <row r="1" spans="1:7" ht="16">
      <c r="A1" s="5" t="s">
        <v>161</v>
      </c>
    </row>
    <row r="2" spans="1:7">
      <c r="A2" s="30" t="s">
        <v>149</v>
      </c>
      <c r="B2" s="9"/>
      <c r="C2" s="9"/>
      <c r="D2" s="9"/>
      <c r="E2" s="9"/>
      <c r="F2" s="9"/>
      <c r="G2" s="9"/>
    </row>
    <row r="3" spans="1:7">
      <c r="A3" t="s">
        <v>93</v>
      </c>
      <c r="E3" t="s">
        <v>94</v>
      </c>
      <c r="F3" t="s">
        <v>0</v>
      </c>
      <c r="G3" t="s">
        <v>1</v>
      </c>
    </row>
    <row r="4" spans="1:7">
      <c r="A4" t="s">
        <v>6</v>
      </c>
      <c r="B4" s="2"/>
      <c r="C4" s="2"/>
      <c r="D4" s="2"/>
      <c r="E4" s="1">
        <v>0</v>
      </c>
      <c r="F4" s="2">
        <v>0</v>
      </c>
      <c r="G4" s="2">
        <v>0</v>
      </c>
    </row>
    <row r="5" spans="1:7">
      <c r="A5" t="s">
        <v>95</v>
      </c>
      <c r="B5" s="2"/>
      <c r="C5" s="2"/>
      <c r="D5" s="2"/>
      <c r="E5" s="1">
        <v>119.3056</v>
      </c>
      <c r="F5" s="2">
        <v>-228.43294904999999</v>
      </c>
      <c r="G5" s="2">
        <v>-228.43579560000001</v>
      </c>
    </row>
    <row r="6" spans="1:7">
      <c r="A6" t="s">
        <v>96</v>
      </c>
      <c r="B6" s="2"/>
      <c r="C6" s="2"/>
      <c r="D6" s="2"/>
      <c r="E6" s="1">
        <v>119.48502000000001</v>
      </c>
      <c r="F6" s="2">
        <v>-228.41343463000001</v>
      </c>
      <c r="G6" s="15">
        <v>-228.41646400000002</v>
      </c>
    </row>
    <row r="7" spans="1:7">
      <c r="A7" t="s">
        <v>97</v>
      </c>
      <c r="B7" s="2"/>
      <c r="C7" s="2"/>
      <c r="D7" s="2"/>
      <c r="E7" s="1">
        <v>119.31950999999999</v>
      </c>
      <c r="F7" s="2">
        <v>-228.5079288</v>
      </c>
      <c r="G7" s="15">
        <v>-228.50917953000001</v>
      </c>
    </row>
    <row r="8" spans="1:7">
      <c r="A8" t="s">
        <v>98</v>
      </c>
      <c r="B8" s="2"/>
      <c r="C8" s="2"/>
      <c r="D8" s="2"/>
      <c r="E8" s="1">
        <v>120.71964</v>
      </c>
      <c r="F8" s="2">
        <v>-228.50536339999999</v>
      </c>
      <c r="G8" s="15">
        <v>-228.50760976999999</v>
      </c>
    </row>
    <row r="9" spans="1:7">
      <c r="A9" t="s">
        <v>99</v>
      </c>
      <c r="B9" s="2"/>
      <c r="C9" s="2"/>
      <c r="D9" s="2"/>
      <c r="E9" s="1">
        <v>111.60561</v>
      </c>
      <c r="F9" s="2">
        <v>-228.48602940000001</v>
      </c>
      <c r="G9" s="15">
        <v>-228.48785693000002</v>
      </c>
    </row>
    <row r="10" spans="1:7">
      <c r="A10" t="s">
        <v>100</v>
      </c>
      <c r="B10" s="2"/>
      <c r="C10" s="2"/>
      <c r="D10" s="2"/>
      <c r="E10" s="1">
        <v>107.56455</v>
      </c>
      <c r="F10" s="2">
        <v>-228.3825477</v>
      </c>
      <c r="G10" s="2">
        <v>-228.38520399999999</v>
      </c>
    </row>
    <row r="11" spans="1:7">
      <c r="A11" t="s">
        <v>101</v>
      </c>
      <c r="B11" s="2"/>
      <c r="C11" s="2"/>
      <c r="D11" s="2"/>
      <c r="E11" s="1">
        <v>117.97092000000001</v>
      </c>
      <c r="F11" s="2">
        <v>-228.4106869</v>
      </c>
      <c r="G11" s="15">
        <v>-228.41386568999999</v>
      </c>
    </row>
    <row r="12" spans="1:7">
      <c r="A12" t="s">
        <v>102</v>
      </c>
      <c r="B12" s="2"/>
      <c r="C12" s="2"/>
      <c r="D12" s="2"/>
      <c r="E12" s="1">
        <v>117.97358</v>
      </c>
      <c r="F12" s="2">
        <v>-228.38790663</v>
      </c>
      <c r="G12" s="2">
        <v>-228.3909361</v>
      </c>
    </row>
    <row r="13" spans="1:7">
      <c r="A13" t="s">
        <v>103</v>
      </c>
      <c r="B13" s="2"/>
      <c r="C13" s="2"/>
      <c r="D13" s="2"/>
      <c r="E13" s="1">
        <v>123.80207</v>
      </c>
      <c r="F13" s="2">
        <v>-228.44985081999999</v>
      </c>
      <c r="G13" s="2">
        <v>-228.45234500000001</v>
      </c>
    </row>
    <row r="14" spans="1:7">
      <c r="A14" t="s">
        <v>104</v>
      </c>
      <c r="B14" s="2"/>
      <c r="C14" s="2"/>
      <c r="D14" s="2"/>
      <c r="E14" s="1">
        <v>118.04497000000001</v>
      </c>
      <c r="F14" s="2">
        <v>-228.40554159999999</v>
      </c>
      <c r="G14" s="2">
        <v>-228.40779119999999</v>
      </c>
    </row>
    <row r="15" spans="1:7">
      <c r="A15" t="s">
        <v>105</v>
      </c>
      <c r="B15" s="2"/>
      <c r="C15" s="2"/>
      <c r="D15" s="2"/>
      <c r="E15" s="1">
        <v>119.57102</v>
      </c>
      <c r="F15" s="2">
        <v>-228.43231969999999</v>
      </c>
      <c r="G15" s="2">
        <v>-228.43426790000001</v>
      </c>
    </row>
    <row r="16" spans="1:7">
      <c r="A16" t="s">
        <v>106</v>
      </c>
      <c r="B16" s="2"/>
      <c r="C16" s="2"/>
      <c r="D16" s="2"/>
      <c r="E16" s="1">
        <v>125.00779</v>
      </c>
      <c r="F16" s="2">
        <v>-228.41854918000001</v>
      </c>
      <c r="G16" s="2">
        <v>-228.42060950000001</v>
      </c>
    </row>
    <row r="17" spans="1:7">
      <c r="A17" t="s">
        <v>107</v>
      </c>
      <c r="B17" s="2"/>
      <c r="C17" s="2"/>
      <c r="D17" s="2"/>
      <c r="E17" s="1">
        <v>122.10521</v>
      </c>
      <c r="F17" s="2">
        <v>-228.50740058</v>
      </c>
      <c r="G17" s="2">
        <v>-228.50954250000001</v>
      </c>
    </row>
    <row r="18" spans="1:7">
      <c r="A18" t="s">
        <v>108</v>
      </c>
      <c r="B18" s="2"/>
      <c r="C18" s="2"/>
      <c r="D18" s="2"/>
      <c r="E18" s="1">
        <v>120.00076</v>
      </c>
      <c r="F18" s="2">
        <v>-228.52083941000001</v>
      </c>
      <c r="G18" s="15">
        <v>-228.5240196</v>
      </c>
    </row>
    <row r="19" spans="1:7">
      <c r="A19" t="s">
        <v>109</v>
      </c>
      <c r="B19" s="2"/>
      <c r="C19" s="2"/>
      <c r="D19" s="2"/>
      <c r="E19" s="1">
        <v>121.3515</v>
      </c>
      <c r="F19" s="2">
        <v>-228.5528371</v>
      </c>
      <c r="G19" s="15">
        <v>-228.55448939000001</v>
      </c>
    </row>
    <row r="20" spans="1:7">
      <c r="A20" t="s">
        <v>110</v>
      </c>
      <c r="B20" s="15"/>
      <c r="C20" s="15"/>
      <c r="D20" s="15"/>
      <c r="E20" s="10">
        <v>127.09742</v>
      </c>
      <c r="F20" s="15">
        <v>-228.5552462</v>
      </c>
      <c r="G20" s="15">
        <v>-228.55702313</v>
      </c>
    </row>
    <row r="21" spans="1:7">
      <c r="B21" s="15"/>
      <c r="C21" s="15"/>
      <c r="D21" s="15"/>
      <c r="E21" s="10"/>
      <c r="F21" s="15"/>
      <c r="G21" s="15"/>
    </row>
    <row r="22" spans="1:7">
      <c r="A22" s="31" t="s">
        <v>148</v>
      </c>
      <c r="B22" s="7"/>
      <c r="C22" s="7"/>
      <c r="D22" s="7"/>
      <c r="E22" s="7"/>
      <c r="F22" s="7"/>
      <c r="G22" s="7"/>
    </row>
    <row r="23" spans="1:7">
      <c r="A23" t="s">
        <v>2</v>
      </c>
      <c r="B23" t="s">
        <v>3</v>
      </c>
      <c r="C23" t="s">
        <v>4</v>
      </c>
      <c r="D23" t="s">
        <v>5</v>
      </c>
      <c r="E23" t="str">
        <f>E3</f>
        <v>ZPVE</v>
      </c>
      <c r="F23" t="str">
        <f t="shared" ref="F23:G23" si="0">F3</f>
        <v>W2X</v>
      </c>
      <c r="G23" t="str">
        <f t="shared" si="0"/>
        <v>W3X-L</v>
      </c>
    </row>
    <row r="24" spans="1:7">
      <c r="A24" t="s">
        <v>103</v>
      </c>
      <c r="B24" t="s">
        <v>6</v>
      </c>
      <c r="C24" t="s">
        <v>100</v>
      </c>
      <c r="D24" t="s">
        <v>6</v>
      </c>
      <c r="E24" s="1">
        <f t="array" ref="E24">((INDEX(E$4:E$20,MATCH($C24,$A$4:$A$20,0))+INDEX(E$4:E$20,MATCH($D24,$A$4:$A$20,0)))-(INDEX(E$4:E$20,MATCH($A24,$A$4:$A$20,0))+INDEX(E$4:E$20,MATCH($B24,$A$4:$A$20,0))))</f>
        <v>-16.237520000000004</v>
      </c>
      <c r="F24" s="1">
        <f t="shared" ref="F24:G39" si="1">((INDEX(F$4:F$20,MATCH($C24,$A$4:$A$20,0))+INDEX(F$4:F$20,MATCH($D24,$A$4:$A$20,0)))-(INDEX(F$4:F$20,MATCH($A24,$A$4:$A$20,0))+INDEX(F$4:F$20,MATCH($B24,$A$4:$A$20,0))))*2625.5</f>
        <v>176.7043415599768</v>
      </c>
      <c r="G24" s="10">
        <f t="shared" si="1"/>
        <v>176.27869550005454</v>
      </c>
    </row>
    <row r="25" spans="1:7">
      <c r="A25" t="s">
        <v>103</v>
      </c>
      <c r="B25" t="s">
        <v>6</v>
      </c>
      <c r="C25" s="11" t="s">
        <v>101</v>
      </c>
      <c r="D25" t="s">
        <v>6</v>
      </c>
      <c r="E25" s="1">
        <f t="array" ref="E25">((INDEX(E$4:E$20,MATCH($C25,$A$4:$A$20,0))+INDEX(E$4:E$20,MATCH($D25,$A$4:$A$20,0)))-(INDEX(E$4:E$20,MATCH($A25,$A$4:$A$20,0))+INDEX(E$4:E$20,MATCH($B25,$A$4:$A$20,0))))</f>
        <v>-5.8311499999999938</v>
      </c>
      <c r="F25" s="1">
        <f t="shared" si="1"/>
        <v>102.82487195998139</v>
      </c>
      <c r="G25" s="10">
        <f t="shared" si="1"/>
        <v>101.02742840503626</v>
      </c>
    </row>
    <row r="26" spans="1:7">
      <c r="A26" t="s">
        <v>103</v>
      </c>
      <c r="B26" t="s">
        <v>6</v>
      </c>
      <c r="C26" t="s">
        <v>102</v>
      </c>
      <c r="D26" t="s">
        <v>6</v>
      </c>
      <c r="E26" s="1">
        <f t="array" ref="E26">((INDEX(E$4:E$20,MATCH($C26,$A$4:$A$20,0))+INDEX(E$4:E$20,MATCH($D26,$A$4:$A$20,0)))-(INDEX(E$4:E$20,MATCH($A26,$A$4:$A$20,0))+INDEX(E$4:E$20,MATCH($B26,$A$4:$A$20,0))))</f>
        <v>-5.8284900000000022</v>
      </c>
      <c r="F26" s="1">
        <f t="shared" si="1"/>
        <v>162.63447084497716</v>
      </c>
      <c r="G26" s="10">
        <f t="shared" si="1"/>
        <v>161.2290669500093</v>
      </c>
    </row>
    <row r="27" spans="1:7">
      <c r="A27" t="s">
        <v>105</v>
      </c>
      <c r="B27" t="s">
        <v>6</v>
      </c>
      <c r="C27" t="s">
        <v>95</v>
      </c>
      <c r="D27" t="s">
        <v>6</v>
      </c>
      <c r="E27" s="1">
        <f t="array" ref="E27">((INDEX(E$4:E$20,MATCH($C27,$A$4:$A$20,0))+INDEX(E$4:E$20,MATCH($D27,$A$4:$A$20,0)))-(INDEX(E$4:E$20,MATCH($A27,$A$4:$A$20,0))+INDEX(E$4:E$20,MATCH($B27,$A$4:$A$20,0))))</f>
        <v>-0.26542000000000598</v>
      </c>
      <c r="F27" s="1">
        <f t="shared" si="1"/>
        <v>-1.6523584249920589</v>
      </c>
      <c r="G27" s="10">
        <f t="shared" si="1"/>
        <v>-4.0109763499918927</v>
      </c>
    </row>
    <row r="28" spans="1:7">
      <c r="A28" t="s">
        <v>106</v>
      </c>
      <c r="B28" t="s">
        <v>6</v>
      </c>
      <c r="C28" t="s">
        <v>96</v>
      </c>
      <c r="D28" t="s">
        <v>6</v>
      </c>
      <c r="E28" s="1">
        <f t="array" ref="E28">((INDEX(E$4:E$20,MATCH($C28,$A$4:$A$20,0))+INDEX(E$4:E$20,MATCH($D28,$A$4:$A$20,0)))-(INDEX(E$4:E$20,MATCH($A28,$A$4:$A$20,0))+INDEX(E$4:E$20,MATCH($B28,$A$4:$A$20,0))))</f>
        <v>-5.5227699999999942</v>
      </c>
      <c r="F28" s="1">
        <f t="shared" si="1"/>
        <v>13.428251025004798</v>
      </c>
      <c r="G28" s="10">
        <f t="shared" si="1"/>
        <v>10.884010249981117</v>
      </c>
    </row>
    <row r="29" spans="1:7">
      <c r="A29" t="s">
        <v>107</v>
      </c>
      <c r="B29" t="s">
        <v>6</v>
      </c>
      <c r="C29" t="s">
        <v>97</v>
      </c>
      <c r="D29" t="s">
        <v>6</v>
      </c>
      <c r="E29" s="1">
        <f t="array" ref="E29">((INDEX(E$4:E$20,MATCH($C29,$A$4:$A$20,0))+INDEX(E$4:E$20,MATCH($D29,$A$4:$A$20,0)))-(INDEX(E$4:E$20,MATCH($A29,$A$4:$A$20,0))+INDEX(E$4:E$20,MATCH($B29,$A$4:$A$20,0))))</f>
        <v>-2.7857000000000056</v>
      </c>
      <c r="F29" s="1">
        <f t="shared" si="1"/>
        <v>-1.3868416100176972</v>
      </c>
      <c r="G29" s="10">
        <f t="shared" si="1"/>
        <v>0.95297773499378025</v>
      </c>
    </row>
    <row r="30" spans="1:7">
      <c r="A30" t="s">
        <v>107</v>
      </c>
      <c r="B30" t="s">
        <v>6</v>
      </c>
      <c r="C30" t="s">
        <v>98</v>
      </c>
      <c r="D30" t="s">
        <v>6</v>
      </c>
      <c r="E30" s="1">
        <f t="array" ref="E30">((INDEX(E$4:E$20,MATCH($C30,$A$4:$A$20,0))+INDEX(E$4:E$20,MATCH($D30,$A$4:$A$20,0)))-(INDEX(E$4:E$20,MATCH($A30,$A$4:$A$20,0))+INDEX(E$4:E$20,MATCH($B30,$A$4:$A$20,0))))</f>
        <v>-1.3855700000000013</v>
      </c>
      <c r="F30" s="1">
        <f t="shared" si="1"/>
        <v>5.3486160900054642</v>
      </c>
      <c r="G30" s="10">
        <f t="shared" si="1"/>
        <v>5.0743826150560949</v>
      </c>
    </row>
    <row r="31" spans="1:7">
      <c r="A31" s="7" t="s">
        <v>109</v>
      </c>
      <c r="B31" s="7" t="s">
        <v>6</v>
      </c>
      <c r="C31" s="7" t="s">
        <v>99</v>
      </c>
      <c r="D31" s="7" t="s">
        <v>6</v>
      </c>
      <c r="E31" s="4">
        <f t="array" ref="E31">((INDEX(E$4:E$20,MATCH($C31,$A$4:$A$20,0))+INDEX(E$4:E$20,MATCH($D31,$A$4:$A$20,0)))-(INDEX(E$4:E$20,MATCH($A31,$A$4:$A$20,0))+INDEX(E$4:E$20,MATCH($B31,$A$4:$A$20,0))))</f>
        <v>-9.7458900000000028</v>
      </c>
      <c r="F31" s="4">
        <f t="shared" si="1"/>
        <v>175.40361634999539</v>
      </c>
      <c r="G31" s="20">
        <f t="shared" si="1"/>
        <v>174.94352372998398</v>
      </c>
    </row>
    <row r="32" spans="1:7">
      <c r="A32" t="s">
        <v>104</v>
      </c>
      <c r="B32" t="s">
        <v>6</v>
      </c>
      <c r="C32" t="s">
        <v>100</v>
      </c>
      <c r="D32" t="s">
        <v>6</v>
      </c>
      <c r="E32" s="1">
        <f t="array" ref="E32">((INDEX(E$4:E$20,MATCH($C32,$A$4:$A$20,0))+INDEX(E$4:E$20,MATCH($D32,$A$4:$A$20,0)))-(INDEX(E$4:E$20,MATCH($A32,$A$4:$A$20,0))+INDEX(E$4:E$20,MATCH($B32,$A$4:$A$20,0))))</f>
        <v>-10.480420000000009</v>
      </c>
      <c r="F32" s="1">
        <f t="shared" si="1"/>
        <v>60.37048444997059</v>
      </c>
      <c r="G32" s="10">
        <f t="shared" si="1"/>
        <v>59.302693600009988</v>
      </c>
    </row>
    <row r="33" spans="1:9">
      <c r="A33" t="s">
        <v>105</v>
      </c>
      <c r="B33" t="s">
        <v>6</v>
      </c>
      <c r="C33" t="s">
        <v>101</v>
      </c>
      <c r="D33" t="s">
        <v>6</v>
      </c>
      <c r="E33" s="1">
        <f t="array" ref="E33">((INDEX(E$4:E$20,MATCH($C33,$A$4:$A$20,0))+INDEX(E$4:E$20,MATCH($D33,$A$4:$A$20,0)))-(INDEX(E$4:E$20,MATCH($A33,$A$4:$A$20,0))+INDEX(E$4:E$20,MATCH($B33,$A$4:$A$20,0))))</f>
        <v>-1.6000999999999976</v>
      </c>
      <c r="F33" s="1">
        <f t="shared" si="1"/>
        <v>56.796916399978741</v>
      </c>
      <c r="G33" s="10">
        <f t="shared" si="1"/>
        <v>53.566002355038123</v>
      </c>
    </row>
    <row r="34" spans="1:9">
      <c r="A34" t="s">
        <v>106</v>
      </c>
      <c r="B34" t="s">
        <v>6</v>
      </c>
      <c r="C34" t="s">
        <v>102</v>
      </c>
      <c r="D34" t="s">
        <v>6</v>
      </c>
      <c r="E34" s="1">
        <f t="array" ref="E34">((INDEX(E$4:E$20,MATCH($C34,$A$4:$A$20,0))+INDEX(E$4:E$20,MATCH($D34,$A$4:$A$20,0)))-(INDEX(E$4:E$20,MATCH($A34,$A$4:$A$20,0))+INDEX(E$4:E$20,MATCH($B34,$A$4:$A$20,0))))</f>
        <v>-7.0342100000000016</v>
      </c>
      <c r="F34" s="1">
        <f t="shared" si="1"/>
        <v>80.452015025026938</v>
      </c>
      <c r="G34" s="10">
        <f t="shared" si="1"/>
        <v>77.907511700018844</v>
      </c>
    </row>
    <row r="35" spans="1:9">
      <c r="A35" t="s">
        <v>107</v>
      </c>
      <c r="B35" t="s">
        <v>6</v>
      </c>
      <c r="C35" t="s">
        <v>95</v>
      </c>
      <c r="D35" t="s">
        <v>6</v>
      </c>
      <c r="E35" s="1">
        <f t="array" ref="E35">((INDEX(E$4:E$20,MATCH($C35,$A$4:$A$20,0))+INDEX(E$4:E$20,MATCH($D35,$A$4:$A$20,0)))-(INDEX(E$4:E$20,MATCH($A35,$A$4:$A$20,0))+INDEX(E$4:E$20,MATCH($B35,$A$4:$A$20,0))))</f>
        <v>-2.7996100000000013</v>
      </c>
      <c r="F35" s="1">
        <f t="shared" si="1"/>
        <v>195.47249201501205</v>
      </c>
      <c r="G35" s="10">
        <f t="shared" si="1"/>
        <v>193.62248595000861</v>
      </c>
    </row>
    <row r="36" spans="1:9">
      <c r="A36" t="s">
        <v>108</v>
      </c>
      <c r="B36" t="s">
        <v>6</v>
      </c>
      <c r="C36" t="s">
        <v>96</v>
      </c>
      <c r="D36" t="s">
        <v>6</v>
      </c>
      <c r="E36" s="1">
        <f t="array" ref="E36">((INDEX(E$4:E$20,MATCH($C36,$A$4:$A$20,0))+INDEX(E$4:E$20,MATCH($D36,$A$4:$A$20,0)))-(INDEX(E$4:E$20,MATCH($A36,$A$4:$A$20,0))+INDEX(E$4:E$20,MATCH($B36,$A$4:$A$20,0))))</f>
        <v>-0.51573999999999387</v>
      </c>
      <c r="F36" s="1">
        <f t="shared" si="1"/>
        <v>281.99124988998943</v>
      </c>
      <c r="G36" s="10">
        <f t="shared" si="1"/>
        <v>282.3872277999568</v>
      </c>
    </row>
    <row r="37" spans="1:9">
      <c r="A37" t="s">
        <v>109</v>
      </c>
      <c r="B37" t="s">
        <v>6</v>
      </c>
      <c r="C37" t="s">
        <v>97</v>
      </c>
      <c r="D37" t="s">
        <v>6</v>
      </c>
      <c r="E37" s="1">
        <f t="array" ref="E37">((INDEX(E$4:E$20,MATCH($C37,$A$4:$A$20,0))+INDEX(E$4:E$20,MATCH($D37,$A$4:$A$20,0)))-(INDEX(E$4:E$20,MATCH($A37,$A$4:$A$20,0))+INDEX(E$4:E$20,MATCH($B37,$A$4:$A$20,0))))</f>
        <v>-2.0319900000000075</v>
      </c>
      <c r="F37" s="1">
        <f t="shared" si="1"/>
        <v>117.9067416500079</v>
      </c>
      <c r="G37" s="10">
        <f t="shared" si="1"/>
        <v>118.96103743000855</v>
      </c>
    </row>
    <row r="38" spans="1:9">
      <c r="A38" t="s">
        <v>108</v>
      </c>
      <c r="B38" t="s">
        <v>6</v>
      </c>
      <c r="C38" t="s">
        <v>98</v>
      </c>
      <c r="D38" t="s">
        <v>6</v>
      </c>
      <c r="E38" s="1">
        <f t="array" ref="E38">((INDEX(E$4:E$20,MATCH($C38,$A$4:$A$20,0))+INDEX(E$4:E$20,MATCH($D38,$A$4:$A$20,0)))-(INDEX(E$4:E$20,MATCH($A38,$A$4:$A$20,0))+INDEX(E$4:E$20,MATCH($B38,$A$4:$A$20,0))))</f>
        <v>0.71887999999999863</v>
      </c>
      <c r="F38" s="1">
        <f t="shared" si="1"/>
        <v>40.632264255038436</v>
      </c>
      <c r="G38" s="10">
        <f t="shared" si="1"/>
        <v>43.084008665038951</v>
      </c>
    </row>
    <row r="39" spans="1:9">
      <c r="A39" s="6" t="s">
        <v>110</v>
      </c>
      <c r="B39" s="6" t="s">
        <v>6</v>
      </c>
      <c r="C39" s="6" t="s">
        <v>99</v>
      </c>
      <c r="D39" s="6" t="s">
        <v>6</v>
      </c>
      <c r="E39" s="3">
        <f t="array" ref="E39">((INDEX(E$4:E$20,MATCH($C39,$A$4:$A$20,0))+INDEX(E$4:E$20,MATCH($D39,$A$4:$A$20,0)))-(INDEX(E$4:E$20,MATCH($A39,$A$4:$A$20,0))+INDEX(E$4:E$20,MATCH($B39,$A$4:$A$20,0))))</f>
        <v>-15.491810000000001</v>
      </c>
      <c r="F39" s="3">
        <f t="shared" si="1"/>
        <v>181.72870839998009</v>
      </c>
      <c r="G39" s="16">
        <f t="shared" si="1"/>
        <v>181.59585809995733</v>
      </c>
    </row>
    <row r="40" spans="1:9">
      <c r="H40" s="1"/>
      <c r="I40" s="1"/>
    </row>
    <row r="41" spans="1:9">
      <c r="H41" s="1"/>
      <c r="I41" s="1"/>
    </row>
    <row r="42" spans="1:9">
      <c r="H42" s="1"/>
      <c r="I42" s="1"/>
    </row>
    <row r="43" spans="1:9">
      <c r="H43" s="1"/>
      <c r="I43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Table S1</vt:lpstr>
      <vt:lpstr>Table S2</vt:lpstr>
      <vt:lpstr>Table S3</vt:lpstr>
    </vt:vector>
  </TitlesOfParts>
  <Company>University of Sydney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 Chan</dc:creator>
  <cp:lastModifiedBy>Bun Chan</cp:lastModifiedBy>
  <dcterms:created xsi:type="dcterms:W3CDTF">2017-06-10T07:08:16Z</dcterms:created>
  <dcterms:modified xsi:type="dcterms:W3CDTF">2017-11-29T16:05:59Z</dcterms:modified>
</cp:coreProperties>
</file>