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up/Documents/"/>
    </mc:Choice>
  </mc:AlternateContent>
  <bookViews>
    <workbookView xWindow="0" yWindow="460" windowWidth="25600" windowHeight="14620" tabRatio="500" activeTab="5"/>
  </bookViews>
  <sheets>
    <sheet name="Geochem Data" sheetId="1" r:id="rId1"/>
    <sheet name="Iron Data" sheetId="2" r:id="rId2"/>
    <sheet name="Sulfide Data" sheetId="3" r:id="rId3"/>
    <sheet name="TOC Data" sheetId="4" r:id="rId4"/>
    <sheet name="IC data" sheetId="5" r:id="rId5"/>
    <sheet name="XRD Data" sheetId="6" r:id="rId6"/>
    <sheet name="Sediment Extraction Data" sheetId="7" r:id="rId7"/>
  </sheets>
  <externalReferences>
    <externalReference r:id="rId8"/>
    <externalReference r:id="rId9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" l="1"/>
  <c r="G8" i="4"/>
  <c r="F8" i="4"/>
  <c r="E8" i="4"/>
  <c r="D8" i="4"/>
  <c r="C8" i="4"/>
  <c r="B8" i="4"/>
  <c r="A8" i="4"/>
  <c r="B24" i="2"/>
  <c r="B23" i="2"/>
  <c r="B22" i="2"/>
  <c r="B21" i="2"/>
  <c r="Z11" i="2"/>
  <c r="Y11" i="2"/>
  <c r="X11" i="2"/>
  <c r="W11" i="2"/>
  <c r="V11" i="2"/>
  <c r="Z10" i="2"/>
  <c r="Y10" i="2"/>
  <c r="X10" i="2"/>
  <c r="W10" i="2"/>
  <c r="V10" i="2"/>
  <c r="AM9" i="2"/>
  <c r="AL9" i="2"/>
  <c r="AK9" i="2"/>
  <c r="AJ9" i="2"/>
  <c r="AI9" i="2"/>
  <c r="Z9" i="2"/>
  <c r="Y9" i="2"/>
  <c r="X9" i="2"/>
  <c r="W9" i="2"/>
  <c r="V9" i="2"/>
  <c r="M9" i="2"/>
  <c r="L9" i="2"/>
  <c r="K9" i="2"/>
  <c r="J9" i="2"/>
  <c r="I9" i="2"/>
  <c r="AM8" i="2"/>
  <c r="AL8" i="2"/>
  <c r="AK8" i="2"/>
  <c r="AJ8" i="2"/>
  <c r="AI8" i="2"/>
  <c r="Z8" i="2"/>
  <c r="Y8" i="2"/>
  <c r="X8" i="2"/>
  <c r="W8" i="2"/>
  <c r="V8" i="2"/>
  <c r="M8" i="2"/>
  <c r="L8" i="2"/>
  <c r="K8" i="2"/>
  <c r="J8" i="2"/>
  <c r="I8" i="2"/>
  <c r="AM7" i="2"/>
  <c r="AL7" i="2"/>
  <c r="AK7" i="2"/>
  <c r="AJ7" i="2"/>
  <c r="AI7" i="2"/>
  <c r="Z7" i="2"/>
  <c r="S7" i="2"/>
  <c r="Y7" i="2"/>
  <c r="X7" i="2"/>
  <c r="Q7" i="2"/>
  <c r="W7" i="2"/>
  <c r="V7" i="2"/>
  <c r="M7" i="2"/>
  <c r="L7" i="2"/>
  <c r="K7" i="2"/>
  <c r="J7" i="2"/>
  <c r="I7" i="2"/>
  <c r="AM6" i="2"/>
  <c r="AL6" i="2"/>
  <c r="AK6" i="2"/>
  <c r="AJ6" i="2"/>
  <c r="AI6" i="2"/>
  <c r="Z6" i="2"/>
  <c r="Y6" i="2"/>
  <c r="X6" i="2"/>
  <c r="W6" i="2"/>
  <c r="V6" i="2"/>
  <c r="M6" i="2"/>
  <c r="L6" i="2"/>
  <c r="K6" i="2"/>
  <c r="J6" i="2"/>
  <c r="I6" i="2"/>
  <c r="AM5" i="2"/>
  <c r="AL5" i="2"/>
  <c r="AK5" i="2"/>
  <c r="AJ5" i="2"/>
  <c r="AI5" i="2"/>
  <c r="Z5" i="2"/>
  <c r="Y5" i="2"/>
  <c r="X5" i="2"/>
  <c r="W5" i="2"/>
  <c r="V5" i="2"/>
  <c r="M5" i="2"/>
  <c r="L5" i="2"/>
  <c r="K5" i="2"/>
  <c r="J5" i="2"/>
  <c r="I5" i="2"/>
  <c r="AM4" i="2"/>
  <c r="AL4" i="2"/>
  <c r="AK4" i="2"/>
  <c r="AJ4" i="2"/>
  <c r="AI4" i="2"/>
  <c r="Z4" i="2"/>
  <c r="Y4" i="2"/>
  <c r="X4" i="2"/>
  <c r="W4" i="2"/>
  <c r="V4" i="2"/>
  <c r="M4" i="2"/>
  <c r="L4" i="2"/>
  <c r="K4" i="2"/>
  <c r="J4" i="2"/>
  <c r="I4" i="2"/>
  <c r="AM3" i="2"/>
  <c r="AL3" i="2"/>
  <c r="AK3" i="2"/>
  <c r="AJ3" i="2"/>
  <c r="AI3" i="2"/>
  <c r="Z3" i="2"/>
  <c r="Y3" i="2"/>
  <c r="X3" i="2"/>
  <c r="W3" i="2"/>
  <c r="V3" i="2"/>
  <c r="M3" i="2"/>
  <c r="L3" i="2"/>
  <c r="K3" i="2"/>
  <c r="J3" i="2"/>
  <c r="I3" i="2"/>
</calcChain>
</file>

<file path=xl/sharedStrings.xml><?xml version="1.0" encoding="utf-8"?>
<sst xmlns="http://schemas.openxmlformats.org/spreadsheetml/2006/main" count="844" uniqueCount="153">
  <si>
    <t>A72</t>
  </si>
  <si>
    <t>Isotope</t>
  </si>
  <si>
    <t>Concentration AVG</t>
  </si>
  <si>
    <t>Sr88(LR)</t>
  </si>
  <si>
    <t>Mo98(LR)</t>
  </si>
  <si>
    <t>Hg200(LR)</t>
  </si>
  <si>
    <t>Pb208(LR)</t>
  </si>
  <si>
    <t>Cr53(MR)</t>
  </si>
  <si>
    <t>Cu65(MR)</t>
  </si>
  <si>
    <t>Zn66(MR)</t>
  </si>
  <si>
    <t>As75(HR)</t>
  </si>
  <si>
    <t>A72 DOC Microcosm 1</t>
  </si>
  <si>
    <t>A72 DOC Microcosm 2</t>
  </si>
  <si>
    <t>A72 DOC Microcosm 3</t>
  </si>
  <si>
    <t>Mo95(LR)</t>
  </si>
  <si>
    <t>A72 Negative Control (No Carbon Added)</t>
  </si>
  <si>
    <t>A72 Positive Control (Acetate Added)</t>
  </si>
  <si>
    <t>Time 0</t>
  </si>
  <si>
    <t>Time 1</t>
  </si>
  <si>
    <t>Time 2</t>
  </si>
  <si>
    <t>Time 3</t>
  </si>
  <si>
    <t>Time 4</t>
  </si>
  <si>
    <t>Time 5</t>
  </si>
  <si>
    <t>Time 6</t>
  </si>
  <si>
    <t>Oxbow DOC Microcosm 1</t>
  </si>
  <si>
    <t>Oxbow DOC Microcosm 2</t>
  </si>
  <si>
    <t>Oxbow DOC Microcosm 3</t>
  </si>
  <si>
    <t>Oxbow Negative Control (No Carbon Added)</t>
  </si>
  <si>
    <t>Oxbow Positive Control (Acetate Added)</t>
  </si>
  <si>
    <t>32nd Street Bridge DOC Microcosm 1</t>
  </si>
  <si>
    <t>32nd Street Bridge DOC Microcosm 2</t>
  </si>
  <si>
    <t>32nd Street Bridge DOC Microcosm 3</t>
  </si>
  <si>
    <t>32nd Street Bridge Negative Control (No Carbon Added)</t>
  </si>
  <si>
    <t>32nd Street Bridge Positive Control (Acetate Added)</t>
  </si>
  <si>
    <t>0 Days</t>
  </si>
  <si>
    <t>4 Days</t>
  </si>
  <si>
    <t>7 Days</t>
  </si>
  <si>
    <t>14 Days</t>
  </si>
  <si>
    <t>21 Days</t>
  </si>
  <si>
    <t>24 Days</t>
  </si>
  <si>
    <t>28 Days</t>
  </si>
  <si>
    <t>Acetate Concentration (mM)</t>
  </si>
  <si>
    <t>D.O.C.</t>
  </si>
  <si>
    <t>No Carbon</t>
  </si>
  <si>
    <t>Acetate</t>
  </si>
  <si>
    <t>Autoclaved</t>
  </si>
  <si>
    <t>Date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</si>
  <si>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</si>
  <si>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</si>
  <si>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</si>
  <si>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</si>
  <si>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</si>
  <si>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</si>
  <si>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</si>
  <si>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</si>
  <si>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</si>
  <si>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</si>
  <si>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O1</t>
  </si>
  <si>
    <t>O2</t>
  </si>
  <si>
    <t>O3</t>
  </si>
  <si>
    <t>O4</t>
  </si>
  <si>
    <t>O5</t>
  </si>
  <si>
    <t>A6</t>
  </si>
  <si>
    <t>B6</t>
  </si>
  <si>
    <t>O6</t>
  </si>
  <si>
    <t>BB1</t>
  </si>
  <si>
    <t>BB2</t>
  </si>
  <si>
    <t>BB3</t>
  </si>
  <si>
    <t>BB4</t>
  </si>
  <si>
    <t>T=0</t>
  </si>
  <si>
    <t>T=1</t>
  </si>
  <si>
    <t>T=2</t>
  </si>
  <si>
    <t>T=3</t>
  </si>
  <si>
    <t>17 Days</t>
  </si>
  <si>
    <t>T=4</t>
  </si>
  <si>
    <r>
      <t xml:space="preserve">21 Days </t>
    </r>
    <r>
      <rPr>
        <b/>
        <sz val="12"/>
        <color rgb="FF0000FF"/>
        <rFont val="Calibri"/>
        <scheme val="minor"/>
      </rPr>
      <t>*</t>
    </r>
  </si>
  <si>
    <t>T=5</t>
  </si>
  <si>
    <t>T=6</t>
  </si>
  <si>
    <r>
      <t xml:space="preserve">7 Days </t>
    </r>
    <r>
      <rPr>
        <b/>
        <sz val="12"/>
        <color rgb="FF008000"/>
        <rFont val="Calibri"/>
        <scheme val="minor"/>
      </rPr>
      <t>*</t>
    </r>
  </si>
  <si>
    <t>T=7</t>
  </si>
  <si>
    <t>11 Days</t>
  </si>
  <si>
    <t>Sulfate Concentration (mM)</t>
  </si>
  <si>
    <r>
      <t xml:space="preserve">* ~ 20 mM sulfate added </t>
    </r>
    <r>
      <rPr>
        <b/>
        <u/>
        <sz val="12"/>
        <color rgb="FF0000FF"/>
        <rFont val="Calibri"/>
        <scheme val="minor"/>
      </rPr>
      <t>before</t>
    </r>
    <r>
      <rPr>
        <b/>
        <sz val="12"/>
        <color rgb="FF0000FF"/>
        <rFont val="Calibri"/>
        <scheme val="minor"/>
      </rPr>
      <t xml:space="preserve"> sample taken for IC analysis</t>
    </r>
  </si>
  <si>
    <r>
      <t xml:space="preserve">* ~ 20 mM sulfate added </t>
    </r>
    <r>
      <rPr>
        <b/>
        <u/>
        <sz val="12"/>
        <color rgb="FF008000"/>
        <rFont val="Calibri"/>
        <scheme val="minor"/>
      </rPr>
      <t>after</t>
    </r>
    <r>
      <rPr>
        <b/>
        <sz val="12"/>
        <color rgb="FF008000"/>
        <rFont val="Calibri"/>
        <scheme val="minor"/>
      </rPr>
      <t xml:space="preserve"> sample taken for IC analysis</t>
    </r>
  </si>
  <si>
    <t>32B</t>
  </si>
  <si>
    <t>Oxbow</t>
  </si>
  <si>
    <t>T=X</t>
  </si>
  <si>
    <t>1 (DOC)</t>
  </si>
  <si>
    <t>2 (DOC)</t>
  </si>
  <si>
    <t>3 (DOC)</t>
  </si>
  <si>
    <t>(Acetate)</t>
  </si>
  <si>
    <t>(Control)</t>
  </si>
  <si>
    <t>Extra</t>
  </si>
  <si>
    <t>FeCl2 Concentration (mM)</t>
  </si>
  <si>
    <t>Absorbance</t>
  </si>
  <si>
    <t>TC</t>
  </si>
  <si>
    <t>NPOC</t>
  </si>
  <si>
    <t>STD Dev</t>
  </si>
  <si>
    <t>32B River Water</t>
  </si>
  <si>
    <r>
      <t>Na</t>
    </r>
    <r>
      <rPr>
        <b/>
        <vertAlign val="subscript"/>
        <sz val="12"/>
        <color theme="1"/>
        <rFont val="Calibri"/>
        <scheme val="minor"/>
      </rPr>
      <t>2</t>
    </r>
    <r>
      <rPr>
        <b/>
        <sz val="12"/>
        <color theme="1"/>
        <rFont val="Calibri"/>
        <family val="2"/>
        <scheme val="minor"/>
      </rPr>
      <t>S (μM)</t>
    </r>
  </si>
  <si>
    <t>Abs. (665 nm)</t>
  </si>
  <si>
    <t>A72 River Water</t>
  </si>
  <si>
    <t>River Water Concentrated DOC</t>
  </si>
  <si>
    <t>Run 2 10/13/15</t>
  </si>
  <si>
    <t>Run 1 10/13/15 1:10 Dilution</t>
  </si>
  <si>
    <t>Minerals</t>
  </si>
  <si>
    <t>Jarosite</t>
  </si>
  <si>
    <t>Lepidocrocite</t>
  </si>
  <si>
    <t>Quartz</t>
  </si>
  <si>
    <t>Muscovite</t>
  </si>
  <si>
    <t>Orthoclase</t>
  </si>
  <si>
    <t>Illite</t>
  </si>
  <si>
    <t>Chamosite</t>
  </si>
  <si>
    <t>Location</t>
  </si>
  <si>
    <t>Albite</t>
  </si>
  <si>
    <t>AlPO4</t>
  </si>
  <si>
    <t>Zeolite group</t>
  </si>
  <si>
    <t>Amphibole</t>
  </si>
  <si>
    <t>A72 DOC 28 Days</t>
  </si>
  <si>
    <t>A72 No Carbon 28 Days</t>
  </si>
  <si>
    <t>A72 Acetate 28 Days</t>
  </si>
  <si>
    <t>32nd Street Bridge DOC 28 Days</t>
  </si>
  <si>
    <t>32nd Street Bridge No Carbon 28 Days</t>
  </si>
  <si>
    <t>32nd Street Bridge Acetate 28 Days</t>
  </si>
  <si>
    <t>Oxbow Park DOC 28 Days</t>
  </si>
  <si>
    <t>Oxbow Park No Carbon 28 Days</t>
  </si>
  <si>
    <t>Oxbow Park Acetate 28 Days</t>
  </si>
  <si>
    <t>A72 0 Days</t>
  </si>
  <si>
    <t>32nd Street Bridge 0 Days</t>
  </si>
  <si>
    <t>Oxbow Park 0 Days</t>
  </si>
  <si>
    <t>Anorthoclase</t>
  </si>
  <si>
    <t>Cu std dev</t>
  </si>
  <si>
    <t>Fe std dev</t>
  </si>
  <si>
    <t>Mg std dev</t>
  </si>
  <si>
    <t>Oxbow Park</t>
  </si>
  <si>
    <t>32nd Street Bridge</t>
  </si>
  <si>
    <t>As Average (mg kg-1)</t>
  </si>
  <si>
    <t>Cu Average (mg kg-1)</t>
  </si>
  <si>
    <t>As std dev</t>
  </si>
  <si>
    <t>Fe Average (mg kg-1)</t>
  </si>
  <si>
    <t>Mg Average (mg kg-1)</t>
  </si>
  <si>
    <t>Mn Average (mg kg-1)</t>
  </si>
  <si>
    <t>Mn std dev</t>
  </si>
  <si>
    <t>Mo Average (mg kg-1)</t>
  </si>
  <si>
    <t>Mo std dev</t>
  </si>
  <si>
    <t>Pb Average (mg kg-1)</t>
  </si>
  <si>
    <t>Pb std dev</t>
  </si>
  <si>
    <t>Sr Average (mg kg-1)</t>
  </si>
  <si>
    <t>Sr std dev</t>
  </si>
  <si>
    <t>Zn Average (mg kg-1)</t>
  </si>
  <si>
    <t>Zn std dev</t>
  </si>
  <si>
    <t>Hg std dev</t>
  </si>
  <si>
    <t>Hg Average (ug kg-1)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</si>
</sst>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scheme val="minor"/>
    </font>
    <font>
      <b/>
      <sz val="12"/>
      <color rgb="FFFF0000"/>
      <name val="Calibri"/>
      <scheme val="minor"/>
    </font>
    <font>
      <b/>
      <sz val="14"/>
      <color theme="1"/>
      <name val="Calibri"/>
      <scheme val="minor"/>
    </font>
    <font>
      <b/>
      <sz val="12"/>
      <name val="Calibri"/>
      <scheme val="minor"/>
    </font>
    <font>
      <b/>
      <sz val="12"/>
      <color rgb="FF0000FF"/>
      <name val="Calibri"/>
      <scheme val="minor"/>
    </font>
    <font>
      <b/>
      <sz val="12"/>
      <color rgb="FF008000"/>
      <name val="Calibri"/>
      <scheme val="minor"/>
    </font>
    <font>
      <b/>
      <u/>
      <sz val="12"/>
      <color rgb="FF0000FF"/>
      <name val="Calibri"/>
      <scheme val="minor"/>
    </font>
    <font>
      <b/>
      <u/>
      <sz val="12"/>
      <color rgb="FF008000"/>
      <name val="Calibri"/>
      <scheme val="minor"/>
    </font>
    <font>
      <sz val="12"/>
      <name val="Calibri"/>
      <scheme val="minor"/>
    </font>
    <font>
      <b/>
      <vertAlign val="subscript"/>
      <sz val="12"/>
      <color theme="1"/>
      <name val="Calibri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0" fontId="5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64" fontId="0" fillId="7" borderId="20" xfId="0" applyNumberFormat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3" xfId="0" applyNumberFormat="1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164" fontId="0" fillId="7" borderId="9" xfId="0" applyNumberForma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7" fillId="7" borderId="6" xfId="0" applyNumberFormat="1" applyFont="1" applyFill="1" applyBorder="1" applyAlignment="1">
      <alignment horizontal="center"/>
    </xf>
    <xf numFmtId="164" fontId="7" fillId="7" borderId="0" xfId="0" applyNumberFormat="1" applyFont="1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2" xfId="0" applyNumberFormat="1" applyBorder="1" applyAlignment="1">
      <alignment horizontal="center"/>
    </xf>
    <xf numFmtId="164" fontId="0" fillId="0" borderId="0" xfId="0" applyNumberFormat="1" applyFill="1" applyBorder="1"/>
    <xf numFmtId="0" fontId="7" fillId="0" borderId="6" xfId="0" applyFont="1" applyFill="1" applyBorder="1"/>
    <xf numFmtId="0" fontId="9" fillId="0" borderId="0" xfId="0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7" fillId="0" borderId="22" xfId="0" applyFont="1" applyFill="1" applyBorder="1"/>
    <xf numFmtId="0" fontId="9" fillId="0" borderId="25" xfId="0" applyFon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0" fontId="7" fillId="0" borderId="27" xfId="0" applyFont="1" applyBorder="1" applyAlignment="1">
      <alignment horizontal="center"/>
    </xf>
    <xf numFmtId="164" fontId="0" fillId="9" borderId="8" xfId="0" applyNumberFormat="1" applyFill="1" applyBorder="1" applyAlignment="1">
      <alignment horizontal="center"/>
    </xf>
    <xf numFmtId="0" fontId="0" fillId="0" borderId="0" xfId="0" applyFill="1" applyBorder="1"/>
    <xf numFmtId="164" fontId="0" fillId="9" borderId="9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14" fontId="0" fillId="12" borderId="1" xfId="0" applyNumberFormat="1" applyFill="1" applyBorder="1"/>
    <xf numFmtId="14" fontId="0" fillId="13" borderId="1" xfId="0" applyNumberFormat="1" applyFill="1" applyBorder="1"/>
    <xf numFmtId="14" fontId="0" fillId="14" borderId="1" xfId="0" applyNumberFormat="1" applyFill="1" applyBorder="1"/>
    <xf numFmtId="14" fontId="0" fillId="0" borderId="0" xfId="0" applyNumberFormat="1"/>
    <xf numFmtId="0" fontId="0" fillId="20" borderId="1" xfId="0" applyFill="1" applyBorder="1"/>
    <xf numFmtId="0" fontId="14" fillId="14" borderId="1" xfId="0" applyFont="1" applyFill="1" applyBorder="1"/>
    <xf numFmtId="0" fontId="14" fillId="0" borderId="1" xfId="0" applyFont="1" applyBorder="1"/>
    <xf numFmtId="0" fontId="1" fillId="22" borderId="1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13" borderId="0" xfId="0" applyFill="1"/>
    <xf numFmtId="0" fontId="5" fillId="13" borderId="1" xfId="0" applyFont="1" applyFill="1" applyBorder="1"/>
    <xf numFmtId="0" fontId="5" fillId="0" borderId="1" xfId="0" applyFont="1" applyFill="1" applyBorder="1"/>
    <xf numFmtId="0" fontId="5" fillId="23" borderId="1" xfId="0" applyFont="1" applyFill="1" applyBorder="1"/>
    <xf numFmtId="0" fontId="0" fillId="19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14" fontId="0" fillId="19" borderId="1" xfId="0" applyNumberForma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externalLink" Target="externalLinks/externalLink2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Ferrozine Assay Standard Curve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0299339742588834"/>
                  <c:y val="0.1621844167289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.0"/>
            <c:dispRSqr val="0"/>
            <c:dispEq val="1"/>
            <c:trendlineLbl>
              <c:layout>
                <c:manualLayout>
                  <c:x val="-0.0685708549887355"/>
                  <c:y val="0.00785409123129682"/>
                </c:manualLayout>
              </c:layout>
              <c:numFmt formatCode="General" sourceLinked="0"/>
            </c:trendlineLbl>
          </c:trendline>
          <c:xVal>
            <c:numRef>
              <c:f>'[1]Ferrozine Standard Curve'!$A$3:$A$9</c:f>
              <c:numCache>
                <c:formatCode>General</c:formatCode>
                <c:ptCount val="7"/>
                <c:pt idx="0">
                  <c:v>20.0</c:v>
                </c:pt>
                <c:pt idx="1">
                  <c:v>10.0</c:v>
                </c:pt>
                <c:pt idx="2">
                  <c:v>5.0</c:v>
                </c:pt>
                <c:pt idx="3">
                  <c:v>2.5</c:v>
                </c:pt>
                <c:pt idx="4">
                  <c:v>1.0</c:v>
                </c:pt>
                <c:pt idx="5">
                  <c:v>0.5</c:v>
                </c:pt>
                <c:pt idx="6">
                  <c:v>0.25</c:v>
                </c:pt>
              </c:numCache>
            </c:numRef>
          </c:xVal>
          <c:yVal>
            <c:numRef>
              <c:f>'[1]Ferrozine Standard Curve'!$B$3:$B$9</c:f>
              <c:numCache>
                <c:formatCode>General</c:formatCode>
                <c:ptCount val="7"/>
                <c:pt idx="0">
                  <c:v>19.404</c:v>
                </c:pt>
                <c:pt idx="1">
                  <c:v>8.673</c:v>
                </c:pt>
                <c:pt idx="2">
                  <c:v>3.22</c:v>
                </c:pt>
                <c:pt idx="3">
                  <c:v>1.6</c:v>
                </c:pt>
                <c:pt idx="4">
                  <c:v>0.604</c:v>
                </c:pt>
                <c:pt idx="5">
                  <c:v>0.333</c:v>
                </c:pt>
                <c:pt idx="6">
                  <c:v>0.201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8384064"/>
        <c:axId val="-1748380944"/>
      </c:scatterChart>
      <c:valAx>
        <c:axId val="-174838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FeCl2 in mM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8380944"/>
        <c:crosses val="autoZero"/>
        <c:crossBetween val="midCat"/>
      </c:valAx>
      <c:valAx>
        <c:axId val="-174838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 at 562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838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Sulfide</a:t>
            </a:r>
            <a:r>
              <a:rPr lang="en-US" baseline="0"/>
              <a:t> (Na</a:t>
            </a:r>
            <a:r>
              <a:rPr lang="en-US" baseline="-25000"/>
              <a:t>2</a:t>
            </a:r>
            <a:r>
              <a:rPr lang="en-US" baseline="0"/>
              <a:t>S): Standard Curve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dLbls>
            <c:dLbl>
              <c:idx val="11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321705527100375"/>
                  <c:y val="0.11231231231231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 b="1" i="1">
                      <a:latin typeface="Apple Symbols"/>
                    </a:defRPr>
                  </a:pPr>
                  <a:endParaRPr lang="en-US"/>
                </a:p>
              </c:txPr>
            </c:trendlineLbl>
          </c:trendline>
          <c:xVal>
            <c:numRef>
              <c:f>[2]Sheet1!$A$3:$A$14</c:f>
              <c:numCache>
                <c:formatCode>General</c:formatCode>
                <c:ptCount val="12"/>
                <c:pt idx="0">
                  <c:v>100.0</c:v>
                </c:pt>
                <c:pt idx="1">
                  <c:v>90.0</c:v>
                </c:pt>
                <c:pt idx="2">
                  <c:v>80.0</c:v>
                </c:pt>
                <c:pt idx="3">
                  <c:v>70.0</c:v>
                </c:pt>
                <c:pt idx="4">
                  <c:v>60.0</c:v>
                </c:pt>
                <c:pt idx="5">
                  <c:v>50.0</c:v>
                </c:pt>
                <c:pt idx="6">
                  <c:v>40.0</c:v>
                </c:pt>
                <c:pt idx="7">
                  <c:v>30.0</c:v>
                </c:pt>
                <c:pt idx="8">
                  <c:v>20.0</c:v>
                </c:pt>
                <c:pt idx="9">
                  <c:v>10.0</c:v>
                </c:pt>
                <c:pt idx="10">
                  <c:v>5.0</c:v>
                </c:pt>
                <c:pt idx="11">
                  <c:v>1.0</c:v>
                </c:pt>
              </c:numCache>
            </c:numRef>
          </c:xVal>
          <c:yVal>
            <c:numRef>
              <c:f>[2]Sheet1!$B$3:$B$14</c:f>
              <c:numCache>
                <c:formatCode>General</c:formatCode>
                <c:ptCount val="12"/>
                <c:pt idx="0">
                  <c:v>1.231</c:v>
                </c:pt>
                <c:pt idx="1">
                  <c:v>1.14</c:v>
                </c:pt>
                <c:pt idx="2">
                  <c:v>0.967</c:v>
                </c:pt>
                <c:pt idx="3">
                  <c:v>0.84</c:v>
                </c:pt>
                <c:pt idx="4">
                  <c:v>0.76</c:v>
                </c:pt>
                <c:pt idx="5">
                  <c:v>0.605</c:v>
                </c:pt>
                <c:pt idx="6">
                  <c:v>0.473</c:v>
                </c:pt>
                <c:pt idx="7">
                  <c:v>0.324</c:v>
                </c:pt>
                <c:pt idx="8">
                  <c:v>0.201</c:v>
                </c:pt>
                <c:pt idx="9">
                  <c:v>0.086</c:v>
                </c:pt>
                <c:pt idx="10">
                  <c:v>0.03</c:v>
                </c:pt>
                <c:pt idx="11">
                  <c:v>0.003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8419984"/>
        <c:axId val="-1748416592"/>
      </c:scatterChart>
      <c:valAx>
        <c:axId val="-174841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>
                    <a:latin typeface="Arial"/>
                  </a:rPr>
                  <a:t>Micromoles</a:t>
                </a:r>
                <a:r>
                  <a:rPr lang="en-US" sz="1800" b="1" i="0" baseline="0">
                    <a:latin typeface="Arial"/>
                  </a:rPr>
                  <a:t> of Na</a:t>
                </a:r>
                <a:r>
                  <a:rPr lang="en-US" sz="1800" b="1" i="0" baseline="-25000">
                    <a:latin typeface="Arial"/>
                  </a:rPr>
                  <a:t>2</a:t>
                </a:r>
                <a:r>
                  <a:rPr lang="en-US" sz="1800" b="1" i="0" baseline="0">
                    <a:latin typeface="Arial"/>
                  </a:rPr>
                  <a:t>S</a:t>
                </a:r>
                <a:endParaRPr lang="en-US" sz="1800" b="1" i="0">
                  <a:latin typeface="Arial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748416592"/>
        <c:crosses val="autoZero"/>
        <c:crossBetween val="midCat"/>
      </c:valAx>
      <c:valAx>
        <c:axId val="-174841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>
                    <a:latin typeface="Arial"/>
                  </a:rPr>
                  <a:t>Absorbance</a:t>
                </a:r>
                <a:r>
                  <a:rPr lang="en-US" sz="1800" baseline="0">
                    <a:latin typeface="Arial"/>
                  </a:rPr>
                  <a:t> (665 nm)</a:t>
                </a:r>
                <a:endParaRPr lang="en-US" sz="1800">
                  <a:latin typeface="Arial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748419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23</xdr:row>
      <xdr:rowOff>142875</xdr:rowOff>
    </xdr:from>
    <xdr:to>
      <xdr:col>10</xdr:col>
      <xdr:colOff>347662</xdr:colOff>
      <xdr:row>37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</xdr:row>
      <xdr:rowOff>101600</xdr:rowOff>
    </xdr:from>
    <xdr:to>
      <xdr:col>9</xdr:col>
      <xdr:colOff>812800</xdr:colOff>
      <xdr:row>36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eymsaup/Downloads/Colorado%20River%20Project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eymsaup/Downloads/Sulfide%20Standard%20Curve_28May2014M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Ferrozine"/>
      <sheetName val="Sheet1"/>
      <sheetName val="Ferrozine Standard Curve"/>
      <sheetName val="Sulfide"/>
    </sheetNames>
    <sheetDataSet>
      <sheetData sheetId="0"/>
      <sheetData sheetId="1"/>
      <sheetData sheetId="2"/>
      <sheetData sheetId="3">
        <row r="3">
          <cell r="A3">
            <v>20</v>
          </cell>
          <cell r="B3">
            <v>19.404</v>
          </cell>
        </row>
        <row r="4">
          <cell r="A4">
            <v>10</v>
          </cell>
          <cell r="B4">
            <v>8.673</v>
          </cell>
        </row>
        <row r="5">
          <cell r="A5">
            <v>5</v>
          </cell>
          <cell r="B5">
            <v>3.22</v>
          </cell>
        </row>
        <row r="6">
          <cell r="A6">
            <v>2.5</v>
          </cell>
          <cell r="B6">
            <v>1.6</v>
          </cell>
        </row>
        <row r="7">
          <cell r="A7">
            <v>1</v>
          </cell>
          <cell r="B7">
            <v>0.60399999999999998</v>
          </cell>
        </row>
        <row r="8">
          <cell r="A8">
            <v>0.5</v>
          </cell>
          <cell r="B8">
            <v>0.33300000000000002</v>
          </cell>
        </row>
        <row r="9">
          <cell r="A9">
            <v>0.25</v>
          </cell>
          <cell r="B9">
            <v>0.20100000000000001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100</v>
          </cell>
          <cell r="B3">
            <v>1.2310000000000001</v>
          </cell>
        </row>
        <row r="4">
          <cell r="A4">
            <v>90</v>
          </cell>
          <cell r="B4">
            <v>1.1399999999999999</v>
          </cell>
        </row>
        <row r="5">
          <cell r="A5">
            <v>80</v>
          </cell>
          <cell r="B5">
            <v>0.96699999999999997</v>
          </cell>
        </row>
        <row r="6">
          <cell r="A6">
            <v>70</v>
          </cell>
          <cell r="B6">
            <v>0.84</v>
          </cell>
        </row>
        <row r="7">
          <cell r="A7">
            <v>60</v>
          </cell>
          <cell r="B7">
            <v>0.76</v>
          </cell>
        </row>
        <row r="8">
          <cell r="A8">
            <v>50</v>
          </cell>
          <cell r="B8">
            <v>0.60499999999999998</v>
          </cell>
        </row>
        <row r="9">
          <cell r="A9">
            <v>40</v>
          </cell>
          <cell r="B9">
            <v>0.47299999999999998</v>
          </cell>
        </row>
        <row r="10">
          <cell r="A10">
            <v>30</v>
          </cell>
          <cell r="B10">
            <v>0.32400000000000001</v>
          </cell>
        </row>
        <row r="11">
          <cell r="A11">
            <v>20</v>
          </cell>
          <cell r="B11">
            <v>0.20100000000000001</v>
          </cell>
        </row>
        <row r="12">
          <cell r="A12">
            <v>10</v>
          </cell>
          <cell r="B12">
            <v>8.5999999999999993E-2</v>
          </cell>
        </row>
        <row r="13">
          <cell r="A13">
            <v>5</v>
          </cell>
          <cell r="B13">
            <v>0.03</v>
          </cell>
        </row>
        <row r="14">
          <cell r="A14">
            <v>1</v>
          </cell>
          <cell r="B14">
            <v>3.0000000000000001E-3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topLeftCell="A12" workbookViewId="0">
      <selection activeCell="AK28" sqref="AK28"/>
    </sheetView>
  </sheetViews>
  <sheetFormatPr baseColWidth="10" defaultRowHeight="16" x14ac:dyDescent="0.2"/>
  <cols>
    <col min="1" max="1" width="10.83203125" style="112"/>
    <col min="2" max="2" width="16.83203125" style="5" bestFit="1" customWidth="1"/>
    <col min="3" max="3" width="16.83203125" style="7" bestFit="1" customWidth="1"/>
    <col min="4" max="4" width="16.83203125" style="5" bestFit="1" customWidth="1"/>
    <col min="5" max="5" width="16.83203125" style="7" bestFit="1" customWidth="1"/>
    <col min="6" max="6" width="16.83203125" style="5" bestFit="1" customWidth="1"/>
    <col min="7" max="7" width="16.83203125" style="7" bestFit="1" customWidth="1"/>
    <col min="8" max="8" width="16.83203125" style="5" bestFit="1" customWidth="1"/>
    <col min="9" max="9" width="10.83203125" style="112"/>
    <col min="10" max="10" width="16.83203125" style="5" bestFit="1" customWidth="1"/>
    <col min="11" max="11" width="16.83203125" style="7" bestFit="1" customWidth="1"/>
    <col min="12" max="12" width="16.83203125" style="5" bestFit="1" customWidth="1"/>
    <col min="13" max="13" width="16.83203125" style="7" bestFit="1" customWidth="1"/>
    <col min="14" max="14" width="16.83203125" style="5" bestFit="1" customWidth="1"/>
    <col min="15" max="15" width="16.83203125" style="7" bestFit="1" customWidth="1"/>
    <col min="16" max="16" width="16.83203125" style="5" bestFit="1" customWidth="1"/>
    <col min="17" max="17" width="10.83203125" style="112"/>
    <col min="18" max="18" width="16.83203125" style="5" bestFit="1" customWidth="1"/>
    <col min="19" max="19" width="16.83203125" style="7" bestFit="1" customWidth="1"/>
    <col min="20" max="20" width="16.83203125" style="5" bestFit="1" customWidth="1"/>
    <col min="21" max="21" width="16.83203125" style="7" bestFit="1" customWidth="1"/>
    <col min="22" max="22" width="16.83203125" style="5" bestFit="1" customWidth="1"/>
    <col min="23" max="23" width="16.83203125" style="7" bestFit="1" customWidth="1"/>
    <col min="24" max="24" width="16.83203125" style="5" bestFit="1" customWidth="1"/>
    <col min="25" max="25" width="10.83203125" style="112"/>
    <col min="26" max="26" width="16.83203125" style="5" bestFit="1" customWidth="1"/>
    <col min="27" max="27" width="16.83203125" style="7" bestFit="1" customWidth="1"/>
    <col min="28" max="28" width="16.83203125" style="5" bestFit="1" customWidth="1"/>
    <col min="29" max="29" width="16.83203125" style="7" bestFit="1" customWidth="1"/>
    <col min="30" max="30" width="16.83203125" style="5" bestFit="1" customWidth="1"/>
    <col min="31" max="31" width="16.83203125" style="7" bestFit="1" customWidth="1"/>
    <col min="32" max="32" width="16.83203125" style="5" bestFit="1" customWidth="1"/>
    <col min="33" max="33" width="10.83203125" style="112"/>
    <col min="34" max="34" width="16.83203125" style="5" bestFit="1" customWidth="1"/>
    <col min="35" max="35" width="16.83203125" style="7" bestFit="1" customWidth="1"/>
    <col min="36" max="36" width="16.83203125" style="5" bestFit="1" customWidth="1"/>
    <col min="37" max="37" width="16.83203125" style="7" bestFit="1" customWidth="1"/>
    <col min="38" max="38" width="16.83203125" style="5" bestFit="1" customWidth="1"/>
    <col min="39" max="39" width="16.83203125" style="7" bestFit="1" customWidth="1"/>
    <col min="40" max="40" width="16.83203125" style="5" bestFit="1" customWidth="1"/>
  </cols>
  <sheetData>
    <row r="1" spans="1:40" s="3" customFormat="1" x14ac:dyDescent="0.2">
      <c r="A1" s="118" t="s">
        <v>11</v>
      </c>
      <c r="B1" s="118"/>
      <c r="C1" s="118"/>
      <c r="D1" s="118"/>
      <c r="E1" s="118"/>
      <c r="F1" s="118"/>
      <c r="G1" s="118"/>
      <c r="H1" s="118"/>
      <c r="I1" s="118" t="s">
        <v>12</v>
      </c>
      <c r="J1" s="118"/>
      <c r="K1" s="118"/>
      <c r="L1" s="118"/>
      <c r="M1" s="118"/>
      <c r="N1" s="118"/>
      <c r="O1" s="118"/>
      <c r="P1" s="118"/>
      <c r="Q1" s="120" t="s">
        <v>13</v>
      </c>
      <c r="R1" s="120"/>
      <c r="S1" s="120"/>
      <c r="T1" s="120"/>
      <c r="U1" s="120"/>
      <c r="V1" s="120"/>
      <c r="W1" s="120"/>
      <c r="X1" s="120"/>
      <c r="Y1" s="120" t="s">
        <v>15</v>
      </c>
      <c r="Z1" s="120"/>
      <c r="AA1" s="120"/>
      <c r="AB1" s="120"/>
      <c r="AC1" s="120"/>
      <c r="AD1" s="120"/>
      <c r="AE1" s="120"/>
      <c r="AF1" s="120"/>
      <c r="AG1" s="120" t="s">
        <v>16</v>
      </c>
      <c r="AH1" s="120"/>
      <c r="AI1" s="120"/>
      <c r="AJ1" s="120"/>
      <c r="AK1" s="120"/>
      <c r="AL1" s="120"/>
      <c r="AM1" s="120"/>
      <c r="AN1" s="120"/>
    </row>
    <row r="2" spans="1:40" s="11" customFormat="1" x14ac:dyDescent="0.2">
      <c r="A2" s="111"/>
      <c r="B2" s="9" t="s">
        <v>17</v>
      </c>
      <c r="C2" s="10" t="s">
        <v>18</v>
      </c>
      <c r="D2" s="9" t="s">
        <v>19</v>
      </c>
      <c r="E2" s="10" t="s">
        <v>20</v>
      </c>
      <c r="F2" s="9" t="s">
        <v>21</v>
      </c>
      <c r="G2" s="10" t="s">
        <v>22</v>
      </c>
      <c r="H2" s="9" t="s">
        <v>23</v>
      </c>
      <c r="I2" s="111"/>
      <c r="J2" s="9" t="s">
        <v>17</v>
      </c>
      <c r="K2" s="10" t="s">
        <v>18</v>
      </c>
      <c r="L2" s="9" t="s">
        <v>19</v>
      </c>
      <c r="M2" s="10" t="s">
        <v>20</v>
      </c>
      <c r="N2" s="9" t="s">
        <v>21</v>
      </c>
      <c r="O2" s="10" t="s">
        <v>22</v>
      </c>
      <c r="P2" s="9" t="s">
        <v>23</v>
      </c>
      <c r="Q2" s="111"/>
      <c r="R2" s="9" t="s">
        <v>17</v>
      </c>
      <c r="S2" s="10" t="s">
        <v>18</v>
      </c>
      <c r="T2" s="9" t="s">
        <v>19</v>
      </c>
      <c r="U2" s="10" t="s">
        <v>20</v>
      </c>
      <c r="V2" s="9" t="s">
        <v>21</v>
      </c>
      <c r="W2" s="10" t="s">
        <v>22</v>
      </c>
      <c r="X2" s="9" t="s">
        <v>23</v>
      </c>
      <c r="Y2" s="111"/>
      <c r="Z2" s="9" t="s">
        <v>17</v>
      </c>
      <c r="AA2" s="10" t="s">
        <v>18</v>
      </c>
      <c r="AB2" s="9" t="s">
        <v>19</v>
      </c>
      <c r="AC2" s="10" t="s">
        <v>20</v>
      </c>
      <c r="AD2" s="9" t="s">
        <v>21</v>
      </c>
      <c r="AE2" s="10" t="s">
        <v>22</v>
      </c>
      <c r="AF2" s="9" t="s">
        <v>23</v>
      </c>
      <c r="AG2" s="111"/>
      <c r="AH2" s="9" t="s">
        <v>17</v>
      </c>
      <c r="AI2" s="10" t="s">
        <v>18</v>
      </c>
      <c r="AJ2" s="9" t="s">
        <v>19</v>
      </c>
      <c r="AK2" s="10" t="s">
        <v>20</v>
      </c>
      <c r="AL2" s="9" t="s">
        <v>21</v>
      </c>
      <c r="AM2" s="10" t="s">
        <v>22</v>
      </c>
      <c r="AN2" s="9" t="s">
        <v>23</v>
      </c>
    </row>
    <row r="3" spans="1:40" s="11" customFormat="1" x14ac:dyDescent="0.2">
      <c r="A3" s="111"/>
      <c r="B3" s="9" t="s">
        <v>34</v>
      </c>
      <c r="C3" s="10" t="s">
        <v>35</v>
      </c>
      <c r="D3" s="9" t="s">
        <v>36</v>
      </c>
      <c r="E3" s="10" t="s">
        <v>37</v>
      </c>
      <c r="F3" s="9" t="s">
        <v>38</v>
      </c>
      <c r="G3" s="10" t="s">
        <v>39</v>
      </c>
      <c r="H3" s="9" t="s">
        <v>40</v>
      </c>
      <c r="I3" s="111"/>
      <c r="J3" s="9" t="s">
        <v>34</v>
      </c>
      <c r="K3" s="10" t="s">
        <v>35</v>
      </c>
      <c r="L3" s="9" t="s">
        <v>36</v>
      </c>
      <c r="M3" s="10" t="s">
        <v>37</v>
      </c>
      <c r="N3" s="9" t="s">
        <v>38</v>
      </c>
      <c r="O3" s="10" t="s">
        <v>39</v>
      </c>
      <c r="P3" s="9" t="s">
        <v>40</v>
      </c>
      <c r="Q3" s="111"/>
      <c r="R3" s="9" t="s">
        <v>34</v>
      </c>
      <c r="S3" s="10" t="s">
        <v>35</v>
      </c>
      <c r="T3" s="9" t="s">
        <v>36</v>
      </c>
      <c r="U3" s="10" t="s">
        <v>37</v>
      </c>
      <c r="V3" s="9" t="s">
        <v>38</v>
      </c>
      <c r="W3" s="10" t="s">
        <v>39</v>
      </c>
      <c r="X3" s="9" t="s">
        <v>40</v>
      </c>
      <c r="Y3" s="111"/>
      <c r="Z3" s="9" t="s">
        <v>34</v>
      </c>
      <c r="AA3" s="10" t="s">
        <v>35</v>
      </c>
      <c r="AB3" s="9" t="s">
        <v>36</v>
      </c>
      <c r="AC3" s="10" t="s">
        <v>37</v>
      </c>
      <c r="AD3" s="9" t="s">
        <v>38</v>
      </c>
      <c r="AE3" s="10" t="s">
        <v>39</v>
      </c>
      <c r="AF3" s="9" t="s">
        <v>40</v>
      </c>
      <c r="AG3" s="111"/>
      <c r="AH3" s="9" t="s">
        <v>34</v>
      </c>
      <c r="AI3" s="10" t="s">
        <v>35</v>
      </c>
      <c r="AJ3" s="9" t="s">
        <v>36</v>
      </c>
      <c r="AK3" s="10" t="s">
        <v>37</v>
      </c>
      <c r="AL3" s="9" t="s">
        <v>38</v>
      </c>
      <c r="AM3" s="10" t="s">
        <v>39</v>
      </c>
      <c r="AN3" s="9" t="s">
        <v>40</v>
      </c>
    </row>
    <row r="4" spans="1:40" x14ac:dyDescent="0.2">
      <c r="A4" s="97" t="s">
        <v>1</v>
      </c>
      <c r="B4" s="4" t="s">
        <v>2</v>
      </c>
      <c r="C4" s="6" t="s">
        <v>2</v>
      </c>
      <c r="D4" s="4" t="s">
        <v>2</v>
      </c>
      <c r="E4" s="6" t="s">
        <v>2</v>
      </c>
      <c r="F4" s="4" t="s">
        <v>2</v>
      </c>
      <c r="G4" s="6" t="s">
        <v>2</v>
      </c>
      <c r="H4" s="4" t="s">
        <v>2</v>
      </c>
      <c r="I4" s="97" t="s">
        <v>1</v>
      </c>
      <c r="J4" s="4" t="s">
        <v>2</v>
      </c>
      <c r="K4" s="6" t="s">
        <v>2</v>
      </c>
      <c r="L4" s="4" t="s">
        <v>2</v>
      </c>
      <c r="M4" s="6" t="s">
        <v>2</v>
      </c>
      <c r="N4" s="4" t="s">
        <v>2</v>
      </c>
      <c r="O4" s="6" t="s">
        <v>2</v>
      </c>
      <c r="P4" s="4" t="s">
        <v>2</v>
      </c>
      <c r="Q4" s="97" t="s">
        <v>1</v>
      </c>
      <c r="R4" s="4" t="s">
        <v>2</v>
      </c>
      <c r="S4" s="6" t="s">
        <v>2</v>
      </c>
      <c r="T4" s="4" t="s">
        <v>2</v>
      </c>
      <c r="U4" s="6" t="s">
        <v>2</v>
      </c>
      <c r="V4" s="4" t="s">
        <v>2</v>
      </c>
      <c r="W4" s="6" t="s">
        <v>2</v>
      </c>
      <c r="X4" s="4" t="s">
        <v>2</v>
      </c>
      <c r="Y4" s="97" t="s">
        <v>1</v>
      </c>
      <c r="Z4" s="4" t="s">
        <v>2</v>
      </c>
      <c r="AA4" s="6" t="s">
        <v>2</v>
      </c>
      <c r="AB4" s="4" t="s">
        <v>2</v>
      </c>
      <c r="AC4" s="6" t="s">
        <v>2</v>
      </c>
      <c r="AD4" s="4" t="s">
        <v>2</v>
      </c>
      <c r="AE4" s="6" t="s">
        <v>2</v>
      </c>
      <c r="AF4" s="4" t="s">
        <v>2</v>
      </c>
      <c r="AG4" s="97" t="s">
        <v>1</v>
      </c>
      <c r="AH4" s="4" t="s">
        <v>2</v>
      </c>
      <c r="AI4" s="6" t="s">
        <v>2</v>
      </c>
      <c r="AJ4" s="4" t="s">
        <v>2</v>
      </c>
      <c r="AK4" s="6" t="s">
        <v>2</v>
      </c>
      <c r="AL4" s="4" t="s">
        <v>2</v>
      </c>
      <c r="AM4" s="6" t="s">
        <v>2</v>
      </c>
      <c r="AN4" s="4" t="s">
        <v>2</v>
      </c>
    </row>
    <row r="5" spans="1:40" x14ac:dyDescent="0.2">
      <c r="A5" s="97" t="s">
        <v>3</v>
      </c>
      <c r="B5" s="4">
        <v>877.30899999999997</v>
      </c>
      <c r="C5" s="6">
        <v>909.02200000000005</v>
      </c>
      <c r="D5" s="4">
        <v>946.42899999999997</v>
      </c>
      <c r="E5" s="6">
        <v>962.14</v>
      </c>
      <c r="F5" s="4">
        <v>869.29100000000005</v>
      </c>
      <c r="G5" s="6">
        <v>914.178</v>
      </c>
      <c r="H5" s="4">
        <v>969.49599999999998</v>
      </c>
      <c r="I5" s="97" t="s">
        <v>3</v>
      </c>
      <c r="J5" s="4">
        <v>877.30899999999997</v>
      </c>
      <c r="K5" s="6">
        <v>910.53399999999999</v>
      </c>
      <c r="L5" s="4">
        <v>1079.3789999999999</v>
      </c>
      <c r="M5" s="6">
        <v>959.31799999999998</v>
      </c>
      <c r="N5" s="4">
        <v>895.59699999999998</v>
      </c>
      <c r="O5" s="6">
        <v>905.34699999999998</v>
      </c>
      <c r="P5" s="4">
        <v>909.87400000000002</v>
      </c>
      <c r="Q5" s="97" t="s">
        <v>3</v>
      </c>
      <c r="R5" s="4">
        <v>877.30899999999997</v>
      </c>
      <c r="S5" s="6">
        <v>893.77499999999998</v>
      </c>
      <c r="T5" s="4">
        <v>920.22199999999998</v>
      </c>
      <c r="U5" s="6">
        <v>902.89099999999996</v>
      </c>
      <c r="V5" s="4">
        <v>775.77599999999995</v>
      </c>
      <c r="W5" s="6">
        <v>801.255</v>
      </c>
      <c r="X5" s="4">
        <v>803.41399999999999</v>
      </c>
      <c r="Y5" s="97" t="s">
        <v>3</v>
      </c>
      <c r="Z5" s="4">
        <v>877.30899999999997</v>
      </c>
      <c r="AA5" s="6">
        <v>921.62800000000004</v>
      </c>
      <c r="AB5" s="4">
        <v>915.19299999999998</v>
      </c>
      <c r="AC5" s="6">
        <v>954.26199999999994</v>
      </c>
      <c r="AD5" s="4">
        <v>872.40099999999995</v>
      </c>
      <c r="AE5" s="6">
        <v>903.72900000000004</v>
      </c>
      <c r="AF5" s="4">
        <v>950.29100000000005</v>
      </c>
      <c r="AG5" s="97" t="s">
        <v>3</v>
      </c>
      <c r="AH5" s="4">
        <v>877.30899999999997</v>
      </c>
      <c r="AI5" s="6">
        <v>726.91800000000001</v>
      </c>
      <c r="AJ5" s="4">
        <v>645.423</v>
      </c>
      <c r="AK5" s="6">
        <v>707.75099999999998</v>
      </c>
      <c r="AL5" s="4">
        <v>761.69500000000005</v>
      </c>
      <c r="AM5" s="6">
        <v>774.29899999999998</v>
      </c>
      <c r="AN5" s="4">
        <v>773.35599999999999</v>
      </c>
    </row>
    <row r="6" spans="1:40" x14ac:dyDescent="0.2">
      <c r="A6" s="97" t="s">
        <v>4</v>
      </c>
      <c r="B6" s="4">
        <v>0.06</v>
      </c>
      <c r="C6" s="6">
        <v>0.36799999999999999</v>
      </c>
      <c r="D6" s="4">
        <v>7.3999999999999996E-2</v>
      </c>
      <c r="E6" s="6">
        <v>9.2999999999999999E-2</v>
      </c>
      <c r="F6" s="4">
        <v>0.11600000000000001</v>
      </c>
      <c r="G6" s="6">
        <v>7.0999999999999994E-2</v>
      </c>
      <c r="H6" s="4">
        <v>7.5999999999999998E-2</v>
      </c>
      <c r="I6" s="97" t="s">
        <v>4</v>
      </c>
      <c r="J6" s="4">
        <v>0.06</v>
      </c>
      <c r="K6" s="6">
        <v>0.17299999999999999</v>
      </c>
      <c r="L6" s="4">
        <v>7.7839999999999998</v>
      </c>
      <c r="M6" s="6">
        <v>0.251</v>
      </c>
      <c r="N6" s="4">
        <v>0.29799999999999999</v>
      </c>
      <c r="O6" s="6">
        <v>8.1000000000000003E-2</v>
      </c>
      <c r="P6" s="4">
        <v>0.114</v>
      </c>
      <c r="Q6" s="97" t="s">
        <v>4</v>
      </c>
      <c r="R6" s="4">
        <v>0.06</v>
      </c>
      <c r="S6" s="6">
        <v>1.613</v>
      </c>
      <c r="T6" s="4">
        <v>0.107</v>
      </c>
      <c r="U6" s="6">
        <v>0.19600000000000001</v>
      </c>
      <c r="V6" s="4">
        <v>0.105</v>
      </c>
      <c r="W6" s="6">
        <v>7.5999999999999998E-2</v>
      </c>
      <c r="X6" s="4">
        <v>0.153</v>
      </c>
      <c r="Y6" s="97" t="s">
        <v>4</v>
      </c>
      <c r="Z6" s="4">
        <v>0.06</v>
      </c>
      <c r="AA6" s="6">
        <v>7.9000000000000001E-2</v>
      </c>
      <c r="AB6" s="4">
        <v>5.2999999999999999E-2</v>
      </c>
      <c r="AC6" s="6">
        <v>9.9000000000000005E-2</v>
      </c>
      <c r="AD6" s="4">
        <v>0.11799999999999999</v>
      </c>
      <c r="AE6" s="6">
        <v>7.8E-2</v>
      </c>
      <c r="AF6" s="4">
        <v>0.1</v>
      </c>
      <c r="AG6" s="97" t="s">
        <v>4</v>
      </c>
      <c r="AH6" s="4">
        <v>0.06</v>
      </c>
      <c r="AI6" s="6">
        <v>0.14399999999999999</v>
      </c>
      <c r="AJ6" s="4">
        <v>6.2E-2</v>
      </c>
      <c r="AK6" s="6">
        <v>0.11700000000000001</v>
      </c>
      <c r="AL6" s="4">
        <v>0.20499999999999999</v>
      </c>
      <c r="AM6" s="6">
        <v>0.13800000000000001</v>
      </c>
      <c r="AN6" s="4">
        <v>1.1319999999999999</v>
      </c>
    </row>
    <row r="7" spans="1:40" x14ac:dyDescent="0.2">
      <c r="A7" s="97" t="s">
        <v>5</v>
      </c>
      <c r="B7" s="4">
        <v>9.5000000000000001E-2</v>
      </c>
      <c r="C7" s="6">
        <v>2.3E-2</v>
      </c>
      <c r="D7" s="4">
        <v>-2E-3</v>
      </c>
      <c r="E7" s="6">
        <v>-1E-3</v>
      </c>
      <c r="F7" s="4">
        <v>-2.9000000000000001E-2</v>
      </c>
      <c r="G7" s="6">
        <v>-2.5999999999999999E-2</v>
      </c>
      <c r="H7" s="4">
        <v>-2.9000000000000001E-2</v>
      </c>
      <c r="I7" s="97" t="s">
        <v>5</v>
      </c>
      <c r="J7" s="4">
        <v>9.5000000000000001E-2</v>
      </c>
      <c r="K7" s="6">
        <v>0.03</v>
      </c>
      <c r="L7" s="4">
        <v>5.2999999999999999E-2</v>
      </c>
      <c r="M7" s="6">
        <v>1.6E-2</v>
      </c>
      <c r="N7" s="4">
        <v>-1.2E-2</v>
      </c>
      <c r="O7" s="6">
        <v>-2.1000000000000001E-2</v>
      </c>
      <c r="P7" s="4">
        <v>-3.3000000000000002E-2</v>
      </c>
      <c r="Q7" s="97" t="s">
        <v>5</v>
      </c>
      <c r="R7" s="4">
        <v>9.5000000000000001E-2</v>
      </c>
      <c r="S7" s="6">
        <v>2.1999999999999999E-2</v>
      </c>
      <c r="T7" s="4">
        <v>2.4E-2</v>
      </c>
      <c r="U7" s="6">
        <v>1.4999999999999999E-2</v>
      </c>
      <c r="V7" s="4">
        <v>-3.5000000000000003E-2</v>
      </c>
      <c r="W7" s="6">
        <v>-3.3000000000000002E-2</v>
      </c>
      <c r="X7" s="4">
        <v>-2.5000000000000001E-2</v>
      </c>
      <c r="Y7" s="97" t="s">
        <v>5</v>
      </c>
      <c r="Z7" s="4">
        <v>9.5000000000000001E-2</v>
      </c>
      <c r="AA7" s="6">
        <v>9.1999999999999998E-2</v>
      </c>
      <c r="AB7" s="4">
        <v>5.3999999999999999E-2</v>
      </c>
      <c r="AC7" s="6">
        <v>3.6999999999999998E-2</v>
      </c>
      <c r="AD7" s="4">
        <v>5.0000000000000001E-3</v>
      </c>
      <c r="AE7" s="6">
        <v>7.0000000000000001E-3</v>
      </c>
      <c r="AF7" s="4">
        <v>4.0000000000000001E-3</v>
      </c>
      <c r="AG7" s="97" t="s">
        <v>5</v>
      </c>
      <c r="AH7" s="4">
        <v>9.5000000000000001E-2</v>
      </c>
      <c r="AI7" s="6">
        <v>-0.03</v>
      </c>
      <c r="AJ7" s="4">
        <v>-3.1E-2</v>
      </c>
      <c r="AK7" s="6">
        <v>-2.5000000000000001E-2</v>
      </c>
      <c r="AL7" s="4">
        <v>-3.3000000000000002E-2</v>
      </c>
      <c r="AM7" s="6">
        <v>-3.4000000000000002E-2</v>
      </c>
      <c r="AN7" s="4">
        <v>-2.5000000000000001E-2</v>
      </c>
    </row>
    <row r="8" spans="1:40" x14ac:dyDescent="0.2">
      <c r="A8" s="97" t="s">
        <v>6</v>
      </c>
      <c r="B8" s="4">
        <v>14.548999999999999</v>
      </c>
      <c r="C8" s="6">
        <v>36.555999999999997</v>
      </c>
      <c r="D8" s="4">
        <v>12.731</v>
      </c>
      <c r="E8" s="6">
        <v>11.042</v>
      </c>
      <c r="F8" s="4">
        <v>11.815</v>
      </c>
      <c r="G8" s="6">
        <v>6.6449999999999996</v>
      </c>
      <c r="H8" s="4">
        <v>4.9530000000000003</v>
      </c>
      <c r="I8" s="97" t="s">
        <v>6</v>
      </c>
      <c r="J8" s="4">
        <v>14.548999999999999</v>
      </c>
      <c r="K8" s="6">
        <v>14.368</v>
      </c>
      <c r="L8" s="4">
        <v>498.15100000000001</v>
      </c>
      <c r="M8" s="6">
        <v>12.624000000000001</v>
      </c>
      <c r="N8" s="4">
        <v>24.838999999999999</v>
      </c>
      <c r="O8" s="6">
        <v>6.6130000000000004</v>
      </c>
      <c r="P8" s="4">
        <v>8.9169999999999998</v>
      </c>
      <c r="Q8" s="97" t="s">
        <v>6</v>
      </c>
      <c r="R8" s="4">
        <v>14.548999999999999</v>
      </c>
      <c r="S8" s="6">
        <v>92.911000000000001</v>
      </c>
      <c r="T8" s="4">
        <v>12.914</v>
      </c>
      <c r="U8" s="6">
        <v>17.600999999999999</v>
      </c>
      <c r="V8" s="4">
        <v>9.5419999999999998</v>
      </c>
      <c r="W8" s="6">
        <v>4.8810000000000002</v>
      </c>
      <c r="X8" s="4">
        <v>11.146000000000001</v>
      </c>
      <c r="Y8" s="97" t="s">
        <v>6</v>
      </c>
      <c r="Z8" s="4">
        <v>14.548999999999999</v>
      </c>
      <c r="AA8" s="6">
        <v>11.206</v>
      </c>
      <c r="AB8" s="4">
        <v>11.141</v>
      </c>
      <c r="AC8" s="6">
        <v>13.433999999999999</v>
      </c>
      <c r="AD8" s="4">
        <v>13.365</v>
      </c>
      <c r="AE8" s="6">
        <v>7.4640000000000004</v>
      </c>
      <c r="AF8" s="4">
        <v>8.7840000000000007</v>
      </c>
      <c r="AG8" s="97" t="s">
        <v>6</v>
      </c>
      <c r="AH8" s="4">
        <v>14.548999999999999</v>
      </c>
      <c r="AI8" s="6">
        <v>10.632999999999999</v>
      </c>
      <c r="AJ8" s="4">
        <v>7.9749999999999996</v>
      </c>
      <c r="AK8" s="6">
        <v>11.782999999999999</v>
      </c>
      <c r="AL8" s="4">
        <v>17.524000000000001</v>
      </c>
      <c r="AM8" s="6">
        <v>11.268000000000001</v>
      </c>
      <c r="AN8" s="4">
        <v>50.496000000000002</v>
      </c>
    </row>
    <row r="9" spans="1:40" x14ac:dyDescent="0.2">
      <c r="A9" s="97" t="s">
        <v>7</v>
      </c>
      <c r="B9" s="4">
        <v>0.318</v>
      </c>
      <c r="C9" s="6">
        <v>1.038</v>
      </c>
      <c r="D9" s="4">
        <v>0.68500000000000005</v>
      </c>
      <c r="E9" s="6">
        <v>0.36399999999999999</v>
      </c>
      <c r="F9" s="4">
        <v>0.95099999999999996</v>
      </c>
      <c r="G9" s="6">
        <v>0.39400000000000002</v>
      </c>
      <c r="H9" s="4">
        <v>0.19400000000000001</v>
      </c>
      <c r="I9" s="97" t="s">
        <v>7</v>
      </c>
      <c r="J9" s="4">
        <v>0.318</v>
      </c>
      <c r="K9" s="6">
        <v>1.0169999999999999</v>
      </c>
      <c r="L9" s="4">
        <v>7.0720000000000001</v>
      </c>
      <c r="M9" s="6">
        <v>0.46700000000000003</v>
      </c>
      <c r="N9" s="4">
        <v>0.90500000000000003</v>
      </c>
      <c r="O9" s="6">
        <v>0.26</v>
      </c>
      <c r="P9" s="4">
        <v>0.28299999999999997</v>
      </c>
      <c r="Q9" s="97" t="s">
        <v>7</v>
      </c>
      <c r="R9" s="4">
        <v>0.318</v>
      </c>
      <c r="S9" s="6">
        <v>1.512</v>
      </c>
      <c r="T9" s="4">
        <v>0.61799999999999999</v>
      </c>
      <c r="U9" s="6">
        <v>0.371</v>
      </c>
      <c r="V9" s="4">
        <v>0.71099999999999997</v>
      </c>
      <c r="W9" s="6">
        <v>0.313</v>
      </c>
      <c r="X9" s="4">
        <v>0.23899999999999999</v>
      </c>
      <c r="Y9" s="97" t="s">
        <v>7</v>
      </c>
      <c r="Z9" s="4">
        <v>0.318</v>
      </c>
      <c r="AA9" s="6">
        <v>1.389</v>
      </c>
      <c r="AB9" s="4">
        <v>0.36399999999999999</v>
      </c>
      <c r="AC9" s="6">
        <v>0.29099999999999998</v>
      </c>
      <c r="AD9" s="4">
        <v>0.79100000000000004</v>
      </c>
      <c r="AE9" s="6">
        <v>0.35199999999999998</v>
      </c>
      <c r="AF9" s="4">
        <v>0.246</v>
      </c>
      <c r="AG9" s="97" t="s">
        <v>7</v>
      </c>
      <c r="AH9" s="4">
        <v>0.318</v>
      </c>
      <c r="AI9" s="6">
        <v>1.1639999999999999</v>
      </c>
      <c r="AJ9" s="4">
        <v>0.41799999999999998</v>
      </c>
      <c r="AK9" s="6">
        <v>0.32600000000000001</v>
      </c>
      <c r="AL9" s="4">
        <v>1.0089999999999999</v>
      </c>
      <c r="AM9" s="6">
        <v>0.45800000000000002</v>
      </c>
      <c r="AN9" s="4">
        <v>0.98299999999999998</v>
      </c>
    </row>
    <row r="10" spans="1:40" x14ac:dyDescent="0.2">
      <c r="A10" s="97" t="s">
        <v>8</v>
      </c>
      <c r="B10" s="4">
        <v>229.661</v>
      </c>
      <c r="C10" s="6">
        <v>89.825000000000003</v>
      </c>
      <c r="D10" s="4">
        <v>57.637</v>
      </c>
      <c r="E10" s="6">
        <v>29.027999999999999</v>
      </c>
      <c r="F10" s="4">
        <v>7.6260000000000003</v>
      </c>
      <c r="G10" s="6">
        <v>9.0229999999999997</v>
      </c>
      <c r="H10" s="4">
        <v>5.8289999999999997</v>
      </c>
      <c r="I10" s="97" t="s">
        <v>8</v>
      </c>
      <c r="J10" s="4">
        <v>229.661</v>
      </c>
      <c r="K10" s="6">
        <v>96.03</v>
      </c>
      <c r="L10" s="4">
        <v>133.363</v>
      </c>
      <c r="M10" s="6">
        <v>26.282</v>
      </c>
      <c r="N10" s="4">
        <v>8.9359999999999999</v>
      </c>
      <c r="O10" s="6">
        <v>6.8860000000000001</v>
      </c>
      <c r="P10" s="4">
        <v>6.1319999999999997</v>
      </c>
      <c r="Q10" s="97" t="s">
        <v>8</v>
      </c>
      <c r="R10" s="4">
        <v>229.661</v>
      </c>
      <c r="S10" s="6">
        <v>77.745999999999995</v>
      </c>
      <c r="T10" s="4">
        <v>37.380000000000003</v>
      </c>
      <c r="U10" s="6">
        <v>23.88</v>
      </c>
      <c r="V10" s="4">
        <v>5.4080000000000004</v>
      </c>
      <c r="W10" s="6">
        <v>4.3730000000000002</v>
      </c>
      <c r="X10" s="4">
        <v>5.7060000000000004</v>
      </c>
      <c r="Y10" s="97" t="s">
        <v>8</v>
      </c>
      <c r="Z10" s="4">
        <v>229.661</v>
      </c>
      <c r="AA10" s="6">
        <v>55.408999999999999</v>
      </c>
      <c r="AB10" s="4">
        <v>38.402999999999999</v>
      </c>
      <c r="AC10" s="6">
        <v>23.638000000000002</v>
      </c>
      <c r="AD10" s="4">
        <v>6.7720000000000002</v>
      </c>
      <c r="AE10" s="6">
        <v>7.516</v>
      </c>
      <c r="AF10" s="4">
        <v>6.4569999999999999</v>
      </c>
      <c r="AG10" s="97" t="s">
        <v>8</v>
      </c>
      <c r="AH10" s="4">
        <v>229.661</v>
      </c>
      <c r="AI10" s="6">
        <v>27.263999999999999</v>
      </c>
      <c r="AJ10" s="4">
        <v>22.605</v>
      </c>
      <c r="AK10" s="6">
        <v>22.292999999999999</v>
      </c>
      <c r="AL10" s="4">
        <v>6.1680000000000001</v>
      </c>
      <c r="AM10" s="6">
        <v>5.1440000000000001</v>
      </c>
      <c r="AN10" s="4">
        <v>18.169</v>
      </c>
    </row>
    <row r="11" spans="1:40" x14ac:dyDescent="0.2">
      <c r="A11" s="97" t="s">
        <v>9</v>
      </c>
      <c r="B11" s="4">
        <v>1342.0409999999999</v>
      </c>
      <c r="C11" s="6">
        <v>1946.6469999999999</v>
      </c>
      <c r="D11" s="4">
        <v>2012.63</v>
      </c>
      <c r="E11" s="6">
        <v>2156.3119999999999</v>
      </c>
      <c r="F11" s="4">
        <v>1565.335</v>
      </c>
      <c r="G11" s="6">
        <v>1574.229</v>
      </c>
      <c r="H11" s="4">
        <v>1579.9760000000001</v>
      </c>
      <c r="I11" s="97" t="s">
        <v>9</v>
      </c>
      <c r="J11" s="4">
        <v>1342.0409999999999</v>
      </c>
      <c r="K11" s="6">
        <v>1983.826</v>
      </c>
      <c r="L11" s="4">
        <v>2045.5619999999999</v>
      </c>
      <c r="M11" s="6">
        <v>2074.058</v>
      </c>
      <c r="N11" s="4">
        <v>1428.8240000000001</v>
      </c>
      <c r="O11" s="6">
        <v>1416.4469999999999</v>
      </c>
      <c r="P11" s="4">
        <v>1392.29</v>
      </c>
      <c r="Q11" s="97" t="s">
        <v>9</v>
      </c>
      <c r="R11" s="4">
        <v>1342.0409999999999</v>
      </c>
      <c r="S11" s="6">
        <v>1796.662</v>
      </c>
      <c r="T11" s="4">
        <v>1776.66</v>
      </c>
      <c r="U11" s="6">
        <v>1804.0319999999999</v>
      </c>
      <c r="V11" s="4">
        <v>1172.509</v>
      </c>
      <c r="W11" s="6">
        <v>1152.27</v>
      </c>
      <c r="X11" s="4">
        <v>1054.2460000000001</v>
      </c>
      <c r="Y11" s="97" t="s">
        <v>9</v>
      </c>
      <c r="Z11" s="4">
        <v>1342.0409999999999</v>
      </c>
      <c r="AA11" s="6">
        <v>1922.289</v>
      </c>
      <c r="AB11" s="4">
        <v>1945.566</v>
      </c>
      <c r="AC11" s="6">
        <v>1917.1959999999999</v>
      </c>
      <c r="AD11" s="4">
        <v>1353.7339999999999</v>
      </c>
      <c r="AE11" s="6">
        <v>1347.788</v>
      </c>
      <c r="AF11" s="4">
        <v>1329.2339999999999</v>
      </c>
      <c r="AG11" s="97" t="s">
        <v>9</v>
      </c>
      <c r="AH11" s="4">
        <v>1342.0409999999999</v>
      </c>
      <c r="AI11" s="6">
        <v>1177.8869999999999</v>
      </c>
      <c r="AJ11" s="4">
        <v>1058.124</v>
      </c>
      <c r="AK11" s="6">
        <v>1108.355</v>
      </c>
      <c r="AL11" s="4">
        <v>1038.6110000000001</v>
      </c>
      <c r="AM11" s="6">
        <v>1127.9970000000001</v>
      </c>
      <c r="AN11" s="4">
        <v>1067.0740000000001</v>
      </c>
    </row>
    <row r="12" spans="1:40" x14ac:dyDescent="0.2">
      <c r="A12" s="97" t="s">
        <v>10</v>
      </c>
      <c r="B12" s="4">
        <v>0.40799999999999997</v>
      </c>
      <c r="C12" s="6">
        <v>1.423</v>
      </c>
      <c r="D12" s="4">
        <v>0.42399999999999999</v>
      </c>
      <c r="E12" s="6">
        <v>0.434</v>
      </c>
      <c r="F12" s="4">
        <v>0.57499999999999996</v>
      </c>
      <c r="G12" s="6">
        <v>0.44700000000000001</v>
      </c>
      <c r="H12" s="4">
        <v>0.59799999999999998</v>
      </c>
      <c r="I12" s="97" t="s">
        <v>10</v>
      </c>
      <c r="J12" s="4">
        <v>0.40799999999999997</v>
      </c>
      <c r="K12" s="6">
        <v>0.81399999999999995</v>
      </c>
      <c r="L12" s="4">
        <v>46.921999999999997</v>
      </c>
      <c r="M12" s="6">
        <v>0.80400000000000005</v>
      </c>
      <c r="N12" s="4">
        <v>1.1970000000000001</v>
      </c>
      <c r="O12" s="6">
        <v>0.54500000000000004</v>
      </c>
      <c r="P12" s="4">
        <v>0.68899999999999995</v>
      </c>
      <c r="Q12" s="97" t="s">
        <v>10</v>
      </c>
      <c r="R12" s="4">
        <v>0.40799999999999997</v>
      </c>
      <c r="S12" s="6">
        <v>14.135</v>
      </c>
      <c r="T12" s="4">
        <v>0.56799999999999995</v>
      </c>
      <c r="U12" s="6">
        <v>1.3149999999999999</v>
      </c>
      <c r="V12" s="4">
        <v>0.58499999999999996</v>
      </c>
      <c r="W12" s="6">
        <v>0.35499999999999998</v>
      </c>
      <c r="X12" s="4">
        <v>0.755</v>
      </c>
      <c r="Y12" s="97" t="s">
        <v>10</v>
      </c>
      <c r="Z12" s="4">
        <v>0.40799999999999997</v>
      </c>
      <c r="AA12" s="6">
        <v>0.42499999999999999</v>
      </c>
      <c r="AB12" s="4">
        <v>0.13300000000000001</v>
      </c>
      <c r="AC12" s="6">
        <v>0.23100000000000001</v>
      </c>
      <c r="AD12" s="4">
        <v>0.251</v>
      </c>
      <c r="AE12" s="6">
        <v>0.23100000000000001</v>
      </c>
      <c r="AF12" s="4">
        <v>0.27100000000000002</v>
      </c>
      <c r="AG12" s="97" t="s">
        <v>10</v>
      </c>
      <c r="AH12" s="4">
        <v>0.40799999999999997</v>
      </c>
      <c r="AI12" s="6">
        <v>0.75800000000000001</v>
      </c>
      <c r="AJ12" s="4">
        <v>0.45700000000000002</v>
      </c>
      <c r="AK12" s="6">
        <v>0.621</v>
      </c>
      <c r="AL12" s="4">
        <v>0.873</v>
      </c>
      <c r="AM12" s="6">
        <v>0.65700000000000003</v>
      </c>
      <c r="AN12" s="4">
        <v>6.8879999999999999</v>
      </c>
    </row>
    <row r="13" spans="1:40" s="3" customFormat="1" x14ac:dyDescent="0.2">
      <c r="A13" s="118" t="s">
        <v>24</v>
      </c>
      <c r="B13" s="118"/>
      <c r="C13" s="118"/>
      <c r="D13" s="118"/>
      <c r="E13" s="118"/>
      <c r="F13" s="118"/>
      <c r="G13" s="118"/>
      <c r="H13" s="118"/>
      <c r="I13" s="118" t="s">
        <v>25</v>
      </c>
      <c r="J13" s="118"/>
      <c r="K13" s="118"/>
      <c r="L13" s="118"/>
      <c r="M13" s="118"/>
      <c r="N13" s="118"/>
      <c r="O13" s="118"/>
      <c r="P13" s="118"/>
      <c r="Q13" s="118" t="s">
        <v>26</v>
      </c>
      <c r="R13" s="118"/>
      <c r="S13" s="118"/>
      <c r="T13" s="118"/>
      <c r="U13" s="118"/>
      <c r="V13" s="118"/>
      <c r="W13" s="118"/>
      <c r="X13" s="118"/>
      <c r="Y13" s="118" t="s">
        <v>27</v>
      </c>
      <c r="Z13" s="118"/>
      <c r="AA13" s="118"/>
      <c r="AB13" s="118"/>
      <c r="AC13" s="118"/>
      <c r="AD13" s="118"/>
      <c r="AE13" s="118"/>
      <c r="AF13" s="118"/>
      <c r="AG13" s="118" t="s">
        <v>28</v>
      </c>
      <c r="AH13" s="118"/>
      <c r="AI13" s="118"/>
      <c r="AJ13" s="118"/>
      <c r="AK13" s="118"/>
      <c r="AL13" s="118"/>
      <c r="AM13" s="118"/>
      <c r="AN13" s="118"/>
    </row>
    <row r="14" spans="1:40" s="11" customFormat="1" x14ac:dyDescent="0.2">
      <c r="A14" s="111"/>
      <c r="B14" s="9" t="s">
        <v>17</v>
      </c>
      <c r="C14" s="10" t="s">
        <v>18</v>
      </c>
      <c r="D14" s="9" t="s">
        <v>19</v>
      </c>
      <c r="E14" s="10" t="s">
        <v>20</v>
      </c>
      <c r="F14" s="9" t="s">
        <v>21</v>
      </c>
      <c r="G14" s="10" t="s">
        <v>22</v>
      </c>
      <c r="H14" s="9" t="s">
        <v>23</v>
      </c>
      <c r="I14" s="111"/>
      <c r="J14" s="9" t="s">
        <v>17</v>
      </c>
      <c r="K14" s="10" t="s">
        <v>18</v>
      </c>
      <c r="L14" s="9" t="s">
        <v>19</v>
      </c>
      <c r="M14" s="10" t="s">
        <v>20</v>
      </c>
      <c r="N14" s="9" t="s">
        <v>21</v>
      </c>
      <c r="O14" s="10" t="s">
        <v>22</v>
      </c>
      <c r="P14" s="9"/>
      <c r="Q14" s="111"/>
      <c r="R14" s="9" t="s">
        <v>17</v>
      </c>
      <c r="S14" s="10" t="s">
        <v>18</v>
      </c>
      <c r="T14" s="9" t="s">
        <v>19</v>
      </c>
      <c r="U14" s="10" t="s">
        <v>20</v>
      </c>
      <c r="V14" s="9" t="s">
        <v>21</v>
      </c>
      <c r="W14" s="10" t="s">
        <v>22</v>
      </c>
      <c r="X14" s="9"/>
      <c r="Y14" s="111"/>
      <c r="Z14" s="9" t="s">
        <v>17</v>
      </c>
      <c r="AA14" s="10" t="s">
        <v>19</v>
      </c>
      <c r="AB14" s="9" t="s">
        <v>20</v>
      </c>
      <c r="AC14" s="10" t="s">
        <v>21</v>
      </c>
      <c r="AD14" s="9" t="s">
        <v>22</v>
      </c>
      <c r="AE14" s="10" t="s">
        <v>23</v>
      </c>
      <c r="AF14" s="9"/>
      <c r="AG14" s="111"/>
      <c r="AH14" s="9" t="s">
        <v>17</v>
      </c>
      <c r="AI14" s="10" t="s">
        <v>18</v>
      </c>
      <c r="AJ14" s="9" t="s">
        <v>19</v>
      </c>
      <c r="AK14" s="10" t="s">
        <v>20</v>
      </c>
      <c r="AL14" s="9" t="s">
        <v>21</v>
      </c>
      <c r="AM14" s="10" t="s">
        <v>22</v>
      </c>
      <c r="AN14" s="9"/>
    </row>
    <row r="15" spans="1:40" s="11" customFormat="1" x14ac:dyDescent="0.2">
      <c r="A15" s="111"/>
      <c r="B15" s="9" t="s">
        <v>34</v>
      </c>
      <c r="C15" s="10" t="s">
        <v>35</v>
      </c>
      <c r="D15" s="9" t="s">
        <v>36</v>
      </c>
      <c r="E15" s="10" t="s">
        <v>37</v>
      </c>
      <c r="F15" s="9" t="s">
        <v>38</v>
      </c>
      <c r="G15" s="10" t="s">
        <v>39</v>
      </c>
      <c r="H15" s="9" t="s">
        <v>40</v>
      </c>
      <c r="I15" s="111"/>
      <c r="J15" s="9" t="s">
        <v>34</v>
      </c>
      <c r="K15" s="10" t="s">
        <v>35</v>
      </c>
      <c r="L15" s="9" t="s">
        <v>36</v>
      </c>
      <c r="M15" s="10" t="s">
        <v>37</v>
      </c>
      <c r="N15" s="9" t="s">
        <v>38</v>
      </c>
      <c r="O15" s="10" t="s">
        <v>39</v>
      </c>
      <c r="P15" s="9"/>
      <c r="Q15" s="111"/>
      <c r="R15" s="9" t="s">
        <v>34</v>
      </c>
      <c r="S15" s="10" t="s">
        <v>35</v>
      </c>
      <c r="T15" s="9" t="s">
        <v>36</v>
      </c>
      <c r="U15" s="10" t="s">
        <v>37</v>
      </c>
      <c r="V15" s="9" t="s">
        <v>38</v>
      </c>
      <c r="W15" s="10" t="s">
        <v>39</v>
      </c>
      <c r="X15" s="9"/>
      <c r="Y15" s="111"/>
      <c r="Z15" s="9" t="s">
        <v>34</v>
      </c>
      <c r="AA15" s="10" t="s">
        <v>36</v>
      </c>
      <c r="AB15" s="9" t="s">
        <v>37</v>
      </c>
      <c r="AC15" s="10" t="s">
        <v>38</v>
      </c>
      <c r="AD15" s="9" t="s">
        <v>39</v>
      </c>
      <c r="AE15" s="10" t="s">
        <v>40</v>
      </c>
      <c r="AF15" s="9"/>
      <c r="AG15" s="111"/>
      <c r="AH15" s="9" t="s">
        <v>34</v>
      </c>
      <c r="AI15" s="10" t="s">
        <v>35</v>
      </c>
      <c r="AJ15" s="9" t="s">
        <v>36</v>
      </c>
      <c r="AK15" s="10" t="s">
        <v>37</v>
      </c>
      <c r="AL15" s="9" t="s">
        <v>38</v>
      </c>
      <c r="AM15" s="10" t="s">
        <v>39</v>
      </c>
      <c r="AN15" s="9"/>
    </row>
    <row r="16" spans="1:40" x14ac:dyDescent="0.2">
      <c r="A16" s="97"/>
      <c r="B16" s="4" t="s">
        <v>2</v>
      </c>
      <c r="C16" s="6" t="s">
        <v>2</v>
      </c>
      <c r="D16" s="4" t="s">
        <v>2</v>
      </c>
      <c r="E16" s="6" t="s">
        <v>2</v>
      </c>
      <c r="F16" s="4" t="s">
        <v>2</v>
      </c>
      <c r="G16" s="6" t="s">
        <v>2</v>
      </c>
      <c r="H16" s="4" t="s">
        <v>2</v>
      </c>
      <c r="I16" s="97"/>
      <c r="J16" s="4" t="s">
        <v>2</v>
      </c>
      <c r="K16" s="6" t="s">
        <v>2</v>
      </c>
      <c r="L16" s="4" t="s">
        <v>2</v>
      </c>
      <c r="M16" s="6" t="s">
        <v>2</v>
      </c>
      <c r="N16" s="4" t="s">
        <v>2</v>
      </c>
      <c r="O16" s="6" t="s">
        <v>2</v>
      </c>
      <c r="P16" s="4"/>
      <c r="Q16" s="97"/>
      <c r="R16" s="4" t="s">
        <v>2</v>
      </c>
      <c r="S16" s="6" t="s">
        <v>2</v>
      </c>
      <c r="T16" s="4" t="s">
        <v>2</v>
      </c>
      <c r="U16" s="6" t="s">
        <v>2</v>
      </c>
      <c r="V16" s="4" t="s">
        <v>2</v>
      </c>
      <c r="W16" s="6" t="s">
        <v>2</v>
      </c>
      <c r="X16" s="4"/>
      <c r="Y16" s="97"/>
      <c r="Z16" s="4" t="s">
        <v>2</v>
      </c>
      <c r="AA16" s="6" t="s">
        <v>2</v>
      </c>
      <c r="AB16" s="4" t="s">
        <v>2</v>
      </c>
      <c r="AC16" s="6" t="s">
        <v>2</v>
      </c>
      <c r="AD16" s="4" t="s">
        <v>2</v>
      </c>
      <c r="AE16" s="6" t="s">
        <v>2</v>
      </c>
      <c r="AF16" s="4"/>
      <c r="AG16" s="97"/>
      <c r="AH16" s="4" t="s">
        <v>2</v>
      </c>
      <c r="AI16" s="6" t="s">
        <v>2</v>
      </c>
      <c r="AJ16" s="4" t="s">
        <v>2</v>
      </c>
      <c r="AK16" s="6" t="s">
        <v>2</v>
      </c>
      <c r="AL16" s="4" t="s">
        <v>2</v>
      </c>
      <c r="AM16" s="6" t="s">
        <v>2</v>
      </c>
      <c r="AN16" s="4"/>
    </row>
    <row r="17" spans="1:40" x14ac:dyDescent="0.2">
      <c r="A17" s="97" t="s">
        <v>3</v>
      </c>
      <c r="B17" s="4">
        <v>1716.979</v>
      </c>
      <c r="C17" s="6">
        <v>1023.71</v>
      </c>
      <c r="D17" s="4">
        <v>1011.275</v>
      </c>
      <c r="E17" s="6">
        <v>988.64300000000003</v>
      </c>
      <c r="F17" s="4">
        <v>1232.912</v>
      </c>
      <c r="G17" s="6">
        <v>1073.7809999999999</v>
      </c>
      <c r="H17" s="4">
        <v>1139.2670000000001</v>
      </c>
      <c r="I17" s="97" t="s">
        <v>3</v>
      </c>
      <c r="J17" s="4">
        <v>1716.979</v>
      </c>
      <c r="K17" s="6">
        <v>941.33799999999997</v>
      </c>
      <c r="L17" s="4">
        <v>790.649</v>
      </c>
      <c r="M17" s="6">
        <v>1100.1099999999999</v>
      </c>
      <c r="N17" s="4">
        <v>903.23800000000006</v>
      </c>
      <c r="O17" s="6">
        <v>923.83900000000006</v>
      </c>
      <c r="P17" s="4"/>
      <c r="Q17" s="97" t="s">
        <v>3</v>
      </c>
      <c r="R17" s="4">
        <v>1716.979</v>
      </c>
      <c r="S17" s="6">
        <v>1178.9380000000001</v>
      </c>
      <c r="T17" s="4">
        <v>1038.1769999999999</v>
      </c>
      <c r="U17" s="6">
        <v>1097.625</v>
      </c>
      <c r="V17" s="4">
        <v>994.32500000000005</v>
      </c>
      <c r="W17" s="6">
        <v>992.53599999999994</v>
      </c>
      <c r="X17" s="4"/>
      <c r="Y17" s="113" t="s">
        <v>3</v>
      </c>
      <c r="Z17" s="4">
        <v>1716.979</v>
      </c>
      <c r="AA17" s="6">
        <v>1129.7439999999999</v>
      </c>
      <c r="AB17" s="4">
        <v>1009.991</v>
      </c>
      <c r="AC17" s="6">
        <v>1237.4169999999999</v>
      </c>
      <c r="AD17" s="4">
        <v>1089.57</v>
      </c>
      <c r="AE17" s="6">
        <v>1018.463</v>
      </c>
      <c r="AF17" s="4"/>
      <c r="AG17" s="113" t="s">
        <v>3</v>
      </c>
      <c r="AH17" s="4">
        <v>1716.979</v>
      </c>
      <c r="AI17" s="6">
        <v>969.52200000000005</v>
      </c>
      <c r="AJ17" s="4">
        <v>893.94299999999998</v>
      </c>
      <c r="AK17" s="6">
        <v>1027.146</v>
      </c>
      <c r="AL17" s="4">
        <v>892.81</v>
      </c>
      <c r="AM17" s="6">
        <v>792.76199999999994</v>
      </c>
      <c r="AN17" s="4"/>
    </row>
    <row r="18" spans="1:40" x14ac:dyDescent="0.2">
      <c r="A18" s="97" t="s">
        <v>4</v>
      </c>
      <c r="B18" s="4">
        <v>4.38</v>
      </c>
      <c r="C18" s="6">
        <v>48.854999999999997</v>
      </c>
      <c r="D18" s="4">
        <v>38.65</v>
      </c>
      <c r="E18" s="6">
        <v>31.431999999999999</v>
      </c>
      <c r="F18" s="4">
        <v>35.220999999999997</v>
      </c>
      <c r="G18" s="6">
        <v>36.997</v>
      </c>
      <c r="H18" s="4">
        <v>37.975999999999999</v>
      </c>
      <c r="I18" s="97" t="s">
        <v>4</v>
      </c>
      <c r="J18" s="4">
        <v>4.38</v>
      </c>
      <c r="K18" s="6">
        <v>81.445999999999998</v>
      </c>
      <c r="L18" s="4">
        <v>59.576999999999998</v>
      </c>
      <c r="M18" s="6">
        <v>83.314999999999998</v>
      </c>
      <c r="N18" s="4">
        <v>87.632000000000005</v>
      </c>
      <c r="O18" s="6">
        <v>97.512</v>
      </c>
      <c r="P18" s="4"/>
      <c r="Q18" s="97" t="s">
        <v>14</v>
      </c>
      <c r="R18" s="4">
        <v>4.38</v>
      </c>
      <c r="S18" s="6">
        <v>92.876000000000005</v>
      </c>
      <c r="T18" s="4">
        <v>101.613</v>
      </c>
      <c r="U18" s="6">
        <v>122.751</v>
      </c>
      <c r="V18" s="4">
        <v>137.786</v>
      </c>
      <c r="W18" s="6">
        <v>153.84200000000001</v>
      </c>
      <c r="X18" s="4"/>
      <c r="Y18" s="113" t="s">
        <v>4</v>
      </c>
      <c r="Z18" s="4">
        <v>4.38</v>
      </c>
      <c r="AA18" s="6">
        <v>85.799000000000007</v>
      </c>
      <c r="AB18" s="4">
        <v>70.569000000000003</v>
      </c>
      <c r="AC18" s="6">
        <v>116.729</v>
      </c>
      <c r="AD18" s="4">
        <v>134.31299999999999</v>
      </c>
      <c r="AE18" s="6">
        <v>144.773</v>
      </c>
      <c r="AF18" s="4"/>
      <c r="AG18" s="113" t="s">
        <v>4</v>
      </c>
      <c r="AH18" s="4">
        <v>4.38</v>
      </c>
      <c r="AI18" s="6">
        <v>79.819000000000003</v>
      </c>
      <c r="AJ18" s="4">
        <v>78.489000000000004</v>
      </c>
      <c r="AK18" s="6">
        <v>112.063</v>
      </c>
      <c r="AL18" s="4">
        <v>114.756</v>
      </c>
      <c r="AM18" s="6">
        <v>114.63800000000001</v>
      </c>
      <c r="AN18" s="4"/>
    </row>
    <row r="19" spans="1:40" x14ac:dyDescent="0.2">
      <c r="A19" s="97" t="s">
        <v>5</v>
      </c>
      <c r="B19" s="4">
        <v>6.8000000000000005E-2</v>
      </c>
      <c r="C19" s="6">
        <v>4.4999999999999998E-2</v>
      </c>
      <c r="D19" s="4">
        <v>3.3000000000000002E-2</v>
      </c>
      <c r="E19" s="6">
        <v>0.02</v>
      </c>
      <c r="F19" s="4">
        <v>1.2E-2</v>
      </c>
      <c r="G19" s="6">
        <v>7.0000000000000001E-3</v>
      </c>
      <c r="H19" s="4">
        <v>1.2E-2</v>
      </c>
      <c r="I19" s="97" t="s">
        <v>5</v>
      </c>
      <c r="J19" s="4">
        <v>6.8000000000000005E-2</v>
      </c>
      <c r="K19" s="6">
        <v>2.7E-2</v>
      </c>
      <c r="L19" s="4">
        <v>1.2E-2</v>
      </c>
      <c r="M19" s="6">
        <v>7.0000000000000001E-3</v>
      </c>
      <c r="N19" s="4">
        <v>4.0000000000000001E-3</v>
      </c>
      <c r="O19" s="6">
        <v>1.0999999999999999E-2</v>
      </c>
      <c r="P19" s="4"/>
      <c r="Q19" s="97" t="s">
        <v>5</v>
      </c>
      <c r="R19" s="4">
        <v>6.8000000000000005E-2</v>
      </c>
      <c r="S19" s="6">
        <v>-3.0000000000000001E-3</v>
      </c>
      <c r="T19" s="4">
        <v>1E-3</v>
      </c>
      <c r="U19" s="6">
        <v>-1E-3</v>
      </c>
      <c r="V19" s="4">
        <v>0</v>
      </c>
      <c r="W19" s="6">
        <v>3.0000000000000001E-3</v>
      </c>
      <c r="X19" s="4"/>
      <c r="Y19" s="113" t="s">
        <v>5</v>
      </c>
      <c r="Z19" s="4">
        <v>6.8000000000000005E-2</v>
      </c>
      <c r="AA19" s="6">
        <v>0.01</v>
      </c>
      <c r="AB19" s="4">
        <v>1.0999999999999999E-2</v>
      </c>
      <c r="AC19" s="6">
        <v>7.0000000000000001E-3</v>
      </c>
      <c r="AD19" s="4">
        <v>4.0000000000000001E-3</v>
      </c>
      <c r="AE19" s="6">
        <v>1.2999999999999999E-2</v>
      </c>
      <c r="AF19" s="4"/>
      <c r="AG19" s="113" t="s">
        <v>5</v>
      </c>
      <c r="AH19" s="4">
        <v>6.8000000000000005E-2</v>
      </c>
      <c r="AI19" s="6">
        <v>0.02</v>
      </c>
      <c r="AJ19" s="4">
        <v>1.2E-2</v>
      </c>
      <c r="AK19" s="6">
        <v>2E-3</v>
      </c>
      <c r="AL19" s="4">
        <v>1.2999999999999999E-2</v>
      </c>
      <c r="AM19" s="6">
        <v>2.5999999999999999E-2</v>
      </c>
      <c r="AN19" s="4"/>
    </row>
    <row r="20" spans="1:40" x14ac:dyDescent="0.2">
      <c r="A20" s="97" t="s">
        <v>6</v>
      </c>
      <c r="B20" s="4">
        <v>22.672000000000001</v>
      </c>
      <c r="C20" s="6">
        <v>34.938000000000002</v>
      </c>
      <c r="D20" s="4">
        <v>43.011000000000003</v>
      </c>
      <c r="E20" s="6">
        <v>106.114</v>
      </c>
      <c r="F20" s="4">
        <v>12.254</v>
      </c>
      <c r="G20" s="6">
        <v>13.631</v>
      </c>
      <c r="H20" s="4">
        <v>11.231</v>
      </c>
      <c r="I20" s="97" t="s">
        <v>6</v>
      </c>
      <c r="J20" s="4">
        <v>22.672000000000001</v>
      </c>
      <c r="K20" s="6">
        <v>38.561</v>
      </c>
      <c r="L20" s="4">
        <v>17.352</v>
      </c>
      <c r="M20" s="6">
        <v>16.318999999999999</v>
      </c>
      <c r="N20" s="4">
        <v>15.731</v>
      </c>
      <c r="O20" s="6">
        <v>18.254999999999999</v>
      </c>
      <c r="P20" s="4"/>
      <c r="Q20" s="97" t="s">
        <v>6</v>
      </c>
      <c r="R20" s="4">
        <v>22.672000000000001</v>
      </c>
      <c r="S20" s="6">
        <v>37.03</v>
      </c>
      <c r="T20" s="4">
        <v>33.223999999999997</v>
      </c>
      <c r="U20" s="6">
        <v>22.571000000000002</v>
      </c>
      <c r="V20" s="4">
        <v>11.269</v>
      </c>
      <c r="W20" s="6">
        <v>21.632999999999999</v>
      </c>
      <c r="X20" s="4"/>
      <c r="Y20" s="113" t="s">
        <v>6</v>
      </c>
      <c r="Z20" s="4">
        <v>22.672000000000001</v>
      </c>
      <c r="AA20" s="6">
        <v>102.59699999999999</v>
      </c>
      <c r="AB20" s="4">
        <v>16.888000000000002</v>
      </c>
      <c r="AC20" s="6">
        <v>15.516</v>
      </c>
      <c r="AD20" s="4">
        <v>10.154</v>
      </c>
      <c r="AE20" s="6">
        <v>19.521000000000001</v>
      </c>
      <c r="AF20" s="4"/>
      <c r="AG20" s="113" t="s">
        <v>6</v>
      </c>
      <c r="AH20" s="4">
        <v>22.672000000000001</v>
      </c>
      <c r="AI20" s="6">
        <v>21.722999999999999</v>
      </c>
      <c r="AJ20" s="4">
        <v>15.462999999999999</v>
      </c>
      <c r="AK20" s="6">
        <v>14.723000000000001</v>
      </c>
      <c r="AL20" s="4">
        <v>15.569000000000001</v>
      </c>
      <c r="AM20" s="6">
        <v>15.458</v>
      </c>
      <c r="AN20" s="4"/>
    </row>
    <row r="21" spans="1:40" x14ac:dyDescent="0.2">
      <c r="A21" s="97" t="s">
        <v>7</v>
      </c>
      <c r="B21" s="4">
        <v>0.68600000000000005</v>
      </c>
      <c r="C21" s="6">
        <v>0.625</v>
      </c>
      <c r="D21" s="4">
        <v>1.081</v>
      </c>
      <c r="E21" s="6">
        <v>2.391</v>
      </c>
      <c r="F21" s="4">
        <v>0.56599999999999995</v>
      </c>
      <c r="G21" s="6">
        <v>0.43099999999999999</v>
      </c>
      <c r="H21" s="4">
        <v>0.38300000000000001</v>
      </c>
      <c r="I21" s="97" t="s">
        <v>7</v>
      </c>
      <c r="J21" s="4">
        <v>0.68600000000000005</v>
      </c>
      <c r="K21" s="6">
        <v>0.99299999999999999</v>
      </c>
      <c r="L21" s="4">
        <v>0.36199999999999999</v>
      </c>
      <c r="M21" s="6">
        <v>0.42899999999999999</v>
      </c>
      <c r="N21" s="4">
        <v>0.38700000000000001</v>
      </c>
      <c r="O21" s="6">
        <v>0.42099999999999999</v>
      </c>
      <c r="P21" s="4"/>
      <c r="Q21" s="97" t="s">
        <v>7</v>
      </c>
      <c r="R21" s="4">
        <v>0.68600000000000005</v>
      </c>
      <c r="S21" s="6">
        <v>0.442</v>
      </c>
      <c r="T21" s="4">
        <v>0.34499999999999997</v>
      </c>
      <c r="U21" s="6">
        <v>0.56599999999999995</v>
      </c>
      <c r="V21" s="4">
        <v>5.1660000000000004</v>
      </c>
      <c r="W21" s="6">
        <v>0.44600000000000001</v>
      </c>
      <c r="X21" s="4"/>
      <c r="Y21" s="113" t="s">
        <v>7</v>
      </c>
      <c r="Z21" s="4">
        <v>0.68600000000000005</v>
      </c>
      <c r="AA21" s="6">
        <v>1.8440000000000001</v>
      </c>
      <c r="AB21" s="4">
        <v>0.312</v>
      </c>
      <c r="AC21" s="6">
        <v>0.70099999999999996</v>
      </c>
      <c r="AD21" s="4">
        <v>0.307</v>
      </c>
      <c r="AE21" s="6">
        <v>0.314</v>
      </c>
      <c r="AF21" s="4"/>
      <c r="AG21" s="113" t="s">
        <v>7</v>
      </c>
      <c r="AH21" s="4">
        <v>0.68600000000000005</v>
      </c>
      <c r="AI21" s="6">
        <v>0.28399999999999997</v>
      </c>
      <c r="AJ21" s="4">
        <v>0.20699999999999999</v>
      </c>
      <c r="AK21" s="6">
        <v>0.56000000000000005</v>
      </c>
      <c r="AL21" s="4">
        <v>0.53200000000000003</v>
      </c>
      <c r="AM21" s="6">
        <v>0.35599999999999998</v>
      </c>
      <c r="AN21" s="4"/>
    </row>
    <row r="22" spans="1:40" x14ac:dyDescent="0.2">
      <c r="A22" s="97" t="s">
        <v>8</v>
      </c>
      <c r="B22" s="4">
        <v>54.173999999999999</v>
      </c>
      <c r="C22" s="6">
        <v>27.216999999999999</v>
      </c>
      <c r="D22" s="4">
        <v>26.535</v>
      </c>
      <c r="E22" s="6">
        <v>57.28</v>
      </c>
      <c r="F22" s="4">
        <v>12.172000000000001</v>
      </c>
      <c r="G22" s="6">
        <v>7.6980000000000004</v>
      </c>
      <c r="H22" s="4">
        <v>6.3159999999999998</v>
      </c>
      <c r="I22" s="97" t="s">
        <v>8</v>
      </c>
      <c r="J22" s="4">
        <v>54.173999999999999</v>
      </c>
      <c r="K22" s="6">
        <v>28.901</v>
      </c>
      <c r="L22" s="4">
        <v>13.141999999999999</v>
      </c>
      <c r="M22" s="6">
        <v>14.093999999999999</v>
      </c>
      <c r="N22" s="4">
        <v>9.0630000000000006</v>
      </c>
      <c r="O22" s="6">
        <v>9.9350000000000005</v>
      </c>
      <c r="P22" s="4"/>
      <c r="Q22" s="97" t="s">
        <v>8</v>
      </c>
      <c r="R22" s="4">
        <v>54.173999999999999</v>
      </c>
      <c r="S22" s="6">
        <v>28.213999999999999</v>
      </c>
      <c r="T22" s="4">
        <v>21.844000000000001</v>
      </c>
      <c r="U22" s="6">
        <v>12.94</v>
      </c>
      <c r="V22" s="4">
        <v>6.2859999999999996</v>
      </c>
      <c r="W22" s="6">
        <v>11.192</v>
      </c>
      <c r="X22" s="4"/>
      <c r="Y22" s="113" t="s">
        <v>8</v>
      </c>
      <c r="Z22" s="4">
        <v>54.173999999999999</v>
      </c>
      <c r="AA22" s="6">
        <v>59.524999999999999</v>
      </c>
      <c r="AB22" s="4">
        <v>13.212</v>
      </c>
      <c r="AC22" s="6">
        <v>13.611000000000001</v>
      </c>
      <c r="AD22" s="4">
        <v>5.8470000000000004</v>
      </c>
      <c r="AE22" s="6">
        <v>10.058999999999999</v>
      </c>
      <c r="AF22" s="4"/>
      <c r="AG22" s="113" t="s">
        <v>8</v>
      </c>
      <c r="AH22" s="4">
        <v>54.173999999999999</v>
      </c>
      <c r="AI22" s="6">
        <v>17.236000000000001</v>
      </c>
      <c r="AJ22" s="4">
        <v>11.967000000000001</v>
      </c>
      <c r="AK22" s="6">
        <v>13.644</v>
      </c>
      <c r="AL22" s="4">
        <v>8.5850000000000009</v>
      </c>
      <c r="AM22" s="6">
        <v>7.88</v>
      </c>
      <c r="AN22" s="4"/>
    </row>
    <row r="23" spans="1:40" x14ac:dyDescent="0.2">
      <c r="A23" s="97" t="s">
        <v>9</v>
      </c>
      <c r="B23" s="4">
        <v>80.641000000000005</v>
      </c>
      <c r="C23" s="6">
        <v>160.17400000000001</v>
      </c>
      <c r="D23" s="4">
        <v>212.86500000000001</v>
      </c>
      <c r="E23" s="6">
        <v>603.97400000000005</v>
      </c>
      <c r="F23" s="4">
        <v>72.212999999999994</v>
      </c>
      <c r="G23" s="6">
        <v>46.545000000000002</v>
      </c>
      <c r="H23" s="4">
        <v>34.106000000000002</v>
      </c>
      <c r="I23" s="97" t="s">
        <v>9</v>
      </c>
      <c r="J23" s="4">
        <v>80.641000000000005</v>
      </c>
      <c r="K23" s="6">
        <v>173.858</v>
      </c>
      <c r="L23" s="4">
        <v>76.307000000000002</v>
      </c>
      <c r="M23" s="6">
        <v>78.001000000000005</v>
      </c>
      <c r="N23" s="4">
        <v>57.000999999999998</v>
      </c>
      <c r="O23" s="6">
        <v>69.927000000000007</v>
      </c>
      <c r="P23" s="4"/>
      <c r="Q23" s="97" t="s">
        <v>9</v>
      </c>
      <c r="R23" s="4">
        <v>80.641000000000005</v>
      </c>
      <c r="S23" s="6">
        <v>89.835999999999999</v>
      </c>
      <c r="T23" s="4">
        <v>97.016999999999996</v>
      </c>
      <c r="U23" s="6">
        <v>57.484999999999999</v>
      </c>
      <c r="V23" s="4">
        <v>88.763999999999996</v>
      </c>
      <c r="W23" s="6">
        <v>56.103000000000002</v>
      </c>
      <c r="X23" s="4"/>
      <c r="Y23" s="113" t="s">
        <v>9</v>
      </c>
      <c r="Z23" s="4">
        <v>80.641000000000005</v>
      </c>
      <c r="AA23" s="6">
        <v>402.94400000000002</v>
      </c>
      <c r="AB23" s="4">
        <v>56.03</v>
      </c>
      <c r="AC23" s="6">
        <v>66.789000000000001</v>
      </c>
      <c r="AD23" s="4">
        <v>27.547999999999998</v>
      </c>
      <c r="AE23" s="6">
        <v>67.293000000000006</v>
      </c>
      <c r="AF23" s="4"/>
      <c r="AG23" s="113" t="s">
        <v>9</v>
      </c>
      <c r="AH23" s="4">
        <v>80.641000000000005</v>
      </c>
      <c r="AI23" s="6">
        <v>74.941000000000003</v>
      </c>
      <c r="AJ23" s="4">
        <v>50.057000000000002</v>
      </c>
      <c r="AK23" s="6">
        <v>73.358999999999995</v>
      </c>
      <c r="AL23" s="4">
        <v>68.093999999999994</v>
      </c>
      <c r="AM23" s="6">
        <v>49.865000000000002</v>
      </c>
      <c r="AN23" s="4"/>
    </row>
    <row r="24" spans="1:40" x14ac:dyDescent="0.2">
      <c r="A24" s="97" t="s">
        <v>10</v>
      </c>
      <c r="B24" s="4">
        <v>3.3769999999999998</v>
      </c>
      <c r="C24" s="6">
        <v>12.01</v>
      </c>
      <c r="D24" s="4">
        <v>12.439</v>
      </c>
      <c r="E24" s="6">
        <v>15.12</v>
      </c>
      <c r="F24" s="4">
        <v>11.196999999999999</v>
      </c>
      <c r="G24" s="6">
        <v>7.2359999999999998</v>
      </c>
      <c r="H24" s="4">
        <v>6.7089999999999996</v>
      </c>
      <c r="I24" s="97" t="s">
        <v>10</v>
      </c>
      <c r="J24" s="4">
        <v>3.3769999999999998</v>
      </c>
      <c r="K24" s="6">
        <v>9.6709999999999994</v>
      </c>
      <c r="L24" s="4">
        <v>7.5410000000000004</v>
      </c>
      <c r="M24" s="6">
        <v>8.2159999999999993</v>
      </c>
      <c r="N24" s="4">
        <v>5.4109999999999996</v>
      </c>
      <c r="O24" s="6">
        <v>6.0140000000000002</v>
      </c>
      <c r="P24" s="4"/>
      <c r="Q24" s="97" t="s">
        <v>10</v>
      </c>
      <c r="R24" s="4">
        <v>3.3769999999999998</v>
      </c>
      <c r="S24" s="6">
        <v>10.135999999999999</v>
      </c>
      <c r="T24" s="4">
        <v>9.73</v>
      </c>
      <c r="U24" s="6">
        <v>10.375</v>
      </c>
      <c r="V24" s="4">
        <v>7.9240000000000004</v>
      </c>
      <c r="W24" s="6">
        <v>8.3670000000000009</v>
      </c>
      <c r="X24" s="4"/>
      <c r="Y24" s="113" t="s">
        <v>10</v>
      </c>
      <c r="Z24" s="4">
        <v>3.3769999999999998</v>
      </c>
      <c r="AA24" s="6">
        <v>13.167</v>
      </c>
      <c r="AB24" s="4">
        <v>8.3339999999999996</v>
      </c>
      <c r="AC24" s="6">
        <v>11.401</v>
      </c>
      <c r="AD24" s="4">
        <v>7.423</v>
      </c>
      <c r="AE24" s="6">
        <v>9.173</v>
      </c>
      <c r="AF24" s="4"/>
      <c r="AG24" s="113" t="s">
        <v>10</v>
      </c>
      <c r="AH24" s="4">
        <v>3.3769999999999998</v>
      </c>
      <c r="AI24" s="6">
        <v>8.9730000000000008</v>
      </c>
      <c r="AJ24" s="4">
        <v>9.766</v>
      </c>
      <c r="AK24" s="6">
        <v>11.702</v>
      </c>
      <c r="AL24" s="4">
        <v>7.718</v>
      </c>
      <c r="AM24" s="6">
        <v>7.6589999999999998</v>
      </c>
      <c r="AN24" s="4"/>
    </row>
    <row r="25" spans="1:40" s="3" customFormat="1" x14ac:dyDescent="0.2">
      <c r="A25" s="118" t="s">
        <v>29</v>
      </c>
      <c r="B25" s="118"/>
      <c r="C25" s="118"/>
      <c r="D25" s="118"/>
      <c r="E25" s="118"/>
      <c r="F25" s="118"/>
      <c r="G25" s="118"/>
      <c r="H25" s="118"/>
      <c r="I25" s="118" t="s">
        <v>30</v>
      </c>
      <c r="J25" s="118"/>
      <c r="K25" s="118"/>
      <c r="L25" s="118"/>
      <c r="M25" s="118"/>
      <c r="N25" s="118"/>
      <c r="O25" s="118"/>
      <c r="P25" s="118"/>
      <c r="Q25" s="119" t="s">
        <v>31</v>
      </c>
      <c r="R25" s="119"/>
      <c r="S25" s="119"/>
      <c r="T25" s="119"/>
      <c r="U25" s="119"/>
      <c r="V25" s="119"/>
      <c r="W25" s="119"/>
      <c r="X25" s="119"/>
      <c r="Y25" s="119" t="s">
        <v>32</v>
      </c>
      <c r="Z25" s="119"/>
      <c r="AA25" s="119"/>
      <c r="AB25" s="119"/>
      <c r="AC25" s="119"/>
      <c r="AD25" s="119"/>
      <c r="AE25" s="119"/>
      <c r="AF25" s="119"/>
      <c r="AG25" s="119" t="s">
        <v>33</v>
      </c>
      <c r="AH25" s="119"/>
      <c r="AI25" s="119"/>
      <c r="AJ25" s="119"/>
      <c r="AK25" s="119"/>
      <c r="AL25" s="119"/>
      <c r="AM25" s="119"/>
      <c r="AN25" s="119"/>
    </row>
    <row r="26" spans="1:40" s="11" customFormat="1" x14ac:dyDescent="0.2">
      <c r="A26" s="111"/>
      <c r="B26" s="9" t="s">
        <v>17</v>
      </c>
      <c r="C26" s="10" t="s">
        <v>18</v>
      </c>
      <c r="D26" s="9" t="s">
        <v>19</v>
      </c>
      <c r="E26" s="10" t="s">
        <v>20</v>
      </c>
      <c r="F26" s="9" t="s">
        <v>21</v>
      </c>
      <c r="G26" s="10" t="s">
        <v>22</v>
      </c>
      <c r="H26" s="9" t="s">
        <v>23</v>
      </c>
      <c r="I26" s="111"/>
      <c r="J26" s="9" t="s">
        <v>17</v>
      </c>
      <c r="K26" s="10" t="s">
        <v>18</v>
      </c>
      <c r="L26" s="9" t="s">
        <v>19</v>
      </c>
      <c r="M26" s="10" t="s">
        <v>20</v>
      </c>
      <c r="N26" s="9" t="s">
        <v>21</v>
      </c>
      <c r="O26" s="10" t="s">
        <v>22</v>
      </c>
      <c r="P26" s="9" t="s">
        <v>23</v>
      </c>
      <c r="Q26" s="111"/>
      <c r="R26" s="9" t="s">
        <v>17</v>
      </c>
      <c r="S26" s="10" t="s">
        <v>18</v>
      </c>
      <c r="T26" s="9" t="s">
        <v>19</v>
      </c>
      <c r="U26" s="10" t="s">
        <v>20</v>
      </c>
      <c r="V26" s="9" t="s">
        <v>21</v>
      </c>
      <c r="W26" s="10" t="s">
        <v>22</v>
      </c>
      <c r="X26" s="9" t="s">
        <v>23</v>
      </c>
      <c r="Y26" s="111"/>
      <c r="Z26" s="9" t="s">
        <v>17</v>
      </c>
      <c r="AA26" s="10" t="s">
        <v>18</v>
      </c>
      <c r="AB26" s="9" t="s">
        <v>19</v>
      </c>
      <c r="AC26" s="10" t="s">
        <v>20</v>
      </c>
      <c r="AD26" s="9" t="s">
        <v>21</v>
      </c>
      <c r="AE26" s="10" t="s">
        <v>22</v>
      </c>
      <c r="AF26" s="9" t="s">
        <v>23</v>
      </c>
      <c r="AG26" s="111"/>
      <c r="AH26" s="9" t="s">
        <v>17</v>
      </c>
      <c r="AI26" s="10" t="s">
        <v>18</v>
      </c>
      <c r="AJ26" s="9" t="s">
        <v>19</v>
      </c>
      <c r="AK26" s="10" t="s">
        <v>20</v>
      </c>
      <c r="AL26" s="9" t="s">
        <v>21</v>
      </c>
      <c r="AM26" s="10" t="s">
        <v>22</v>
      </c>
      <c r="AN26" s="9" t="s">
        <v>23</v>
      </c>
    </row>
    <row r="27" spans="1:40" s="11" customFormat="1" x14ac:dyDescent="0.2">
      <c r="A27" s="111"/>
      <c r="B27" s="9" t="s">
        <v>34</v>
      </c>
      <c r="C27" s="10" t="s">
        <v>35</v>
      </c>
      <c r="D27" s="9" t="s">
        <v>36</v>
      </c>
      <c r="E27" s="10" t="s">
        <v>37</v>
      </c>
      <c r="F27" s="9" t="s">
        <v>38</v>
      </c>
      <c r="G27" s="10" t="s">
        <v>39</v>
      </c>
      <c r="H27" s="9" t="s">
        <v>40</v>
      </c>
      <c r="I27" s="111"/>
      <c r="J27" s="9" t="s">
        <v>34</v>
      </c>
      <c r="K27" s="10" t="s">
        <v>35</v>
      </c>
      <c r="L27" s="9" t="s">
        <v>36</v>
      </c>
      <c r="M27" s="10" t="s">
        <v>37</v>
      </c>
      <c r="N27" s="9" t="s">
        <v>38</v>
      </c>
      <c r="O27" s="10" t="s">
        <v>39</v>
      </c>
      <c r="P27" s="9" t="s">
        <v>40</v>
      </c>
      <c r="Q27" s="111"/>
      <c r="R27" s="9" t="s">
        <v>34</v>
      </c>
      <c r="S27" s="10" t="s">
        <v>35</v>
      </c>
      <c r="T27" s="9" t="s">
        <v>36</v>
      </c>
      <c r="U27" s="10" t="s">
        <v>37</v>
      </c>
      <c r="V27" s="9" t="s">
        <v>38</v>
      </c>
      <c r="W27" s="10" t="s">
        <v>39</v>
      </c>
      <c r="X27" s="9" t="s">
        <v>40</v>
      </c>
      <c r="Y27" s="111"/>
      <c r="Z27" s="9" t="s">
        <v>34</v>
      </c>
      <c r="AA27" s="10" t="s">
        <v>35</v>
      </c>
      <c r="AB27" s="9" t="s">
        <v>36</v>
      </c>
      <c r="AC27" s="10" t="s">
        <v>37</v>
      </c>
      <c r="AD27" s="9" t="s">
        <v>38</v>
      </c>
      <c r="AE27" s="10" t="s">
        <v>39</v>
      </c>
      <c r="AF27" s="9" t="s">
        <v>40</v>
      </c>
      <c r="AG27" s="111"/>
      <c r="AH27" s="9" t="s">
        <v>34</v>
      </c>
      <c r="AI27" s="10" t="s">
        <v>35</v>
      </c>
      <c r="AJ27" s="9" t="s">
        <v>36</v>
      </c>
      <c r="AK27" s="10" t="s">
        <v>37</v>
      </c>
      <c r="AL27" s="9" t="s">
        <v>38</v>
      </c>
      <c r="AM27" s="10" t="s">
        <v>39</v>
      </c>
      <c r="AN27" s="9" t="s">
        <v>40</v>
      </c>
    </row>
    <row r="28" spans="1:40" x14ac:dyDescent="0.2">
      <c r="A28" s="97"/>
      <c r="B28" s="4" t="s">
        <v>2</v>
      </c>
      <c r="C28" s="6" t="s">
        <v>2</v>
      </c>
      <c r="D28" s="4" t="s">
        <v>2</v>
      </c>
      <c r="E28" s="6" t="s">
        <v>2</v>
      </c>
      <c r="F28" s="4" t="s">
        <v>2</v>
      </c>
      <c r="G28" s="6" t="s">
        <v>2</v>
      </c>
      <c r="H28" s="4" t="s">
        <v>2</v>
      </c>
      <c r="I28" s="97"/>
      <c r="J28" s="4" t="s">
        <v>2</v>
      </c>
      <c r="K28" s="6" t="s">
        <v>2</v>
      </c>
      <c r="L28" s="4" t="s">
        <v>2</v>
      </c>
      <c r="M28" s="6" t="s">
        <v>2</v>
      </c>
      <c r="N28" s="4" t="s">
        <v>2</v>
      </c>
      <c r="O28" s="6" t="s">
        <v>2</v>
      </c>
      <c r="P28" s="4" t="s">
        <v>2</v>
      </c>
      <c r="Q28" s="97"/>
      <c r="R28" s="4" t="s">
        <v>2</v>
      </c>
      <c r="S28" s="114" t="s">
        <v>2</v>
      </c>
      <c r="T28" s="4" t="s">
        <v>2</v>
      </c>
      <c r="U28" s="114" t="s">
        <v>2</v>
      </c>
      <c r="V28" s="4" t="s">
        <v>2</v>
      </c>
      <c r="W28" s="114" t="s">
        <v>2</v>
      </c>
      <c r="X28" s="4" t="s">
        <v>2</v>
      </c>
      <c r="Y28" s="97"/>
      <c r="Z28" s="4" t="s">
        <v>2</v>
      </c>
      <c r="AA28" s="6" t="s">
        <v>2</v>
      </c>
      <c r="AB28" s="4" t="s">
        <v>2</v>
      </c>
      <c r="AC28" s="6" t="s">
        <v>2</v>
      </c>
      <c r="AD28" s="4" t="s">
        <v>2</v>
      </c>
      <c r="AE28" s="6" t="s">
        <v>2</v>
      </c>
      <c r="AF28" s="4" t="s">
        <v>2</v>
      </c>
      <c r="AG28" s="97"/>
      <c r="AH28" s="8" t="s">
        <v>2</v>
      </c>
      <c r="AI28" s="114" t="s">
        <v>2</v>
      </c>
      <c r="AJ28" s="115" t="s">
        <v>2</v>
      </c>
      <c r="AK28" s="114" t="s">
        <v>2</v>
      </c>
      <c r="AL28" s="115" t="s">
        <v>2</v>
      </c>
      <c r="AM28" s="114" t="s">
        <v>2</v>
      </c>
      <c r="AN28" s="115" t="s">
        <v>2</v>
      </c>
    </row>
    <row r="29" spans="1:40" x14ac:dyDescent="0.2">
      <c r="A29" s="97" t="s">
        <v>3</v>
      </c>
      <c r="B29" s="4">
        <v>2021.4269999999999</v>
      </c>
      <c r="C29" s="6">
        <v>1129.9469999999999</v>
      </c>
      <c r="D29" s="4">
        <v>391.92099999999999</v>
      </c>
      <c r="E29" s="6">
        <v>1255.3879999999999</v>
      </c>
      <c r="F29" s="4">
        <v>2044.078</v>
      </c>
      <c r="G29" s="6">
        <v>1590.96</v>
      </c>
      <c r="H29" s="4">
        <v>1889.1079999999999</v>
      </c>
      <c r="I29" s="97" t="s">
        <v>3</v>
      </c>
      <c r="J29" s="4">
        <v>2021.4269999999999</v>
      </c>
      <c r="K29" s="6">
        <v>1389.9760000000001</v>
      </c>
      <c r="L29" s="4">
        <v>761.41099999999994</v>
      </c>
      <c r="M29" s="6">
        <v>2074.2959999999998</v>
      </c>
      <c r="N29" s="4">
        <v>1840.6969999999999</v>
      </c>
      <c r="O29" s="6">
        <v>1885.5309999999999</v>
      </c>
      <c r="P29" s="4">
        <v>2059.9520000000002</v>
      </c>
      <c r="Q29" s="97" t="s">
        <v>3</v>
      </c>
      <c r="R29" s="4">
        <v>2021.4269999999999</v>
      </c>
      <c r="S29" s="6">
        <v>622.96400000000006</v>
      </c>
      <c r="T29" s="4">
        <v>711.89300000000003</v>
      </c>
      <c r="U29" s="6">
        <v>1765.6469999999999</v>
      </c>
      <c r="V29" s="4">
        <v>1144.354</v>
      </c>
      <c r="W29" s="6">
        <v>1548.8340000000001</v>
      </c>
      <c r="X29" s="4">
        <v>1185.4559999999999</v>
      </c>
      <c r="Y29" s="97" t="s">
        <v>3</v>
      </c>
      <c r="Z29" s="4">
        <v>2021.4269999999999</v>
      </c>
      <c r="AA29" s="6">
        <v>37.274999999999999</v>
      </c>
      <c r="AB29" s="4">
        <v>89.796000000000006</v>
      </c>
      <c r="AC29" s="6">
        <v>1108.068</v>
      </c>
      <c r="AD29" s="4">
        <v>1012.202</v>
      </c>
      <c r="AE29" s="6">
        <v>1474.4639999999999</v>
      </c>
      <c r="AF29" s="4">
        <v>1607.9849999999999</v>
      </c>
      <c r="AG29" s="97" t="s">
        <v>3</v>
      </c>
      <c r="AH29" s="4">
        <v>2021.4269999999999</v>
      </c>
      <c r="AI29" s="6">
        <v>433.99</v>
      </c>
      <c r="AJ29" s="4">
        <v>144.43199999999999</v>
      </c>
      <c r="AK29" s="6">
        <v>2175.1779999999999</v>
      </c>
      <c r="AL29" s="4">
        <v>1849.6690000000001</v>
      </c>
      <c r="AM29" s="6">
        <v>2136.3519999999999</v>
      </c>
      <c r="AN29" s="4">
        <v>1845.4490000000001</v>
      </c>
    </row>
    <row r="30" spans="1:40" x14ac:dyDescent="0.2">
      <c r="A30" s="97" t="s">
        <v>4</v>
      </c>
      <c r="B30" s="4">
        <v>29.777999999999999</v>
      </c>
      <c r="C30" s="6">
        <v>56.069000000000003</v>
      </c>
      <c r="D30" s="4">
        <v>33.92</v>
      </c>
      <c r="E30" s="6">
        <v>93.757999999999996</v>
      </c>
      <c r="F30" s="4">
        <v>97.284999999999997</v>
      </c>
      <c r="G30" s="6">
        <v>133.81700000000001</v>
      </c>
      <c r="H30" s="4">
        <v>140.10400000000001</v>
      </c>
      <c r="I30" s="97" t="s">
        <v>4</v>
      </c>
      <c r="J30" s="4">
        <v>29.777999999999999</v>
      </c>
      <c r="K30" s="6">
        <v>71.739000000000004</v>
      </c>
      <c r="L30" s="4">
        <v>49.817</v>
      </c>
      <c r="M30" s="6">
        <v>83.126999999999995</v>
      </c>
      <c r="N30" s="4">
        <v>93.486999999999995</v>
      </c>
      <c r="O30" s="6">
        <v>110.875</v>
      </c>
      <c r="P30" s="4">
        <v>122.756</v>
      </c>
      <c r="Q30" s="97" t="s">
        <v>4</v>
      </c>
      <c r="R30" s="4">
        <v>29.777999999999999</v>
      </c>
      <c r="S30" s="6">
        <v>38.747999999999998</v>
      </c>
      <c r="T30" s="4">
        <v>46.381</v>
      </c>
      <c r="U30" s="6">
        <v>91.183999999999997</v>
      </c>
      <c r="V30" s="4">
        <v>108.85299999999999</v>
      </c>
      <c r="W30" s="6">
        <v>118.491</v>
      </c>
      <c r="X30" s="4">
        <v>133.952</v>
      </c>
      <c r="Y30" s="97" t="s">
        <v>4</v>
      </c>
      <c r="Z30" s="4">
        <v>29.777999999999999</v>
      </c>
      <c r="AA30" s="6">
        <v>13.571</v>
      </c>
      <c r="AB30" s="4">
        <v>13.797000000000001</v>
      </c>
      <c r="AC30" s="6">
        <v>60.616999999999997</v>
      </c>
      <c r="AD30" s="4">
        <v>89.941999999999993</v>
      </c>
      <c r="AE30" s="6">
        <v>127.262</v>
      </c>
      <c r="AF30" s="4">
        <v>132.714</v>
      </c>
      <c r="AG30" s="97" t="s">
        <v>4</v>
      </c>
      <c r="AH30" s="4">
        <v>29.777999999999999</v>
      </c>
      <c r="AI30" s="6">
        <v>29.207999999999998</v>
      </c>
      <c r="AJ30" s="4">
        <v>17.562999999999999</v>
      </c>
      <c r="AK30" s="6">
        <v>106.93300000000001</v>
      </c>
      <c r="AL30" s="4">
        <v>136.95599999999999</v>
      </c>
      <c r="AM30" s="6">
        <v>142.77000000000001</v>
      </c>
      <c r="AN30" s="4">
        <v>145.81800000000001</v>
      </c>
    </row>
    <row r="31" spans="1:40" x14ac:dyDescent="0.2">
      <c r="A31" s="97" t="s">
        <v>5</v>
      </c>
      <c r="B31" s="4">
        <v>4.1000000000000002E-2</v>
      </c>
      <c r="C31" s="6">
        <v>3.3000000000000002E-2</v>
      </c>
      <c r="D31" s="4">
        <v>3.2000000000000001E-2</v>
      </c>
      <c r="E31" s="6">
        <v>1.7000000000000001E-2</v>
      </c>
      <c r="F31" s="4">
        <v>2.5999999999999999E-2</v>
      </c>
      <c r="G31" s="6">
        <v>1.7999999999999999E-2</v>
      </c>
      <c r="H31" s="4">
        <v>1.7999999999999999E-2</v>
      </c>
      <c r="I31" s="97" t="s">
        <v>5</v>
      </c>
      <c r="J31" s="4">
        <v>4.1000000000000002E-2</v>
      </c>
      <c r="K31" s="6">
        <v>2.5999999999999999E-2</v>
      </c>
      <c r="L31" s="4">
        <v>2.3E-2</v>
      </c>
      <c r="M31" s="6">
        <v>0.106</v>
      </c>
      <c r="N31" s="4">
        <v>1.4999999999999999E-2</v>
      </c>
      <c r="O31" s="6">
        <v>1.2E-2</v>
      </c>
      <c r="P31" s="4">
        <v>1.6E-2</v>
      </c>
      <c r="Q31" s="97" t="s">
        <v>5</v>
      </c>
      <c r="R31" s="4">
        <v>4.1000000000000002E-2</v>
      </c>
      <c r="S31" s="6">
        <v>2.7E-2</v>
      </c>
      <c r="T31" s="4">
        <v>2.3E-2</v>
      </c>
      <c r="U31" s="6">
        <v>6.6000000000000003E-2</v>
      </c>
      <c r="V31" s="4">
        <v>1.4999999999999999E-2</v>
      </c>
      <c r="W31" s="6">
        <v>1.6E-2</v>
      </c>
      <c r="X31" s="4">
        <v>0.02</v>
      </c>
      <c r="Y31" s="97" t="s">
        <v>5</v>
      </c>
      <c r="Z31" s="4">
        <v>4.1000000000000002E-2</v>
      </c>
      <c r="AA31" s="6">
        <v>2.5999999999999999E-2</v>
      </c>
      <c r="AB31" s="4">
        <v>2.1999999999999999E-2</v>
      </c>
      <c r="AC31" s="6">
        <v>0.05</v>
      </c>
      <c r="AD31" s="4">
        <v>1.2E-2</v>
      </c>
      <c r="AE31" s="6">
        <v>1.4E-2</v>
      </c>
      <c r="AF31" s="4">
        <v>1.7000000000000001E-2</v>
      </c>
      <c r="AG31" s="97" t="s">
        <v>5</v>
      </c>
      <c r="AH31" s="4">
        <v>4.1000000000000002E-2</v>
      </c>
      <c r="AI31" s="6">
        <v>2.1999999999999999E-2</v>
      </c>
      <c r="AJ31" s="4">
        <v>2.1999999999999999E-2</v>
      </c>
      <c r="AK31" s="6">
        <v>3.7999999999999999E-2</v>
      </c>
      <c r="AL31" s="4">
        <v>1.6E-2</v>
      </c>
      <c r="AM31" s="6">
        <v>3.5999999999999997E-2</v>
      </c>
      <c r="AN31" s="4">
        <v>6.0999999999999999E-2</v>
      </c>
    </row>
    <row r="32" spans="1:40" x14ac:dyDescent="0.2">
      <c r="A32" s="97" t="s">
        <v>6</v>
      </c>
      <c r="B32" s="4">
        <v>26.234999999999999</v>
      </c>
      <c r="C32" s="6">
        <v>18.087</v>
      </c>
      <c r="D32" s="4">
        <v>50.912999999999997</v>
      </c>
      <c r="E32" s="6">
        <v>13.756</v>
      </c>
      <c r="F32" s="4">
        <v>13.928000000000001</v>
      </c>
      <c r="G32" s="6">
        <v>15.683</v>
      </c>
      <c r="H32" s="4">
        <v>9.8450000000000006</v>
      </c>
      <c r="I32" s="97" t="s">
        <v>6</v>
      </c>
      <c r="J32" s="4">
        <v>26.234999999999999</v>
      </c>
      <c r="K32" s="6">
        <v>12.147</v>
      </c>
      <c r="L32" s="4">
        <v>9.7159999999999993</v>
      </c>
      <c r="M32" s="6">
        <v>22.067</v>
      </c>
      <c r="N32" s="4">
        <v>17.010000000000002</v>
      </c>
      <c r="O32" s="6">
        <v>13.397</v>
      </c>
      <c r="P32" s="4">
        <v>9.5169999999999995</v>
      </c>
      <c r="Q32" s="97" t="s">
        <v>6</v>
      </c>
      <c r="R32" s="4">
        <v>26.234999999999999</v>
      </c>
      <c r="S32" s="6">
        <v>13.276</v>
      </c>
      <c r="T32" s="4">
        <v>9.7080000000000002</v>
      </c>
      <c r="U32" s="6">
        <v>15.237</v>
      </c>
      <c r="V32" s="4">
        <v>13.961</v>
      </c>
      <c r="W32" s="6">
        <v>11.13</v>
      </c>
      <c r="X32" s="4">
        <v>34.082000000000001</v>
      </c>
      <c r="Y32" s="97" t="s">
        <v>6</v>
      </c>
      <c r="Z32" s="4">
        <v>26.234999999999999</v>
      </c>
      <c r="AA32" s="6">
        <v>3.782</v>
      </c>
      <c r="AB32" s="4">
        <v>3.331</v>
      </c>
      <c r="AC32" s="6">
        <v>10.766</v>
      </c>
      <c r="AD32" s="4">
        <v>18.116</v>
      </c>
      <c r="AE32" s="6">
        <v>15.750999999999999</v>
      </c>
      <c r="AF32" s="4">
        <v>39.487000000000002</v>
      </c>
      <c r="AG32" s="97" t="s">
        <v>6</v>
      </c>
      <c r="AH32" s="4">
        <v>26.234999999999999</v>
      </c>
      <c r="AI32" s="6">
        <v>5.9710000000000001</v>
      </c>
      <c r="AJ32" s="4">
        <v>3.992</v>
      </c>
      <c r="AK32" s="6">
        <v>21.312999999999999</v>
      </c>
      <c r="AL32" s="4">
        <v>7.7489999999999997</v>
      </c>
      <c r="AM32" s="6">
        <v>7.7690000000000001</v>
      </c>
      <c r="AN32" s="4">
        <v>26.456</v>
      </c>
    </row>
    <row r="33" spans="1:40" x14ac:dyDescent="0.2">
      <c r="A33" s="97" t="s">
        <v>7</v>
      </c>
      <c r="B33" s="4">
        <v>0.66900000000000004</v>
      </c>
      <c r="C33" s="6">
        <v>1.2050000000000001</v>
      </c>
      <c r="D33" s="4">
        <v>6.516</v>
      </c>
      <c r="E33" s="6">
        <v>0.41499999999999998</v>
      </c>
      <c r="F33" s="4">
        <v>0.54900000000000004</v>
      </c>
      <c r="G33" s="6">
        <v>0.56899999999999995</v>
      </c>
      <c r="H33" s="4">
        <v>0.43</v>
      </c>
      <c r="I33" s="97" t="s">
        <v>7</v>
      </c>
      <c r="J33" s="4">
        <v>0.66900000000000004</v>
      </c>
      <c r="K33" s="6">
        <v>2.343</v>
      </c>
      <c r="L33" s="4">
        <v>0.96399999999999997</v>
      </c>
      <c r="M33" s="6">
        <v>0.61099999999999999</v>
      </c>
      <c r="N33" s="4">
        <v>0.77300000000000002</v>
      </c>
      <c r="O33" s="6">
        <v>0.64800000000000002</v>
      </c>
      <c r="P33" s="4">
        <v>0.48</v>
      </c>
      <c r="Q33" s="97" t="s">
        <v>7</v>
      </c>
      <c r="R33" s="4">
        <v>0.66900000000000004</v>
      </c>
      <c r="S33" s="6">
        <v>1.0309999999999999</v>
      </c>
      <c r="T33" s="4">
        <v>1.88</v>
      </c>
      <c r="U33" s="6">
        <v>0.47299999999999998</v>
      </c>
      <c r="V33" s="4">
        <v>0.96599999999999997</v>
      </c>
      <c r="W33" s="6">
        <v>0.69399999999999995</v>
      </c>
      <c r="X33" s="4">
        <v>3.476</v>
      </c>
      <c r="Y33" s="97" t="s">
        <v>7</v>
      </c>
      <c r="Z33" s="4">
        <v>0.66900000000000004</v>
      </c>
      <c r="AA33" s="6">
        <v>2.0590000000000002</v>
      </c>
      <c r="AB33" s="4">
        <v>0.91200000000000003</v>
      </c>
      <c r="AC33" s="6">
        <v>0.38100000000000001</v>
      </c>
      <c r="AD33" s="4">
        <v>0.99299999999999999</v>
      </c>
      <c r="AE33" s="6">
        <v>0.66100000000000003</v>
      </c>
      <c r="AF33" s="4">
        <v>1.61</v>
      </c>
      <c r="AG33" s="97" t="s">
        <v>7</v>
      </c>
      <c r="AH33" s="4">
        <v>0.66900000000000004</v>
      </c>
      <c r="AI33" s="6">
        <v>1.165</v>
      </c>
      <c r="AJ33" s="4">
        <v>0.76100000000000001</v>
      </c>
      <c r="AK33" s="6">
        <v>0.77500000000000002</v>
      </c>
      <c r="AL33" s="4">
        <v>0.68100000000000005</v>
      </c>
      <c r="AM33" s="6">
        <v>0.45900000000000002</v>
      </c>
      <c r="AN33" s="4">
        <v>0.79100000000000004</v>
      </c>
    </row>
    <row r="34" spans="1:40" x14ac:dyDescent="0.2">
      <c r="A34" s="97" t="s">
        <v>8</v>
      </c>
      <c r="B34" s="4">
        <v>12.055999999999999</v>
      </c>
      <c r="C34" s="6">
        <v>12.112</v>
      </c>
      <c r="D34" s="4">
        <v>51.16</v>
      </c>
      <c r="E34" s="6">
        <v>6.9550000000000001</v>
      </c>
      <c r="F34" s="4">
        <v>6.1749999999999998</v>
      </c>
      <c r="G34" s="6">
        <v>7.2990000000000004</v>
      </c>
      <c r="H34" s="4">
        <v>3.867</v>
      </c>
      <c r="I34" s="97" t="s">
        <v>8</v>
      </c>
      <c r="J34" s="4">
        <v>12.055999999999999</v>
      </c>
      <c r="K34" s="6">
        <v>7.6029999999999998</v>
      </c>
      <c r="L34" s="4">
        <v>9.5380000000000003</v>
      </c>
      <c r="M34" s="6">
        <v>8.6259999999999994</v>
      </c>
      <c r="N34" s="4">
        <v>8.0980000000000008</v>
      </c>
      <c r="O34" s="6">
        <v>7.8140000000000001</v>
      </c>
      <c r="P34" s="4">
        <v>3.7</v>
      </c>
      <c r="Q34" s="97" t="s">
        <v>8</v>
      </c>
      <c r="R34" s="4">
        <v>12.055999999999999</v>
      </c>
      <c r="S34" s="6">
        <v>14.702999999999999</v>
      </c>
      <c r="T34" s="4">
        <v>9.42</v>
      </c>
      <c r="U34" s="6">
        <v>6.5419999999999998</v>
      </c>
      <c r="V34" s="4">
        <v>8.9039999999999999</v>
      </c>
      <c r="W34" s="6">
        <v>6.9489999999999998</v>
      </c>
      <c r="X34" s="4">
        <v>14.526999999999999</v>
      </c>
      <c r="Y34" s="97" t="s">
        <v>8</v>
      </c>
      <c r="Z34" s="4">
        <v>12.055999999999999</v>
      </c>
      <c r="AA34" s="6">
        <v>12.256</v>
      </c>
      <c r="AB34" s="4">
        <v>12.611000000000001</v>
      </c>
      <c r="AC34" s="6">
        <v>6.3609999999999998</v>
      </c>
      <c r="AD34" s="4">
        <v>12.295999999999999</v>
      </c>
      <c r="AE34" s="6">
        <v>8.8249999999999993</v>
      </c>
      <c r="AF34" s="4">
        <v>16.704999999999998</v>
      </c>
      <c r="AG34" s="97" t="s">
        <v>8</v>
      </c>
      <c r="AH34" s="4">
        <v>12.055999999999999</v>
      </c>
      <c r="AI34" s="6">
        <v>6.3970000000000002</v>
      </c>
      <c r="AJ34" s="4">
        <v>9.1660000000000004</v>
      </c>
      <c r="AK34" s="6">
        <v>6.5119999999999996</v>
      </c>
      <c r="AL34" s="4">
        <v>4.1230000000000002</v>
      </c>
      <c r="AM34" s="6">
        <v>2.3039999999999998</v>
      </c>
      <c r="AN34" s="4">
        <v>6.8689999999999998</v>
      </c>
    </row>
    <row r="35" spans="1:40" x14ac:dyDescent="0.2">
      <c r="A35" s="97" t="s">
        <v>9</v>
      </c>
      <c r="B35" s="4">
        <v>58.634999999999998</v>
      </c>
      <c r="C35" s="6">
        <v>93.867999999999995</v>
      </c>
      <c r="D35" s="4">
        <v>480.92599999999999</v>
      </c>
      <c r="E35" s="6">
        <v>45.619</v>
      </c>
      <c r="F35" s="4">
        <v>44.404000000000003</v>
      </c>
      <c r="G35" s="6">
        <v>36.533999999999999</v>
      </c>
      <c r="H35" s="4">
        <v>22.774999999999999</v>
      </c>
      <c r="I35" s="97" t="s">
        <v>9</v>
      </c>
      <c r="J35" s="4">
        <v>58.634999999999998</v>
      </c>
      <c r="K35" s="6">
        <v>53.478000000000002</v>
      </c>
      <c r="L35" s="4">
        <v>57.53</v>
      </c>
      <c r="M35" s="6">
        <v>66.759</v>
      </c>
      <c r="N35" s="4">
        <v>50.954999999999998</v>
      </c>
      <c r="O35" s="6">
        <v>45.81</v>
      </c>
      <c r="P35" s="4">
        <v>25.919</v>
      </c>
      <c r="Q35" s="97" t="s">
        <v>9</v>
      </c>
      <c r="R35" s="4">
        <v>58.634999999999998</v>
      </c>
      <c r="S35" s="6">
        <v>85.006</v>
      </c>
      <c r="T35" s="4">
        <v>51.505000000000003</v>
      </c>
      <c r="U35" s="6">
        <v>39.036999999999999</v>
      </c>
      <c r="V35" s="4">
        <v>50.185000000000002</v>
      </c>
      <c r="W35" s="6">
        <v>34.392000000000003</v>
      </c>
      <c r="X35" s="4">
        <v>163.958</v>
      </c>
      <c r="Y35" s="97" t="s">
        <v>9</v>
      </c>
      <c r="Z35" s="4">
        <v>58.634999999999998</v>
      </c>
      <c r="AA35" s="6">
        <v>62.201999999999998</v>
      </c>
      <c r="AB35" s="4">
        <v>72.975999999999999</v>
      </c>
      <c r="AC35" s="6">
        <v>46.162999999999997</v>
      </c>
      <c r="AD35" s="4">
        <v>76.954999999999998</v>
      </c>
      <c r="AE35" s="6">
        <v>59</v>
      </c>
      <c r="AF35" s="4">
        <v>138.86000000000001</v>
      </c>
      <c r="AG35" s="97" t="s">
        <v>9</v>
      </c>
      <c r="AH35" s="4">
        <v>58.634999999999998</v>
      </c>
      <c r="AI35" s="6">
        <v>39.204000000000001</v>
      </c>
      <c r="AJ35" s="4">
        <v>55.944000000000003</v>
      </c>
      <c r="AK35" s="6">
        <v>47.997</v>
      </c>
      <c r="AL35" s="4">
        <v>35.134</v>
      </c>
      <c r="AM35" s="6">
        <v>30.363</v>
      </c>
      <c r="AN35" s="4">
        <v>72.947000000000003</v>
      </c>
    </row>
    <row r="36" spans="1:40" x14ac:dyDescent="0.2">
      <c r="A36" s="97" t="s">
        <v>10</v>
      </c>
      <c r="B36" s="4">
        <v>3.6859999999999999</v>
      </c>
      <c r="C36" s="6">
        <v>7.6529999999999996</v>
      </c>
      <c r="D36" s="4">
        <v>16.846</v>
      </c>
      <c r="E36" s="6">
        <v>8.2390000000000008</v>
      </c>
      <c r="F36" s="4">
        <v>6.7789999999999999</v>
      </c>
      <c r="G36" s="6">
        <v>7.2679999999999998</v>
      </c>
      <c r="H36" s="4">
        <v>6.9470000000000001</v>
      </c>
      <c r="I36" s="97" t="s">
        <v>10</v>
      </c>
      <c r="J36" s="4">
        <v>3.6859999999999999</v>
      </c>
      <c r="K36" s="6">
        <v>9.8330000000000002</v>
      </c>
      <c r="L36" s="4">
        <v>8.7059999999999995</v>
      </c>
      <c r="M36" s="6">
        <v>6.2809999999999997</v>
      </c>
      <c r="N36" s="4">
        <v>7.827</v>
      </c>
      <c r="O36" s="6">
        <v>7.1109999999999998</v>
      </c>
      <c r="P36" s="4">
        <v>5.8949999999999996</v>
      </c>
      <c r="Q36" s="97" t="s">
        <v>10</v>
      </c>
      <c r="R36" s="4">
        <v>3.6859999999999999</v>
      </c>
      <c r="S36" s="6">
        <v>7.7409999999999997</v>
      </c>
      <c r="T36" s="4">
        <v>8.468</v>
      </c>
      <c r="U36" s="6">
        <v>6.0430000000000001</v>
      </c>
      <c r="V36" s="4">
        <v>9.1489999999999991</v>
      </c>
      <c r="W36" s="6">
        <v>8.24</v>
      </c>
      <c r="X36" s="4">
        <v>9.7379999999999995</v>
      </c>
      <c r="Y36" s="97" t="s">
        <v>10</v>
      </c>
      <c r="Z36" s="4">
        <v>3.6859999999999999</v>
      </c>
      <c r="AA36" s="6">
        <v>8.8409999999999993</v>
      </c>
      <c r="AB36" s="4">
        <v>10.069000000000001</v>
      </c>
      <c r="AC36" s="6">
        <v>7.056</v>
      </c>
      <c r="AD36" s="4">
        <v>9.4149999999999991</v>
      </c>
      <c r="AE36" s="6">
        <v>8.3539999999999992</v>
      </c>
      <c r="AF36" s="4">
        <v>9.0579999999999998</v>
      </c>
      <c r="AG36" s="97" t="s">
        <v>10</v>
      </c>
      <c r="AH36" s="4">
        <v>3.6859999999999999</v>
      </c>
      <c r="AI36" s="6">
        <v>7.4269999999999996</v>
      </c>
      <c r="AJ36" s="4">
        <v>9.61</v>
      </c>
      <c r="AK36" s="6">
        <v>7.3449999999999998</v>
      </c>
      <c r="AL36" s="4">
        <v>14.205</v>
      </c>
      <c r="AM36" s="6">
        <v>12.055</v>
      </c>
      <c r="AN36" s="4">
        <v>11.512</v>
      </c>
    </row>
  </sheetData>
  <mergeCells count="15">
    <mergeCell ref="A1:H1"/>
    <mergeCell ref="I1:P1"/>
    <mergeCell ref="Q1:X1"/>
    <mergeCell ref="Y1:AF1"/>
    <mergeCell ref="AG1:AN1"/>
    <mergeCell ref="A25:H25"/>
    <mergeCell ref="I25:P25"/>
    <mergeCell ref="Q25:X25"/>
    <mergeCell ref="Y25:AF25"/>
    <mergeCell ref="AG25:AN25"/>
    <mergeCell ref="A13:H13"/>
    <mergeCell ref="I13:P13"/>
    <mergeCell ref="Q13:X13"/>
    <mergeCell ref="Y13:AF13"/>
    <mergeCell ref="AG13:AN13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27"/>
  <sheetViews>
    <sheetView topLeftCell="M1" workbookViewId="0">
      <selection activeCell="V11" sqref="V11"/>
    </sheetView>
  </sheetViews>
  <sheetFormatPr baseColWidth="10" defaultRowHeight="16" x14ac:dyDescent="0.2"/>
  <sheetData>
    <row r="1" spans="1:39" x14ac:dyDescent="0.2">
      <c r="A1" s="121" t="s">
        <v>84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 t="s">
        <v>0</v>
      </c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 t="s">
        <v>85</v>
      </c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</row>
    <row r="2" spans="1:39" x14ac:dyDescent="0.2">
      <c r="A2" s="96" t="s">
        <v>86</v>
      </c>
      <c r="B2" s="96" t="s">
        <v>46</v>
      </c>
      <c r="C2" s="96" t="s">
        <v>87</v>
      </c>
      <c r="D2" s="96" t="s">
        <v>88</v>
      </c>
      <c r="E2" s="96" t="s">
        <v>89</v>
      </c>
      <c r="F2" s="96" t="s">
        <v>90</v>
      </c>
      <c r="G2" s="96" t="s">
        <v>91</v>
      </c>
      <c r="H2" s="96" t="s">
        <v>46</v>
      </c>
      <c r="I2" s="96" t="s">
        <v>87</v>
      </c>
      <c r="J2" s="96" t="s">
        <v>88</v>
      </c>
      <c r="K2" s="96" t="s">
        <v>89</v>
      </c>
      <c r="L2" s="96" t="s">
        <v>90</v>
      </c>
      <c r="M2" s="96" t="s">
        <v>91</v>
      </c>
      <c r="N2" s="97" t="s">
        <v>86</v>
      </c>
      <c r="O2" s="97" t="s">
        <v>46</v>
      </c>
      <c r="P2" s="97" t="s">
        <v>87</v>
      </c>
      <c r="Q2" s="97" t="s">
        <v>88</v>
      </c>
      <c r="R2" s="97" t="s">
        <v>89</v>
      </c>
      <c r="S2" s="97" t="s">
        <v>90</v>
      </c>
      <c r="T2" s="97" t="s">
        <v>91</v>
      </c>
      <c r="U2" s="97" t="s">
        <v>46</v>
      </c>
      <c r="V2" s="97" t="s">
        <v>87</v>
      </c>
      <c r="W2" s="97" t="s">
        <v>88</v>
      </c>
      <c r="X2" s="97" t="s">
        <v>89</v>
      </c>
      <c r="Y2" s="97" t="s">
        <v>90</v>
      </c>
      <c r="Z2" s="97" t="s">
        <v>91</v>
      </c>
      <c r="AA2" s="98" t="s">
        <v>86</v>
      </c>
      <c r="AB2" s="98" t="s">
        <v>46</v>
      </c>
      <c r="AC2" s="98" t="s">
        <v>87</v>
      </c>
      <c r="AD2" s="98" t="s">
        <v>88</v>
      </c>
      <c r="AE2" s="98" t="s">
        <v>89</v>
      </c>
      <c r="AF2" s="98" t="s">
        <v>90</v>
      </c>
      <c r="AG2" s="98" t="s">
        <v>91</v>
      </c>
      <c r="AH2" s="98" t="s">
        <v>46</v>
      </c>
      <c r="AI2" s="98" t="s">
        <v>87</v>
      </c>
      <c r="AJ2" s="98" t="s">
        <v>88</v>
      </c>
      <c r="AK2" s="98" t="s">
        <v>89</v>
      </c>
      <c r="AL2" s="98" t="s">
        <v>90</v>
      </c>
      <c r="AM2" s="98" t="s">
        <v>91</v>
      </c>
    </row>
    <row r="3" spans="1:39" x14ac:dyDescent="0.2">
      <c r="A3" s="96" t="s">
        <v>69</v>
      </c>
      <c r="B3" s="99">
        <v>42293</v>
      </c>
      <c r="C3" s="96">
        <v>5.8000000000000003E-2</v>
      </c>
      <c r="D3" s="96">
        <v>5.8999999999999997E-2</v>
      </c>
      <c r="E3" s="96">
        <v>5.8000000000000003E-2</v>
      </c>
      <c r="F3" s="96">
        <v>5.8000000000000003E-2</v>
      </c>
      <c r="G3" s="96">
        <v>5.8000000000000003E-2</v>
      </c>
      <c r="H3" s="99">
        <v>42293</v>
      </c>
      <c r="I3" s="96">
        <f>C3/0.9308</f>
        <v>6.2311989686291369E-2</v>
      </c>
      <c r="J3" s="96">
        <f t="shared" ref="J3:M9" si="0">D3/0.9308</f>
        <v>6.3386334336055006E-2</v>
      </c>
      <c r="K3" s="96">
        <f t="shared" si="0"/>
        <v>6.2311989686291369E-2</v>
      </c>
      <c r="L3" s="96">
        <f t="shared" si="0"/>
        <v>6.2311989686291369E-2</v>
      </c>
      <c r="M3" s="96">
        <f t="shared" si="0"/>
        <v>6.2311989686291369E-2</v>
      </c>
      <c r="N3" s="97" t="s">
        <v>69</v>
      </c>
      <c r="O3" s="100">
        <v>42293</v>
      </c>
      <c r="P3" s="97">
        <v>0.13300000000000001</v>
      </c>
      <c r="Q3" s="97">
        <v>0.17100000000000001</v>
      </c>
      <c r="R3" s="97">
        <v>9.7000000000000003E-2</v>
      </c>
      <c r="S3" s="97">
        <v>0.13900000000000001</v>
      </c>
      <c r="T3" s="97">
        <v>0.16400000000000001</v>
      </c>
      <c r="U3" s="100">
        <v>42293</v>
      </c>
      <c r="V3" s="97">
        <f>P3/0.9308</f>
        <v>0.1428878384185647</v>
      </c>
      <c r="W3" s="97">
        <f t="shared" ref="W3:Z11" si="1">Q3/0.9308</f>
        <v>0.18371293510958317</v>
      </c>
      <c r="X3" s="97">
        <f t="shared" si="1"/>
        <v>0.10421143102707349</v>
      </c>
      <c r="Y3" s="97">
        <f t="shared" si="1"/>
        <v>0.14933390631714655</v>
      </c>
      <c r="Z3" s="97">
        <f t="shared" si="1"/>
        <v>0.17619252256123766</v>
      </c>
      <c r="AA3" s="98" t="s">
        <v>69</v>
      </c>
      <c r="AB3" s="101">
        <v>42293</v>
      </c>
      <c r="AC3" s="98">
        <v>7.5999999999999998E-2</v>
      </c>
      <c r="AD3" s="98">
        <v>0.06</v>
      </c>
      <c r="AE3" s="98">
        <v>5.8000000000000003E-2</v>
      </c>
      <c r="AF3" s="98">
        <v>6.0999999999999999E-2</v>
      </c>
      <c r="AG3" s="98">
        <v>6.6000000000000003E-2</v>
      </c>
      <c r="AH3" s="101">
        <v>42293</v>
      </c>
      <c r="AI3" s="98">
        <f>AC3/0.9308</f>
        <v>8.1650193382036954E-2</v>
      </c>
      <c r="AJ3" s="98">
        <f t="shared" ref="AJ3:AM9" si="2">AD3/0.9308</f>
        <v>6.4460678985818656E-2</v>
      </c>
      <c r="AK3" s="98">
        <f t="shared" si="2"/>
        <v>6.2311989686291369E-2</v>
      </c>
      <c r="AL3" s="98">
        <f t="shared" si="2"/>
        <v>6.5535023635582293E-2</v>
      </c>
      <c r="AM3" s="98">
        <f t="shared" si="2"/>
        <v>7.0906746884400518E-2</v>
      </c>
    </row>
    <row r="4" spans="1:39" x14ac:dyDescent="0.2">
      <c r="A4" s="96" t="s">
        <v>70</v>
      </c>
      <c r="B4" s="99">
        <v>42297</v>
      </c>
      <c r="C4" s="96">
        <v>5.7000000000000002E-2</v>
      </c>
      <c r="D4" s="96">
        <v>5.5E-2</v>
      </c>
      <c r="E4" s="96">
        <v>5.6000000000000001E-2</v>
      </c>
      <c r="F4" s="96">
        <v>5.8000000000000003E-2</v>
      </c>
      <c r="G4" s="96">
        <v>5.8999999999999997E-2</v>
      </c>
      <c r="H4" s="99">
        <v>42297</v>
      </c>
      <c r="I4" s="96">
        <f t="shared" ref="I4:I8" si="3">C4/0.9308</f>
        <v>6.1237645036527726E-2</v>
      </c>
      <c r="J4" s="96">
        <f t="shared" si="0"/>
        <v>5.9088955737000431E-2</v>
      </c>
      <c r="K4" s="96">
        <f t="shared" si="0"/>
        <v>6.0163300386764075E-2</v>
      </c>
      <c r="L4" s="96">
        <f t="shared" si="0"/>
        <v>6.2311989686291369E-2</v>
      </c>
      <c r="M4" s="96">
        <f t="shared" si="0"/>
        <v>6.3386334336055006E-2</v>
      </c>
      <c r="N4" s="97" t="s">
        <v>70</v>
      </c>
      <c r="O4" s="100">
        <v>42297</v>
      </c>
      <c r="P4" s="97">
        <v>0.23400000000000001</v>
      </c>
      <c r="Q4" s="97">
        <v>0.29899999999999999</v>
      </c>
      <c r="R4" s="97">
        <v>0.159</v>
      </c>
      <c r="S4" s="97">
        <v>0.26700000000000002</v>
      </c>
      <c r="T4" s="97">
        <v>0.17</v>
      </c>
      <c r="U4" s="100">
        <v>42297</v>
      </c>
      <c r="V4" s="97">
        <f t="shared" ref="V4:V10" si="4">P4/0.9308</f>
        <v>0.25139664804469275</v>
      </c>
      <c r="W4" s="97">
        <f t="shared" si="1"/>
        <v>0.32122905027932963</v>
      </c>
      <c r="X4" s="97">
        <f t="shared" si="1"/>
        <v>0.17082079931241945</v>
      </c>
      <c r="Y4" s="97">
        <f t="shared" si="1"/>
        <v>0.28685002148689304</v>
      </c>
      <c r="Z4" s="97">
        <f t="shared" si="1"/>
        <v>0.18263859045981953</v>
      </c>
      <c r="AA4" s="98" t="s">
        <v>70</v>
      </c>
      <c r="AB4" s="101">
        <v>42297</v>
      </c>
      <c r="AC4" s="98">
        <v>8.2000000000000003E-2</v>
      </c>
      <c r="AD4" s="98">
        <v>6.7000000000000004E-2</v>
      </c>
      <c r="AE4" s="98">
        <v>5.8999999999999997E-2</v>
      </c>
      <c r="AF4" s="98">
        <v>6.6000000000000003E-2</v>
      </c>
      <c r="AG4" s="98">
        <v>7.5999999999999998E-2</v>
      </c>
      <c r="AH4" s="101">
        <v>42297</v>
      </c>
      <c r="AI4" s="98">
        <f t="shared" ref="AI4:AI8" si="5">AC4/0.9308</f>
        <v>8.8096261280618829E-2</v>
      </c>
      <c r="AJ4" s="98">
        <f t="shared" si="2"/>
        <v>7.1981091534164168E-2</v>
      </c>
      <c r="AK4" s="98">
        <f t="shared" si="2"/>
        <v>6.3386334336055006E-2</v>
      </c>
      <c r="AL4" s="98">
        <f t="shared" si="2"/>
        <v>7.0906746884400518E-2</v>
      </c>
      <c r="AM4" s="98">
        <f t="shared" si="2"/>
        <v>8.1650193382036954E-2</v>
      </c>
    </row>
    <row r="5" spans="1:39" x14ac:dyDescent="0.2">
      <c r="A5" s="96" t="s">
        <v>71</v>
      </c>
      <c r="B5" s="99">
        <v>42300</v>
      </c>
      <c r="C5" s="96">
        <v>5.8999999999999997E-2</v>
      </c>
      <c r="D5" s="96">
        <v>6.2E-2</v>
      </c>
      <c r="E5" s="96">
        <v>5.8000000000000003E-2</v>
      </c>
      <c r="F5" s="96">
        <v>5.8999999999999997E-2</v>
      </c>
      <c r="G5" s="96">
        <v>5.8999999999999997E-2</v>
      </c>
      <c r="H5" s="99">
        <v>42300</v>
      </c>
      <c r="I5" s="96">
        <f t="shared" si="3"/>
        <v>6.3386334336055006E-2</v>
      </c>
      <c r="J5" s="96">
        <f t="shared" si="0"/>
        <v>6.6609368285345943E-2</v>
      </c>
      <c r="K5" s="96">
        <f t="shared" si="0"/>
        <v>6.2311989686291369E-2</v>
      </c>
      <c r="L5" s="96">
        <f t="shared" si="0"/>
        <v>6.3386334336055006E-2</v>
      </c>
      <c r="M5" s="96">
        <f t="shared" si="0"/>
        <v>6.3386334336055006E-2</v>
      </c>
      <c r="N5" s="97" t="s">
        <v>71</v>
      </c>
      <c r="O5" s="100">
        <v>42300</v>
      </c>
      <c r="P5" s="97">
        <v>0.317</v>
      </c>
      <c r="Q5" s="97">
        <v>0.377</v>
      </c>
      <c r="R5" s="97">
        <v>0.219</v>
      </c>
      <c r="S5" s="97">
        <v>0.33300000000000002</v>
      </c>
      <c r="T5" s="97">
        <v>0.19700000000000001</v>
      </c>
      <c r="U5" s="100">
        <v>42300</v>
      </c>
      <c r="V5" s="97">
        <f t="shared" si="4"/>
        <v>0.3405672539750752</v>
      </c>
      <c r="W5" s="97">
        <f t="shared" si="1"/>
        <v>0.4050279329608939</v>
      </c>
      <c r="X5" s="97">
        <f t="shared" si="1"/>
        <v>0.23528147829823809</v>
      </c>
      <c r="Y5" s="97">
        <f t="shared" si="1"/>
        <v>0.35775676837129355</v>
      </c>
      <c r="Z5" s="97">
        <f t="shared" si="1"/>
        <v>0.21164589600343792</v>
      </c>
      <c r="AA5" s="98" t="s">
        <v>71</v>
      </c>
      <c r="AB5" s="101">
        <v>42300</v>
      </c>
      <c r="AC5" s="98">
        <v>0.1</v>
      </c>
      <c r="AD5" s="98">
        <v>6.4000000000000001E-2</v>
      </c>
      <c r="AE5" s="98">
        <v>5.8999999999999997E-2</v>
      </c>
      <c r="AF5" s="98">
        <v>6.3E-2</v>
      </c>
      <c r="AG5" s="98">
        <v>5.8999999999999997E-2</v>
      </c>
      <c r="AH5" s="101">
        <v>42300</v>
      </c>
      <c r="AI5" s="98">
        <f t="shared" si="5"/>
        <v>0.10743446497636443</v>
      </c>
      <c r="AJ5" s="98">
        <f t="shared" si="2"/>
        <v>6.8758057584873231E-2</v>
      </c>
      <c r="AK5" s="98">
        <f t="shared" si="2"/>
        <v>6.3386334336055006E-2</v>
      </c>
      <c r="AL5" s="98">
        <f t="shared" si="2"/>
        <v>6.768371293510958E-2</v>
      </c>
      <c r="AM5" s="98">
        <f t="shared" si="2"/>
        <v>6.3386334336055006E-2</v>
      </c>
    </row>
    <row r="6" spans="1:39" x14ac:dyDescent="0.2">
      <c r="A6" s="96" t="s">
        <v>72</v>
      </c>
      <c r="B6" s="99">
        <v>42307</v>
      </c>
      <c r="C6" s="96">
        <v>5.7000000000000002E-2</v>
      </c>
      <c r="D6" s="96">
        <v>5.8000000000000003E-2</v>
      </c>
      <c r="E6" s="96">
        <v>5.8000000000000003E-2</v>
      </c>
      <c r="F6" s="96">
        <v>5.7000000000000002E-2</v>
      </c>
      <c r="G6" s="96">
        <v>5.8999999999999997E-2</v>
      </c>
      <c r="H6" s="99">
        <v>42307</v>
      </c>
      <c r="I6" s="96">
        <f t="shared" si="3"/>
        <v>6.1237645036527726E-2</v>
      </c>
      <c r="J6" s="96">
        <f t="shared" si="0"/>
        <v>6.2311989686291369E-2</v>
      </c>
      <c r="K6" s="96">
        <f t="shared" si="0"/>
        <v>6.2311989686291369E-2</v>
      </c>
      <c r="L6" s="96">
        <f t="shared" si="0"/>
        <v>6.1237645036527726E-2</v>
      </c>
      <c r="M6" s="96">
        <f t="shared" si="0"/>
        <v>6.3386334336055006E-2</v>
      </c>
      <c r="N6" s="97" t="s">
        <v>92</v>
      </c>
      <c r="O6" s="100">
        <v>42303</v>
      </c>
      <c r="P6" s="97">
        <v>0.38800000000000001</v>
      </c>
      <c r="Q6" s="97">
        <v>0.45</v>
      </c>
      <c r="R6" s="97">
        <v>0.25900000000000001</v>
      </c>
      <c r="S6" s="97">
        <v>0.40500000000000003</v>
      </c>
      <c r="T6" s="97">
        <v>0.222</v>
      </c>
      <c r="U6" s="100">
        <v>42303</v>
      </c>
      <c r="V6" s="97">
        <f t="shared" si="4"/>
        <v>0.41684572410829396</v>
      </c>
      <c r="W6" s="97">
        <f t="shared" si="1"/>
        <v>0.48345509239363993</v>
      </c>
      <c r="X6" s="97">
        <f t="shared" si="1"/>
        <v>0.27825526428878389</v>
      </c>
      <c r="Y6" s="97">
        <f t="shared" si="1"/>
        <v>0.43510958315427595</v>
      </c>
      <c r="Z6" s="97">
        <f t="shared" si="1"/>
        <v>0.23850451224752903</v>
      </c>
      <c r="AA6" s="98" t="s">
        <v>72</v>
      </c>
      <c r="AB6" s="101">
        <v>42307</v>
      </c>
      <c r="AC6" s="98">
        <v>0.151</v>
      </c>
      <c r="AD6" s="98">
        <v>6.2E-2</v>
      </c>
      <c r="AE6" s="98">
        <v>5.7000000000000002E-2</v>
      </c>
      <c r="AF6" s="98">
        <v>6.2E-2</v>
      </c>
      <c r="AG6" s="98">
        <v>0.06</v>
      </c>
      <c r="AH6" s="101">
        <v>42307</v>
      </c>
      <c r="AI6" s="98">
        <f t="shared" si="5"/>
        <v>0.16222604211431027</v>
      </c>
      <c r="AJ6" s="98">
        <f t="shared" si="2"/>
        <v>6.6609368285345943E-2</v>
      </c>
      <c r="AK6" s="98">
        <f t="shared" si="2"/>
        <v>6.1237645036527726E-2</v>
      </c>
      <c r="AL6" s="98">
        <f t="shared" si="2"/>
        <v>6.6609368285345943E-2</v>
      </c>
      <c r="AM6" s="98">
        <f t="shared" si="2"/>
        <v>6.4460678985818656E-2</v>
      </c>
    </row>
    <row r="7" spans="1:39" x14ac:dyDescent="0.2">
      <c r="A7" s="96" t="s">
        <v>74</v>
      </c>
      <c r="B7" s="99">
        <v>42314</v>
      </c>
      <c r="C7" s="96">
        <v>9.5000000000000001E-2</v>
      </c>
      <c r="D7" s="96">
        <v>8.8999999999999996E-2</v>
      </c>
      <c r="E7" s="96">
        <v>9.8000000000000004E-2</v>
      </c>
      <c r="F7" s="96">
        <v>9.7000000000000003E-2</v>
      </c>
      <c r="G7" s="96">
        <v>0.08</v>
      </c>
      <c r="H7" s="99">
        <v>42314</v>
      </c>
      <c r="I7" s="96">
        <f t="shared" si="3"/>
        <v>0.1020627417275462</v>
      </c>
      <c r="J7" s="96">
        <f t="shared" si="0"/>
        <v>9.5616673828964327E-2</v>
      </c>
      <c r="K7" s="96">
        <f t="shared" si="0"/>
        <v>0.10528577567683714</v>
      </c>
      <c r="L7" s="96">
        <f t="shared" si="0"/>
        <v>0.10421143102707349</v>
      </c>
      <c r="M7" s="96">
        <f t="shared" si="0"/>
        <v>8.5947571981091542E-2</v>
      </c>
      <c r="N7" s="97" t="s">
        <v>72</v>
      </c>
      <c r="O7" s="100">
        <v>42307</v>
      </c>
      <c r="P7" s="97">
        <v>0.57499999999999996</v>
      </c>
      <c r="Q7" s="97">
        <f>0.666*2</f>
        <v>1.3320000000000001</v>
      </c>
      <c r="R7" s="97">
        <v>0.82199999999999995</v>
      </c>
      <c r="S7" s="97">
        <f>0.68*2</f>
        <v>1.36</v>
      </c>
      <c r="T7" s="97">
        <v>0.57699999999999996</v>
      </c>
      <c r="U7" s="100">
        <v>42307</v>
      </c>
      <c r="V7" s="97">
        <f t="shared" si="4"/>
        <v>0.6177481736140954</v>
      </c>
      <c r="W7" s="97">
        <f t="shared" si="1"/>
        <v>1.4310270734851742</v>
      </c>
      <c r="X7" s="97">
        <f t="shared" si="1"/>
        <v>0.88311130210571553</v>
      </c>
      <c r="Y7" s="97">
        <f t="shared" si="1"/>
        <v>1.4611087236785563</v>
      </c>
      <c r="Z7" s="97">
        <f t="shared" si="1"/>
        <v>0.61989686291362267</v>
      </c>
      <c r="AA7" s="98" t="s">
        <v>74</v>
      </c>
      <c r="AB7" s="101">
        <v>42314</v>
      </c>
      <c r="AC7" s="98">
        <v>0.184</v>
      </c>
      <c r="AD7" s="98">
        <v>9.8000000000000004E-2</v>
      </c>
      <c r="AE7" s="98">
        <v>8.3000000000000004E-2</v>
      </c>
      <c r="AF7" s="98">
        <v>9.9000000000000005E-2</v>
      </c>
      <c r="AG7" s="98">
        <v>0.104</v>
      </c>
      <c r="AH7" s="101">
        <v>42314</v>
      </c>
      <c r="AI7" s="98">
        <f t="shared" si="5"/>
        <v>0.19767941555651053</v>
      </c>
      <c r="AJ7" s="98">
        <f t="shared" si="2"/>
        <v>0.10528577567683714</v>
      </c>
      <c r="AK7" s="98">
        <f t="shared" si="2"/>
        <v>8.9170605930382479E-2</v>
      </c>
      <c r="AL7" s="98">
        <f t="shared" si="2"/>
        <v>0.10636012032660078</v>
      </c>
      <c r="AM7" s="98">
        <f t="shared" si="2"/>
        <v>0.11173184357541899</v>
      </c>
    </row>
    <row r="8" spans="1:39" x14ac:dyDescent="0.2">
      <c r="A8" s="96" t="s">
        <v>76</v>
      </c>
      <c r="B8" s="99">
        <v>42317</v>
      </c>
      <c r="C8" s="96">
        <v>7.1999999999999995E-2</v>
      </c>
      <c r="D8" s="96">
        <v>7.9000000000000001E-2</v>
      </c>
      <c r="E8" s="96">
        <v>8.5999999999999993E-2</v>
      </c>
      <c r="F8" s="96">
        <v>0.09</v>
      </c>
      <c r="G8" s="96">
        <v>6.5000000000000002E-2</v>
      </c>
      <c r="H8" s="99">
        <v>42317</v>
      </c>
      <c r="I8" s="96">
        <f t="shared" si="3"/>
        <v>7.7352814782982379E-2</v>
      </c>
      <c r="J8" s="96">
        <f t="shared" si="0"/>
        <v>8.4873227331327891E-2</v>
      </c>
      <c r="K8" s="96">
        <f t="shared" si="0"/>
        <v>9.2393639879673389E-2</v>
      </c>
      <c r="L8" s="96">
        <f t="shared" si="0"/>
        <v>9.6691018478727978E-2</v>
      </c>
      <c r="M8" s="96">
        <f t="shared" si="0"/>
        <v>6.9832402234636881E-2</v>
      </c>
      <c r="N8" s="97" t="s">
        <v>92</v>
      </c>
      <c r="O8" s="100">
        <v>42310</v>
      </c>
      <c r="P8" s="97">
        <v>0.60699999999999998</v>
      </c>
      <c r="Q8" s="97">
        <v>0.69399999999999995</v>
      </c>
      <c r="R8" s="97">
        <v>0.40300000000000002</v>
      </c>
      <c r="S8" s="97">
        <v>0.61699999999999999</v>
      </c>
      <c r="T8" s="97">
        <v>0.28100000000000003</v>
      </c>
      <c r="U8" s="100">
        <v>42310</v>
      </c>
      <c r="V8" s="97">
        <f t="shared" si="4"/>
        <v>0.65212720240653199</v>
      </c>
      <c r="W8" s="97">
        <f t="shared" si="1"/>
        <v>0.74559518693596905</v>
      </c>
      <c r="X8" s="97">
        <f t="shared" si="1"/>
        <v>0.43296089385474867</v>
      </c>
      <c r="Y8" s="97">
        <f t="shared" si="1"/>
        <v>0.66287064890416847</v>
      </c>
      <c r="Z8" s="97">
        <f t="shared" si="1"/>
        <v>0.30189084658358406</v>
      </c>
      <c r="AA8" s="98" t="s">
        <v>76</v>
      </c>
      <c r="AB8" s="101">
        <v>42317</v>
      </c>
      <c r="AC8" s="98">
        <v>0.152</v>
      </c>
      <c r="AD8" s="98">
        <v>7.8E-2</v>
      </c>
      <c r="AE8" s="98">
        <v>7.2999999999999995E-2</v>
      </c>
      <c r="AF8" s="98">
        <v>8.5000000000000006E-2</v>
      </c>
      <c r="AG8" s="98">
        <v>8.4000000000000005E-2</v>
      </c>
      <c r="AH8" s="101">
        <v>42317</v>
      </c>
      <c r="AI8" s="98">
        <f t="shared" si="5"/>
        <v>0.16330038676407391</v>
      </c>
      <c r="AJ8" s="98">
        <f t="shared" si="2"/>
        <v>8.3798882681564255E-2</v>
      </c>
      <c r="AK8" s="98">
        <f t="shared" si="2"/>
        <v>7.842715943274603E-2</v>
      </c>
      <c r="AL8" s="98">
        <f t="shared" si="2"/>
        <v>9.1319295229909767E-2</v>
      </c>
      <c r="AM8" s="98">
        <f t="shared" si="2"/>
        <v>9.0244950580146116E-2</v>
      </c>
    </row>
    <row r="9" spans="1:39" x14ac:dyDescent="0.2">
      <c r="A9" s="96" t="s">
        <v>77</v>
      </c>
      <c r="B9" s="99">
        <v>42321</v>
      </c>
      <c r="C9" s="96">
        <v>0.08</v>
      </c>
      <c r="D9" s="96">
        <v>7.9000000000000001E-2</v>
      </c>
      <c r="E9" s="96">
        <v>9.0999999999999998E-2</v>
      </c>
      <c r="F9" s="96">
        <v>7.0000000000000007E-2</v>
      </c>
      <c r="G9" s="96">
        <v>9.5000000000000001E-2</v>
      </c>
      <c r="H9" s="99">
        <v>42321</v>
      </c>
      <c r="I9" s="96">
        <f>C9/0.9308</f>
        <v>8.5947571981091542E-2</v>
      </c>
      <c r="J9" s="96">
        <f t="shared" si="0"/>
        <v>8.4873227331327891E-2</v>
      </c>
      <c r="K9" s="96">
        <f t="shared" si="0"/>
        <v>9.7765363128491628E-2</v>
      </c>
      <c r="L9" s="96">
        <f t="shared" si="0"/>
        <v>7.5204125483455106E-2</v>
      </c>
      <c r="M9" s="96">
        <f t="shared" si="0"/>
        <v>0.1020627417275462</v>
      </c>
      <c r="N9" s="97" t="s">
        <v>74</v>
      </c>
      <c r="O9" s="100">
        <v>42314</v>
      </c>
      <c r="P9" s="97">
        <v>0.75900000000000001</v>
      </c>
      <c r="Q9" s="97">
        <v>0.85299999999999998</v>
      </c>
      <c r="R9" s="97">
        <v>0.48499999999999999</v>
      </c>
      <c r="S9" s="97">
        <v>0.73599999999999999</v>
      </c>
      <c r="T9" s="97">
        <v>0.316</v>
      </c>
      <c r="U9" s="100">
        <v>42314</v>
      </c>
      <c r="V9" s="97">
        <f t="shared" si="4"/>
        <v>0.81542758917060598</v>
      </c>
      <c r="W9" s="97">
        <f t="shared" si="1"/>
        <v>0.91641598624838849</v>
      </c>
      <c r="X9" s="97">
        <f t="shared" si="1"/>
        <v>0.52105715513536743</v>
      </c>
      <c r="Y9" s="97">
        <f t="shared" si="1"/>
        <v>0.79071766222604212</v>
      </c>
      <c r="Z9" s="97">
        <f t="shared" si="1"/>
        <v>0.33949290932531156</v>
      </c>
      <c r="AA9" s="98" t="s">
        <v>77</v>
      </c>
      <c r="AB9" s="101">
        <v>42321</v>
      </c>
      <c r="AC9" s="98">
        <v>0.16400000000000001</v>
      </c>
      <c r="AD9" s="98">
        <v>8.2000000000000003E-2</v>
      </c>
      <c r="AE9" s="98">
        <v>7.8E-2</v>
      </c>
      <c r="AF9" s="98">
        <v>8.1000000000000003E-2</v>
      </c>
      <c r="AG9" s="98">
        <v>9.1999999999999998E-2</v>
      </c>
      <c r="AH9" s="101">
        <v>42321</v>
      </c>
      <c r="AI9" s="98">
        <f>AC9/0.9308</f>
        <v>0.17619252256123766</v>
      </c>
      <c r="AJ9" s="98">
        <f t="shared" si="2"/>
        <v>8.8096261280618829E-2</v>
      </c>
      <c r="AK9" s="98">
        <f t="shared" si="2"/>
        <v>8.3798882681564255E-2</v>
      </c>
      <c r="AL9" s="98">
        <f t="shared" si="2"/>
        <v>8.7021916630855178E-2</v>
      </c>
      <c r="AM9" s="98">
        <f t="shared" si="2"/>
        <v>9.8839707778255265E-2</v>
      </c>
    </row>
    <row r="10" spans="1:39" x14ac:dyDescent="0.2">
      <c r="N10" s="97" t="s">
        <v>76</v>
      </c>
      <c r="O10" s="100">
        <v>42317</v>
      </c>
      <c r="P10" s="97">
        <v>0.89</v>
      </c>
      <c r="Q10" s="97">
        <v>0.96699999999999997</v>
      </c>
      <c r="R10" s="97">
        <v>0.56999999999999995</v>
      </c>
      <c r="S10" s="97">
        <v>0.84199999999999997</v>
      </c>
      <c r="T10" s="97">
        <v>0.33600000000000002</v>
      </c>
      <c r="U10" s="100">
        <v>42317</v>
      </c>
      <c r="V10" s="97">
        <f t="shared" si="4"/>
        <v>0.95616673828964338</v>
      </c>
      <c r="W10" s="97">
        <f t="shared" si="1"/>
        <v>1.038891276321444</v>
      </c>
      <c r="X10" s="97">
        <f t="shared" si="1"/>
        <v>0.6123764503652771</v>
      </c>
      <c r="Y10" s="97">
        <f t="shared" si="1"/>
        <v>0.90459819510098838</v>
      </c>
      <c r="Z10" s="97">
        <f t="shared" si="1"/>
        <v>0.36097980232058446</v>
      </c>
    </row>
    <row r="11" spans="1:39" x14ac:dyDescent="0.2">
      <c r="N11" s="97" t="s">
        <v>77</v>
      </c>
      <c r="O11" s="100">
        <v>42321</v>
      </c>
      <c r="P11" s="97">
        <v>0.93100000000000005</v>
      </c>
      <c r="Q11" s="97">
        <v>1.0109999999999999</v>
      </c>
      <c r="R11" s="97">
        <v>0.67400000000000004</v>
      </c>
      <c r="S11" s="97">
        <v>0.34499999999999997</v>
      </c>
      <c r="T11" s="97">
        <v>0.94899999999999995</v>
      </c>
      <c r="U11" s="100">
        <v>42321</v>
      </c>
      <c r="V11" s="97">
        <f>P11/0.9308</f>
        <v>1.0002148689299528</v>
      </c>
      <c r="W11" s="97">
        <f t="shared" si="1"/>
        <v>1.0861624409110442</v>
      </c>
      <c r="X11" s="97">
        <f t="shared" si="1"/>
        <v>0.7241082939406962</v>
      </c>
      <c r="Y11" s="97">
        <f t="shared" si="1"/>
        <v>0.37064890416845725</v>
      </c>
      <c r="Z11" s="97">
        <f t="shared" si="1"/>
        <v>1.0195530726256983</v>
      </c>
    </row>
    <row r="19" spans="1:2" x14ac:dyDescent="0.2">
      <c r="A19" s="102">
        <v>42303</v>
      </c>
    </row>
    <row r="20" spans="1:2" x14ac:dyDescent="0.2">
      <c r="A20" s="102" t="s">
        <v>93</v>
      </c>
      <c r="B20" t="s">
        <v>94</v>
      </c>
    </row>
    <row r="21" spans="1:2" x14ac:dyDescent="0.2">
      <c r="A21">
        <v>20</v>
      </c>
      <c r="B21">
        <f>0.396*49</f>
        <v>19.404</v>
      </c>
    </row>
    <row r="22" spans="1:2" x14ac:dyDescent="0.2">
      <c r="A22">
        <v>10</v>
      </c>
      <c r="B22">
        <f>0.177*49</f>
        <v>8.673</v>
      </c>
    </row>
    <row r="23" spans="1:2" x14ac:dyDescent="0.2">
      <c r="A23">
        <v>5</v>
      </c>
      <c r="B23">
        <f>0.322*10</f>
        <v>3.22</v>
      </c>
    </row>
    <row r="24" spans="1:2" x14ac:dyDescent="0.2">
      <c r="A24">
        <v>2.5</v>
      </c>
      <c r="B24">
        <f>0.8*2</f>
        <v>1.6</v>
      </c>
    </row>
    <row r="25" spans="1:2" x14ac:dyDescent="0.2">
      <c r="A25">
        <v>1</v>
      </c>
      <c r="B25">
        <v>0.60399999999999998</v>
      </c>
    </row>
    <row r="26" spans="1:2" x14ac:dyDescent="0.2">
      <c r="A26">
        <v>0.5</v>
      </c>
      <c r="B26">
        <v>0.33300000000000002</v>
      </c>
    </row>
    <row r="27" spans="1:2" x14ac:dyDescent="0.2">
      <c r="A27">
        <v>0.25</v>
      </c>
      <c r="B27">
        <v>0.20100000000000001</v>
      </c>
    </row>
  </sheetData>
  <mergeCells count="3">
    <mergeCell ref="A1:M1"/>
    <mergeCell ref="N1:Z1"/>
    <mergeCell ref="AA1:AM1"/>
  </mergeCells>
  <phoneticPr fontId="16" type="noConversion"/>
  <pageMargins left="0.75" right="0.75" top="1" bottom="1" header="0.5" footer="0.5"/>
  <pageSetup scale="19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1"/>
  <sheetViews>
    <sheetView topLeftCell="K1" workbookViewId="0">
      <selection activeCell="K14" sqref="K14:AB31"/>
    </sheetView>
  </sheetViews>
  <sheetFormatPr baseColWidth="10" defaultRowHeight="16" x14ac:dyDescent="0.2"/>
  <sheetData>
    <row r="1" spans="1:21" x14ac:dyDescent="0.2">
      <c r="A1" s="121" t="s">
        <v>84</v>
      </c>
      <c r="B1" s="121"/>
      <c r="C1" s="121"/>
      <c r="D1" s="121"/>
      <c r="E1" s="121"/>
      <c r="F1" s="121"/>
      <c r="G1" s="121"/>
      <c r="H1" s="124" t="s">
        <v>0</v>
      </c>
      <c r="I1" s="124"/>
      <c r="J1" s="124"/>
      <c r="K1" s="124"/>
      <c r="L1" s="124"/>
      <c r="M1" s="124"/>
      <c r="N1" s="124"/>
      <c r="O1" s="123" t="s">
        <v>85</v>
      </c>
      <c r="P1" s="123"/>
      <c r="Q1" s="123"/>
      <c r="R1" s="123"/>
      <c r="S1" s="123"/>
      <c r="T1" s="123"/>
      <c r="U1" s="123"/>
    </row>
    <row r="2" spans="1:21" x14ac:dyDescent="0.2">
      <c r="A2" s="96" t="s">
        <v>86</v>
      </c>
      <c r="B2" s="96" t="s">
        <v>46</v>
      </c>
      <c r="C2" s="96" t="s">
        <v>87</v>
      </c>
      <c r="D2" s="96" t="s">
        <v>88</v>
      </c>
      <c r="E2" s="96" t="s">
        <v>89</v>
      </c>
      <c r="F2" s="96" t="s">
        <v>90</v>
      </c>
      <c r="G2" s="96" t="s">
        <v>91</v>
      </c>
      <c r="H2" s="97" t="s">
        <v>86</v>
      </c>
      <c r="I2" s="97" t="s">
        <v>46</v>
      </c>
      <c r="J2" s="97" t="s">
        <v>87</v>
      </c>
      <c r="K2" s="97" t="s">
        <v>88</v>
      </c>
      <c r="L2" s="97" t="s">
        <v>89</v>
      </c>
      <c r="M2" s="97" t="s">
        <v>90</v>
      </c>
      <c r="N2" s="97" t="s">
        <v>91</v>
      </c>
      <c r="O2" s="98" t="s">
        <v>86</v>
      </c>
      <c r="P2" s="98" t="s">
        <v>46</v>
      </c>
      <c r="Q2" s="98" t="s">
        <v>87</v>
      </c>
      <c r="R2" s="98" t="s">
        <v>88</v>
      </c>
      <c r="S2" s="98" t="s">
        <v>89</v>
      </c>
      <c r="T2" s="98" t="s">
        <v>90</v>
      </c>
      <c r="U2" s="98" t="s">
        <v>91</v>
      </c>
    </row>
    <row r="3" spans="1:21" x14ac:dyDescent="0.2">
      <c r="A3" s="96" t="s">
        <v>69</v>
      </c>
      <c r="B3" s="99">
        <v>42293</v>
      </c>
      <c r="C3" s="96">
        <v>8.2000000000000003E-2</v>
      </c>
      <c r="D3" s="96">
        <v>8.2000000000000003E-2</v>
      </c>
      <c r="E3" s="96">
        <v>8.5000000000000006E-2</v>
      </c>
      <c r="F3" s="96">
        <v>8.5000000000000006E-2</v>
      </c>
      <c r="G3" s="96">
        <v>7.4999999999999997E-2</v>
      </c>
      <c r="H3" s="97" t="s">
        <v>69</v>
      </c>
      <c r="I3" s="100">
        <v>42293</v>
      </c>
      <c r="J3" s="97">
        <v>0.08</v>
      </c>
      <c r="K3" s="97">
        <v>6.0999999999999999E-2</v>
      </c>
      <c r="L3" s="97">
        <v>0.06</v>
      </c>
      <c r="M3" s="97">
        <v>6.4000000000000001E-2</v>
      </c>
      <c r="N3" s="97">
        <v>6.5000000000000002E-2</v>
      </c>
      <c r="O3" s="98" t="s">
        <v>69</v>
      </c>
      <c r="P3" s="101">
        <v>42293</v>
      </c>
      <c r="Q3" s="98">
        <v>0.16</v>
      </c>
      <c r="R3" s="98">
        <v>0.14799999999999999</v>
      </c>
      <c r="S3" s="98">
        <v>8.1000000000000003E-2</v>
      </c>
      <c r="T3" s="98">
        <v>0.14299999999999999</v>
      </c>
      <c r="U3" s="98">
        <v>0.156</v>
      </c>
    </row>
    <row r="4" spans="1:21" x14ac:dyDescent="0.2">
      <c r="A4" s="96" t="s">
        <v>70</v>
      </c>
      <c r="B4" s="99">
        <v>42297</v>
      </c>
      <c r="C4" s="96">
        <v>7.2999999999999995E-2</v>
      </c>
      <c r="D4" s="96">
        <v>6.6000000000000003E-2</v>
      </c>
      <c r="E4" s="96">
        <v>6.8000000000000005E-2</v>
      </c>
      <c r="F4" s="96">
        <v>7.4999999999999997E-2</v>
      </c>
      <c r="G4" s="96">
        <v>7.9000000000000001E-2</v>
      </c>
      <c r="H4" s="97" t="s">
        <v>70</v>
      </c>
      <c r="I4" s="100">
        <v>42297</v>
      </c>
      <c r="J4" s="97">
        <v>6.0999999999999999E-2</v>
      </c>
      <c r="K4" s="97">
        <v>5.8999999999999997E-2</v>
      </c>
      <c r="L4" s="97">
        <v>0.06</v>
      </c>
      <c r="M4" s="97">
        <v>0.06</v>
      </c>
      <c r="N4" s="97">
        <v>5.8999999999999997E-2</v>
      </c>
      <c r="O4" s="98" t="s">
        <v>70</v>
      </c>
      <c r="P4" s="101">
        <v>42297</v>
      </c>
      <c r="Q4" s="98">
        <v>0.18099999999999999</v>
      </c>
      <c r="R4" s="98">
        <v>0.11</v>
      </c>
      <c r="S4" s="98">
        <v>8.5000000000000006E-2</v>
      </c>
      <c r="T4" s="98">
        <v>0.107</v>
      </c>
      <c r="U4" s="98">
        <v>0.114</v>
      </c>
    </row>
    <row r="5" spans="1:21" x14ac:dyDescent="0.2">
      <c r="A5" s="96" t="s">
        <v>71</v>
      </c>
      <c r="B5" s="99">
        <v>42300</v>
      </c>
      <c r="C5" s="96">
        <v>7.1999999999999995E-2</v>
      </c>
      <c r="D5" s="96">
        <v>7.1999999999999995E-2</v>
      </c>
      <c r="E5" s="96">
        <v>7.0999999999999994E-2</v>
      </c>
      <c r="F5" s="96">
        <v>7.2999999999999995E-2</v>
      </c>
      <c r="G5" s="96">
        <v>7.4999999999999997E-2</v>
      </c>
      <c r="H5" s="97" t="s">
        <v>71</v>
      </c>
      <c r="I5" s="100">
        <v>42300</v>
      </c>
      <c r="J5" s="97">
        <v>6.2E-2</v>
      </c>
      <c r="K5" s="97">
        <v>5.8999999999999997E-2</v>
      </c>
      <c r="L5" s="97">
        <v>5.8999999999999997E-2</v>
      </c>
      <c r="M5" s="97">
        <v>6.4000000000000001E-2</v>
      </c>
      <c r="N5" s="97">
        <v>6.0999999999999999E-2</v>
      </c>
      <c r="O5" s="98" t="s">
        <v>71</v>
      </c>
      <c r="P5" s="101">
        <v>42300</v>
      </c>
      <c r="Q5" s="98">
        <v>0.106</v>
      </c>
      <c r="R5" s="98">
        <v>0.11</v>
      </c>
      <c r="S5" s="98">
        <v>8.6999999999999994E-2</v>
      </c>
      <c r="T5" s="98">
        <v>9.1999999999999998E-2</v>
      </c>
      <c r="U5" s="98">
        <v>0.111</v>
      </c>
    </row>
    <row r="6" spans="1:21" x14ac:dyDescent="0.2">
      <c r="A6" s="96" t="s">
        <v>72</v>
      </c>
      <c r="B6" s="99">
        <v>42307</v>
      </c>
      <c r="C6" s="96">
        <v>6.7000000000000004E-2</v>
      </c>
      <c r="D6" s="96">
        <v>6.8000000000000005E-2</v>
      </c>
      <c r="E6" s="96">
        <v>6.6000000000000003E-2</v>
      </c>
      <c r="F6" s="96">
        <v>7.5999999999999998E-2</v>
      </c>
      <c r="G6" s="96">
        <v>6.7000000000000004E-2</v>
      </c>
      <c r="H6" s="97" t="s">
        <v>72</v>
      </c>
      <c r="I6" s="100">
        <v>42307</v>
      </c>
      <c r="J6" s="97">
        <v>5.8999999999999997E-2</v>
      </c>
      <c r="K6" s="97">
        <v>5.8999999999999997E-2</v>
      </c>
      <c r="L6" s="97">
        <v>5.8999999999999997E-2</v>
      </c>
      <c r="M6" s="97">
        <v>6.2E-2</v>
      </c>
      <c r="N6" s="97">
        <v>5.8999999999999997E-2</v>
      </c>
      <c r="O6" s="98" t="s">
        <v>72</v>
      </c>
      <c r="P6" s="101">
        <v>42307</v>
      </c>
      <c r="Q6" s="98">
        <v>7.8E-2</v>
      </c>
      <c r="R6" s="98">
        <v>8.7999999999999995E-2</v>
      </c>
      <c r="S6" s="98">
        <v>7.0999999999999994E-2</v>
      </c>
      <c r="T6" s="98">
        <v>8.1000000000000003E-2</v>
      </c>
      <c r="U6" s="98">
        <v>7.3999999999999996E-2</v>
      </c>
    </row>
    <row r="7" spans="1:21" x14ac:dyDescent="0.2">
      <c r="A7" s="96" t="s">
        <v>74</v>
      </c>
      <c r="B7" s="99">
        <v>42314</v>
      </c>
      <c r="C7" s="96">
        <v>7.4999999999999997E-2</v>
      </c>
      <c r="D7" s="96">
        <v>7.2999999999999995E-2</v>
      </c>
      <c r="E7" s="96">
        <v>0.08</v>
      </c>
      <c r="F7" s="96">
        <v>7.9000000000000001E-2</v>
      </c>
      <c r="G7" s="96">
        <v>0.08</v>
      </c>
      <c r="H7" s="97" t="s">
        <v>74</v>
      </c>
      <c r="I7" s="100">
        <v>42314</v>
      </c>
      <c r="J7" s="97">
        <v>6.8000000000000005E-2</v>
      </c>
      <c r="K7" s="97">
        <v>6.4000000000000001E-2</v>
      </c>
      <c r="L7" s="97">
        <v>6.4000000000000001E-2</v>
      </c>
      <c r="M7" s="97">
        <v>6.4000000000000001E-2</v>
      </c>
      <c r="N7" s="97">
        <v>6.5000000000000002E-2</v>
      </c>
      <c r="O7" s="98" t="s">
        <v>74</v>
      </c>
      <c r="P7" s="101">
        <v>42314</v>
      </c>
      <c r="Q7" s="98">
        <v>0.09</v>
      </c>
      <c r="R7" s="98">
        <v>7.9000000000000001E-2</v>
      </c>
      <c r="S7" s="98">
        <v>7.8E-2</v>
      </c>
      <c r="T7" s="98">
        <v>8.1000000000000003E-2</v>
      </c>
      <c r="U7" s="98">
        <v>7.9000000000000001E-2</v>
      </c>
    </row>
    <row r="8" spans="1:21" x14ac:dyDescent="0.2">
      <c r="A8" s="96" t="s">
        <v>76</v>
      </c>
      <c r="B8" s="99">
        <v>42317</v>
      </c>
      <c r="C8" s="96">
        <v>7.9000000000000001E-2</v>
      </c>
      <c r="D8" s="96">
        <v>6.9000000000000006E-2</v>
      </c>
      <c r="E8" s="96">
        <v>7.1999999999999995E-2</v>
      </c>
      <c r="F8" s="96">
        <v>7.3999999999999996E-2</v>
      </c>
      <c r="G8" s="96">
        <v>7.8E-2</v>
      </c>
      <c r="H8" s="97" t="s">
        <v>76</v>
      </c>
      <c r="I8" s="100">
        <v>42317</v>
      </c>
      <c r="J8" s="97">
        <v>6.8000000000000005E-2</v>
      </c>
      <c r="K8" s="97">
        <v>0.13600000000000001</v>
      </c>
      <c r="L8" s="97">
        <v>6.3E-2</v>
      </c>
      <c r="M8" s="97">
        <v>7.6999999999999999E-2</v>
      </c>
      <c r="N8" s="97">
        <v>7.8E-2</v>
      </c>
      <c r="O8" s="98" t="s">
        <v>76</v>
      </c>
      <c r="P8" s="101">
        <v>42317</v>
      </c>
      <c r="Q8" s="98">
        <v>7.6999999999999999E-2</v>
      </c>
      <c r="R8" s="98">
        <v>0.08</v>
      </c>
      <c r="S8" s="98">
        <v>8.4000000000000005E-2</v>
      </c>
      <c r="T8" s="98">
        <v>0.10199999999999999</v>
      </c>
      <c r="U8" s="98">
        <v>0.09</v>
      </c>
    </row>
    <row r="9" spans="1:21" x14ac:dyDescent="0.2">
      <c r="A9" s="96" t="s">
        <v>77</v>
      </c>
      <c r="B9" s="99">
        <v>42321</v>
      </c>
      <c r="C9" s="96">
        <v>0.08</v>
      </c>
      <c r="D9" s="96">
        <v>7.0999999999999994E-2</v>
      </c>
      <c r="E9" s="96">
        <v>7.4999999999999997E-2</v>
      </c>
      <c r="F9" s="96">
        <v>0.08</v>
      </c>
      <c r="G9" s="96">
        <v>7.5999999999999998E-2</v>
      </c>
      <c r="H9" s="97" t="s">
        <v>77</v>
      </c>
      <c r="I9" s="100">
        <v>42321</v>
      </c>
      <c r="J9" s="97">
        <v>6.7000000000000004E-2</v>
      </c>
      <c r="K9" s="97">
        <v>0.21</v>
      </c>
      <c r="L9" s="97">
        <v>6.4000000000000001E-2</v>
      </c>
      <c r="M9" s="97">
        <v>7.5999999999999998E-2</v>
      </c>
      <c r="N9" s="97">
        <v>7.8E-2</v>
      </c>
      <c r="O9" s="98" t="s">
        <v>77</v>
      </c>
      <c r="P9" s="101">
        <v>42321</v>
      </c>
      <c r="Q9" s="98">
        <v>8.1000000000000003E-2</v>
      </c>
      <c r="R9" s="98">
        <v>7.8E-2</v>
      </c>
      <c r="S9" s="98">
        <v>8.5000000000000006E-2</v>
      </c>
      <c r="T9" s="98">
        <v>0.91</v>
      </c>
      <c r="U9" s="98">
        <v>0.15</v>
      </c>
    </row>
    <row r="13" spans="1:21" x14ac:dyDescent="0.2">
      <c r="A13" s="2"/>
      <c r="B13" s="2"/>
    </row>
    <row r="14" spans="1:21" ht="18" x14ac:dyDescent="0.25">
      <c r="A14" s="106" t="s">
        <v>99</v>
      </c>
      <c r="B14" s="106" t="s">
        <v>100</v>
      </c>
    </row>
    <row r="15" spans="1:21" x14ac:dyDescent="0.2">
      <c r="A15" s="107">
        <v>100</v>
      </c>
      <c r="B15" s="108">
        <v>1.2310000000000001</v>
      </c>
    </row>
    <row r="16" spans="1:21" x14ac:dyDescent="0.2">
      <c r="A16" s="107">
        <v>90</v>
      </c>
      <c r="B16" s="108">
        <v>1.1399999999999999</v>
      </c>
    </row>
    <row r="17" spans="1:2" x14ac:dyDescent="0.2">
      <c r="A17" s="107">
        <v>80</v>
      </c>
      <c r="B17" s="108">
        <v>0.96699999999999997</v>
      </c>
    </row>
    <row r="18" spans="1:2" x14ac:dyDescent="0.2">
      <c r="A18" s="107">
        <v>70</v>
      </c>
      <c r="B18" s="108">
        <v>0.84</v>
      </c>
    </row>
    <row r="19" spans="1:2" x14ac:dyDescent="0.2">
      <c r="A19" s="107">
        <v>60</v>
      </c>
      <c r="B19" s="108">
        <v>0.76</v>
      </c>
    </row>
    <row r="20" spans="1:2" x14ac:dyDescent="0.2">
      <c r="A20" s="107">
        <v>50</v>
      </c>
      <c r="B20" s="108">
        <v>0.60499999999999998</v>
      </c>
    </row>
    <row r="21" spans="1:2" x14ac:dyDescent="0.2">
      <c r="A21" s="107">
        <v>40</v>
      </c>
      <c r="B21" s="108">
        <v>0.47299999999999998</v>
      </c>
    </row>
    <row r="22" spans="1:2" x14ac:dyDescent="0.2">
      <c r="A22" s="107">
        <v>30</v>
      </c>
      <c r="B22" s="108">
        <v>0.32400000000000001</v>
      </c>
    </row>
    <row r="23" spans="1:2" x14ac:dyDescent="0.2">
      <c r="A23" s="107">
        <v>20</v>
      </c>
      <c r="B23" s="108">
        <v>0.20100000000000001</v>
      </c>
    </row>
    <row r="24" spans="1:2" x14ac:dyDescent="0.2">
      <c r="A24" s="107">
        <v>10</v>
      </c>
      <c r="B24" s="108">
        <v>8.5999999999999993E-2</v>
      </c>
    </row>
    <row r="25" spans="1:2" x14ac:dyDescent="0.2">
      <c r="A25" s="107">
        <v>5</v>
      </c>
      <c r="B25" s="108">
        <v>0.03</v>
      </c>
    </row>
    <row r="26" spans="1:2" x14ac:dyDescent="0.2">
      <c r="A26" s="109">
        <v>1</v>
      </c>
      <c r="B26" s="110">
        <v>3.0000000000000001E-3</v>
      </c>
    </row>
    <row r="27" spans="1:2" x14ac:dyDescent="0.2">
      <c r="A27" s="2"/>
      <c r="B27" s="2"/>
    </row>
    <row r="28" spans="1:2" x14ac:dyDescent="0.2">
      <c r="A28" s="2"/>
      <c r="B28" s="2"/>
    </row>
    <row r="29" spans="1:2" x14ac:dyDescent="0.2">
      <c r="A29" s="2"/>
      <c r="B29" s="2"/>
    </row>
    <row r="30" spans="1:2" x14ac:dyDescent="0.2">
      <c r="A30" s="2"/>
      <c r="B30" s="2"/>
    </row>
    <row r="31" spans="1:2" x14ac:dyDescent="0.2">
      <c r="A31" s="2"/>
      <c r="B31" s="2"/>
    </row>
    <row r="32" spans="1:2" x14ac:dyDescent="0.2">
      <c r="A32" s="2"/>
      <c r="B32" s="2"/>
    </row>
    <row r="33" spans="1:2" x14ac:dyDescent="0.2">
      <c r="A33" s="2"/>
      <c r="B33" s="2"/>
    </row>
    <row r="34" spans="1:2" x14ac:dyDescent="0.2">
      <c r="A34" s="2"/>
      <c r="B34" s="2"/>
    </row>
    <row r="35" spans="1:2" x14ac:dyDescent="0.2">
      <c r="A35" s="2"/>
      <c r="B35" s="2"/>
    </row>
    <row r="36" spans="1:2" x14ac:dyDescent="0.2">
      <c r="A36" s="2"/>
      <c r="B36" s="2"/>
    </row>
    <row r="37" spans="1:2" x14ac:dyDescent="0.2">
      <c r="A37" s="2"/>
      <c r="B37" s="2"/>
    </row>
    <row r="38" spans="1:2" x14ac:dyDescent="0.2">
      <c r="A38" s="2"/>
      <c r="B38" s="2"/>
    </row>
    <row r="39" spans="1:2" x14ac:dyDescent="0.2">
      <c r="A39" s="2"/>
      <c r="B39" s="2"/>
    </row>
    <row r="40" spans="1:2" x14ac:dyDescent="0.2">
      <c r="A40" s="2"/>
      <c r="B40" s="2"/>
    </row>
    <row r="41" spans="1:2" x14ac:dyDescent="0.2">
      <c r="A41" s="2"/>
      <c r="B41" s="2"/>
    </row>
  </sheetData>
  <mergeCells count="3">
    <mergeCell ref="A1:G1"/>
    <mergeCell ref="H1:N1"/>
    <mergeCell ref="O1:U1"/>
  </mergeCells>
  <phoneticPr fontId="16" type="noConversion"/>
  <pageMargins left="0.75" right="0.75" top="1" bottom="1" header="0.5" footer="0.5"/>
  <pageSetup scale="27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XFD3"/>
    </sheetView>
  </sheetViews>
  <sheetFormatPr baseColWidth="10" defaultRowHeight="16" x14ac:dyDescent="0.2"/>
  <cols>
    <col min="2" max="2" width="14" customWidth="1"/>
  </cols>
  <sheetData>
    <row r="1" spans="1:8" x14ac:dyDescent="0.2">
      <c r="A1" s="126" t="s">
        <v>102</v>
      </c>
      <c r="B1" s="126"/>
      <c r="C1" s="126"/>
      <c r="D1" s="126"/>
      <c r="E1" s="127" t="s">
        <v>98</v>
      </c>
      <c r="F1" s="127"/>
      <c r="G1" s="128" t="s">
        <v>101</v>
      </c>
      <c r="H1" s="128"/>
    </row>
    <row r="2" spans="1:8" x14ac:dyDescent="0.2">
      <c r="A2" s="129" t="s">
        <v>104</v>
      </c>
      <c r="B2" s="129"/>
      <c r="C2" s="129" t="s">
        <v>103</v>
      </c>
      <c r="D2" s="129"/>
      <c r="E2" s="130">
        <v>42290</v>
      </c>
      <c r="F2" s="131"/>
      <c r="G2" s="132">
        <v>42290</v>
      </c>
      <c r="H2" s="118"/>
    </row>
    <row r="3" spans="1:8" x14ac:dyDescent="0.2">
      <c r="A3" s="103" t="s">
        <v>95</v>
      </c>
      <c r="B3" s="103" t="s">
        <v>96</v>
      </c>
      <c r="C3" s="103" t="s">
        <v>95</v>
      </c>
      <c r="D3" s="103" t="s">
        <v>96</v>
      </c>
      <c r="E3" s="96" t="s">
        <v>95</v>
      </c>
      <c r="F3" s="96" t="s">
        <v>96</v>
      </c>
      <c r="G3" s="104" t="s">
        <v>95</v>
      </c>
      <c r="H3" s="104" t="s">
        <v>96</v>
      </c>
    </row>
    <row r="4" spans="1:8" x14ac:dyDescent="0.2">
      <c r="A4" s="1">
        <v>2.9969999999999999</v>
      </c>
      <c r="B4" s="1">
        <v>3.08</v>
      </c>
      <c r="C4" s="1">
        <v>3.11</v>
      </c>
      <c r="D4" s="1">
        <v>2.78</v>
      </c>
      <c r="E4" s="1">
        <v>2.9670000000000001</v>
      </c>
      <c r="F4" s="1">
        <v>2.75</v>
      </c>
      <c r="G4" s="105">
        <v>2.2389999999999999</v>
      </c>
      <c r="H4" s="105">
        <v>1.32</v>
      </c>
    </row>
    <row r="5" spans="1:8" x14ac:dyDescent="0.2">
      <c r="A5" s="1">
        <v>3.6859999999999999</v>
      </c>
      <c r="B5" s="1">
        <v>2.93</v>
      </c>
      <c r="C5" s="1">
        <v>2.722</v>
      </c>
      <c r="D5" s="1">
        <v>2.75</v>
      </c>
      <c r="E5" s="1">
        <v>2.93</v>
      </c>
      <c r="F5" s="1">
        <v>2.77</v>
      </c>
      <c r="G5" s="1">
        <v>2.2130000000000001</v>
      </c>
      <c r="H5" s="1">
        <v>1.28</v>
      </c>
    </row>
    <row r="6" spans="1:8" x14ac:dyDescent="0.2">
      <c r="A6" s="1">
        <v>3.13</v>
      </c>
      <c r="B6" s="1">
        <v>2.77</v>
      </c>
      <c r="C6" s="1">
        <v>3.153</v>
      </c>
      <c r="D6" s="1">
        <v>2.85</v>
      </c>
      <c r="E6" s="1">
        <v>2.9260000000000002</v>
      </c>
      <c r="F6" s="1">
        <v>2.84</v>
      </c>
      <c r="G6" s="1">
        <v>2.2410000000000001</v>
      </c>
      <c r="H6" s="1">
        <v>1.32</v>
      </c>
    </row>
    <row r="7" spans="1:8" x14ac:dyDescent="0.2">
      <c r="A7" s="125" t="s">
        <v>97</v>
      </c>
      <c r="B7" s="125"/>
      <c r="C7" s="125"/>
      <c r="D7" s="125"/>
      <c r="E7" s="125"/>
      <c r="F7" s="125"/>
      <c r="G7" s="125"/>
      <c r="H7" s="125"/>
    </row>
    <row r="8" spans="1:8" x14ac:dyDescent="0.2">
      <c r="A8" s="1">
        <f>_xlfn.STDEV.P(A4:A6)</f>
        <v>0.29843033804669838</v>
      </c>
      <c r="B8" s="1">
        <f>_xlfn.STDEV.P(B4:B6)</f>
        <v>0.1265789169736502</v>
      </c>
      <c r="C8" s="1">
        <f t="shared" ref="C8:H8" si="0">_xlfn.STDEV.P(C4:C6)</f>
        <v>0.19383670103122025</v>
      </c>
      <c r="D8" s="1">
        <f t="shared" si="0"/>
        <v>4.1899350299921839E-2</v>
      </c>
      <c r="E8" s="1">
        <f t="shared" si="0"/>
        <v>1.8457157599876133E-2</v>
      </c>
      <c r="F8" s="1">
        <f t="shared" si="0"/>
        <v>3.8586123009300685E-2</v>
      </c>
      <c r="G8" s="1">
        <f t="shared" si="0"/>
        <v>1.2754084313139293E-2</v>
      </c>
      <c r="H8" s="1">
        <f t="shared" si="0"/>
        <v>1.8856180831641284E-2</v>
      </c>
    </row>
  </sheetData>
  <mergeCells count="8">
    <mergeCell ref="A7:H7"/>
    <mergeCell ref="A1:D1"/>
    <mergeCell ref="E1:F1"/>
    <mergeCell ref="G1:H1"/>
    <mergeCell ref="A2:B2"/>
    <mergeCell ref="C2:D2"/>
    <mergeCell ref="E2:F2"/>
    <mergeCell ref="G2:H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H1" workbookViewId="0">
      <selection activeCell="G18" sqref="G18"/>
    </sheetView>
  </sheetViews>
  <sheetFormatPr baseColWidth="10" defaultRowHeight="16" x14ac:dyDescent="0.2"/>
  <sheetData>
    <row r="1" spans="1:34" ht="25" thickBot="1" x14ac:dyDescent="0.35">
      <c r="B1" s="136" t="s">
        <v>41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4" x14ac:dyDescent="0.2">
      <c r="B2" s="139"/>
      <c r="C2" s="140"/>
      <c r="D2" s="12" t="s">
        <v>42</v>
      </c>
      <c r="E2" s="13" t="s">
        <v>42</v>
      </c>
      <c r="F2" s="13" t="s">
        <v>42</v>
      </c>
      <c r="G2" s="13" t="s">
        <v>43</v>
      </c>
      <c r="H2" s="14" t="s">
        <v>44</v>
      </c>
      <c r="I2" s="13"/>
      <c r="J2" s="13"/>
      <c r="K2" s="143"/>
      <c r="L2" s="144"/>
      <c r="M2" s="12" t="s">
        <v>42</v>
      </c>
      <c r="N2" s="13" t="s">
        <v>42</v>
      </c>
      <c r="O2" s="13" t="s">
        <v>42</v>
      </c>
      <c r="P2" s="13" t="s">
        <v>43</v>
      </c>
      <c r="Q2" s="13" t="s">
        <v>44</v>
      </c>
      <c r="R2" s="15" t="s">
        <v>42</v>
      </c>
      <c r="S2" s="13" t="s">
        <v>42</v>
      </c>
      <c r="T2" s="13" t="s">
        <v>42</v>
      </c>
      <c r="U2" s="13" t="s">
        <v>43</v>
      </c>
      <c r="V2" s="14" t="s">
        <v>44</v>
      </c>
      <c r="W2" s="16"/>
      <c r="X2" s="16"/>
      <c r="Y2" s="147"/>
      <c r="Z2" s="148"/>
      <c r="AA2" s="17" t="s">
        <v>45</v>
      </c>
      <c r="AB2" s="18" t="s">
        <v>45</v>
      </c>
      <c r="AC2" s="17" t="s">
        <v>45</v>
      </c>
      <c r="AD2" s="13" t="s">
        <v>42</v>
      </c>
      <c r="AE2" s="13" t="s">
        <v>44</v>
      </c>
      <c r="AF2" s="13" t="s">
        <v>43</v>
      </c>
      <c r="AG2" s="14" t="s">
        <v>45</v>
      </c>
      <c r="AH2" s="19"/>
    </row>
    <row r="3" spans="1:34" ht="19" x14ac:dyDescent="0.25">
      <c r="A3" s="20" t="s">
        <v>46</v>
      </c>
      <c r="B3" s="141"/>
      <c r="C3" s="142"/>
      <c r="D3" s="21" t="s">
        <v>47</v>
      </c>
      <c r="E3" s="22" t="s">
        <v>48</v>
      </c>
      <c r="F3" s="22" t="s">
        <v>49</v>
      </c>
      <c r="G3" s="22" t="s">
        <v>50</v>
      </c>
      <c r="H3" s="23" t="s">
        <v>51</v>
      </c>
      <c r="I3" s="24"/>
      <c r="J3" s="20" t="s">
        <v>46</v>
      </c>
      <c r="K3" s="145"/>
      <c r="L3" s="146"/>
      <c r="M3" s="21" t="s">
        <v>52</v>
      </c>
      <c r="N3" s="22" t="s">
        <v>53</v>
      </c>
      <c r="O3" s="22" t="s">
        <v>54</v>
      </c>
      <c r="P3" s="22" t="s">
        <v>55</v>
      </c>
      <c r="Q3" s="22" t="s">
        <v>56</v>
      </c>
      <c r="R3" s="25" t="s">
        <v>57</v>
      </c>
      <c r="S3" s="22" t="s">
        <v>58</v>
      </c>
      <c r="T3" s="22" t="s">
        <v>59</v>
      </c>
      <c r="U3" s="22" t="s">
        <v>60</v>
      </c>
      <c r="V3" s="23" t="s">
        <v>61</v>
      </c>
      <c r="W3" s="26"/>
      <c r="X3" s="26" t="s">
        <v>46</v>
      </c>
      <c r="Y3" s="149"/>
      <c r="Z3" s="150"/>
      <c r="AA3" s="27" t="s">
        <v>62</v>
      </c>
      <c r="AB3" s="28" t="s">
        <v>63</v>
      </c>
      <c r="AC3" s="27" t="s">
        <v>64</v>
      </c>
      <c r="AD3" s="22" t="s">
        <v>65</v>
      </c>
      <c r="AE3" s="22" t="s">
        <v>66</v>
      </c>
      <c r="AF3" s="22" t="s">
        <v>67</v>
      </c>
      <c r="AG3" s="23" t="s">
        <v>68</v>
      </c>
      <c r="AH3" s="19"/>
    </row>
    <row r="4" spans="1:34" x14ac:dyDescent="0.2">
      <c r="A4" s="29">
        <v>42293</v>
      </c>
      <c r="B4" s="30" t="s">
        <v>34</v>
      </c>
      <c r="C4" s="31" t="s">
        <v>69</v>
      </c>
      <c r="D4" s="32">
        <v>0</v>
      </c>
      <c r="E4" s="33">
        <v>0</v>
      </c>
      <c r="F4" s="33">
        <v>0</v>
      </c>
      <c r="G4" s="33">
        <v>0</v>
      </c>
      <c r="H4" s="34">
        <v>0</v>
      </c>
      <c r="I4" s="35"/>
      <c r="J4" s="29">
        <v>42293</v>
      </c>
      <c r="K4" s="30" t="s">
        <v>34</v>
      </c>
      <c r="L4" s="31" t="s">
        <v>69</v>
      </c>
      <c r="M4" s="32">
        <v>0</v>
      </c>
      <c r="N4" s="33">
        <v>0</v>
      </c>
      <c r="O4" s="33">
        <v>0</v>
      </c>
      <c r="P4" s="33">
        <v>0</v>
      </c>
      <c r="Q4" s="33">
        <v>0</v>
      </c>
      <c r="R4" s="36">
        <v>0</v>
      </c>
      <c r="S4" s="33">
        <v>0</v>
      </c>
      <c r="T4" s="33">
        <v>0</v>
      </c>
      <c r="U4" s="33">
        <v>0</v>
      </c>
      <c r="V4" s="34">
        <v>0</v>
      </c>
      <c r="W4" s="37"/>
      <c r="X4" s="29">
        <v>42293</v>
      </c>
      <c r="Y4" s="38"/>
      <c r="Z4" s="39"/>
      <c r="AA4" s="40"/>
      <c r="AB4" s="41"/>
      <c r="AC4" s="40"/>
      <c r="AD4" s="42"/>
      <c r="AE4" s="42"/>
      <c r="AF4" s="42"/>
      <c r="AG4" s="43"/>
      <c r="AH4" s="19"/>
    </row>
    <row r="5" spans="1:34" x14ac:dyDescent="0.2">
      <c r="A5" s="29">
        <v>42297</v>
      </c>
      <c r="B5" s="15" t="s">
        <v>35</v>
      </c>
      <c r="C5" s="24" t="s">
        <v>70</v>
      </c>
      <c r="D5" s="44">
        <v>0</v>
      </c>
      <c r="E5" s="35">
        <v>0</v>
      </c>
      <c r="F5" s="35">
        <v>0</v>
      </c>
      <c r="G5" s="35">
        <v>0</v>
      </c>
      <c r="H5" s="45">
        <v>28.9</v>
      </c>
      <c r="I5" s="37"/>
      <c r="J5" s="29">
        <v>42297</v>
      </c>
      <c r="K5" s="15" t="s">
        <v>35</v>
      </c>
      <c r="L5" s="24" t="s">
        <v>70</v>
      </c>
      <c r="M5" s="44">
        <v>0</v>
      </c>
      <c r="N5" s="35">
        <v>0</v>
      </c>
      <c r="O5" s="37">
        <v>0</v>
      </c>
      <c r="P5" s="37">
        <v>0</v>
      </c>
      <c r="Q5" s="35">
        <v>29.95</v>
      </c>
      <c r="R5" s="46">
        <v>0</v>
      </c>
      <c r="S5" s="35">
        <v>0</v>
      </c>
      <c r="T5" s="35">
        <v>0</v>
      </c>
      <c r="U5" s="35">
        <v>0</v>
      </c>
      <c r="V5" s="45">
        <v>35.5</v>
      </c>
      <c r="W5" s="37"/>
      <c r="X5" s="29">
        <v>42297</v>
      </c>
      <c r="Y5" s="47"/>
      <c r="Z5" s="48"/>
      <c r="AA5" s="49"/>
      <c r="AB5" s="50"/>
      <c r="AC5" s="49"/>
      <c r="AD5" s="51"/>
      <c r="AE5" s="51"/>
      <c r="AF5" s="51"/>
      <c r="AG5" s="52"/>
      <c r="AH5" s="19"/>
    </row>
    <row r="6" spans="1:34" x14ac:dyDescent="0.2">
      <c r="A6" s="29">
        <v>42300</v>
      </c>
      <c r="B6" s="15" t="s">
        <v>36</v>
      </c>
      <c r="C6" s="24" t="s">
        <v>71</v>
      </c>
      <c r="D6" s="44">
        <v>0</v>
      </c>
      <c r="E6" s="35">
        <v>0</v>
      </c>
      <c r="F6" s="35">
        <v>0</v>
      </c>
      <c r="G6" s="35">
        <v>0</v>
      </c>
      <c r="H6" s="45">
        <v>28.9</v>
      </c>
      <c r="I6" s="37"/>
      <c r="J6" s="29">
        <v>42300</v>
      </c>
      <c r="K6" s="15" t="s">
        <v>36</v>
      </c>
      <c r="L6" s="24" t="s">
        <v>71</v>
      </c>
      <c r="M6" s="44">
        <v>0</v>
      </c>
      <c r="N6" s="35">
        <v>0</v>
      </c>
      <c r="O6" s="35">
        <v>0</v>
      </c>
      <c r="P6" s="35">
        <v>0</v>
      </c>
      <c r="Q6" s="35">
        <v>37.25</v>
      </c>
      <c r="R6" s="46">
        <v>0</v>
      </c>
      <c r="S6" s="35">
        <v>0</v>
      </c>
      <c r="T6" s="35">
        <v>0</v>
      </c>
      <c r="U6" s="35">
        <v>4.2</v>
      </c>
      <c r="V6" s="45">
        <v>33.65</v>
      </c>
      <c r="W6" s="37"/>
      <c r="X6" s="29">
        <v>42300</v>
      </c>
      <c r="Y6" s="47"/>
      <c r="Z6" s="48"/>
      <c r="AA6" s="49"/>
      <c r="AB6" s="50"/>
      <c r="AC6" s="49"/>
      <c r="AD6" s="51"/>
      <c r="AE6" s="51"/>
      <c r="AF6" s="51"/>
      <c r="AG6" s="52"/>
      <c r="AH6" s="19"/>
    </row>
    <row r="7" spans="1:34" x14ac:dyDescent="0.2">
      <c r="A7" s="29">
        <v>42307</v>
      </c>
      <c r="B7" s="15" t="s">
        <v>37</v>
      </c>
      <c r="C7" s="24" t="s">
        <v>72</v>
      </c>
      <c r="D7" s="44">
        <v>0</v>
      </c>
      <c r="E7" s="35">
        <v>0</v>
      </c>
      <c r="F7" s="35">
        <v>0</v>
      </c>
      <c r="G7" s="35">
        <v>0</v>
      </c>
      <c r="H7" s="45">
        <v>25.55</v>
      </c>
      <c r="I7" s="37"/>
      <c r="J7" s="29">
        <v>42307</v>
      </c>
      <c r="K7" s="15" t="s">
        <v>37</v>
      </c>
      <c r="L7" s="24" t="s">
        <v>72</v>
      </c>
      <c r="M7" s="44">
        <v>0</v>
      </c>
      <c r="N7" s="35">
        <v>0</v>
      </c>
      <c r="O7" s="35">
        <v>0</v>
      </c>
      <c r="P7" s="35">
        <v>0</v>
      </c>
      <c r="Q7" s="35">
        <v>32.9</v>
      </c>
      <c r="R7" s="46">
        <v>0</v>
      </c>
      <c r="S7" s="35">
        <v>0</v>
      </c>
      <c r="T7" s="35">
        <v>0</v>
      </c>
      <c r="U7" s="35">
        <v>3.25</v>
      </c>
      <c r="V7" s="45">
        <v>28.6</v>
      </c>
      <c r="W7" s="37"/>
      <c r="X7" s="29">
        <v>42307</v>
      </c>
      <c r="Y7" s="47"/>
      <c r="Z7" s="48"/>
      <c r="AA7" s="49"/>
      <c r="AB7" s="50"/>
      <c r="AC7" s="49"/>
      <c r="AD7" s="51"/>
      <c r="AE7" s="51"/>
      <c r="AF7" s="51"/>
      <c r="AG7" s="52"/>
      <c r="AH7" s="19"/>
    </row>
    <row r="8" spans="1:34" x14ac:dyDescent="0.2">
      <c r="A8" s="29">
        <v>42310</v>
      </c>
      <c r="B8" s="15" t="s">
        <v>73</v>
      </c>
      <c r="C8" s="24" t="s">
        <v>74</v>
      </c>
      <c r="D8" s="44">
        <v>0</v>
      </c>
      <c r="E8" s="35">
        <v>0</v>
      </c>
      <c r="F8" s="35">
        <v>0</v>
      </c>
      <c r="G8" s="35">
        <v>0</v>
      </c>
      <c r="H8" s="45">
        <v>29.25</v>
      </c>
      <c r="I8" s="53"/>
      <c r="J8" s="29">
        <v>42310</v>
      </c>
      <c r="K8" s="47"/>
      <c r="L8" s="54"/>
      <c r="M8" s="55"/>
      <c r="N8" s="51"/>
      <c r="O8" s="51"/>
      <c r="P8" s="51"/>
      <c r="Q8" s="51"/>
      <c r="R8" s="56"/>
      <c r="S8" s="51"/>
      <c r="T8" s="51"/>
      <c r="U8" s="51"/>
      <c r="V8" s="52"/>
      <c r="W8" s="37"/>
      <c r="X8" s="29">
        <v>42310</v>
      </c>
      <c r="Y8" s="57" t="s">
        <v>34</v>
      </c>
      <c r="Z8" s="58" t="s">
        <v>69</v>
      </c>
      <c r="AA8" s="59">
        <v>4.1500000000000004</v>
      </c>
      <c r="AB8" s="60">
        <v>0</v>
      </c>
      <c r="AC8" s="61">
        <v>9.1999999999999993</v>
      </c>
      <c r="AD8" s="33">
        <v>0</v>
      </c>
      <c r="AE8" s="33">
        <v>29.15</v>
      </c>
      <c r="AF8" s="33">
        <v>0</v>
      </c>
      <c r="AG8" s="34">
        <v>0</v>
      </c>
      <c r="AH8" s="19"/>
    </row>
    <row r="9" spans="1:34" x14ac:dyDescent="0.2">
      <c r="A9" s="29">
        <v>42314</v>
      </c>
      <c r="B9" s="15" t="s">
        <v>75</v>
      </c>
      <c r="C9" s="24" t="s">
        <v>76</v>
      </c>
      <c r="D9" s="44">
        <v>0</v>
      </c>
      <c r="E9" s="35">
        <v>0</v>
      </c>
      <c r="F9" s="35">
        <v>0</v>
      </c>
      <c r="G9" s="35">
        <v>0</v>
      </c>
      <c r="H9" s="45">
        <v>26.75</v>
      </c>
      <c r="I9" s="53"/>
      <c r="J9" s="29">
        <v>42314</v>
      </c>
      <c r="K9" s="15" t="s">
        <v>75</v>
      </c>
      <c r="L9" s="24" t="s">
        <v>74</v>
      </c>
      <c r="M9" s="62">
        <v>0</v>
      </c>
      <c r="N9" s="37">
        <v>0</v>
      </c>
      <c r="O9" s="37">
        <v>0</v>
      </c>
      <c r="P9" s="37">
        <v>0</v>
      </c>
      <c r="Q9" s="37">
        <v>19.05</v>
      </c>
      <c r="R9" s="63">
        <v>0</v>
      </c>
      <c r="S9" s="37">
        <v>0</v>
      </c>
      <c r="T9" s="37">
        <v>0</v>
      </c>
      <c r="U9" s="37">
        <v>4.75</v>
      </c>
      <c r="V9" s="64">
        <v>23.65</v>
      </c>
      <c r="W9" s="37"/>
      <c r="X9" s="29">
        <v>42314</v>
      </c>
      <c r="Y9" s="65"/>
      <c r="Z9" s="66"/>
      <c r="AA9" s="49"/>
      <c r="AB9" s="50"/>
      <c r="AC9" s="49"/>
      <c r="AD9" s="51"/>
      <c r="AE9" s="51"/>
      <c r="AF9" s="51"/>
      <c r="AG9" s="52"/>
      <c r="AH9" s="19"/>
    </row>
    <row r="10" spans="1:34" x14ac:dyDescent="0.2">
      <c r="A10" s="29">
        <v>42317</v>
      </c>
      <c r="B10" s="15" t="s">
        <v>39</v>
      </c>
      <c r="C10" s="24" t="s">
        <v>77</v>
      </c>
      <c r="D10" s="44">
        <v>0</v>
      </c>
      <c r="E10" s="35">
        <v>0</v>
      </c>
      <c r="F10" s="35">
        <v>0</v>
      </c>
      <c r="G10" s="35">
        <v>0</v>
      </c>
      <c r="H10" s="67">
        <v>3.95</v>
      </c>
      <c r="I10" s="53"/>
      <c r="J10" s="29">
        <v>42317</v>
      </c>
      <c r="K10" s="15" t="s">
        <v>39</v>
      </c>
      <c r="L10" s="24" t="s">
        <v>76</v>
      </c>
      <c r="M10" s="62">
        <v>0</v>
      </c>
      <c r="N10" s="37">
        <v>0</v>
      </c>
      <c r="O10" s="37">
        <v>0</v>
      </c>
      <c r="P10" s="37">
        <v>0</v>
      </c>
      <c r="Q10" s="37">
        <v>15.6</v>
      </c>
      <c r="R10" s="63">
        <v>0</v>
      </c>
      <c r="S10" s="37">
        <v>0</v>
      </c>
      <c r="T10" s="37">
        <v>0</v>
      </c>
      <c r="U10" s="37">
        <v>0</v>
      </c>
      <c r="V10" s="64">
        <v>0</v>
      </c>
      <c r="W10" s="37"/>
      <c r="X10" s="29">
        <v>42317</v>
      </c>
      <c r="Y10" s="57" t="s">
        <v>78</v>
      </c>
      <c r="Z10" s="58" t="s">
        <v>70</v>
      </c>
      <c r="AA10" s="68">
        <v>3.7</v>
      </c>
      <c r="AB10" s="69">
        <v>0</v>
      </c>
      <c r="AC10" s="68">
        <v>9</v>
      </c>
      <c r="AD10" s="37">
        <v>0</v>
      </c>
      <c r="AE10" s="70">
        <v>22.5</v>
      </c>
      <c r="AF10" s="37">
        <v>0</v>
      </c>
      <c r="AG10" s="64">
        <v>0</v>
      </c>
      <c r="AH10" s="19"/>
    </row>
    <row r="11" spans="1:34" ht="17" thickBot="1" x14ac:dyDescent="0.25">
      <c r="A11" s="29">
        <v>42321</v>
      </c>
      <c r="B11" s="71" t="s">
        <v>40</v>
      </c>
      <c r="C11" s="72" t="s">
        <v>79</v>
      </c>
      <c r="D11" s="73">
        <v>0</v>
      </c>
      <c r="E11" s="74">
        <v>0</v>
      </c>
      <c r="F11" s="74">
        <v>0</v>
      </c>
      <c r="G11" s="74">
        <v>0</v>
      </c>
      <c r="H11" s="75">
        <v>29.65</v>
      </c>
      <c r="I11" s="76"/>
      <c r="J11" s="29">
        <v>42321</v>
      </c>
      <c r="K11" s="71" t="s">
        <v>40</v>
      </c>
      <c r="L11" s="72" t="s">
        <v>77</v>
      </c>
      <c r="M11" s="73">
        <v>0</v>
      </c>
      <c r="N11" s="74">
        <v>0</v>
      </c>
      <c r="O11" s="74">
        <v>0</v>
      </c>
      <c r="P11" s="74">
        <v>0</v>
      </c>
      <c r="Q11" s="74">
        <v>7.25</v>
      </c>
      <c r="R11" s="77">
        <v>0</v>
      </c>
      <c r="S11" s="74">
        <v>0</v>
      </c>
      <c r="T11" s="74">
        <v>0</v>
      </c>
      <c r="U11" s="74">
        <v>0</v>
      </c>
      <c r="V11" s="75">
        <v>0</v>
      </c>
      <c r="W11" s="78"/>
      <c r="X11" s="29">
        <v>42321</v>
      </c>
      <c r="Y11" s="79" t="s">
        <v>80</v>
      </c>
      <c r="Z11" s="80" t="s">
        <v>71</v>
      </c>
      <c r="AA11" s="68">
        <v>0</v>
      </c>
      <c r="AB11" s="81">
        <v>0</v>
      </c>
      <c r="AC11" s="68">
        <v>0</v>
      </c>
      <c r="AD11" s="37">
        <v>0</v>
      </c>
      <c r="AE11" s="37">
        <v>21.5</v>
      </c>
      <c r="AF11" s="37">
        <v>0</v>
      </c>
      <c r="AG11" s="64">
        <v>0</v>
      </c>
    </row>
    <row r="12" spans="1:34" ht="17" thickBot="1" x14ac:dyDescent="0.25">
      <c r="A12" s="29"/>
      <c r="B12" s="13"/>
      <c r="C12" s="24"/>
      <c r="D12" s="35"/>
      <c r="E12" s="35"/>
      <c r="F12" s="35"/>
      <c r="G12" s="35"/>
      <c r="H12" s="35"/>
      <c r="I12" s="76"/>
      <c r="J12" s="29"/>
      <c r="K12" s="13"/>
      <c r="L12" s="2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78"/>
      <c r="X12" s="29">
        <v>42324</v>
      </c>
      <c r="Y12" s="82" t="s">
        <v>37</v>
      </c>
      <c r="Z12" s="83" t="s">
        <v>72</v>
      </c>
      <c r="AA12" s="84">
        <v>0</v>
      </c>
      <c r="AB12" s="85">
        <v>0</v>
      </c>
      <c r="AC12" s="85">
        <v>0</v>
      </c>
      <c r="AD12" s="86">
        <v>0</v>
      </c>
      <c r="AE12" s="86">
        <v>0</v>
      </c>
      <c r="AF12" s="86">
        <v>0</v>
      </c>
      <c r="AG12" s="87">
        <v>0</v>
      </c>
    </row>
    <row r="13" spans="1:34" ht="17" thickBot="1" x14ac:dyDescent="0.25">
      <c r="B13" s="2"/>
      <c r="C13" s="20"/>
      <c r="D13" s="88"/>
      <c r="E13" s="88"/>
      <c r="F13" s="88"/>
      <c r="G13" s="88"/>
      <c r="H13" s="88"/>
      <c r="I13" s="88"/>
      <c r="J13" s="88"/>
      <c r="K13" s="89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90"/>
      <c r="X13" s="90"/>
      <c r="Y13" s="90"/>
      <c r="Z13" s="90"/>
      <c r="AA13" s="88"/>
      <c r="AB13" s="88"/>
      <c r="AC13" s="88"/>
      <c r="AD13" s="88"/>
      <c r="AE13" s="88"/>
      <c r="AF13" s="88"/>
      <c r="AG13" s="88"/>
    </row>
    <row r="14" spans="1:34" ht="25" thickBot="1" x14ac:dyDescent="0.35">
      <c r="B14" s="136" t="s">
        <v>81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8"/>
    </row>
    <row r="15" spans="1:34" x14ac:dyDescent="0.2">
      <c r="B15" s="139"/>
      <c r="C15" s="140"/>
      <c r="D15" s="12" t="s">
        <v>42</v>
      </c>
      <c r="E15" s="13" t="s">
        <v>42</v>
      </c>
      <c r="F15" s="13" t="s">
        <v>42</v>
      </c>
      <c r="G15" s="13" t="s">
        <v>43</v>
      </c>
      <c r="H15" s="14" t="s">
        <v>44</v>
      </c>
      <c r="I15" s="13"/>
      <c r="J15" s="13"/>
      <c r="K15" s="143"/>
      <c r="L15" s="144"/>
      <c r="M15" s="12" t="s">
        <v>42</v>
      </c>
      <c r="N15" s="13" t="s">
        <v>42</v>
      </c>
      <c r="O15" s="13" t="s">
        <v>42</v>
      </c>
      <c r="P15" s="13" t="s">
        <v>43</v>
      </c>
      <c r="Q15" s="13" t="s">
        <v>44</v>
      </c>
      <c r="R15" s="15" t="s">
        <v>42</v>
      </c>
      <c r="S15" s="13" t="s">
        <v>42</v>
      </c>
      <c r="T15" s="13" t="s">
        <v>42</v>
      </c>
      <c r="U15" s="13" t="s">
        <v>43</v>
      </c>
      <c r="V15" s="14" t="s">
        <v>44</v>
      </c>
      <c r="W15" s="16"/>
      <c r="X15" s="16"/>
      <c r="Y15" s="147"/>
      <c r="Z15" s="148"/>
      <c r="AA15" s="91" t="s">
        <v>45</v>
      </c>
      <c r="AB15" s="13" t="s">
        <v>45</v>
      </c>
      <c r="AC15" s="91" t="s">
        <v>45</v>
      </c>
      <c r="AD15" s="13" t="s">
        <v>42</v>
      </c>
      <c r="AE15" s="13" t="s">
        <v>44</v>
      </c>
      <c r="AF15" s="13" t="s">
        <v>43</v>
      </c>
      <c r="AG15" s="14" t="s">
        <v>45</v>
      </c>
    </row>
    <row r="16" spans="1:34" ht="19" x14ac:dyDescent="0.25">
      <c r="A16" s="20" t="s">
        <v>46</v>
      </c>
      <c r="B16" s="141"/>
      <c r="C16" s="142"/>
      <c r="D16" s="21" t="s">
        <v>47</v>
      </c>
      <c r="E16" s="22" t="s">
        <v>48</v>
      </c>
      <c r="F16" s="22" t="s">
        <v>49</v>
      </c>
      <c r="G16" s="22" t="s">
        <v>50</v>
      </c>
      <c r="H16" s="23" t="s">
        <v>51</v>
      </c>
      <c r="I16" s="24"/>
      <c r="J16" s="20" t="s">
        <v>46</v>
      </c>
      <c r="K16" s="145"/>
      <c r="L16" s="146"/>
      <c r="M16" s="21" t="s">
        <v>52</v>
      </c>
      <c r="N16" s="22" t="s">
        <v>53</v>
      </c>
      <c r="O16" s="22" t="s">
        <v>54</v>
      </c>
      <c r="P16" s="22" t="s">
        <v>55</v>
      </c>
      <c r="Q16" s="22" t="s">
        <v>56</v>
      </c>
      <c r="R16" s="25" t="s">
        <v>57</v>
      </c>
      <c r="S16" s="22" t="s">
        <v>58</v>
      </c>
      <c r="T16" s="22" t="s">
        <v>59</v>
      </c>
      <c r="U16" s="22" t="s">
        <v>60</v>
      </c>
      <c r="V16" s="23" t="s">
        <v>61</v>
      </c>
      <c r="W16" s="26"/>
      <c r="X16" s="26" t="s">
        <v>46</v>
      </c>
      <c r="Y16" s="149"/>
      <c r="Z16" s="150"/>
      <c r="AA16" s="27" t="s">
        <v>62</v>
      </c>
      <c r="AB16" s="22" t="s">
        <v>63</v>
      </c>
      <c r="AC16" s="27" t="s">
        <v>64</v>
      </c>
      <c r="AD16" s="22" t="s">
        <v>65</v>
      </c>
      <c r="AE16" s="22" t="s">
        <v>66</v>
      </c>
      <c r="AF16" s="22" t="s">
        <v>67</v>
      </c>
      <c r="AG16" s="23" t="s">
        <v>68</v>
      </c>
    </row>
    <row r="17" spans="1:33" x14ac:dyDescent="0.2">
      <c r="A17" s="29">
        <v>42293</v>
      </c>
      <c r="B17" s="30" t="s">
        <v>34</v>
      </c>
      <c r="C17" s="31" t="s">
        <v>69</v>
      </c>
      <c r="D17" s="32">
        <v>2.75</v>
      </c>
      <c r="E17" s="33">
        <v>1.7</v>
      </c>
      <c r="F17" s="33">
        <v>2.5</v>
      </c>
      <c r="G17" s="33">
        <v>2.75</v>
      </c>
      <c r="H17" s="34">
        <v>2.85</v>
      </c>
      <c r="I17" s="35"/>
      <c r="J17" s="29">
        <v>42293</v>
      </c>
      <c r="K17" s="30" t="s">
        <v>34</v>
      </c>
      <c r="L17" s="31" t="s">
        <v>69</v>
      </c>
      <c r="M17" s="32">
        <v>1.5</v>
      </c>
      <c r="N17" s="33">
        <v>1.45</v>
      </c>
      <c r="O17" s="33">
        <v>1.6</v>
      </c>
      <c r="P17" s="33">
        <v>1.6</v>
      </c>
      <c r="Q17" s="33">
        <v>1.55</v>
      </c>
      <c r="R17" s="36">
        <v>0.85</v>
      </c>
      <c r="S17" s="33">
        <v>1.4</v>
      </c>
      <c r="T17" s="33">
        <v>2.0499999999999998</v>
      </c>
      <c r="U17" s="33">
        <v>1.8</v>
      </c>
      <c r="V17" s="34">
        <v>1.5</v>
      </c>
      <c r="W17" s="37"/>
      <c r="X17" s="29">
        <v>42293</v>
      </c>
      <c r="Y17" s="38"/>
      <c r="Z17" s="39"/>
      <c r="AA17" s="40"/>
      <c r="AB17" s="42"/>
      <c r="AC17" s="40"/>
      <c r="AD17" s="42"/>
      <c r="AE17" s="42"/>
      <c r="AF17" s="42"/>
      <c r="AG17" s="43"/>
    </row>
    <row r="18" spans="1:33" x14ac:dyDescent="0.2">
      <c r="A18" s="29">
        <v>42297</v>
      </c>
      <c r="B18" s="15" t="s">
        <v>35</v>
      </c>
      <c r="C18" s="24" t="s">
        <v>70</v>
      </c>
      <c r="D18" s="44">
        <v>3.05</v>
      </c>
      <c r="E18" s="35">
        <v>2.8</v>
      </c>
      <c r="F18" s="35">
        <v>2.65</v>
      </c>
      <c r="G18" s="37">
        <v>3.35</v>
      </c>
      <c r="H18" s="64">
        <v>4.1500000000000004</v>
      </c>
      <c r="I18" s="37"/>
      <c r="J18" s="29">
        <v>42297</v>
      </c>
      <c r="K18" s="15" t="s">
        <v>35</v>
      </c>
      <c r="L18" s="24" t="s">
        <v>70</v>
      </c>
      <c r="M18" s="62">
        <v>1.3</v>
      </c>
      <c r="N18" s="37">
        <v>1.45</v>
      </c>
      <c r="O18" s="37">
        <v>1.45</v>
      </c>
      <c r="P18" s="37">
        <v>1.35</v>
      </c>
      <c r="Q18" s="37">
        <v>1.35</v>
      </c>
      <c r="R18" s="63">
        <v>0.2</v>
      </c>
      <c r="S18" s="37">
        <v>0.75</v>
      </c>
      <c r="T18" s="37">
        <v>1.7</v>
      </c>
      <c r="U18" s="37">
        <v>1.25</v>
      </c>
      <c r="V18" s="64">
        <v>0.7</v>
      </c>
      <c r="W18" s="37"/>
      <c r="X18" s="29">
        <v>42297</v>
      </c>
      <c r="Y18" s="47"/>
      <c r="Z18" s="48"/>
      <c r="AA18" s="49"/>
      <c r="AB18" s="51"/>
      <c r="AC18" s="49"/>
      <c r="AD18" s="51"/>
      <c r="AE18" s="51"/>
      <c r="AF18" s="51"/>
      <c r="AG18" s="52"/>
    </row>
    <row r="19" spans="1:33" x14ac:dyDescent="0.2">
      <c r="A19" s="29">
        <v>42300</v>
      </c>
      <c r="B19" s="15" t="s">
        <v>36</v>
      </c>
      <c r="C19" s="24" t="s">
        <v>71</v>
      </c>
      <c r="D19" s="44">
        <v>3.2</v>
      </c>
      <c r="E19" s="35">
        <v>3.25</v>
      </c>
      <c r="F19" s="35">
        <v>2.85</v>
      </c>
      <c r="G19" s="35">
        <v>3.25</v>
      </c>
      <c r="H19" s="45">
        <v>4.25</v>
      </c>
      <c r="I19" s="37"/>
      <c r="J19" s="29">
        <v>42300</v>
      </c>
      <c r="K19" s="15" t="s">
        <v>36</v>
      </c>
      <c r="L19" s="24" t="s">
        <v>71</v>
      </c>
      <c r="M19" s="62">
        <v>1.3</v>
      </c>
      <c r="N19" s="37">
        <v>1.2</v>
      </c>
      <c r="O19" s="37">
        <v>1.4</v>
      </c>
      <c r="P19" s="37">
        <v>1.3</v>
      </c>
      <c r="Q19" s="37">
        <v>1.25</v>
      </c>
      <c r="R19" s="63">
        <v>0</v>
      </c>
      <c r="S19" s="37">
        <v>0.35</v>
      </c>
      <c r="T19" s="37">
        <v>1.55</v>
      </c>
      <c r="U19" s="37">
        <v>0.75</v>
      </c>
      <c r="V19" s="64">
        <v>0.2</v>
      </c>
      <c r="W19" s="37"/>
      <c r="X19" s="29">
        <v>42300</v>
      </c>
      <c r="Y19" s="47"/>
      <c r="Z19" s="48"/>
      <c r="AA19" s="49"/>
      <c r="AB19" s="51"/>
      <c r="AC19" s="49"/>
      <c r="AD19" s="51"/>
      <c r="AE19" s="51"/>
      <c r="AF19" s="51"/>
      <c r="AG19" s="52"/>
    </row>
    <row r="20" spans="1:33" x14ac:dyDescent="0.2">
      <c r="A20" s="29">
        <v>42307</v>
      </c>
      <c r="B20" s="15" t="s">
        <v>37</v>
      </c>
      <c r="C20" s="24" t="s">
        <v>72</v>
      </c>
      <c r="D20" s="44">
        <v>3.2</v>
      </c>
      <c r="E20" s="35">
        <v>3.5</v>
      </c>
      <c r="F20" s="35">
        <v>2.85</v>
      </c>
      <c r="G20" s="35">
        <v>3.6</v>
      </c>
      <c r="H20" s="45">
        <v>4.1500000000000004</v>
      </c>
      <c r="I20" s="37"/>
      <c r="J20" s="29">
        <v>42307</v>
      </c>
      <c r="K20" s="15" t="s">
        <v>37</v>
      </c>
      <c r="L20" s="24" t="s">
        <v>72</v>
      </c>
      <c r="M20" s="62">
        <v>1.25</v>
      </c>
      <c r="N20" s="37">
        <v>1.3</v>
      </c>
      <c r="O20" s="37">
        <v>1.35</v>
      </c>
      <c r="P20" s="37">
        <v>1.05</v>
      </c>
      <c r="Q20" s="37">
        <v>0.75</v>
      </c>
      <c r="R20" s="63">
        <v>0</v>
      </c>
      <c r="S20" s="37">
        <v>0</v>
      </c>
      <c r="T20" s="37">
        <v>0.8</v>
      </c>
      <c r="U20" s="37">
        <v>0</v>
      </c>
      <c r="V20" s="64">
        <v>0</v>
      </c>
      <c r="W20" s="37"/>
      <c r="X20" s="29">
        <v>42307</v>
      </c>
      <c r="Y20" s="47"/>
      <c r="Z20" s="48"/>
      <c r="AA20" s="49"/>
      <c r="AB20" s="51"/>
      <c r="AC20" s="49"/>
      <c r="AD20" s="51"/>
      <c r="AE20" s="51"/>
      <c r="AF20" s="51"/>
      <c r="AG20" s="52"/>
    </row>
    <row r="21" spans="1:33" x14ac:dyDescent="0.2">
      <c r="A21" s="29">
        <v>42310</v>
      </c>
      <c r="B21" s="15" t="s">
        <v>73</v>
      </c>
      <c r="C21" s="24" t="s">
        <v>74</v>
      </c>
      <c r="D21" s="44">
        <v>6.05</v>
      </c>
      <c r="E21" s="35">
        <v>5.85</v>
      </c>
      <c r="F21" s="35">
        <v>6.15</v>
      </c>
      <c r="G21" s="35">
        <v>3.75</v>
      </c>
      <c r="H21" s="45">
        <v>4.4000000000000004</v>
      </c>
      <c r="I21" s="37"/>
      <c r="J21" s="29">
        <v>42310</v>
      </c>
      <c r="K21" s="47"/>
      <c r="L21" s="54"/>
      <c r="M21" s="55"/>
      <c r="N21" s="51"/>
      <c r="O21" s="51"/>
      <c r="P21" s="51"/>
      <c r="Q21" s="51"/>
      <c r="R21" s="56"/>
      <c r="S21" s="51"/>
      <c r="T21" s="51"/>
      <c r="U21" s="51"/>
      <c r="V21" s="52"/>
      <c r="W21" s="37"/>
      <c r="X21" s="29">
        <v>42310</v>
      </c>
      <c r="Y21" s="57" t="s">
        <v>34</v>
      </c>
      <c r="Z21" s="58" t="s">
        <v>69</v>
      </c>
      <c r="AA21" s="61">
        <v>11.1</v>
      </c>
      <c r="AB21" s="33">
        <v>0.95</v>
      </c>
      <c r="AC21" s="61">
        <v>12.75</v>
      </c>
      <c r="AD21" s="33">
        <v>3.3</v>
      </c>
      <c r="AE21" s="33">
        <v>3</v>
      </c>
      <c r="AF21" s="33">
        <v>2.75</v>
      </c>
      <c r="AG21" s="34">
        <v>3.25</v>
      </c>
    </row>
    <row r="22" spans="1:33" x14ac:dyDescent="0.2">
      <c r="A22" s="29">
        <v>42314</v>
      </c>
      <c r="B22" s="15" t="s">
        <v>75</v>
      </c>
      <c r="C22" s="24" t="s">
        <v>76</v>
      </c>
      <c r="D22" s="44">
        <v>8.5500000000000007</v>
      </c>
      <c r="E22" s="37">
        <v>21.9</v>
      </c>
      <c r="F22" s="37">
        <v>8.4</v>
      </c>
      <c r="G22" s="37">
        <v>7.45</v>
      </c>
      <c r="H22" s="64">
        <v>15</v>
      </c>
      <c r="I22" s="37"/>
      <c r="J22" s="29">
        <v>42314</v>
      </c>
      <c r="K22" s="15" t="s">
        <v>75</v>
      </c>
      <c r="L22" s="24" t="s">
        <v>74</v>
      </c>
      <c r="M22" s="62">
        <v>14.55</v>
      </c>
      <c r="N22" s="37">
        <v>3.8</v>
      </c>
      <c r="O22" s="37">
        <v>8.4499999999999993</v>
      </c>
      <c r="P22" s="37">
        <v>3.65</v>
      </c>
      <c r="Q22" s="37">
        <v>6.1</v>
      </c>
      <c r="R22" s="63">
        <v>12.35</v>
      </c>
      <c r="S22" s="37">
        <v>13.35</v>
      </c>
      <c r="T22" s="37">
        <v>17.399999999999999</v>
      </c>
      <c r="U22" s="37">
        <v>12.75</v>
      </c>
      <c r="V22" s="64">
        <v>16.600000000000001</v>
      </c>
      <c r="W22" s="37"/>
      <c r="X22" s="29">
        <v>42314</v>
      </c>
      <c r="Y22" s="65"/>
      <c r="Z22" s="66"/>
      <c r="AA22" s="49"/>
      <c r="AB22" s="51"/>
      <c r="AC22" s="49"/>
      <c r="AD22" s="51"/>
      <c r="AE22" s="51"/>
      <c r="AF22" s="51"/>
      <c r="AG22" s="52"/>
    </row>
    <row r="23" spans="1:33" x14ac:dyDescent="0.2">
      <c r="A23" s="29">
        <v>42317</v>
      </c>
      <c r="B23" s="15" t="s">
        <v>39</v>
      </c>
      <c r="C23" s="24" t="s">
        <v>77</v>
      </c>
      <c r="D23" s="92">
        <v>0</v>
      </c>
      <c r="E23" s="35">
        <v>13.95</v>
      </c>
      <c r="F23" s="70">
        <v>0</v>
      </c>
      <c r="G23" s="35">
        <v>0.65</v>
      </c>
      <c r="H23" s="45">
        <v>1.5</v>
      </c>
      <c r="I23" s="19"/>
      <c r="J23" s="29">
        <v>42317</v>
      </c>
      <c r="K23" s="15" t="s">
        <v>39</v>
      </c>
      <c r="L23" s="24" t="s">
        <v>76</v>
      </c>
      <c r="M23" s="62">
        <v>2.9</v>
      </c>
      <c r="N23" s="70">
        <v>0</v>
      </c>
      <c r="O23" s="37">
        <v>3.6</v>
      </c>
      <c r="P23" s="37">
        <v>0.15</v>
      </c>
      <c r="Q23" s="37">
        <v>5.4</v>
      </c>
      <c r="R23" s="46">
        <v>2.6</v>
      </c>
      <c r="S23" s="37">
        <v>3.8</v>
      </c>
      <c r="T23" s="37">
        <v>1.3</v>
      </c>
      <c r="U23" s="37">
        <v>3.15</v>
      </c>
      <c r="V23" s="64">
        <v>0.75</v>
      </c>
      <c r="W23" s="93"/>
      <c r="X23" s="29">
        <v>42317</v>
      </c>
      <c r="Y23" s="57" t="s">
        <v>78</v>
      </c>
      <c r="Z23" s="58" t="s">
        <v>70</v>
      </c>
      <c r="AA23" s="68">
        <v>8.65</v>
      </c>
      <c r="AB23" s="37">
        <v>1.65</v>
      </c>
      <c r="AC23" s="68">
        <v>13.55</v>
      </c>
      <c r="AD23" s="37">
        <v>0.6</v>
      </c>
      <c r="AE23" s="70">
        <v>3</v>
      </c>
      <c r="AF23" s="37">
        <v>2.35</v>
      </c>
      <c r="AG23" s="94">
        <v>0</v>
      </c>
    </row>
    <row r="24" spans="1:33" ht="17" thickBot="1" x14ac:dyDescent="0.25">
      <c r="A24" s="29">
        <v>42321</v>
      </c>
      <c r="B24" s="71" t="s">
        <v>40</v>
      </c>
      <c r="C24" s="72" t="s">
        <v>79</v>
      </c>
      <c r="D24" s="73">
        <v>0</v>
      </c>
      <c r="E24" s="74">
        <v>0</v>
      </c>
      <c r="F24" s="74">
        <v>0</v>
      </c>
      <c r="G24" s="74">
        <v>0</v>
      </c>
      <c r="H24" s="75">
        <v>0</v>
      </c>
      <c r="I24" s="19"/>
      <c r="J24" s="29">
        <v>42321</v>
      </c>
      <c r="K24" s="71" t="s">
        <v>40</v>
      </c>
      <c r="L24" s="72" t="s">
        <v>77</v>
      </c>
      <c r="M24" s="73">
        <v>0</v>
      </c>
      <c r="N24" s="74">
        <v>0</v>
      </c>
      <c r="O24" s="74">
        <v>0</v>
      </c>
      <c r="P24" s="74">
        <v>0.3</v>
      </c>
      <c r="Q24" s="74">
        <v>0.1</v>
      </c>
      <c r="R24" s="77">
        <v>1.4</v>
      </c>
      <c r="S24" s="74">
        <v>0</v>
      </c>
      <c r="T24" s="74">
        <v>0.3</v>
      </c>
      <c r="U24" s="74">
        <v>0</v>
      </c>
      <c r="V24" s="75">
        <v>0</v>
      </c>
      <c r="W24" s="93"/>
      <c r="X24" s="29">
        <v>42321</v>
      </c>
      <c r="Y24" s="79" t="s">
        <v>80</v>
      </c>
      <c r="Z24" s="80" t="s">
        <v>71</v>
      </c>
      <c r="AA24" s="59">
        <v>0</v>
      </c>
      <c r="AB24" s="35">
        <v>0</v>
      </c>
      <c r="AC24" s="59">
        <v>0</v>
      </c>
      <c r="AD24" s="35">
        <v>0</v>
      </c>
      <c r="AE24" s="35">
        <v>0</v>
      </c>
      <c r="AF24" s="37">
        <v>0</v>
      </c>
      <c r="AG24" s="45">
        <v>0</v>
      </c>
    </row>
    <row r="25" spans="1:33" ht="17" thickBot="1" x14ac:dyDescent="0.25">
      <c r="A25" s="29"/>
      <c r="B25" s="13"/>
      <c r="C25" s="24"/>
      <c r="D25" s="95"/>
      <c r="E25" s="95"/>
      <c r="F25" s="95"/>
      <c r="G25" s="95"/>
      <c r="H25" s="95"/>
      <c r="I25" s="19"/>
      <c r="J25" s="29"/>
      <c r="K25" s="13"/>
      <c r="L25" s="24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93"/>
      <c r="X25" s="29">
        <v>42324</v>
      </c>
      <c r="Y25" s="82" t="s">
        <v>37</v>
      </c>
      <c r="Z25" s="83" t="s">
        <v>72</v>
      </c>
      <c r="AA25" s="84">
        <v>0</v>
      </c>
      <c r="AB25" s="85">
        <v>0</v>
      </c>
      <c r="AC25" s="85">
        <v>0</v>
      </c>
      <c r="AD25" s="86">
        <v>0</v>
      </c>
      <c r="AE25" s="86">
        <v>0</v>
      </c>
      <c r="AF25" s="86">
        <v>0</v>
      </c>
      <c r="AG25" s="87">
        <v>0</v>
      </c>
    </row>
    <row r="26" spans="1:33" x14ac:dyDescent="0.2">
      <c r="B26" s="2"/>
      <c r="C26" s="2"/>
      <c r="K26" s="2"/>
      <c r="W26" s="7"/>
      <c r="X26" s="7"/>
      <c r="Y26" s="7"/>
      <c r="Z26" s="7"/>
    </row>
    <row r="27" spans="1:33" x14ac:dyDescent="0.2">
      <c r="B27" s="133" t="s">
        <v>82</v>
      </c>
      <c r="C27" s="133"/>
      <c r="D27" s="133"/>
      <c r="E27" s="133"/>
      <c r="F27" s="133"/>
      <c r="G27" s="133"/>
      <c r="H27" s="133"/>
      <c r="K27" s="2"/>
      <c r="W27" s="7"/>
      <c r="X27" s="7"/>
      <c r="Y27" s="134" t="s">
        <v>83</v>
      </c>
      <c r="Z27" s="134"/>
      <c r="AA27" s="134"/>
      <c r="AB27" s="134"/>
      <c r="AC27" s="134"/>
      <c r="AD27" s="134"/>
      <c r="AE27" s="134"/>
    </row>
    <row r="28" spans="1:33" x14ac:dyDescent="0.2">
      <c r="B28" s="135"/>
      <c r="C28" s="135"/>
      <c r="D28" s="135"/>
      <c r="E28" s="135"/>
      <c r="F28" s="135"/>
      <c r="G28" s="135"/>
      <c r="H28" s="135"/>
      <c r="K28" s="2"/>
      <c r="W28" s="7"/>
      <c r="X28" s="7"/>
      <c r="Y28" s="7"/>
      <c r="Z28" s="7"/>
    </row>
    <row r="29" spans="1:33" x14ac:dyDescent="0.2">
      <c r="B29" s="2"/>
      <c r="C29" s="2"/>
      <c r="K29" s="2"/>
      <c r="W29" s="7"/>
      <c r="X29" s="7"/>
      <c r="Y29" s="7"/>
      <c r="Z29" s="7"/>
    </row>
  </sheetData>
  <mergeCells count="11">
    <mergeCell ref="B27:H27"/>
    <mergeCell ref="Y27:AE27"/>
    <mergeCell ref="B28:H28"/>
    <mergeCell ref="B1:AG1"/>
    <mergeCell ref="B2:C3"/>
    <mergeCell ref="K2:L3"/>
    <mergeCell ref="Y2:Z3"/>
    <mergeCell ref="B14:AG14"/>
    <mergeCell ref="B15:C16"/>
    <mergeCell ref="K15:L16"/>
    <mergeCell ref="Y15:Z1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5" sqref="H5"/>
    </sheetView>
  </sheetViews>
  <sheetFormatPr baseColWidth="10" defaultRowHeight="16" x14ac:dyDescent="0.2"/>
  <cols>
    <col min="1" max="1" width="32.33203125" bestFit="1" customWidth="1"/>
    <col min="3" max="3" width="12" bestFit="1" customWidth="1"/>
    <col min="5" max="5" width="12" bestFit="1" customWidth="1"/>
    <col min="8" max="8" width="12.33203125" bestFit="1" customWidth="1"/>
  </cols>
  <sheetData>
    <row r="1" spans="1:8" x14ac:dyDescent="0.2">
      <c r="A1" s="116" t="s">
        <v>113</v>
      </c>
      <c r="B1" s="151" t="s">
        <v>105</v>
      </c>
      <c r="C1" s="151"/>
      <c r="D1" s="151"/>
      <c r="E1" s="151"/>
      <c r="F1" s="151"/>
      <c r="G1" s="151"/>
      <c r="H1" s="151"/>
    </row>
    <row r="2" spans="1:8" x14ac:dyDescent="0.2">
      <c r="A2" s="117" t="s">
        <v>127</v>
      </c>
      <c r="B2" s="111" t="s">
        <v>108</v>
      </c>
      <c r="C2" s="111" t="s">
        <v>109</v>
      </c>
      <c r="D2" s="111" t="s">
        <v>106</v>
      </c>
      <c r="E2" s="111" t="s">
        <v>110</v>
      </c>
      <c r="F2" s="111" t="s">
        <v>111</v>
      </c>
      <c r="G2" s="111" t="s">
        <v>112</v>
      </c>
      <c r="H2" s="111" t="s">
        <v>107</v>
      </c>
    </row>
    <row r="3" spans="1:8" x14ac:dyDescent="0.2">
      <c r="A3" s="117" t="s">
        <v>118</v>
      </c>
      <c r="B3" s="111" t="s">
        <v>108</v>
      </c>
      <c r="C3" s="111" t="s">
        <v>109</v>
      </c>
      <c r="D3" s="111" t="s">
        <v>110</v>
      </c>
      <c r="E3" s="111" t="s">
        <v>111</v>
      </c>
      <c r="F3" s="111" t="s">
        <v>112</v>
      </c>
      <c r="G3" s="111"/>
      <c r="H3" s="111"/>
    </row>
    <row r="4" spans="1:8" x14ac:dyDescent="0.2">
      <c r="A4" s="117" t="s">
        <v>119</v>
      </c>
      <c r="B4" s="111" t="s">
        <v>108</v>
      </c>
      <c r="C4" s="111" t="s">
        <v>109</v>
      </c>
      <c r="D4" s="111" t="s">
        <v>110</v>
      </c>
      <c r="E4" s="111" t="s">
        <v>111</v>
      </c>
      <c r="F4" s="111" t="s">
        <v>112</v>
      </c>
      <c r="G4" s="111"/>
      <c r="H4" s="111"/>
    </row>
    <row r="5" spans="1:8" x14ac:dyDescent="0.2">
      <c r="A5" s="117" t="s">
        <v>120</v>
      </c>
      <c r="B5" s="111" t="s">
        <v>108</v>
      </c>
      <c r="C5" s="111" t="s">
        <v>109</v>
      </c>
      <c r="D5" s="111" t="s">
        <v>111</v>
      </c>
      <c r="E5" s="111" t="s">
        <v>110</v>
      </c>
      <c r="F5" s="111"/>
      <c r="G5" s="111"/>
      <c r="H5" s="111"/>
    </row>
    <row r="6" spans="1:8" x14ac:dyDescent="0.2">
      <c r="A6" s="117" t="s">
        <v>128</v>
      </c>
      <c r="B6" s="111" t="s">
        <v>108</v>
      </c>
      <c r="C6" s="111" t="s">
        <v>114</v>
      </c>
      <c r="D6" s="111" t="s">
        <v>115</v>
      </c>
      <c r="E6" s="111" t="s">
        <v>116</v>
      </c>
      <c r="F6" s="111" t="s">
        <v>110</v>
      </c>
      <c r="G6" s="111" t="s">
        <v>117</v>
      </c>
      <c r="H6" s="111"/>
    </row>
    <row r="7" spans="1:8" x14ac:dyDescent="0.2">
      <c r="A7" s="117" t="s">
        <v>121</v>
      </c>
      <c r="B7" s="111" t="s">
        <v>108</v>
      </c>
      <c r="C7" s="111" t="s">
        <v>114</v>
      </c>
      <c r="D7" s="111" t="s">
        <v>115</v>
      </c>
      <c r="E7" s="111" t="s">
        <v>112</v>
      </c>
      <c r="F7" s="111" t="s">
        <v>110</v>
      </c>
      <c r="G7" s="111"/>
      <c r="H7" s="111"/>
    </row>
    <row r="8" spans="1:8" x14ac:dyDescent="0.2">
      <c r="A8" s="117" t="s">
        <v>122</v>
      </c>
      <c r="B8" s="111" t="s">
        <v>108</v>
      </c>
      <c r="C8" s="111" t="s">
        <v>114</v>
      </c>
      <c r="D8" s="111" t="s">
        <v>115</v>
      </c>
      <c r="E8" s="111" t="s">
        <v>116</v>
      </c>
      <c r="F8" s="111" t="s">
        <v>110</v>
      </c>
      <c r="G8" s="111"/>
      <c r="H8" s="111"/>
    </row>
    <row r="9" spans="1:8" x14ac:dyDescent="0.2">
      <c r="A9" s="117" t="s">
        <v>123</v>
      </c>
      <c r="B9" s="111" t="s">
        <v>108</v>
      </c>
      <c r="C9" s="111" t="s">
        <v>114</v>
      </c>
      <c r="D9" s="111" t="s">
        <v>115</v>
      </c>
      <c r="E9" s="111" t="s">
        <v>110</v>
      </c>
      <c r="F9" s="111"/>
      <c r="G9" s="111"/>
      <c r="H9" s="111"/>
    </row>
    <row r="10" spans="1:8" x14ac:dyDescent="0.2">
      <c r="A10" s="117" t="s">
        <v>129</v>
      </c>
      <c r="B10" s="111" t="s">
        <v>108</v>
      </c>
      <c r="C10" s="111" t="s">
        <v>130</v>
      </c>
      <c r="D10" s="111" t="s">
        <v>109</v>
      </c>
      <c r="E10" s="111" t="s">
        <v>115</v>
      </c>
      <c r="F10" s="111" t="s">
        <v>117</v>
      </c>
      <c r="G10" s="111"/>
      <c r="H10" s="111"/>
    </row>
    <row r="11" spans="1:8" x14ac:dyDescent="0.2">
      <c r="A11" s="117" t="s">
        <v>124</v>
      </c>
      <c r="B11" s="111" t="s">
        <v>108</v>
      </c>
      <c r="C11" s="111" t="s">
        <v>130</v>
      </c>
      <c r="D11" s="111" t="s">
        <v>109</v>
      </c>
      <c r="E11" s="111" t="s">
        <v>115</v>
      </c>
      <c r="F11" s="111" t="s">
        <v>117</v>
      </c>
      <c r="G11" s="111"/>
      <c r="H11" s="111"/>
    </row>
    <row r="12" spans="1:8" x14ac:dyDescent="0.2">
      <c r="A12" s="117" t="s">
        <v>125</v>
      </c>
      <c r="B12" s="111" t="s">
        <v>108</v>
      </c>
      <c r="C12" s="111" t="s">
        <v>114</v>
      </c>
      <c r="D12" s="111" t="s">
        <v>109</v>
      </c>
      <c r="E12" s="111" t="s">
        <v>115</v>
      </c>
      <c r="F12" s="111" t="s">
        <v>117</v>
      </c>
      <c r="G12" s="111"/>
      <c r="H12" s="111"/>
    </row>
    <row r="13" spans="1:8" x14ac:dyDescent="0.2">
      <c r="A13" s="117" t="s">
        <v>126</v>
      </c>
      <c r="B13" s="111" t="s">
        <v>108</v>
      </c>
      <c r="C13" s="111" t="s">
        <v>130</v>
      </c>
      <c r="D13" s="111" t="s">
        <v>109</v>
      </c>
      <c r="E13" s="111" t="s">
        <v>115</v>
      </c>
      <c r="F13" s="111" t="s">
        <v>117</v>
      </c>
      <c r="G13" s="111"/>
      <c r="H13" s="111"/>
    </row>
  </sheetData>
  <mergeCells count="1">
    <mergeCell ref="B1:H1"/>
  </mergeCell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P1" workbookViewId="0">
      <selection activeCell="T1" sqref="T1"/>
    </sheetView>
  </sheetViews>
  <sheetFormatPr baseColWidth="10" defaultRowHeight="16" x14ac:dyDescent="0.2"/>
  <cols>
    <col min="1" max="1" width="16.5" bestFit="1" customWidth="1"/>
    <col min="2" max="2" width="18.33203125" bestFit="1" customWidth="1"/>
    <col min="4" max="4" width="18.6640625" bestFit="1" customWidth="1"/>
    <col min="6" max="6" width="18.33203125" bestFit="1" customWidth="1"/>
    <col min="8" max="8" width="19.1640625" bestFit="1" customWidth="1"/>
    <col min="10" max="10" width="19.1640625" bestFit="1" customWidth="1"/>
    <col min="12" max="12" width="19.1640625" bestFit="1" customWidth="1"/>
    <col min="14" max="14" width="18.5" bestFit="1" customWidth="1"/>
    <col min="16" max="16" width="18.1640625" bestFit="1" customWidth="1"/>
    <col min="18" max="18" width="18.5" bestFit="1" customWidth="1"/>
    <col min="20" max="20" width="18.6640625" bestFit="1" customWidth="1"/>
  </cols>
  <sheetData>
    <row r="1" spans="1:21" x14ac:dyDescent="0.2">
      <c r="A1" t="s">
        <v>113</v>
      </c>
      <c r="B1" t="s">
        <v>136</v>
      </c>
      <c r="C1" t="s">
        <v>138</v>
      </c>
      <c r="D1" t="s">
        <v>137</v>
      </c>
      <c r="E1" t="s">
        <v>131</v>
      </c>
      <c r="F1" t="s">
        <v>139</v>
      </c>
      <c r="G1" t="s">
        <v>132</v>
      </c>
      <c r="H1" t="s">
        <v>140</v>
      </c>
      <c r="I1" t="s">
        <v>133</v>
      </c>
      <c r="J1" t="s">
        <v>141</v>
      </c>
      <c r="K1" t="s">
        <v>142</v>
      </c>
      <c r="L1" t="s">
        <v>143</v>
      </c>
      <c r="M1" t="s">
        <v>144</v>
      </c>
      <c r="N1" t="s">
        <v>145</v>
      </c>
      <c r="O1" t="s">
        <v>146</v>
      </c>
      <c r="P1" t="s">
        <v>147</v>
      </c>
      <c r="Q1" t="s">
        <v>148</v>
      </c>
      <c r="R1" t="s">
        <v>149</v>
      </c>
      <c r="S1" t="s">
        <v>150</v>
      </c>
      <c r="T1" t="s">
        <v>152</v>
      </c>
      <c r="U1" t="s">
        <v>151</v>
      </c>
    </row>
    <row r="2" spans="1:21" x14ac:dyDescent="0.2">
      <c r="A2" t="s">
        <v>0</v>
      </c>
      <c r="B2">
        <v>11.12</v>
      </c>
      <c r="C2">
        <v>0.57999999999999996</v>
      </c>
      <c r="D2">
        <v>50.8</v>
      </c>
      <c r="E2">
        <v>2.7</v>
      </c>
      <c r="F2">
        <v>3018.3</v>
      </c>
      <c r="G2">
        <v>38.700000000000003</v>
      </c>
      <c r="H2">
        <v>4108.8999999999996</v>
      </c>
      <c r="I2">
        <v>131.4</v>
      </c>
      <c r="J2">
        <v>812.6</v>
      </c>
      <c r="K2">
        <v>26</v>
      </c>
      <c r="L2">
        <v>3.4</v>
      </c>
      <c r="M2">
        <v>0.19</v>
      </c>
      <c r="N2">
        <v>255.9</v>
      </c>
      <c r="O2">
        <v>15.7</v>
      </c>
      <c r="P2">
        <v>46.1</v>
      </c>
      <c r="Q2">
        <v>2.6</v>
      </c>
      <c r="R2">
        <v>406.8</v>
      </c>
      <c r="S2">
        <v>14.8</v>
      </c>
      <c r="T2">
        <v>337.2</v>
      </c>
      <c r="U2">
        <v>4.2</v>
      </c>
    </row>
    <row r="3" spans="1:21" x14ac:dyDescent="0.2">
      <c r="A3" t="s">
        <v>134</v>
      </c>
      <c r="B3">
        <v>1.33</v>
      </c>
      <c r="C3">
        <v>0.05</v>
      </c>
      <c r="D3">
        <v>20.3</v>
      </c>
      <c r="E3">
        <v>0.3</v>
      </c>
      <c r="F3">
        <v>3626.5</v>
      </c>
      <c r="G3">
        <v>6.6</v>
      </c>
      <c r="H3">
        <v>1703.1</v>
      </c>
      <c r="I3">
        <v>21.8</v>
      </c>
      <c r="J3">
        <v>2906.8</v>
      </c>
      <c r="K3">
        <v>155.19999999999999</v>
      </c>
      <c r="L3">
        <v>0.45</v>
      </c>
      <c r="M3">
        <v>0</v>
      </c>
      <c r="N3">
        <v>27.8</v>
      </c>
      <c r="O3">
        <v>0.4</v>
      </c>
      <c r="P3">
        <v>5.9</v>
      </c>
      <c r="Q3">
        <v>0.1</v>
      </c>
      <c r="R3">
        <v>1026.2</v>
      </c>
      <c r="S3">
        <v>24.9</v>
      </c>
      <c r="T3">
        <v>31.1</v>
      </c>
      <c r="U3">
        <v>0.4</v>
      </c>
    </row>
    <row r="4" spans="1:21" x14ac:dyDescent="0.2">
      <c r="A4" t="s">
        <v>135</v>
      </c>
      <c r="B4">
        <v>1.44</v>
      </c>
      <c r="C4">
        <v>0.14000000000000001</v>
      </c>
      <c r="D4">
        <v>20.9</v>
      </c>
      <c r="E4">
        <v>1.7</v>
      </c>
      <c r="F4">
        <v>3615.2</v>
      </c>
      <c r="G4">
        <v>3.4</v>
      </c>
      <c r="H4">
        <v>1319.1</v>
      </c>
      <c r="I4">
        <v>650.4</v>
      </c>
      <c r="J4">
        <v>2854</v>
      </c>
      <c r="K4">
        <v>174</v>
      </c>
      <c r="L4">
        <v>0.36</v>
      </c>
      <c r="M4">
        <v>0.03</v>
      </c>
      <c r="N4">
        <v>26.6</v>
      </c>
      <c r="O4">
        <v>2.1</v>
      </c>
      <c r="P4">
        <v>3.8</v>
      </c>
      <c r="Q4">
        <v>0.3</v>
      </c>
      <c r="R4">
        <v>1477</v>
      </c>
      <c r="S4">
        <v>42.4</v>
      </c>
      <c r="T4">
        <v>46.8</v>
      </c>
      <c r="U4">
        <v>0.2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Geochem Data</vt:lpstr>
      <vt:lpstr>Iron Data</vt:lpstr>
      <vt:lpstr>Sulfide Data</vt:lpstr>
      <vt:lpstr>TOC Data</vt:lpstr>
      <vt:lpstr>IC data</vt:lpstr>
      <vt:lpstr>XRD Data</vt:lpstr>
      <vt:lpstr>Sediment Extraction Data</vt:lpstr>
    </vt:vector>
  </TitlesOfParts>
  <Company>The Ohio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Saup</dc:creator>
  <cp:lastModifiedBy>Microsoft Office User</cp:lastModifiedBy>
  <cp:lastPrinted>2016-05-11T19:47:48Z</cp:lastPrinted>
  <dcterms:created xsi:type="dcterms:W3CDTF">2016-05-10T14:55:31Z</dcterms:created>
  <dcterms:modified xsi:type="dcterms:W3CDTF">2017-03-01T20:44:13Z</dcterms:modified>
</cp:coreProperties>
</file>