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\\rsc\data\Shares\WamDocuments\Journals\MT\C7MT00318H\ForEditing\ESI\"/>
    </mc:Choice>
  </mc:AlternateContent>
  <bookViews>
    <workbookView xWindow="-33660" yWindow="285" windowWidth="28395" windowHeight="17655" tabRatio="500"/>
  </bookViews>
  <sheets>
    <sheet name="Feuil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0" i="1" l="1"/>
  <c r="S9" i="1"/>
  <c r="E10" i="1"/>
  <c r="S49" i="1"/>
  <c r="S29" i="1"/>
  <c r="S30" i="1"/>
  <c r="T50" i="1"/>
  <c r="S50" i="1"/>
  <c r="T49" i="1"/>
  <c r="T45" i="1"/>
  <c r="S45" i="1"/>
  <c r="T44" i="1"/>
  <c r="S44" i="1"/>
  <c r="T40" i="1"/>
  <c r="S40" i="1"/>
  <c r="T39" i="1"/>
  <c r="S39" i="1"/>
  <c r="T35" i="1"/>
  <c r="S35" i="1"/>
  <c r="T34" i="1"/>
  <c r="S34" i="1"/>
  <c r="T30" i="1"/>
  <c r="T29" i="1"/>
  <c r="T25" i="1"/>
  <c r="S25" i="1"/>
  <c r="T24" i="1"/>
  <c r="S24" i="1"/>
  <c r="T20" i="1"/>
  <c r="S20" i="1"/>
  <c r="T19" i="1"/>
  <c r="S19" i="1"/>
  <c r="T15" i="1"/>
  <c r="S15" i="1"/>
  <c r="T14" i="1"/>
  <c r="S14" i="1"/>
  <c r="T9" i="1"/>
  <c r="T10" i="1"/>
  <c r="Q50" i="1"/>
  <c r="Q49" i="1"/>
  <c r="E50" i="1"/>
  <c r="E49" i="1"/>
  <c r="P50" i="1"/>
  <c r="O50" i="1"/>
  <c r="N50" i="1"/>
  <c r="M50" i="1"/>
  <c r="L50" i="1"/>
  <c r="K50" i="1"/>
  <c r="J50" i="1"/>
  <c r="I50" i="1"/>
  <c r="H50" i="1"/>
  <c r="G50" i="1"/>
  <c r="F50" i="1"/>
  <c r="P49" i="1"/>
  <c r="O49" i="1"/>
  <c r="N49" i="1"/>
  <c r="M49" i="1"/>
  <c r="L49" i="1"/>
  <c r="K49" i="1"/>
  <c r="J49" i="1"/>
  <c r="I49" i="1"/>
  <c r="H49" i="1"/>
  <c r="G49" i="1"/>
  <c r="F49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I9" i="1"/>
  <c r="J9" i="1"/>
  <c r="K9" i="1"/>
  <c r="L9" i="1"/>
  <c r="M9" i="1"/>
  <c r="N9" i="1"/>
  <c r="O9" i="1"/>
  <c r="P9" i="1"/>
  <c r="Q9" i="1"/>
  <c r="I10" i="1"/>
  <c r="J10" i="1"/>
  <c r="K10" i="1"/>
  <c r="L10" i="1"/>
  <c r="M10" i="1"/>
  <c r="N10" i="1"/>
  <c r="O10" i="1"/>
  <c r="P10" i="1"/>
  <c r="Q10" i="1"/>
  <c r="F9" i="1"/>
  <c r="G9" i="1"/>
  <c r="H9" i="1"/>
  <c r="F10" i="1"/>
  <c r="G10" i="1"/>
  <c r="H10" i="1"/>
  <c r="E9" i="1"/>
</calcChain>
</file>

<file path=xl/sharedStrings.xml><?xml version="1.0" encoding="utf-8"?>
<sst xmlns="http://schemas.openxmlformats.org/spreadsheetml/2006/main" count="176" uniqueCount="120">
  <si>
    <t>Age (days)</t>
  </si>
  <si>
    <t>Ti</t>
  </si>
  <si>
    <t>Mn</t>
  </si>
  <si>
    <t>Fe</t>
  </si>
  <si>
    <t>Cu</t>
  </si>
  <si>
    <t>Zn</t>
  </si>
  <si>
    <t>Sr</t>
  </si>
  <si>
    <t>Cd</t>
  </si>
  <si>
    <t>Mg</t>
  </si>
  <si>
    <t>Ca</t>
  </si>
  <si>
    <t>K</t>
  </si>
  <si>
    <t>Na</t>
  </si>
  <si>
    <t>P</t>
  </si>
  <si>
    <t>S</t>
  </si>
  <si>
    <t>Sample Name</t>
  </si>
  <si>
    <t>(ppm=µg/g)</t>
  </si>
  <si>
    <t xml:space="preserve"> (‰)</t>
  </si>
  <si>
    <r>
      <t>δ</t>
    </r>
    <r>
      <rPr>
        <vertAlign val="superscript"/>
        <sz val="12"/>
        <color indexed="8"/>
        <rFont val="Arial"/>
      </rPr>
      <t>65</t>
    </r>
    <r>
      <rPr>
        <sz val="12"/>
        <color indexed="8"/>
        <rFont val="Arial"/>
      </rPr>
      <t>Cu</t>
    </r>
    <r>
      <rPr>
        <vertAlign val="subscript"/>
        <sz val="12"/>
        <color indexed="8"/>
        <rFont val="Arial"/>
      </rPr>
      <t>NIST-SRM976</t>
    </r>
  </si>
  <si>
    <r>
      <t>δ</t>
    </r>
    <r>
      <rPr>
        <vertAlign val="superscript"/>
        <sz val="12"/>
        <color indexed="8"/>
        <rFont val="Arial"/>
      </rPr>
      <t>66</t>
    </r>
    <r>
      <rPr>
        <sz val="12"/>
        <color indexed="8"/>
        <rFont val="Arial"/>
      </rPr>
      <t>Zn</t>
    </r>
    <r>
      <rPr>
        <vertAlign val="subscript"/>
        <sz val="12"/>
        <color indexed="8"/>
        <rFont val="Arial"/>
      </rPr>
      <t>JMC3-0749L</t>
    </r>
  </si>
  <si>
    <t>Gene Mutation</t>
  </si>
  <si>
    <t>daf-2</t>
  </si>
  <si>
    <t>n/a</t>
  </si>
  <si>
    <t>daf-16</t>
  </si>
  <si>
    <t>daf-2/daf-16</t>
  </si>
  <si>
    <t>Samples</t>
  </si>
  <si>
    <t>Reference values</t>
  </si>
  <si>
    <t>This study</t>
  </si>
  <si>
    <t>1577c ± 2sd (n)</t>
  </si>
  <si>
    <t>OEP ± 2sd (n)</t>
  </si>
  <si>
    <t>261.46±50.78 (3)</t>
  </si>
  <si>
    <t>0.04±0.03 (2)</t>
  </si>
  <si>
    <t>17.89±6.56 (3)</t>
  </si>
  <si>
    <t>10.33±1.75 (3)</t>
  </si>
  <si>
    <t>7.12±1.21 (3)</t>
  </si>
  <si>
    <t>1.76±0.16 (3)</t>
  </si>
  <si>
    <t>871.57±45.16 (3)</t>
  </si>
  <si>
    <t>1987.43±154.60 (3)</t>
  </si>
  <si>
    <t>35070.15±3699.17 (3)</t>
  </si>
  <si>
    <t>1117.60±104.32 (3)</t>
  </si>
  <si>
    <t>10012.40±860.76 (3)</t>
  </si>
  <si>
    <t>-1.11±0.16 (9)</t>
  </si>
  <si>
    <t>+0.73±0.04 (3)</t>
  </si>
  <si>
    <t>9.42±0.23 (2)</t>
  </si>
  <si>
    <t>183.30±3.28 (2)</t>
  </si>
  <si>
    <t>259.85±6.02 (2)</t>
  </si>
  <si>
    <t>173.39±2.15 (2)</t>
  </si>
  <si>
    <t>0.10±0.01 (2)</t>
  </si>
  <si>
    <t>588.77±2.56 (2)</t>
  </si>
  <si>
    <t>11417.78 (1)</t>
  </si>
  <si>
    <t>139.56 (1)</t>
  </si>
  <si>
    <t>2128.89 (1)</t>
  </si>
  <si>
    <t>11520.00 (1)</t>
  </si>
  <si>
    <t>7605.93 (1)</t>
  </si>
  <si>
    <t>+0.35±0.09 (5)</t>
  </si>
  <si>
    <t>-0.19±0.09 (6)</t>
  </si>
  <si>
    <t>OEP*± 2sd (n)</t>
  </si>
  <si>
    <t>10.46±0.47</t>
  </si>
  <si>
    <t>1577c** ± 2sd</t>
  </si>
  <si>
    <t>197.94±0.65</t>
  </si>
  <si>
    <t>272.50±4.60</t>
  </si>
  <si>
    <t>181.10±1.00</t>
  </si>
  <si>
    <t>0.10±0.004</t>
  </si>
  <si>
    <t>0.10±0.001</t>
  </si>
  <si>
    <t>620.00±42.00</t>
  </si>
  <si>
    <t>131.00±10.00</t>
  </si>
  <si>
    <t>10230.00±640.00</t>
  </si>
  <si>
    <t>2033.00±64.00</t>
  </si>
  <si>
    <t>11750.00±270.00</t>
  </si>
  <si>
    <t>7490.00±340.00</t>
  </si>
  <si>
    <t>+0.37±0.14 (45)*</t>
  </si>
  <si>
    <t>-0.16±0.15 (45)*</t>
  </si>
  <si>
    <t>-1.15±0.20 (35)</t>
  </si>
  <si>
    <t>+0.73±0.09 (35)</t>
  </si>
  <si>
    <t>0.08±0.07 (15)</t>
  </si>
  <si>
    <t>18.98±5.01 (15)</t>
  </si>
  <si>
    <t>10.48±1.42 (15)</t>
  </si>
  <si>
    <t>7.19±1.19 (15)</t>
  </si>
  <si>
    <t>1.72±0.87 (15)</t>
  </si>
  <si>
    <t>0.01±0.02 (15)</t>
  </si>
  <si>
    <t>257.83±68.26 (15)</t>
  </si>
  <si>
    <t>869.69±143.71 (15)</t>
  </si>
  <si>
    <t>1989.10±404.88 (15)</t>
  </si>
  <si>
    <t>34494.33±8247.62 (15)</t>
  </si>
  <si>
    <t>1067.69±152.23 (15)</t>
  </si>
  <si>
    <t>9792.13±1476.88 (15)</t>
  </si>
  <si>
    <t xml:space="preserve">Reference standards (OEP and 1577c) </t>
  </si>
  <si>
    <t>e1370 D2-1</t>
  </si>
  <si>
    <t>e1370 D2-2</t>
  </si>
  <si>
    <t>e1370 D2-3</t>
  </si>
  <si>
    <t>Average</t>
  </si>
  <si>
    <t>2SD</t>
  </si>
  <si>
    <t>e1370 D10-1</t>
  </si>
  <si>
    <t>e1370 D10-2</t>
  </si>
  <si>
    <t>e1370 D10-3</t>
  </si>
  <si>
    <t>e1370 D17-1</t>
  </si>
  <si>
    <t>e1370 D17-2</t>
  </si>
  <si>
    <t>e1370 D17-3</t>
  </si>
  <si>
    <t>N2 D2-1</t>
  </si>
  <si>
    <t>N2 D2-2</t>
  </si>
  <si>
    <t>N2 D2-3</t>
  </si>
  <si>
    <t>N2 D10-1</t>
  </si>
  <si>
    <t>N2 D10-2</t>
  </si>
  <si>
    <t>N2 D10-3</t>
  </si>
  <si>
    <t>mu86 D2-1</t>
  </si>
  <si>
    <t>mu86 D2-2</t>
  </si>
  <si>
    <t>mu86 D2-3</t>
  </si>
  <si>
    <t>mu86 D10-1</t>
  </si>
  <si>
    <t>mu86 D10-2</t>
  </si>
  <si>
    <t>mu86 D10-3</t>
  </si>
  <si>
    <t>CF1588 D2-1</t>
  </si>
  <si>
    <t>CF1588 D2-2</t>
  </si>
  <si>
    <t>CF1588 D2-3</t>
  </si>
  <si>
    <t>CF1588 D10-1</t>
  </si>
  <si>
    <t>CF1588 D10-2</t>
  </si>
  <si>
    <t>CF1588 D10-3</t>
  </si>
  <si>
    <t>No</t>
  </si>
  <si>
    <t xml:space="preserve">2SD  </t>
  </si>
  <si>
    <t>&lt;DL</t>
  </si>
  <si>
    <t xml:space="preserve">Table 1: Trace and major element concentrations as well as copper (Cu) and zinc (Zn) isotopic compositions measured in four different strains of C.elegans nematodes and certified standards. </t>
  </si>
  <si>
    <t xml:space="preserve">* The worm strains include: (1) wild-type (N2) worms, (2) short-lived mutants of the daf-16 FOXO transcription factor: daf-16 (mu86), (3) long-lived mutants of the insulin/IGF1 receptor : daf-2(e1370) and (4) double mutants for both daf-2 and daf-16 alleles: CF1588.
'-1', '-2' and '-3' stands for complete duplicate analyses. OEP and 1577c refer to old ewe plasma (i.e. in-house standard) and bovine liver (i.e. international certified standard) respectively. ‘&lt;DL’ means value below the limit of detection calculated following IUPAC guidelines (i.e. DLi=xbi + k*sbi where k=3, xbi and sbi are respectively the mean and the standard deviation of the number of counts measured in blanks and ‘n/a’ stands for not measured values. * and ** refer to in-house best averages and reference values form NIST (National Institute of Standards and Technology) respectively.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</si>
</sst>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scheme val="minor"/>
    </font>
    <font>
      <sz val="12"/>
      <color indexed="8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perscript"/>
      <sz val="12"/>
      <color indexed="8"/>
      <name val="Arial"/>
    </font>
    <font>
      <vertAlign val="subscript"/>
      <sz val="12"/>
      <color indexed="8"/>
      <name val="Arial"/>
    </font>
    <font>
      <b/>
      <u/>
      <sz val="12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2"/>
      <name val="Arial"/>
    </font>
    <font>
      <i/>
      <sz val="12"/>
      <color theme="0" tint="-0.499984740745262"/>
      <name val="Arial"/>
    </font>
    <font>
      <u/>
      <sz val="12"/>
      <color theme="1"/>
      <name val="Arial"/>
    </font>
    <font>
      <sz val="12"/>
      <color rgb="FF000000"/>
      <name val="Arial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quotePrefix="1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</cellXfs>
  <cellStyles count="1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1"/>
  <sheetViews>
    <sheetView tabSelected="1" topLeftCell="G1" zoomScale="75" zoomScaleNormal="75" zoomScalePageLayoutView="75" workbookViewId="0">
      <pane ySplit="4" topLeftCell="A41" activePane="bottomLeft" state="frozen"/>
      <selection pane="bottomLeft" activeCell="P73" sqref="P73"/>
    </sheetView>
  </sheetViews>
  <sheetFormatPr defaultColWidth="10.875" defaultRowHeight="15" x14ac:dyDescent="0.25"/>
  <cols>
    <col min="1" max="1" width="15" style="9" customWidth="1"/>
    <col min="2" max="2" width="12.125" style="9" customWidth="1"/>
    <col min="3" max="3" width="10.875" style="9"/>
    <col min="4" max="4" width="1.375" style="9" customWidth="1"/>
    <col min="5" max="6" width="11" style="9" bestFit="1" customWidth="1"/>
    <col min="7" max="7" width="13" style="9" customWidth="1"/>
    <col min="8" max="8" width="12.875" style="9" customWidth="1"/>
    <col min="9" max="9" width="13" style="9" customWidth="1"/>
    <col min="10" max="11" width="11" style="9" bestFit="1" customWidth="1"/>
    <col min="12" max="12" width="13.625" style="9" customWidth="1"/>
    <col min="13" max="13" width="15" style="9" customWidth="1"/>
    <col min="14" max="14" width="16.625" style="9" customWidth="1"/>
    <col min="15" max="15" width="18.875" style="9" customWidth="1"/>
    <col min="16" max="16" width="16.375" style="9" customWidth="1"/>
    <col min="17" max="17" width="17.5" style="9" customWidth="1"/>
    <col min="18" max="18" width="1.5" style="9" customWidth="1"/>
    <col min="19" max="19" width="14.125" style="9" customWidth="1"/>
    <col min="20" max="20" width="16" style="9" customWidth="1"/>
    <col min="21" max="16384" width="10.875" style="9"/>
  </cols>
  <sheetData>
    <row r="1" spans="1:21" s="4" customFormat="1" ht="15.75" x14ac:dyDescent="0.25">
      <c r="A1" s="15" t="s">
        <v>118</v>
      </c>
    </row>
    <row r="3" spans="1:21" s="7" customFormat="1" ht="39.75" x14ac:dyDescent="0.25">
      <c r="A3" s="5" t="s">
        <v>14</v>
      </c>
      <c r="B3" s="5" t="s">
        <v>19</v>
      </c>
      <c r="C3" s="5" t="s">
        <v>0</v>
      </c>
      <c r="D3" s="5"/>
      <c r="E3" s="6" t="s">
        <v>1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13" t="s">
        <v>9</v>
      </c>
      <c r="N3" s="13" t="s">
        <v>10</v>
      </c>
      <c r="O3" s="13" t="s">
        <v>11</v>
      </c>
      <c r="P3" s="13" t="s">
        <v>12</v>
      </c>
      <c r="Q3" s="13" t="s">
        <v>13</v>
      </c>
      <c r="R3" s="13"/>
      <c r="S3" s="3" t="s">
        <v>17</v>
      </c>
      <c r="T3" s="3" t="s">
        <v>18</v>
      </c>
      <c r="U3" s="2"/>
    </row>
    <row r="4" spans="1:21" x14ac:dyDescent="0.25">
      <c r="A4" s="8"/>
      <c r="B4" s="8"/>
      <c r="C4" s="8"/>
      <c r="D4" s="8"/>
      <c r="E4" s="24" t="s">
        <v>15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14"/>
      <c r="S4" s="25" t="s">
        <v>16</v>
      </c>
      <c r="T4" s="25"/>
      <c r="U4" s="1"/>
    </row>
    <row r="5" spans="1:21" x14ac:dyDescent="0.25">
      <c r="A5" s="18" t="s">
        <v>24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7"/>
      <c r="S5" s="1"/>
      <c r="T5" s="1"/>
      <c r="U5" s="1"/>
    </row>
    <row r="6" spans="1:21" x14ac:dyDescent="0.25">
      <c r="A6" s="9" t="s">
        <v>86</v>
      </c>
      <c r="B6" s="23" t="s">
        <v>20</v>
      </c>
      <c r="C6" s="23">
        <v>2</v>
      </c>
      <c r="E6" s="10">
        <v>9.4959589251812062</v>
      </c>
      <c r="F6" s="10" t="s">
        <v>117</v>
      </c>
      <c r="G6" s="10">
        <v>122.33483953279041</v>
      </c>
      <c r="H6" s="10" t="s">
        <v>117</v>
      </c>
      <c r="I6" s="10">
        <v>82.758528961669825</v>
      </c>
      <c r="J6" s="10">
        <v>1.2488810308822853</v>
      </c>
      <c r="K6" s="10">
        <v>0.62096055743782419</v>
      </c>
      <c r="L6" s="10">
        <v>1686.8217054263566</v>
      </c>
      <c r="M6" s="10">
        <v>2364.3410852713178</v>
      </c>
      <c r="N6" s="10">
        <v>10096.12403100775</v>
      </c>
      <c r="O6" s="10">
        <v>1284.9612403100775</v>
      </c>
      <c r="P6" s="10">
        <v>15782.945736434109</v>
      </c>
      <c r="Q6" s="10">
        <v>5638.75968992248</v>
      </c>
      <c r="S6" s="10" t="s">
        <v>21</v>
      </c>
      <c r="T6" s="10">
        <v>-0.23195610751095708</v>
      </c>
      <c r="U6" s="10"/>
    </row>
    <row r="7" spans="1:21" s="21" customFormat="1" x14ac:dyDescent="0.25">
      <c r="A7" s="21" t="s">
        <v>87</v>
      </c>
      <c r="B7" s="23"/>
      <c r="C7" s="23"/>
      <c r="E7" s="10">
        <v>7.4990185391737851</v>
      </c>
      <c r="F7" s="10">
        <v>13.021151919271695</v>
      </c>
      <c r="G7" s="10">
        <v>96.200022253366043</v>
      </c>
      <c r="H7" s="10">
        <v>4.5802922075167496</v>
      </c>
      <c r="I7" s="10">
        <v>72.071256701679417</v>
      </c>
      <c r="J7" s="10">
        <v>1.275067425838688</v>
      </c>
      <c r="K7" s="10">
        <v>0.38169819035102642</v>
      </c>
      <c r="L7" s="10">
        <v>1774.4588744588746</v>
      </c>
      <c r="M7" s="10">
        <v>2578.787878787879</v>
      </c>
      <c r="N7" s="10">
        <v>11930.735930735929</v>
      </c>
      <c r="O7" s="10">
        <v>2079.6536796536798</v>
      </c>
      <c r="P7" s="10">
        <v>17774.891774891774</v>
      </c>
      <c r="Q7" s="10">
        <v>6116.8831168831166</v>
      </c>
      <c r="S7" s="10">
        <v>-3.3546502722359151E-3</v>
      </c>
      <c r="T7" s="10">
        <v>-0.13938844472181233</v>
      </c>
      <c r="U7" s="10"/>
    </row>
    <row r="8" spans="1:21" s="21" customFormat="1" x14ac:dyDescent="0.25">
      <c r="A8" s="21" t="s">
        <v>88</v>
      </c>
      <c r="B8" s="23"/>
      <c r="C8" s="23"/>
      <c r="E8" s="10">
        <v>5.4007568337736602</v>
      </c>
      <c r="F8" s="10">
        <v>14.965236770212488</v>
      </c>
      <c r="G8" s="10">
        <v>90.315280514281582</v>
      </c>
      <c r="H8" s="10">
        <v>3.8636180844025474</v>
      </c>
      <c r="I8" s="10">
        <v>83.034599969099048</v>
      </c>
      <c r="J8" s="10">
        <v>0.92732345608403566</v>
      </c>
      <c r="K8" s="10">
        <v>0.63563036770188008</v>
      </c>
      <c r="L8" s="10">
        <v>1658.7719298245615</v>
      </c>
      <c r="M8" s="10">
        <v>2671.0526315789475</v>
      </c>
      <c r="N8" s="10">
        <v>11263.157894736843</v>
      </c>
      <c r="O8" s="10">
        <v>1021.4912280701755</v>
      </c>
      <c r="P8" s="10">
        <v>16921.05263157895</v>
      </c>
      <c r="Q8" s="10">
        <v>6087.7192982456136</v>
      </c>
      <c r="S8" s="10">
        <v>-0.4878657558049504</v>
      </c>
      <c r="T8" s="10">
        <v>-0.15629015946303659</v>
      </c>
      <c r="U8" s="10"/>
    </row>
    <row r="9" spans="1:21" s="21" customFormat="1" x14ac:dyDescent="0.25">
      <c r="A9" s="11" t="s">
        <v>89</v>
      </c>
      <c r="E9" s="12">
        <f>AVERAGE(E6:E8)</f>
        <v>7.4652447660428836</v>
      </c>
      <c r="F9" s="12">
        <f t="shared" ref="F9:I9" si="0">AVERAGE(F6:F8)</f>
        <v>13.993194344742092</v>
      </c>
      <c r="G9" s="12">
        <f t="shared" si="0"/>
        <v>102.95004743347936</v>
      </c>
      <c r="H9" s="12">
        <f t="shared" si="0"/>
        <v>4.2219551459596483</v>
      </c>
      <c r="I9" s="12">
        <f t="shared" si="0"/>
        <v>79.28812854414943</v>
      </c>
      <c r="J9" s="12">
        <f t="shared" ref="J9" si="1">AVERAGE(J6:J8)</f>
        <v>1.150423970935003</v>
      </c>
      <c r="K9" s="12">
        <f t="shared" ref="K9" si="2">AVERAGE(K6:K8)</f>
        <v>0.54609637183024351</v>
      </c>
      <c r="L9" s="12">
        <f t="shared" ref="L9:M9" si="3">AVERAGE(L6:L8)</f>
        <v>1706.6841699032641</v>
      </c>
      <c r="M9" s="12">
        <f t="shared" si="3"/>
        <v>2538.0605318793814</v>
      </c>
      <c r="N9" s="12">
        <f t="shared" ref="N9" si="4">AVERAGE(N6:N8)</f>
        <v>11096.672618826842</v>
      </c>
      <c r="O9" s="12">
        <f t="shared" ref="O9" si="5">AVERAGE(O6:O8)</f>
        <v>1462.0353826779776</v>
      </c>
      <c r="P9" s="12">
        <f t="shared" ref="P9:T9" si="6">AVERAGE(P6:P8)</f>
        <v>16826.29671430161</v>
      </c>
      <c r="Q9" s="12">
        <f t="shared" si="6"/>
        <v>5947.787368350404</v>
      </c>
      <c r="S9" s="12">
        <f>AVERAGE(S6:S8)</f>
        <v>-0.24561020303859316</v>
      </c>
      <c r="T9" s="12">
        <f t="shared" si="6"/>
        <v>-0.17587823723193532</v>
      </c>
      <c r="U9" s="10"/>
    </row>
    <row r="10" spans="1:21" s="11" customFormat="1" x14ac:dyDescent="0.25">
      <c r="A10" s="11" t="s">
        <v>90</v>
      </c>
      <c r="E10" s="12">
        <f>STDEV(E6:E8)*2</f>
        <v>4.0956198764928491</v>
      </c>
      <c r="F10" s="12">
        <f t="shared" ref="F10:I10" si="7">STDEV(F6:F8)*2</f>
        <v>2.749351162604547</v>
      </c>
      <c r="G10" s="12">
        <f t="shared" si="7"/>
        <v>34.087250982387232</v>
      </c>
      <c r="H10" s="12">
        <f t="shared" si="7"/>
        <v>1.01353026470995</v>
      </c>
      <c r="I10" s="12">
        <f t="shared" si="7"/>
        <v>12.503036942001433</v>
      </c>
      <c r="J10" s="12">
        <f t="shared" ref="J10:Q10" si="8">STDEV(J6:J8)*2</f>
        <v>0.38730768964882739</v>
      </c>
      <c r="K10" s="12">
        <f t="shared" si="8"/>
        <v>0.28512363906594035</v>
      </c>
      <c r="L10" s="12">
        <f t="shared" si="8"/>
        <v>120.69391717941653</v>
      </c>
      <c r="M10" s="12">
        <f t="shared" si="8"/>
        <v>314.71911762241683</v>
      </c>
      <c r="N10" s="12">
        <f t="shared" si="8"/>
        <v>1857.1356611482984</v>
      </c>
      <c r="O10" s="12">
        <f t="shared" si="8"/>
        <v>1101.7139055250193</v>
      </c>
      <c r="P10" s="12">
        <f t="shared" si="8"/>
        <v>1998.6958427195459</v>
      </c>
      <c r="Q10" s="12">
        <f t="shared" si="8"/>
        <v>536.0455637547775</v>
      </c>
      <c r="S10" s="12">
        <f t="shared" ref="S10:T10" si="9">STDEV(S6:S8)*2</f>
        <v>0.6852021765647468</v>
      </c>
      <c r="T10" s="12">
        <f t="shared" si="9"/>
        <v>9.8589302494165545E-2</v>
      </c>
    </row>
    <row r="11" spans="1:21" x14ac:dyDescent="0.25">
      <c r="A11" s="9" t="s">
        <v>91</v>
      </c>
      <c r="B11" s="23" t="s">
        <v>20</v>
      </c>
      <c r="C11" s="23">
        <v>10</v>
      </c>
      <c r="E11" s="10">
        <v>27.097470118980322</v>
      </c>
      <c r="F11" s="10" t="s">
        <v>117</v>
      </c>
      <c r="G11" s="10">
        <v>242.55998223336741</v>
      </c>
      <c r="H11" s="10" t="s">
        <v>117</v>
      </c>
      <c r="I11" s="10">
        <v>127.33045495588811</v>
      </c>
      <c r="J11" s="10">
        <v>2.6715408682519568</v>
      </c>
      <c r="K11" s="10">
        <v>1.1936857832969963</v>
      </c>
      <c r="L11" s="10">
        <v>1722.1374045801524</v>
      </c>
      <c r="M11" s="10">
        <v>4746.5648854961828</v>
      </c>
      <c r="N11" s="10">
        <v>8250.3816793893129</v>
      </c>
      <c r="O11" s="10">
        <v>1935.8778625954196</v>
      </c>
      <c r="P11" s="10">
        <v>16992.366412213742</v>
      </c>
      <c r="Q11" s="10">
        <v>5480.9160305343503</v>
      </c>
      <c r="S11" s="10" t="s">
        <v>21</v>
      </c>
      <c r="T11" s="10">
        <v>-0.22100729145061604</v>
      </c>
    </row>
    <row r="12" spans="1:21" s="21" customFormat="1" x14ac:dyDescent="0.25">
      <c r="A12" s="21" t="s">
        <v>92</v>
      </c>
      <c r="B12" s="23"/>
      <c r="C12" s="23"/>
      <c r="E12" s="10">
        <v>12.939492691826898</v>
      </c>
      <c r="F12" s="10">
        <v>14.095592263622427</v>
      </c>
      <c r="G12" s="10">
        <v>148.50927030908724</v>
      </c>
      <c r="H12" s="10">
        <v>2.4800239737221959</v>
      </c>
      <c r="I12" s="10">
        <v>82.493688055785782</v>
      </c>
      <c r="J12" s="10">
        <v>2.4886840365266121</v>
      </c>
      <c r="K12" s="10">
        <v>0.94961738138498042</v>
      </c>
      <c r="L12" s="10">
        <v>1836.8888888888891</v>
      </c>
      <c r="M12" s="10">
        <v>6853.3333333333339</v>
      </c>
      <c r="N12" s="10">
        <v>10795.555555555557</v>
      </c>
      <c r="O12" s="10">
        <v>963.55555555555554</v>
      </c>
      <c r="P12" s="10">
        <v>19920</v>
      </c>
      <c r="Q12" s="10">
        <v>5982.2222222222235</v>
      </c>
      <c r="S12" s="10">
        <v>-0.8726505025791198</v>
      </c>
      <c r="T12" s="10">
        <v>-0.23958936388616281</v>
      </c>
    </row>
    <row r="13" spans="1:21" s="21" customFormat="1" x14ac:dyDescent="0.25">
      <c r="A13" s="21" t="s">
        <v>93</v>
      </c>
      <c r="B13" s="23"/>
      <c r="C13" s="23"/>
      <c r="E13" s="10">
        <v>12.199939359410948</v>
      </c>
      <c r="F13" s="10">
        <v>19.28953199257208</v>
      </c>
      <c r="G13" s="10">
        <v>145.27050435783894</v>
      </c>
      <c r="H13" s="10">
        <v>3.5111170600524688</v>
      </c>
      <c r="I13" s="10">
        <v>100.9236487773876</v>
      </c>
      <c r="J13" s="10">
        <v>2.3606463575786156</v>
      </c>
      <c r="K13" s="10">
        <v>1.1946738409219979</v>
      </c>
      <c r="L13" s="10">
        <v>1896</v>
      </c>
      <c r="M13" s="10">
        <v>6316.666666666667</v>
      </c>
      <c r="N13" s="10">
        <v>12446.666666666666</v>
      </c>
      <c r="O13" s="10">
        <v>1285.0000000000002</v>
      </c>
      <c r="P13" s="10">
        <v>19510</v>
      </c>
      <c r="Q13" s="10">
        <v>5706.666666666667</v>
      </c>
      <c r="S13" s="10">
        <v>-0.83261190533634455</v>
      </c>
      <c r="T13" s="10">
        <v>-0.16632957191764283</v>
      </c>
    </row>
    <row r="14" spans="1:21" s="21" customFormat="1" x14ac:dyDescent="0.25">
      <c r="A14" s="11" t="s">
        <v>89</v>
      </c>
      <c r="E14" s="12">
        <f>AVERAGE(E11:E13)</f>
        <v>17.412300723406055</v>
      </c>
      <c r="F14" s="12">
        <f t="shared" ref="F14" si="10">AVERAGE(F11:F13)</f>
        <v>16.692562128097254</v>
      </c>
      <c r="G14" s="12">
        <f t="shared" ref="G14" si="11">AVERAGE(G11:G13)</f>
        <v>178.77991896676454</v>
      </c>
      <c r="H14" s="12">
        <f t="shared" ref="H14" si="12">AVERAGE(H11:H13)</f>
        <v>2.9955705168873323</v>
      </c>
      <c r="I14" s="12">
        <f t="shared" ref="I14" si="13">AVERAGE(I11:I13)</f>
        <v>103.58259726302049</v>
      </c>
      <c r="J14" s="12">
        <f t="shared" ref="J14" si="14">AVERAGE(J11:J13)</f>
        <v>2.506957087452395</v>
      </c>
      <c r="K14" s="12">
        <f t="shared" ref="K14" si="15">AVERAGE(K11:K13)</f>
        <v>1.1126590018679916</v>
      </c>
      <c r="L14" s="12">
        <f t="shared" ref="L14" si="16">AVERAGE(L11:L13)</f>
        <v>1818.342097823014</v>
      </c>
      <c r="M14" s="12">
        <f t="shared" ref="M14" si="17">AVERAGE(M11:M13)</f>
        <v>5972.1882951653943</v>
      </c>
      <c r="N14" s="12">
        <f t="shared" ref="N14" si="18">AVERAGE(N11:N13)</f>
        <v>10497.534633870511</v>
      </c>
      <c r="O14" s="12">
        <f t="shared" ref="O14" si="19">AVERAGE(O11:O13)</f>
        <v>1394.8111393836587</v>
      </c>
      <c r="P14" s="12">
        <f t="shared" ref="P14" si="20">AVERAGE(P11:P13)</f>
        <v>18807.455470737914</v>
      </c>
      <c r="Q14" s="12">
        <f t="shared" ref="Q14" si="21">AVERAGE(Q11:Q13)</f>
        <v>5723.2683064744133</v>
      </c>
      <c r="S14" s="12">
        <f t="shared" ref="S14" si="22">AVERAGE(S11:S13)</f>
        <v>-0.85263120395773218</v>
      </c>
      <c r="T14" s="12">
        <f t="shared" ref="T14" si="23">AVERAGE(T11:T13)</f>
        <v>-0.20897540908480725</v>
      </c>
      <c r="U14" s="10"/>
    </row>
    <row r="15" spans="1:21" s="11" customFormat="1" x14ac:dyDescent="0.25">
      <c r="A15" s="11" t="s">
        <v>116</v>
      </c>
      <c r="E15" s="12">
        <f>STDEV(E11:E13)*2</f>
        <v>16.79149956955581</v>
      </c>
      <c r="F15" s="12">
        <f t="shared" ref="F15:Q15" si="24">STDEV(F11:F13)*2</f>
        <v>7.3453400068289891</v>
      </c>
      <c r="G15" s="12">
        <f t="shared" si="24"/>
        <v>110.51777692191646</v>
      </c>
      <c r="H15" s="12">
        <f t="shared" si="24"/>
        <v>1.4581858267574048</v>
      </c>
      <c r="I15" s="12">
        <f t="shared" si="24"/>
        <v>45.072671178907036</v>
      </c>
      <c r="J15" s="12">
        <f t="shared" si="24"/>
        <v>0.31250137589653104</v>
      </c>
      <c r="K15" s="12">
        <f t="shared" si="24"/>
        <v>0.28239809894375706</v>
      </c>
      <c r="L15" s="12">
        <f t="shared" si="24"/>
        <v>176.80540846549152</v>
      </c>
      <c r="M15" s="12">
        <f t="shared" si="24"/>
        <v>2189.6276711118435</v>
      </c>
      <c r="N15" s="12">
        <f t="shared" si="24"/>
        <v>4227.9140369377719</v>
      </c>
      <c r="O15" s="12">
        <f t="shared" si="24"/>
        <v>990.75028527148686</v>
      </c>
      <c r="P15" s="12">
        <f t="shared" si="24"/>
        <v>3170.4486860888474</v>
      </c>
      <c r="Q15" s="12">
        <f t="shared" si="24"/>
        <v>502.13020339103008</v>
      </c>
      <c r="S15" s="12">
        <f t="shared" ref="S15:T15" si="25">STDEV(S11:S13)*2</f>
        <v>5.6623127239126769E-2</v>
      </c>
      <c r="T15" s="12">
        <f t="shared" si="25"/>
        <v>7.6166237264714179E-2</v>
      </c>
    </row>
    <row r="16" spans="1:21" x14ac:dyDescent="0.25">
      <c r="A16" s="9" t="s">
        <v>94</v>
      </c>
      <c r="B16" s="23" t="s">
        <v>20</v>
      </c>
      <c r="C16" s="23">
        <v>17</v>
      </c>
      <c r="E16" s="10">
        <v>16.860576414318995</v>
      </c>
      <c r="F16" s="10" t="s">
        <v>117</v>
      </c>
      <c r="G16" s="10">
        <v>229.90725605089648</v>
      </c>
      <c r="H16" s="10" t="s">
        <v>117</v>
      </c>
      <c r="I16" s="10">
        <v>146.05623475718056</v>
      </c>
      <c r="J16" s="10">
        <v>2.7635378183131554</v>
      </c>
      <c r="K16" s="10">
        <v>1.3594687816126143</v>
      </c>
      <c r="L16" s="10">
        <v>1571.1111111111111</v>
      </c>
      <c r="M16" s="10">
        <v>5853.7037037037035</v>
      </c>
      <c r="N16" s="10">
        <v>5959.2592592592591</v>
      </c>
      <c r="O16" s="10">
        <v>2257.4074074074074</v>
      </c>
      <c r="P16" s="10">
        <v>15157.407407407409</v>
      </c>
      <c r="Q16" s="10">
        <v>4749.9999999999991</v>
      </c>
      <c r="S16" s="10" t="s">
        <v>21</v>
      </c>
      <c r="T16" s="10">
        <v>-0.22083635189976847</v>
      </c>
    </row>
    <row r="17" spans="1:21" s="21" customFormat="1" x14ac:dyDescent="0.25">
      <c r="A17" s="21" t="s">
        <v>95</v>
      </c>
      <c r="B17" s="23"/>
      <c r="C17" s="23"/>
      <c r="E17" s="10">
        <v>12.499256551027024</v>
      </c>
      <c r="F17" s="10">
        <v>13.175858064810795</v>
      </c>
      <c r="G17" s="10">
        <v>152.71132156568251</v>
      </c>
      <c r="H17" s="10">
        <v>2.8794142574809944</v>
      </c>
      <c r="I17" s="10">
        <v>76.688991274626076</v>
      </c>
      <c r="J17" s="10">
        <v>2.4412850987403361</v>
      </c>
      <c r="K17" s="10">
        <v>0.79218076101551882</v>
      </c>
      <c r="L17" s="10">
        <v>1648.8095238095241</v>
      </c>
      <c r="M17" s="10">
        <v>7047.6190476190477</v>
      </c>
      <c r="N17" s="10">
        <v>8220.2380952380954</v>
      </c>
      <c r="O17" s="10">
        <v>1164.8809523809525</v>
      </c>
      <c r="P17" s="10">
        <v>17303.571428571431</v>
      </c>
      <c r="Q17" s="10">
        <v>4499.4047619047624</v>
      </c>
      <c r="S17" s="10">
        <v>-0.80930274721602302</v>
      </c>
      <c r="T17" s="10">
        <v>-0.1390177455116508</v>
      </c>
    </row>
    <row r="18" spans="1:21" s="21" customFormat="1" x14ac:dyDescent="0.25">
      <c r="A18" s="21" t="s">
        <v>96</v>
      </c>
      <c r="B18" s="23"/>
      <c r="C18" s="23"/>
      <c r="E18" s="10">
        <v>14.243432313601717</v>
      </c>
      <c r="F18" s="10">
        <v>27.128225385705143</v>
      </c>
      <c r="G18" s="10">
        <v>186.72408512321644</v>
      </c>
      <c r="H18" s="10">
        <v>3.4127320079438546</v>
      </c>
      <c r="I18" s="10">
        <v>118.40276955066004</v>
      </c>
      <c r="J18" s="10">
        <v>2.6349709038840876</v>
      </c>
      <c r="K18" s="10">
        <v>1.4679332389086743</v>
      </c>
      <c r="L18" s="10">
        <v>1718.556701030928</v>
      </c>
      <c r="M18" s="10">
        <v>7484.5360824742274</v>
      </c>
      <c r="N18" s="10">
        <v>9130.5841924398628</v>
      </c>
      <c r="O18" s="10">
        <v>1625.4295532646049</v>
      </c>
      <c r="P18" s="10">
        <v>18793.81443298969</v>
      </c>
      <c r="Q18" s="10">
        <v>4972.5085910652924</v>
      </c>
      <c r="S18" s="10">
        <v>-1.344152155340228</v>
      </c>
      <c r="T18" s="10">
        <v>-0.17843532739669551</v>
      </c>
    </row>
    <row r="19" spans="1:21" s="21" customFormat="1" x14ac:dyDescent="0.25">
      <c r="A19" s="11" t="s">
        <v>89</v>
      </c>
      <c r="E19" s="12">
        <f>AVERAGE(E16:E18)</f>
        <v>14.534421759649247</v>
      </c>
      <c r="F19" s="12">
        <f t="shared" ref="F19" si="26">AVERAGE(F16:F18)</f>
        <v>20.15204172525797</v>
      </c>
      <c r="G19" s="12">
        <f t="shared" ref="G19" si="27">AVERAGE(G16:G18)</f>
        <v>189.7808875799318</v>
      </c>
      <c r="H19" s="12">
        <f t="shared" ref="H19" si="28">AVERAGE(H16:H18)</f>
        <v>3.1460731327124245</v>
      </c>
      <c r="I19" s="12">
        <f t="shared" ref="I19" si="29">AVERAGE(I16:I18)</f>
        <v>113.71599852748888</v>
      </c>
      <c r="J19" s="12">
        <f t="shared" ref="J19" si="30">AVERAGE(J16:J18)</f>
        <v>2.6132646069791927</v>
      </c>
      <c r="K19" s="12">
        <f t="shared" ref="K19" si="31">AVERAGE(K16:K18)</f>
        <v>1.2065275938456024</v>
      </c>
      <c r="L19" s="12">
        <f t="shared" ref="L19" si="32">AVERAGE(L16:L18)</f>
        <v>1646.1591119838542</v>
      </c>
      <c r="M19" s="12">
        <f t="shared" ref="M19" si="33">AVERAGE(M16:M18)</f>
        <v>6795.2862779323259</v>
      </c>
      <c r="N19" s="12">
        <f t="shared" ref="N19" si="34">AVERAGE(N16:N18)</f>
        <v>7770.0271823124058</v>
      </c>
      <c r="O19" s="12">
        <f t="shared" ref="O19" si="35">AVERAGE(O16:O18)</f>
        <v>1682.5726376843215</v>
      </c>
      <c r="P19" s="12">
        <f t="shared" ref="P19" si="36">AVERAGE(P16:P18)</f>
        <v>17084.931089656176</v>
      </c>
      <c r="Q19" s="12">
        <f t="shared" ref="Q19" si="37">AVERAGE(Q16:Q18)</f>
        <v>4740.6377843233513</v>
      </c>
      <c r="S19" s="12">
        <f t="shared" ref="S19" si="38">AVERAGE(S16:S18)</f>
        <v>-1.0767274512781255</v>
      </c>
      <c r="T19" s="12">
        <f t="shared" ref="T19" si="39">AVERAGE(T16:T18)</f>
        <v>-0.1794298082693716</v>
      </c>
      <c r="U19" s="10"/>
    </row>
    <row r="20" spans="1:21" s="11" customFormat="1" x14ac:dyDescent="0.25">
      <c r="A20" s="11" t="s">
        <v>90</v>
      </c>
      <c r="E20" s="12">
        <f>STDEV(E16:E18)*2</f>
        <v>4.3903457179450012</v>
      </c>
      <c r="F20" s="12">
        <f t="shared" ref="F20:Q20" si="40">STDEV(F16:F18)*2</f>
        <v>19.731627092419952</v>
      </c>
      <c r="G20" s="12">
        <f t="shared" si="40"/>
        <v>77.377286233258488</v>
      </c>
      <c r="H20" s="12">
        <f t="shared" si="40"/>
        <v>0.75422519575888669</v>
      </c>
      <c r="I20" s="12">
        <f t="shared" si="40"/>
        <v>69.840618097486328</v>
      </c>
      <c r="J20" s="12">
        <f t="shared" si="40"/>
        <v>0.32443844600794225</v>
      </c>
      <c r="K20" s="12">
        <f t="shared" si="40"/>
        <v>0.72581983448063359</v>
      </c>
      <c r="L20" s="12">
        <f t="shared" si="40"/>
        <v>147.5170364240679</v>
      </c>
      <c r="M20" s="12">
        <f t="shared" si="40"/>
        <v>1688.3808005363326</v>
      </c>
      <c r="N20" s="12">
        <f t="shared" si="40"/>
        <v>3265.7880259081594</v>
      </c>
      <c r="O20" s="12">
        <f t="shared" si="40"/>
        <v>1097.0004791355695</v>
      </c>
      <c r="P20" s="12">
        <f t="shared" si="40"/>
        <v>3656.0725989929556</v>
      </c>
      <c r="Q20" s="12">
        <f t="shared" si="40"/>
        <v>473.38164984870741</v>
      </c>
      <c r="S20" s="12">
        <f t="shared" ref="S20:T20" si="41">STDEV(S16:S18)*2</f>
        <v>0.75639128679647294</v>
      </c>
      <c r="T20" s="12">
        <f t="shared" si="41"/>
        <v>8.1836735809244457E-2</v>
      </c>
    </row>
    <row r="21" spans="1:21" x14ac:dyDescent="0.25">
      <c r="A21" s="9" t="s">
        <v>97</v>
      </c>
      <c r="B21" s="23" t="s">
        <v>115</v>
      </c>
      <c r="C21" s="23">
        <v>2</v>
      </c>
      <c r="E21" s="10">
        <v>8.1426269128216138</v>
      </c>
      <c r="F21" s="10" t="s">
        <v>117</v>
      </c>
      <c r="G21" s="10">
        <v>96.480283049628227</v>
      </c>
      <c r="H21" s="10" t="s">
        <v>117</v>
      </c>
      <c r="I21" s="10">
        <v>86.548551645947441</v>
      </c>
      <c r="J21" s="10">
        <v>1.8873589701285467</v>
      </c>
      <c r="K21" s="10">
        <v>1.4143490430793804</v>
      </c>
      <c r="L21" s="10">
        <v>2152.6104417670686</v>
      </c>
      <c r="M21" s="10">
        <v>3253.8152610441775</v>
      </c>
      <c r="N21" s="10">
        <v>15622.489959839359</v>
      </c>
      <c r="O21" s="10">
        <v>1363.8554216867471</v>
      </c>
      <c r="P21" s="10">
        <v>21502.008032128513</v>
      </c>
      <c r="Q21" s="10">
        <v>6591.9678714859447</v>
      </c>
      <c r="S21" s="10" t="s">
        <v>21</v>
      </c>
      <c r="T21" s="10">
        <v>-0.3470793896201767</v>
      </c>
      <c r="U21" s="10"/>
    </row>
    <row r="22" spans="1:21" s="21" customFormat="1" x14ac:dyDescent="0.25">
      <c r="A22" s="21" t="s">
        <v>98</v>
      </c>
      <c r="B22" s="23"/>
      <c r="C22" s="23"/>
      <c r="E22" s="10">
        <v>5.6773014401050652</v>
      </c>
      <c r="F22" s="10">
        <v>13.286358394686758</v>
      </c>
      <c r="G22" s="10">
        <v>62.435068211635794</v>
      </c>
      <c r="H22" s="10">
        <v>2.0229770151238862</v>
      </c>
      <c r="I22" s="10">
        <v>65.957410702858311</v>
      </c>
      <c r="J22" s="10">
        <v>1.1619194161180002</v>
      </c>
      <c r="K22" s="10">
        <v>0.45624885080935818</v>
      </c>
      <c r="L22" s="10">
        <v>2029.8850574712649</v>
      </c>
      <c r="M22" s="10">
        <v>3372.9885057471265</v>
      </c>
      <c r="N22" s="10">
        <v>15603.448275862071</v>
      </c>
      <c r="O22" s="10">
        <v>9890.8045977011516</v>
      </c>
      <c r="P22" s="10">
        <v>24091.95402298851</v>
      </c>
      <c r="Q22" s="10">
        <v>6632.1839080459777</v>
      </c>
      <c r="S22" s="10">
        <v>-0.91313294504491438</v>
      </c>
      <c r="T22" s="10">
        <v>-0.17721901020176944</v>
      </c>
    </row>
    <row r="23" spans="1:21" s="21" customFormat="1" x14ac:dyDescent="0.25">
      <c r="A23" s="21" t="s">
        <v>99</v>
      </c>
      <c r="B23" s="23"/>
      <c r="C23" s="23"/>
      <c r="E23" s="10">
        <v>9.1504823702358422</v>
      </c>
      <c r="F23" s="10">
        <v>18.475375779209465</v>
      </c>
      <c r="G23" s="10">
        <v>92.325294739444686</v>
      </c>
      <c r="H23" s="10">
        <v>2.5664728528913581</v>
      </c>
      <c r="I23" s="10">
        <v>71.729406864858234</v>
      </c>
      <c r="J23" s="10">
        <v>1.70567317235279</v>
      </c>
      <c r="K23" s="10">
        <v>0.89881838504523237</v>
      </c>
      <c r="L23" s="10">
        <v>2137.2549019607841</v>
      </c>
      <c r="M23" s="10">
        <v>4525.4901960784309</v>
      </c>
      <c r="N23" s="10">
        <v>13215.686274509804</v>
      </c>
      <c r="O23" s="10">
        <v>1419.2156862745098</v>
      </c>
      <c r="P23" s="10">
        <v>22019.607843137255</v>
      </c>
      <c r="Q23" s="10">
        <v>6886.2745098039213</v>
      </c>
      <c r="S23" s="10">
        <v>-0.89661916876071501</v>
      </c>
      <c r="T23" s="10">
        <v>-0.3232183992252573</v>
      </c>
    </row>
    <row r="24" spans="1:21" s="21" customFormat="1" x14ac:dyDescent="0.25">
      <c r="A24" s="11" t="s">
        <v>89</v>
      </c>
      <c r="E24" s="12">
        <f>AVERAGE(E21:E23)</f>
        <v>7.6568035743875074</v>
      </c>
      <c r="F24" s="12">
        <f t="shared" ref="F24" si="42">AVERAGE(F21:F23)</f>
        <v>15.880867086948111</v>
      </c>
      <c r="G24" s="12">
        <f t="shared" ref="G24" si="43">AVERAGE(G21:G23)</f>
        <v>83.746882000236226</v>
      </c>
      <c r="H24" s="12">
        <f t="shared" ref="H24" si="44">AVERAGE(H21:H23)</f>
        <v>2.2947249340076219</v>
      </c>
      <c r="I24" s="12">
        <f t="shared" ref="I24" si="45">AVERAGE(I21:I23)</f>
        <v>74.745123071221329</v>
      </c>
      <c r="J24" s="12">
        <f t="shared" ref="J24" si="46">AVERAGE(J21:J23)</f>
        <v>1.5849838528664455</v>
      </c>
      <c r="K24" s="12">
        <f t="shared" ref="K24" si="47">AVERAGE(K21:K23)</f>
        <v>0.92313875964465708</v>
      </c>
      <c r="L24" s="12">
        <f t="shared" ref="L24" si="48">AVERAGE(L21:L23)</f>
        <v>2106.5834670663726</v>
      </c>
      <c r="M24" s="12">
        <f t="shared" ref="M24" si="49">AVERAGE(M21:M23)</f>
        <v>3717.4313209565785</v>
      </c>
      <c r="N24" s="12">
        <f t="shared" ref="N24" si="50">AVERAGE(N21:N23)</f>
        <v>14813.874836737077</v>
      </c>
      <c r="O24" s="12">
        <f t="shared" ref="O24" si="51">AVERAGE(O21:O23)</f>
        <v>4224.625235220803</v>
      </c>
      <c r="P24" s="12">
        <f t="shared" ref="P24" si="52">AVERAGE(P21:P23)</f>
        <v>22537.856632751427</v>
      </c>
      <c r="Q24" s="12">
        <f t="shared" ref="Q24" si="53">AVERAGE(Q21:Q23)</f>
        <v>6703.4754297786158</v>
      </c>
      <c r="S24" s="12">
        <f t="shared" ref="S24" si="54">AVERAGE(S21:S23)</f>
        <v>-0.9048760569028147</v>
      </c>
      <c r="T24" s="12">
        <f t="shared" ref="T24" si="55">AVERAGE(T21:T23)</f>
        <v>-0.28250559968240113</v>
      </c>
      <c r="U24" s="10"/>
    </row>
    <row r="25" spans="1:21" s="11" customFormat="1" x14ac:dyDescent="0.25">
      <c r="A25" s="11" t="s">
        <v>90</v>
      </c>
      <c r="E25" s="12">
        <f>STDEV(E21:E23)*2</f>
        <v>3.5736618085551743</v>
      </c>
      <c r="F25" s="12">
        <f t="shared" ref="F25:Q25" si="56">STDEV(F21:F23)*2</f>
        <v>7.3383787605817661</v>
      </c>
      <c r="G25" s="12">
        <f t="shared" si="56"/>
        <v>37.146253495308322</v>
      </c>
      <c r="H25" s="12">
        <f t="shared" si="56"/>
        <v>0.76861918486409431</v>
      </c>
      <c r="I25" s="12">
        <f t="shared" si="56"/>
        <v>21.243321728254401</v>
      </c>
      <c r="J25" s="12">
        <f t="shared" si="56"/>
        <v>0.7549571392054335</v>
      </c>
      <c r="K25" s="12">
        <f t="shared" si="56"/>
        <v>0.95902576622832247</v>
      </c>
      <c r="L25" s="12">
        <f t="shared" si="56"/>
        <v>133.73006657442104</v>
      </c>
      <c r="M25" s="12">
        <f t="shared" si="56"/>
        <v>1404.6635537532081</v>
      </c>
      <c r="N25" s="12">
        <f t="shared" si="56"/>
        <v>2768.2092816532008</v>
      </c>
      <c r="O25" s="12">
        <f t="shared" si="56"/>
        <v>9814.2666798029222</v>
      </c>
      <c r="P25" s="12">
        <f t="shared" si="56"/>
        <v>2741.088407801074</v>
      </c>
      <c r="Q25" s="12">
        <f t="shared" si="56"/>
        <v>319.16115141240709</v>
      </c>
      <c r="S25" s="12">
        <f t="shared" ref="S25:T25" si="57">STDEV(S21:S23)*2</f>
        <v>2.3354006387109917E-2</v>
      </c>
      <c r="T25" s="12">
        <f t="shared" si="57"/>
        <v>0.18391613478978835</v>
      </c>
    </row>
    <row r="26" spans="1:21" x14ac:dyDescent="0.25">
      <c r="A26" s="9" t="s">
        <v>100</v>
      </c>
      <c r="B26" s="23" t="s">
        <v>115</v>
      </c>
      <c r="C26" s="23">
        <v>10</v>
      </c>
      <c r="E26" s="10">
        <v>4.5840905971165204</v>
      </c>
      <c r="F26" s="10" t="s">
        <v>117</v>
      </c>
      <c r="G26" s="10">
        <v>213.53972882777143</v>
      </c>
      <c r="H26" s="10" t="s">
        <v>117</v>
      </c>
      <c r="I26" s="10">
        <v>82.523077733986824</v>
      </c>
      <c r="J26" s="10">
        <v>4.1670993002243595</v>
      </c>
      <c r="K26" s="10">
        <v>2.544633619685162</v>
      </c>
      <c r="L26" s="10">
        <v>2489.1089108910887</v>
      </c>
      <c r="M26" s="10">
        <v>11366.336633663368</v>
      </c>
      <c r="N26" s="10">
        <v>9834.6534653465351</v>
      </c>
      <c r="O26" s="10">
        <v>2274.2574257425745</v>
      </c>
      <c r="P26" s="10">
        <v>23584.158415841583</v>
      </c>
      <c r="Q26" s="10">
        <v>5705.9405940594061</v>
      </c>
      <c r="S26" s="10" t="s">
        <v>21</v>
      </c>
      <c r="T26" s="10">
        <v>-0.55980573803619138</v>
      </c>
    </row>
    <row r="27" spans="1:21" s="21" customFormat="1" x14ac:dyDescent="0.25">
      <c r="A27" s="21" t="s">
        <v>101</v>
      </c>
      <c r="B27" s="23"/>
      <c r="C27" s="23"/>
      <c r="E27" s="10">
        <v>21.867697310011977</v>
      </c>
      <c r="F27" s="10">
        <v>17.790458887610125</v>
      </c>
      <c r="G27" s="10">
        <v>169.03098688566524</v>
      </c>
      <c r="H27" s="10">
        <v>4.172414787625538</v>
      </c>
      <c r="I27" s="10">
        <v>72.51239533967339</v>
      </c>
      <c r="J27" s="10">
        <v>3.7499570905068662</v>
      </c>
      <c r="K27" s="10">
        <v>1.2925007676038538</v>
      </c>
      <c r="L27" s="10">
        <v>2732.6241134751772</v>
      </c>
      <c r="M27" s="10">
        <v>11280.141843971633</v>
      </c>
      <c r="N27" s="10">
        <v>13734.042553191492</v>
      </c>
      <c r="O27" s="10">
        <v>2340.0709219858159</v>
      </c>
      <c r="P27" s="10">
        <v>26804.964539007095</v>
      </c>
      <c r="Q27" s="10">
        <v>6684.3971631205677</v>
      </c>
      <c r="S27" s="10">
        <v>-0.81414083838837747</v>
      </c>
      <c r="T27" s="10">
        <v>-0.26082324771518217</v>
      </c>
    </row>
    <row r="28" spans="1:21" s="21" customFormat="1" x14ac:dyDescent="0.25">
      <c r="A28" s="21" t="s">
        <v>102</v>
      </c>
      <c r="B28" s="23"/>
      <c r="C28" s="23"/>
      <c r="E28" s="10">
        <v>19.883231198249938</v>
      </c>
      <c r="F28" s="10">
        <v>22.989456702380838</v>
      </c>
      <c r="G28" s="10">
        <v>173.43726228964883</v>
      </c>
      <c r="H28" s="10">
        <v>2.9150527723370212</v>
      </c>
      <c r="I28" s="10">
        <v>70.969745952541174</v>
      </c>
      <c r="J28" s="10">
        <v>3.4016799902360875</v>
      </c>
      <c r="K28" s="10">
        <v>1.6425542312967498</v>
      </c>
      <c r="L28" s="10">
        <v>2426.9503546099295</v>
      </c>
      <c r="M28" s="10">
        <v>10390.070921985816</v>
      </c>
      <c r="N28" s="10">
        <v>11248.22695035461</v>
      </c>
      <c r="O28" s="10">
        <v>1674.4680851063831</v>
      </c>
      <c r="P28" s="10">
        <v>24326.241134751774</v>
      </c>
      <c r="Q28" s="10">
        <v>6195.0354609929082</v>
      </c>
      <c r="S28" s="10">
        <v>-1.1091504201488078</v>
      </c>
      <c r="T28" s="10">
        <v>-0.4813809510580207</v>
      </c>
    </row>
    <row r="29" spans="1:21" s="21" customFormat="1" x14ac:dyDescent="0.25">
      <c r="A29" s="11" t="s">
        <v>89</v>
      </c>
      <c r="E29" s="12">
        <f>AVERAGE(E26:E28)</f>
        <v>15.445006368459479</v>
      </c>
      <c r="F29" s="12">
        <f t="shared" ref="F29" si="58">AVERAGE(F26:F28)</f>
        <v>20.389957794995482</v>
      </c>
      <c r="G29" s="12">
        <f t="shared" ref="G29" si="59">AVERAGE(G26:G28)</f>
        <v>185.33599266769519</v>
      </c>
      <c r="H29" s="12">
        <f t="shared" ref="H29" si="60">AVERAGE(H26:H28)</f>
        <v>3.5437337799812796</v>
      </c>
      <c r="I29" s="12">
        <f t="shared" ref="I29" si="61">AVERAGE(I26:I28)</f>
        <v>75.335073008733801</v>
      </c>
      <c r="J29" s="12">
        <f t="shared" ref="J29" si="62">AVERAGE(J26:J28)</f>
        <v>3.7729121269891039</v>
      </c>
      <c r="K29" s="12">
        <f t="shared" ref="K29" si="63">AVERAGE(K26:K28)</f>
        <v>1.8265628728619216</v>
      </c>
      <c r="L29" s="12">
        <f t="shared" ref="L29" si="64">AVERAGE(L26:L28)</f>
        <v>2549.5611263253982</v>
      </c>
      <c r="M29" s="12">
        <f t="shared" ref="M29" si="65">AVERAGE(M26:M28)</f>
        <v>11012.18313320694</v>
      </c>
      <c r="N29" s="12">
        <f t="shared" ref="N29" si="66">AVERAGE(N26:N28)</f>
        <v>11605.640989630878</v>
      </c>
      <c r="O29" s="12">
        <f t="shared" ref="O29" si="67">AVERAGE(O26:O28)</f>
        <v>2096.265477611591</v>
      </c>
      <c r="P29" s="12">
        <f t="shared" ref="P29" si="68">AVERAGE(P26:P28)</f>
        <v>24905.121363200149</v>
      </c>
      <c r="Q29" s="12">
        <f t="shared" ref="Q29" si="69">AVERAGE(Q26:Q28)</f>
        <v>6195.1244060576273</v>
      </c>
      <c r="S29" s="12">
        <f>AVERAGE(S26:S28)</f>
        <v>-0.96164562926859265</v>
      </c>
      <c r="T29" s="12">
        <f t="shared" ref="T29" si="70">AVERAGE(T26:T28)</f>
        <v>-0.4340033122697981</v>
      </c>
      <c r="U29" s="10"/>
    </row>
    <row r="30" spans="1:21" s="11" customFormat="1" x14ac:dyDescent="0.25">
      <c r="A30" s="11" t="s">
        <v>90</v>
      </c>
      <c r="E30" s="12">
        <f>STDEV(E26:E28)*2</f>
        <v>18.916040281341935</v>
      </c>
      <c r="F30" s="12">
        <f t="shared" ref="F30:Q30" si="71">STDEV(F26:F28)*2</f>
        <v>7.352493220396819</v>
      </c>
      <c r="G30" s="12">
        <f t="shared" si="71"/>
        <v>49.048623457720915</v>
      </c>
      <c r="H30" s="12">
        <f t="shared" si="71"/>
        <v>1.7781784148337896</v>
      </c>
      <c r="I30" s="12">
        <f t="shared" si="71"/>
        <v>12.54519840107756</v>
      </c>
      <c r="J30" s="12">
        <f t="shared" si="71"/>
        <v>0.76645125168051298</v>
      </c>
      <c r="K30" s="12">
        <f t="shared" si="71"/>
        <v>1.2920581332793255</v>
      </c>
      <c r="L30" s="12">
        <f t="shared" si="71"/>
        <v>323.10966855165162</v>
      </c>
      <c r="M30" s="12">
        <f t="shared" si="71"/>
        <v>1080.9719477494809</v>
      </c>
      <c r="N30" s="12">
        <f t="shared" si="71"/>
        <v>3948.2236062335346</v>
      </c>
      <c r="O30" s="12">
        <f t="shared" si="71"/>
        <v>733.53291491271114</v>
      </c>
      <c r="P30" s="12">
        <f t="shared" si="71"/>
        <v>3373.2623733836344</v>
      </c>
      <c r="Q30" s="12">
        <f t="shared" si="71"/>
        <v>978.45658118927963</v>
      </c>
      <c r="S30" s="12">
        <f>STDEV(S26:S28)*2</f>
        <v>0.41720655155561576</v>
      </c>
      <c r="T30" s="12">
        <f t="shared" ref="T30" si="72">STDEV(T26:T28)*2</f>
        <v>0.3100394353787827</v>
      </c>
    </row>
    <row r="31" spans="1:21" x14ac:dyDescent="0.25">
      <c r="A31" s="9" t="s">
        <v>103</v>
      </c>
      <c r="B31" s="23" t="s">
        <v>22</v>
      </c>
      <c r="C31" s="23">
        <v>2</v>
      </c>
      <c r="E31" s="10">
        <v>5.3167039475729849</v>
      </c>
      <c r="F31" s="10" t="s">
        <v>117</v>
      </c>
      <c r="G31" s="10">
        <v>107.94433256952406</v>
      </c>
      <c r="H31" s="10" t="s">
        <v>117</v>
      </c>
      <c r="I31" s="10">
        <v>80.048280661069356</v>
      </c>
      <c r="J31" s="10">
        <v>1.2186668747412022</v>
      </c>
      <c r="K31" s="10">
        <v>0.60385229566107501</v>
      </c>
      <c r="L31" s="10">
        <v>2135.5056179775283</v>
      </c>
      <c r="M31" s="10">
        <v>2919.1011235955052</v>
      </c>
      <c r="N31" s="10">
        <v>13235.955056179775</v>
      </c>
      <c r="O31" s="10">
        <v>1264.0449438202247</v>
      </c>
      <c r="P31" s="10">
        <v>20017.977528089887</v>
      </c>
      <c r="Q31" s="10">
        <v>6276.4044943820227</v>
      </c>
      <c r="S31" s="10" t="s">
        <v>21</v>
      </c>
      <c r="T31" s="10">
        <v>-0.23546809840594585</v>
      </c>
    </row>
    <row r="32" spans="1:21" s="21" customFormat="1" x14ac:dyDescent="0.25">
      <c r="A32" s="21" t="s">
        <v>104</v>
      </c>
      <c r="B32" s="23"/>
      <c r="C32" s="23"/>
      <c r="E32" s="10">
        <v>4.0956997834791959</v>
      </c>
      <c r="F32" s="10">
        <v>13.272786489660733</v>
      </c>
      <c r="G32" s="10">
        <v>53.171793268423919</v>
      </c>
      <c r="H32" s="10">
        <v>1.7894447215851763</v>
      </c>
      <c r="I32" s="10">
        <v>63.091800124750243</v>
      </c>
      <c r="J32" s="10" t="s">
        <v>117</v>
      </c>
      <c r="K32" s="10" t="s">
        <v>117</v>
      </c>
      <c r="L32" s="10">
        <v>1817.4603174603176</v>
      </c>
      <c r="M32" s="10">
        <v>2455.5555555555561</v>
      </c>
      <c r="N32" s="10">
        <v>12811.111111111113</v>
      </c>
      <c r="O32" s="10">
        <v>6449.2063492063498</v>
      </c>
      <c r="P32" s="10">
        <v>20873.015873015876</v>
      </c>
      <c r="Q32" s="10">
        <v>5698.4126984126988</v>
      </c>
      <c r="S32" s="10">
        <v>-0.51866175872627984</v>
      </c>
      <c r="T32" s="10">
        <v>-0.32254240618027219</v>
      </c>
    </row>
    <row r="33" spans="1:21" s="21" customFormat="1" x14ac:dyDescent="0.25">
      <c r="A33" s="21" t="s">
        <v>105</v>
      </c>
      <c r="B33" s="23"/>
      <c r="C33" s="23"/>
      <c r="E33" s="10">
        <v>7.5181591967684804</v>
      </c>
      <c r="F33" s="10">
        <v>21.500569370433698</v>
      </c>
      <c r="G33" s="10">
        <v>112.9087783683669</v>
      </c>
      <c r="H33" s="10">
        <v>2.435989297755826</v>
      </c>
      <c r="I33" s="10">
        <v>82.120934150299078</v>
      </c>
      <c r="J33" s="10">
        <v>1.562287666540048</v>
      </c>
      <c r="K33" s="10">
        <v>1.1703895002192832</v>
      </c>
      <c r="L33" s="10">
        <v>2107.7777777777778</v>
      </c>
      <c r="M33" s="10">
        <v>4138.3333333333339</v>
      </c>
      <c r="N33" s="10">
        <v>13955.555555555555</v>
      </c>
      <c r="O33" s="10">
        <v>1597.7777777777778</v>
      </c>
      <c r="P33" s="10">
        <v>21516.666666666672</v>
      </c>
      <c r="Q33" s="10">
        <v>6644.4444444444443</v>
      </c>
      <c r="S33" s="10">
        <v>-1.1993181300923306</v>
      </c>
      <c r="T33" s="10">
        <v>-0.22307095258908993</v>
      </c>
    </row>
    <row r="34" spans="1:21" s="21" customFormat="1" x14ac:dyDescent="0.25">
      <c r="A34" s="11" t="s">
        <v>89</v>
      </c>
      <c r="E34" s="12">
        <f>AVERAGE(E31:E33)</f>
        <v>5.6435209759402198</v>
      </c>
      <c r="F34" s="12">
        <f t="shared" ref="F34" si="73">AVERAGE(F31:F33)</f>
        <v>17.386677930047217</v>
      </c>
      <c r="G34" s="12">
        <f t="shared" ref="G34" si="74">AVERAGE(G31:G33)</f>
        <v>91.341634735438291</v>
      </c>
      <c r="H34" s="12">
        <f t="shared" ref="H34" si="75">AVERAGE(H31:H33)</f>
        <v>2.1127170096705012</v>
      </c>
      <c r="I34" s="12">
        <f t="shared" ref="I34" si="76">AVERAGE(I31:I33)</f>
        <v>75.087004978706219</v>
      </c>
      <c r="J34" s="12">
        <f t="shared" ref="J34" si="77">AVERAGE(J31:J33)</f>
        <v>1.3904772706406252</v>
      </c>
      <c r="K34" s="12">
        <f t="shared" ref="K34" si="78">AVERAGE(K31:K33)</f>
        <v>0.88712089794017912</v>
      </c>
      <c r="L34" s="12">
        <f t="shared" ref="L34" si="79">AVERAGE(L31:L33)</f>
        <v>2020.2479044052079</v>
      </c>
      <c r="M34" s="12">
        <f t="shared" ref="M34" si="80">AVERAGE(M31:M33)</f>
        <v>3170.9966708281318</v>
      </c>
      <c r="N34" s="12">
        <f t="shared" ref="N34" si="81">AVERAGE(N31:N33)</f>
        <v>13334.207240948816</v>
      </c>
      <c r="O34" s="12">
        <f t="shared" ref="O34" si="82">AVERAGE(O31:O33)</f>
        <v>3103.6763569347841</v>
      </c>
      <c r="P34" s="12">
        <f t="shared" ref="P34" si="83">AVERAGE(P31:P33)</f>
        <v>20802.553355924145</v>
      </c>
      <c r="Q34" s="12">
        <f t="shared" ref="Q34" si="84">AVERAGE(Q31:Q33)</f>
        <v>6206.4205457463895</v>
      </c>
      <c r="S34" s="12">
        <f t="shared" ref="S34" si="85">AVERAGE(S31:S33)</f>
        <v>-0.85898994440930521</v>
      </c>
      <c r="T34" s="12">
        <f t="shared" ref="T34" si="86">AVERAGE(T31:T33)</f>
        <v>-0.26036048572510267</v>
      </c>
      <c r="U34" s="10"/>
    </row>
    <row r="35" spans="1:21" s="11" customFormat="1" x14ac:dyDescent="0.25">
      <c r="A35" s="11" t="s">
        <v>90</v>
      </c>
      <c r="E35" s="12">
        <f>STDEV(E31:E33)*2</f>
        <v>3.4689561175813211</v>
      </c>
      <c r="F35" s="12">
        <f t="shared" ref="F35:Q35" si="87">STDEV(F31:F33)*2</f>
        <v>11.635842138250295</v>
      </c>
      <c r="G35" s="12">
        <f t="shared" si="87"/>
        <v>66.298236137477147</v>
      </c>
      <c r="H35" s="12">
        <f t="shared" si="87"/>
        <v>0.91435210829929758</v>
      </c>
      <c r="I35" s="12">
        <f t="shared" si="87"/>
        <v>20.879432725807423</v>
      </c>
      <c r="J35" s="12">
        <f t="shared" si="87"/>
        <v>0.48595318407530669</v>
      </c>
      <c r="K35" s="12">
        <f t="shared" si="87"/>
        <v>0.80120459827515822</v>
      </c>
      <c r="L35" s="12">
        <f t="shared" si="87"/>
        <v>352.33116435952309</v>
      </c>
      <c r="M35" s="12">
        <f t="shared" si="87"/>
        <v>1738.4174267216695</v>
      </c>
      <c r="N35" s="12">
        <f t="shared" si="87"/>
        <v>1157.0279002061336</v>
      </c>
      <c r="O35" s="12">
        <f t="shared" si="87"/>
        <v>5804.2303875731077</v>
      </c>
      <c r="P35" s="12">
        <f t="shared" si="87"/>
        <v>1503.6502362693038</v>
      </c>
      <c r="Q35" s="12">
        <f t="shared" si="87"/>
        <v>953.76586419297814</v>
      </c>
      <c r="S35" s="12">
        <f t="shared" ref="S35:T35" si="88">STDEV(S31:S33)*2</f>
        <v>0.96259347170152743</v>
      </c>
      <c r="T35" s="12">
        <f t="shared" si="88"/>
        <v>0.10841338902037637</v>
      </c>
    </row>
    <row r="36" spans="1:21" x14ac:dyDescent="0.25">
      <c r="A36" s="9" t="s">
        <v>106</v>
      </c>
      <c r="B36" s="23" t="s">
        <v>22</v>
      </c>
      <c r="C36" s="23">
        <v>10</v>
      </c>
      <c r="E36" s="10">
        <v>14.98145001453771</v>
      </c>
      <c r="F36" s="10" t="s">
        <v>117</v>
      </c>
      <c r="G36" s="10">
        <v>244.77772144256457</v>
      </c>
      <c r="H36" s="10" t="s">
        <v>117</v>
      </c>
      <c r="I36" s="10">
        <v>112.41216747311833</v>
      </c>
      <c r="J36" s="10">
        <v>3.4700333860924188</v>
      </c>
      <c r="K36" s="10">
        <v>2.3219976921196936</v>
      </c>
      <c r="L36" s="10">
        <v>2245</v>
      </c>
      <c r="M36" s="10">
        <v>9366.6666666666697</v>
      </c>
      <c r="N36" s="10">
        <v>8045.8333333333348</v>
      </c>
      <c r="O36" s="10">
        <v>3641.2500000000005</v>
      </c>
      <c r="P36" s="10">
        <v>22429.166666666668</v>
      </c>
      <c r="Q36" s="10">
        <v>6725.0000000000009</v>
      </c>
      <c r="S36" s="10" t="s">
        <v>21</v>
      </c>
      <c r="T36" s="10">
        <v>-0.32089634450641769</v>
      </c>
    </row>
    <row r="37" spans="1:21" s="21" customFormat="1" x14ac:dyDescent="0.25">
      <c r="A37" s="21" t="s">
        <v>107</v>
      </c>
      <c r="B37" s="23"/>
      <c r="C37" s="23"/>
      <c r="E37" s="10">
        <v>16.059239228093407</v>
      </c>
      <c r="F37" s="10">
        <v>19.600882108350103</v>
      </c>
      <c r="G37" s="10">
        <v>174.0524409406342</v>
      </c>
      <c r="H37" s="10">
        <v>4.4214248955965907</v>
      </c>
      <c r="I37" s="10">
        <v>78.168991541181938</v>
      </c>
      <c r="J37" s="10">
        <v>2.6518556018802291</v>
      </c>
      <c r="K37" s="10">
        <v>1.1710711246496044</v>
      </c>
      <c r="L37" s="10">
        <v>2440</v>
      </c>
      <c r="M37" s="10">
        <v>8294.4444444444453</v>
      </c>
      <c r="N37" s="10">
        <v>13727.777777777779</v>
      </c>
      <c r="O37" s="10">
        <v>2347.7777777777778</v>
      </c>
      <c r="P37" s="10">
        <v>24077.777777777777</v>
      </c>
      <c r="Q37" s="10">
        <v>6755.5555555555566</v>
      </c>
      <c r="S37" s="10">
        <v>-0.58955037614039085</v>
      </c>
      <c r="T37" s="10">
        <v>-0.14360695482616026</v>
      </c>
    </row>
    <row r="38" spans="1:21" s="21" customFormat="1" x14ac:dyDescent="0.25">
      <c r="A38" s="21" t="s">
        <v>108</v>
      </c>
      <c r="B38" s="23"/>
      <c r="C38" s="23"/>
      <c r="E38" s="10">
        <v>19.275995380914772</v>
      </c>
      <c r="F38" s="10">
        <v>29.159602077468527</v>
      </c>
      <c r="G38" s="10">
        <v>201.94519139183811</v>
      </c>
      <c r="H38" s="10">
        <v>3.5340072651160228</v>
      </c>
      <c r="I38" s="10">
        <v>80.304075622631132</v>
      </c>
      <c r="J38" s="10">
        <v>3.2262815310016193</v>
      </c>
      <c r="K38" s="10">
        <v>2.2492062836683515</v>
      </c>
      <c r="L38" s="10">
        <v>2181.8840579710145</v>
      </c>
      <c r="M38" s="10">
        <v>10166.666666666668</v>
      </c>
      <c r="N38" s="10">
        <v>11884.057971014492</v>
      </c>
      <c r="O38" s="10">
        <v>2282.608695652174</v>
      </c>
      <c r="P38" s="10">
        <v>23601.44927536232</v>
      </c>
      <c r="Q38" s="10">
        <v>6173.913043478261</v>
      </c>
      <c r="S38" s="10">
        <v>-1.0420707940165252</v>
      </c>
      <c r="T38" s="10">
        <v>-0.26981613406149729</v>
      </c>
    </row>
    <row r="39" spans="1:21" s="21" customFormat="1" x14ac:dyDescent="0.25">
      <c r="A39" s="11" t="s">
        <v>89</v>
      </c>
      <c r="E39" s="12">
        <f>AVERAGE(E36:E38)</f>
        <v>16.772228207848631</v>
      </c>
      <c r="F39" s="12">
        <f t="shared" ref="F39" si="89">AVERAGE(F36:F38)</f>
        <v>24.380242092909313</v>
      </c>
      <c r="G39" s="12">
        <f t="shared" ref="G39" si="90">AVERAGE(G36:G38)</f>
        <v>206.92511792501227</v>
      </c>
      <c r="H39" s="12">
        <f t="shared" ref="H39" si="91">AVERAGE(H36:H38)</f>
        <v>3.9777160803563065</v>
      </c>
      <c r="I39" s="12">
        <f t="shared" ref="I39" si="92">AVERAGE(I36:I38)</f>
        <v>90.295078212310457</v>
      </c>
      <c r="J39" s="12">
        <f t="shared" ref="J39" si="93">AVERAGE(J36:J38)</f>
        <v>3.1160568396580892</v>
      </c>
      <c r="K39" s="12">
        <f t="shared" ref="K39" si="94">AVERAGE(K36:K38)</f>
        <v>1.9140917001458833</v>
      </c>
      <c r="L39" s="12">
        <f t="shared" ref="L39" si="95">AVERAGE(L36:L38)</f>
        <v>2288.9613526570047</v>
      </c>
      <c r="M39" s="12">
        <f t="shared" ref="M39" si="96">AVERAGE(M36:M38)</f>
        <v>9275.9259259259288</v>
      </c>
      <c r="N39" s="12">
        <f t="shared" ref="N39" si="97">AVERAGE(N36:N38)</f>
        <v>11219.223027375201</v>
      </c>
      <c r="O39" s="12">
        <f t="shared" ref="O39" si="98">AVERAGE(O36:O38)</f>
        <v>2757.2121578099845</v>
      </c>
      <c r="P39" s="12">
        <f t="shared" ref="P39" si="99">AVERAGE(P36:P38)</f>
        <v>23369.464573268924</v>
      </c>
      <c r="Q39" s="12">
        <f t="shared" ref="Q39" si="100">AVERAGE(Q36:Q38)</f>
        <v>6551.4895330112731</v>
      </c>
      <c r="S39" s="12">
        <f t="shared" ref="S39" si="101">AVERAGE(S36:S38)</f>
        <v>-0.81581058507845805</v>
      </c>
      <c r="T39" s="12">
        <f t="shared" ref="T39" si="102">AVERAGE(T36:T38)</f>
        <v>-0.24477314446469176</v>
      </c>
      <c r="U39" s="10"/>
    </row>
    <row r="40" spans="1:21" s="11" customFormat="1" x14ac:dyDescent="0.25">
      <c r="A40" s="11" t="s">
        <v>90</v>
      </c>
      <c r="E40" s="12">
        <f>STDEV(E36:E38)*2</f>
        <v>4.4685769277956826</v>
      </c>
      <c r="F40" s="12">
        <f t="shared" ref="F40:Q40" si="103">STDEV(F36:F38)*2</f>
        <v>13.518071419253847</v>
      </c>
      <c r="G40" s="12">
        <f t="shared" si="103"/>
        <v>71.249310922311423</v>
      </c>
      <c r="H40" s="12">
        <f t="shared" si="103"/>
        <v>1.2549980485146213</v>
      </c>
      <c r="I40" s="12">
        <f t="shared" si="103"/>
        <v>38.367375413839397</v>
      </c>
      <c r="J40" s="12">
        <f t="shared" si="103"/>
        <v>0.84015673199926677</v>
      </c>
      <c r="K40" s="12">
        <f t="shared" si="103"/>
        <v>1.2890063289126217</v>
      </c>
      <c r="L40" s="12">
        <f t="shared" si="103"/>
        <v>269.11269221612577</v>
      </c>
      <c r="M40" s="12">
        <f t="shared" si="103"/>
        <v>1878.8075195381919</v>
      </c>
      <c r="N40" s="12">
        <f t="shared" si="103"/>
        <v>5797.457130208446</v>
      </c>
      <c r="O40" s="12">
        <f t="shared" si="103"/>
        <v>1532.5846562382853</v>
      </c>
      <c r="P40" s="12">
        <f t="shared" si="103"/>
        <v>1696.8704434031183</v>
      </c>
      <c r="Q40" s="12">
        <f t="shared" si="103"/>
        <v>654.69508805208432</v>
      </c>
      <c r="S40" s="12">
        <f t="shared" ref="S40:T40" si="104">STDEV(S36:S38)*2</f>
        <v>0.63996051221116945</v>
      </c>
      <c r="T40" s="12">
        <f t="shared" si="104"/>
        <v>0.18251844201897852</v>
      </c>
    </row>
    <row r="41" spans="1:21" x14ac:dyDescent="0.25">
      <c r="A41" s="9" t="s">
        <v>109</v>
      </c>
      <c r="B41" s="23" t="s">
        <v>23</v>
      </c>
      <c r="C41" s="23">
        <v>2</v>
      </c>
      <c r="E41" s="10">
        <v>20.226968108690766</v>
      </c>
      <c r="F41" s="10" t="s">
        <v>117</v>
      </c>
      <c r="G41" s="10">
        <v>168.90004037976536</v>
      </c>
      <c r="H41" s="10" t="s">
        <v>117</v>
      </c>
      <c r="I41" s="10">
        <v>89.400621252327923</v>
      </c>
      <c r="J41" s="10">
        <v>2.2067025456986866</v>
      </c>
      <c r="K41" s="10">
        <v>0.77882287121817495</v>
      </c>
      <c r="L41" s="10">
        <v>2155.1807228915659</v>
      </c>
      <c r="M41" s="10">
        <v>2853.0120481927711</v>
      </c>
      <c r="N41" s="10">
        <v>12973.493975903615</v>
      </c>
      <c r="O41" s="10">
        <v>1064.3373493975903</v>
      </c>
      <c r="P41" s="10">
        <v>20356.626506024098</v>
      </c>
      <c r="Q41" s="10">
        <v>6445.7831325301204</v>
      </c>
      <c r="S41" s="10" t="s">
        <v>21</v>
      </c>
      <c r="T41" s="10">
        <v>-0.13667284525024237</v>
      </c>
    </row>
    <row r="42" spans="1:21" s="21" customFormat="1" x14ac:dyDescent="0.25">
      <c r="A42" s="21" t="s">
        <v>110</v>
      </c>
      <c r="B42" s="23"/>
      <c r="C42" s="23"/>
      <c r="E42" s="10" t="s">
        <v>117</v>
      </c>
      <c r="F42" s="10">
        <v>15.15129040628565</v>
      </c>
      <c r="G42" s="10">
        <v>39.270594027392292</v>
      </c>
      <c r="H42" s="10">
        <v>2.0436414865402299</v>
      </c>
      <c r="I42" s="10">
        <v>71.534227468535349</v>
      </c>
      <c r="J42" s="10" t="s">
        <v>117</v>
      </c>
      <c r="K42" s="10" t="s">
        <v>117</v>
      </c>
      <c r="L42" s="10">
        <v>2048.1481481481483</v>
      </c>
      <c r="M42" s="10">
        <v>2940.7407407407413</v>
      </c>
      <c r="N42" s="10">
        <v>13625.925925925927</v>
      </c>
      <c r="O42" s="10">
        <v>4092.5925925925931</v>
      </c>
      <c r="P42" s="10">
        <v>22777.777777777777</v>
      </c>
      <c r="Q42" s="10">
        <v>6696.2962962962965</v>
      </c>
      <c r="S42" s="10">
        <v>-0.17772765354318043</v>
      </c>
      <c r="T42" s="10">
        <v>-0.39621156631134569</v>
      </c>
    </row>
    <row r="43" spans="1:21" s="21" customFormat="1" x14ac:dyDescent="0.25">
      <c r="A43" s="21" t="s">
        <v>111</v>
      </c>
      <c r="B43" s="23"/>
      <c r="C43" s="23"/>
      <c r="E43" s="10">
        <v>7.3079848457590888</v>
      </c>
      <c r="F43" s="10">
        <v>20.518919379918742</v>
      </c>
      <c r="G43" s="10">
        <v>104.69926259284053</v>
      </c>
      <c r="H43" s="10">
        <v>2.5703664366523018</v>
      </c>
      <c r="I43" s="10">
        <v>84.315832334153939</v>
      </c>
      <c r="J43" s="10">
        <v>1.4368751133966824</v>
      </c>
      <c r="K43" s="10">
        <v>0.88618216224145197</v>
      </c>
      <c r="L43" s="10">
        <v>2029.8611111111115</v>
      </c>
      <c r="M43" s="10">
        <v>4027.0833333333339</v>
      </c>
      <c r="N43" s="10">
        <v>12923.611111111113</v>
      </c>
      <c r="O43" s="10">
        <v>1490.2777777777781</v>
      </c>
      <c r="P43" s="10">
        <v>20826.388888888894</v>
      </c>
      <c r="Q43" s="10">
        <v>6554.166666666667</v>
      </c>
      <c r="S43" s="10">
        <v>-0.89397295836168844</v>
      </c>
      <c r="T43" s="10">
        <v>-0.17886351088772945</v>
      </c>
    </row>
    <row r="44" spans="1:21" s="21" customFormat="1" x14ac:dyDescent="0.25">
      <c r="A44" s="11" t="s">
        <v>89</v>
      </c>
      <c r="E44" s="12">
        <f>AVERAGE(E41:E43)</f>
        <v>13.767476477224928</v>
      </c>
      <c r="F44" s="12">
        <f t="shared" ref="F44" si="105">AVERAGE(F41:F43)</f>
        <v>17.835104893102198</v>
      </c>
      <c r="G44" s="12">
        <f t="shared" ref="G44" si="106">AVERAGE(G41:G43)</f>
        <v>104.28996566666605</v>
      </c>
      <c r="H44" s="12">
        <f t="shared" ref="H44" si="107">AVERAGE(H41:H43)</f>
        <v>2.3070039615962656</v>
      </c>
      <c r="I44" s="12">
        <f t="shared" ref="I44" si="108">AVERAGE(I41:I43)</f>
        <v>81.750227018339061</v>
      </c>
      <c r="J44" s="12">
        <f t="shared" ref="J44" si="109">AVERAGE(J41:J43)</f>
        <v>1.8217888295476845</v>
      </c>
      <c r="K44" s="12">
        <f t="shared" ref="K44" si="110">AVERAGE(K41:K43)</f>
        <v>0.83250251672981346</v>
      </c>
      <c r="L44" s="12">
        <f t="shared" ref="L44" si="111">AVERAGE(L41:L43)</f>
        <v>2077.7299940502749</v>
      </c>
      <c r="M44" s="12">
        <f t="shared" ref="M44" si="112">AVERAGE(M41:M43)</f>
        <v>3273.6120407556155</v>
      </c>
      <c r="N44" s="12">
        <f t="shared" ref="N44" si="113">AVERAGE(N41:N43)</f>
        <v>13174.343670980219</v>
      </c>
      <c r="O44" s="12">
        <f t="shared" ref="O44" si="114">AVERAGE(O41:O43)</f>
        <v>2215.7359065893206</v>
      </c>
      <c r="P44" s="12">
        <f t="shared" ref="P44" si="115">AVERAGE(P41:P43)</f>
        <v>21320.264390896922</v>
      </c>
      <c r="Q44" s="12">
        <f t="shared" ref="Q44" si="116">AVERAGE(Q41:Q43)</f>
        <v>6565.415365164361</v>
      </c>
      <c r="S44" s="12">
        <f t="shared" ref="S44" si="117">AVERAGE(S41:S43)</f>
        <v>-0.53585030595243444</v>
      </c>
      <c r="T44" s="12">
        <f t="shared" ref="T44" si="118">AVERAGE(T41:T43)</f>
        <v>-0.23724930748310583</v>
      </c>
      <c r="U44" s="10"/>
    </row>
    <row r="45" spans="1:21" s="11" customFormat="1" x14ac:dyDescent="0.25">
      <c r="A45" s="11" t="s">
        <v>90</v>
      </c>
      <c r="E45" s="12">
        <f>STDEV(E41:E43)*2</f>
        <v>18.270201342508994</v>
      </c>
      <c r="F45" s="12">
        <f t="shared" ref="F45:Q45" si="119">STDEV(F41:F43)*2</f>
        <v>7.590973692298661</v>
      </c>
      <c r="G45" s="12">
        <f t="shared" si="119"/>
        <v>129.63138483231631</v>
      </c>
      <c r="H45" s="12">
        <f t="shared" si="119"/>
        <v>0.74490156808878472</v>
      </c>
      <c r="I45" s="12">
        <f t="shared" si="119"/>
        <v>18.41073107584689</v>
      </c>
      <c r="J45" s="12">
        <f t="shared" si="119"/>
        <v>1.0887003954483516</v>
      </c>
      <c r="K45" s="12">
        <f t="shared" si="119"/>
        <v>0.15182896541187843</v>
      </c>
      <c r="L45" s="12">
        <f t="shared" si="119"/>
        <v>135.38929764843067</v>
      </c>
      <c r="M45" s="12">
        <f t="shared" si="119"/>
        <v>1307.9959058469533</v>
      </c>
      <c r="N45" s="12">
        <f t="shared" si="119"/>
        <v>783.75244761688612</v>
      </c>
      <c r="O45" s="12">
        <f t="shared" si="119"/>
        <v>3278.5970029746336</v>
      </c>
      <c r="P45" s="12">
        <f t="shared" si="119"/>
        <v>2567.8225240786219</v>
      </c>
      <c r="Q45" s="12">
        <f t="shared" si="119"/>
        <v>251.2696656459253</v>
      </c>
      <c r="S45" s="12">
        <f t="shared" ref="S45:T45" si="120">STDEV(S41:S43)*2</f>
        <v>1.0129238240603857</v>
      </c>
      <c r="T45" s="12">
        <f t="shared" si="120"/>
        <v>0.27854452330330098</v>
      </c>
    </row>
    <row r="46" spans="1:21" x14ac:dyDescent="0.25">
      <c r="A46" s="9" t="s">
        <v>112</v>
      </c>
      <c r="B46" s="23" t="s">
        <v>23</v>
      </c>
      <c r="C46" s="23">
        <v>10</v>
      </c>
      <c r="E46" s="10">
        <v>5.6442285116939876</v>
      </c>
      <c r="F46" s="10" t="s">
        <v>117</v>
      </c>
      <c r="G46" s="10">
        <v>297.36948781773907</v>
      </c>
      <c r="H46" s="10" t="s">
        <v>117</v>
      </c>
      <c r="I46" s="10">
        <v>108.52813181665041</v>
      </c>
      <c r="J46" s="10">
        <v>3.7365385283414283</v>
      </c>
      <c r="K46" s="10">
        <v>3.7085159508181649</v>
      </c>
      <c r="L46" s="10">
        <v>2369.181818181818</v>
      </c>
      <c r="M46" s="10">
        <v>10217.757575757576</v>
      </c>
      <c r="N46" s="10">
        <v>7670.3939393939381</v>
      </c>
      <c r="O46" s="10">
        <v>2162.3939393939395</v>
      </c>
      <c r="P46" s="10">
        <v>24135.151515151512</v>
      </c>
      <c r="Q46" s="10">
        <v>5803.0909090909081</v>
      </c>
      <c r="S46" s="10" t="s">
        <v>21</v>
      </c>
      <c r="T46" s="10">
        <v>-0.23339608278497725</v>
      </c>
    </row>
    <row r="47" spans="1:21" s="21" customFormat="1" x14ac:dyDescent="0.25">
      <c r="A47" s="21" t="s">
        <v>113</v>
      </c>
      <c r="B47" s="23"/>
      <c r="C47" s="23"/>
      <c r="E47" s="10">
        <v>14.770835530686956</v>
      </c>
      <c r="F47" s="10">
        <v>19.191834413912705</v>
      </c>
      <c r="G47" s="10">
        <v>171.52611233666434</v>
      </c>
      <c r="H47" s="10">
        <v>3.6067490088358256</v>
      </c>
      <c r="I47" s="10">
        <v>73.939501271401696</v>
      </c>
      <c r="J47" s="10">
        <v>2.4073225772000164</v>
      </c>
      <c r="K47" s="10">
        <v>1.1563562283758757</v>
      </c>
      <c r="L47" s="10">
        <v>2186.4583333333335</v>
      </c>
      <c r="M47" s="10">
        <v>8102.0833333333339</v>
      </c>
      <c r="N47" s="10">
        <v>12416.666666666666</v>
      </c>
      <c r="O47" s="10">
        <v>1983.3333333333335</v>
      </c>
      <c r="P47" s="10">
        <v>23406.25</v>
      </c>
      <c r="Q47" s="10">
        <v>6823.9583333333339</v>
      </c>
      <c r="S47" s="10">
        <v>-0.54866796687058628</v>
      </c>
      <c r="T47" s="10">
        <v>-0.20709191553151099</v>
      </c>
    </row>
    <row r="48" spans="1:21" s="21" customFormat="1" x14ac:dyDescent="0.25">
      <c r="A48" s="21" t="s">
        <v>114</v>
      </c>
      <c r="B48" s="23"/>
      <c r="C48" s="23"/>
      <c r="E48" s="10">
        <v>18.571457997330647</v>
      </c>
      <c r="F48" s="10">
        <v>32.235226201929159</v>
      </c>
      <c r="G48" s="10">
        <v>207.12601557475577</v>
      </c>
      <c r="H48" s="10">
        <v>3.8659737655953639</v>
      </c>
      <c r="I48" s="10">
        <v>95.868473290355183</v>
      </c>
      <c r="J48" s="10">
        <v>3.1356254209548298</v>
      </c>
      <c r="K48" s="10">
        <v>1.9407203591638165</v>
      </c>
      <c r="L48" s="10">
        <v>2133.3333333333335</v>
      </c>
      <c r="M48" s="10">
        <v>9817.4603174603199</v>
      </c>
      <c r="N48" s="10">
        <v>12087.301587301588</v>
      </c>
      <c r="O48" s="10">
        <v>1913.4920634920636</v>
      </c>
      <c r="P48" s="10">
        <v>23261.904761904763</v>
      </c>
      <c r="Q48" s="10">
        <v>6303.9682539682553</v>
      </c>
      <c r="S48" s="10">
        <v>-1.1057350473060445</v>
      </c>
      <c r="T48" s="10">
        <v>-0.25090763442290487</v>
      </c>
    </row>
    <row r="49" spans="1:21" s="21" customFormat="1" x14ac:dyDescent="0.25">
      <c r="A49" s="11" t="s">
        <v>89</v>
      </c>
      <c r="E49" s="12">
        <f>AVERAGE(E46:E48)</f>
        <v>12.995507346570529</v>
      </c>
      <c r="F49" s="12">
        <f t="shared" ref="F49" si="121">AVERAGE(F46:F48)</f>
        <v>25.713530307920934</v>
      </c>
      <c r="G49" s="12">
        <f t="shared" ref="G49" si="122">AVERAGE(G46:G48)</f>
        <v>225.34053857638639</v>
      </c>
      <c r="H49" s="12">
        <f t="shared" ref="H49" si="123">AVERAGE(H46:H48)</f>
        <v>3.7363613872155947</v>
      </c>
      <c r="I49" s="12">
        <f t="shared" ref="I49" si="124">AVERAGE(I46:I48)</f>
        <v>92.778702126135769</v>
      </c>
      <c r="J49" s="12">
        <f t="shared" ref="J49" si="125">AVERAGE(J46:J48)</f>
        <v>3.0931621754987582</v>
      </c>
      <c r="K49" s="12">
        <f t="shared" ref="K49" si="126">AVERAGE(K46:K48)</f>
        <v>2.2685308461192859</v>
      </c>
      <c r="L49" s="12">
        <f t="shared" ref="L49" si="127">AVERAGE(L46:L48)</f>
        <v>2229.6578282828286</v>
      </c>
      <c r="M49" s="12">
        <f t="shared" ref="M49" si="128">AVERAGE(M46:M48)</f>
        <v>9379.1004088504105</v>
      </c>
      <c r="N49" s="12">
        <f t="shared" ref="N49" si="129">AVERAGE(N46:N48)</f>
        <v>10724.787397787397</v>
      </c>
      <c r="O49" s="12">
        <f t="shared" ref="O49" si="130">AVERAGE(O46:O48)</f>
        <v>2019.7397787397788</v>
      </c>
      <c r="P49" s="12">
        <f t="shared" ref="P49" si="131">AVERAGE(P46:P48)</f>
        <v>23601.102092352095</v>
      </c>
      <c r="Q49" s="12">
        <f>AVERAGE(Q46:Q48)</f>
        <v>6310.3391654641664</v>
      </c>
      <c r="S49" s="12">
        <f>AVERAGE(S46:S48)</f>
        <v>-0.82720150708831541</v>
      </c>
      <c r="T49" s="12">
        <f t="shared" ref="T49" si="132">AVERAGE(T46:T48)</f>
        <v>-0.23046521091313102</v>
      </c>
      <c r="U49" s="10"/>
    </row>
    <row r="50" spans="1:21" s="11" customFormat="1" x14ac:dyDescent="0.25">
      <c r="A50" s="11" t="s">
        <v>90</v>
      </c>
      <c r="E50" s="12">
        <f>STDEV(E46:E48)*2</f>
        <v>13.287913028698989</v>
      </c>
      <c r="F50" s="12">
        <f t="shared" ref="F50:P50" si="133">STDEV(F46:F48)*2</f>
        <v>18.446141565958683</v>
      </c>
      <c r="G50" s="12">
        <f t="shared" si="133"/>
        <v>129.7376649127059</v>
      </c>
      <c r="H50" s="12">
        <f t="shared" si="133"/>
        <v>0.36659916671220566</v>
      </c>
      <c r="I50" s="12">
        <f t="shared" si="133"/>
        <v>35.000191721438348</v>
      </c>
      <c r="J50" s="12">
        <f t="shared" si="133"/>
        <v>1.3312491977134693</v>
      </c>
      <c r="K50" s="12">
        <f t="shared" si="133"/>
        <v>2.6145551045886641</v>
      </c>
      <c r="L50" s="12">
        <f t="shared" si="133"/>
        <v>247.43301496970878</v>
      </c>
      <c r="M50" s="12">
        <f t="shared" si="133"/>
        <v>2247.7890756222782</v>
      </c>
      <c r="N50" s="12">
        <f t="shared" si="133"/>
        <v>5300.6074700486552</v>
      </c>
      <c r="O50" s="12">
        <f t="shared" si="133"/>
        <v>256.76532403903428</v>
      </c>
      <c r="P50" s="12">
        <f t="shared" si="133"/>
        <v>936.1954420621546</v>
      </c>
      <c r="Q50" s="12">
        <f>STDEV(Q46:Q48)*2</f>
        <v>1020.9270607733106</v>
      </c>
      <c r="S50" s="12">
        <f t="shared" ref="S50:T50" si="134">STDEV(S46:S48)*2</f>
        <v>0.78781182030340913</v>
      </c>
      <c r="T50" s="12">
        <f t="shared" si="134"/>
        <v>4.4108811497899018E-2</v>
      </c>
    </row>
    <row r="52" spans="1:21" x14ac:dyDescent="0.25">
      <c r="A52" s="18" t="s">
        <v>85</v>
      </c>
    </row>
    <row r="53" spans="1:21" x14ac:dyDescent="0.25">
      <c r="A53" s="26" t="s">
        <v>26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</row>
    <row r="54" spans="1:21" s="7" customFormat="1" ht="30" x14ac:dyDescent="0.25">
      <c r="A54" s="7" t="s">
        <v>28</v>
      </c>
      <c r="E54" s="7" t="s">
        <v>21</v>
      </c>
      <c r="F54" s="7" t="s">
        <v>30</v>
      </c>
      <c r="G54" s="7" t="s">
        <v>31</v>
      </c>
      <c r="H54" s="7" t="s">
        <v>32</v>
      </c>
      <c r="I54" s="7" t="s">
        <v>33</v>
      </c>
      <c r="J54" s="7" t="s">
        <v>34</v>
      </c>
      <c r="K54" s="7" t="s">
        <v>21</v>
      </c>
      <c r="L54" s="19" t="s">
        <v>29</v>
      </c>
      <c r="M54" s="19" t="s">
        <v>35</v>
      </c>
      <c r="N54" s="19" t="s">
        <v>36</v>
      </c>
      <c r="O54" s="19" t="s">
        <v>37</v>
      </c>
      <c r="P54" s="19" t="s">
        <v>38</v>
      </c>
      <c r="Q54" s="19" t="s">
        <v>39</v>
      </c>
      <c r="S54" s="20" t="s">
        <v>40</v>
      </c>
      <c r="T54" s="20" t="s">
        <v>41</v>
      </c>
    </row>
    <row r="55" spans="1:21" s="7" customFormat="1" ht="30" x14ac:dyDescent="0.25">
      <c r="A55" s="7" t="s">
        <v>27</v>
      </c>
      <c r="E55" s="7" t="s">
        <v>21</v>
      </c>
      <c r="F55" s="19" t="s">
        <v>42</v>
      </c>
      <c r="G55" s="19" t="s">
        <v>43</v>
      </c>
      <c r="H55" s="19" t="s">
        <v>44</v>
      </c>
      <c r="I55" s="19" t="s">
        <v>45</v>
      </c>
      <c r="J55" s="7" t="s">
        <v>21</v>
      </c>
      <c r="K55" s="19" t="s">
        <v>46</v>
      </c>
      <c r="L55" s="19" t="s">
        <v>47</v>
      </c>
      <c r="M55" s="19" t="s">
        <v>49</v>
      </c>
      <c r="N55" s="19" t="s">
        <v>48</v>
      </c>
      <c r="O55" s="19" t="s">
        <v>50</v>
      </c>
      <c r="P55" s="19" t="s">
        <v>51</v>
      </c>
      <c r="Q55" s="19" t="s">
        <v>52</v>
      </c>
      <c r="S55" s="20" t="s">
        <v>53</v>
      </c>
      <c r="T55" s="20" t="s">
        <v>54</v>
      </c>
    </row>
    <row r="56" spans="1:21" s="22" customFormat="1" x14ac:dyDescent="0.25">
      <c r="F56" s="19"/>
      <c r="G56" s="19"/>
      <c r="H56" s="19"/>
      <c r="I56" s="19"/>
      <c r="K56" s="19"/>
      <c r="L56" s="19"/>
      <c r="M56" s="19"/>
      <c r="N56" s="19"/>
      <c r="O56" s="19"/>
      <c r="P56" s="19"/>
      <c r="Q56" s="19"/>
      <c r="S56" s="20"/>
      <c r="T56" s="20"/>
    </row>
    <row r="57" spans="1:21" s="7" customFormat="1" x14ac:dyDescent="0.25">
      <c r="A57" s="27" t="s">
        <v>25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:21" s="7" customFormat="1" ht="30" x14ac:dyDescent="0.25">
      <c r="A58" s="7" t="s">
        <v>55</v>
      </c>
      <c r="E58" s="7" t="s">
        <v>21</v>
      </c>
      <c r="F58" s="7" t="s">
        <v>73</v>
      </c>
      <c r="G58" s="7" t="s">
        <v>74</v>
      </c>
      <c r="H58" s="7" t="s">
        <v>75</v>
      </c>
      <c r="I58" s="19" t="s">
        <v>76</v>
      </c>
      <c r="J58" s="19" t="s">
        <v>77</v>
      </c>
      <c r="K58" s="19" t="s">
        <v>78</v>
      </c>
      <c r="L58" s="19" t="s">
        <v>79</v>
      </c>
      <c r="M58" s="19" t="s">
        <v>80</v>
      </c>
      <c r="N58" s="19" t="s">
        <v>81</v>
      </c>
      <c r="O58" s="19" t="s">
        <v>82</v>
      </c>
      <c r="P58" s="19" t="s">
        <v>83</v>
      </c>
      <c r="Q58" s="19" t="s">
        <v>84</v>
      </c>
      <c r="S58" s="20" t="s">
        <v>71</v>
      </c>
      <c r="T58" s="20" t="s">
        <v>72</v>
      </c>
    </row>
    <row r="59" spans="1:21" s="7" customFormat="1" ht="30" x14ac:dyDescent="0.25">
      <c r="A59" s="7" t="s">
        <v>57</v>
      </c>
      <c r="E59" s="7" t="s">
        <v>21</v>
      </c>
      <c r="F59" s="7" t="s">
        <v>56</v>
      </c>
      <c r="G59" s="7" t="s">
        <v>58</v>
      </c>
      <c r="H59" s="7" t="s">
        <v>59</v>
      </c>
      <c r="I59" s="19" t="s">
        <v>60</v>
      </c>
      <c r="J59" s="19" t="s">
        <v>61</v>
      </c>
      <c r="K59" s="19" t="s">
        <v>62</v>
      </c>
      <c r="L59" s="19" t="s">
        <v>63</v>
      </c>
      <c r="M59" s="19" t="s">
        <v>64</v>
      </c>
      <c r="N59" s="19" t="s">
        <v>65</v>
      </c>
      <c r="O59" s="19" t="s">
        <v>66</v>
      </c>
      <c r="P59" s="19" t="s">
        <v>67</v>
      </c>
      <c r="Q59" s="19" t="s">
        <v>68</v>
      </c>
      <c r="S59" s="20" t="s">
        <v>69</v>
      </c>
      <c r="T59" s="20" t="s">
        <v>70</v>
      </c>
    </row>
    <row r="61" spans="1:21" s="29" customFormat="1" x14ac:dyDescent="0.25">
      <c r="A61" s="30" t="s">
        <v>119</v>
      </c>
    </row>
  </sheetData>
  <mergeCells count="22">
    <mergeCell ref="E4:Q4"/>
    <mergeCell ref="S4:T4"/>
    <mergeCell ref="A53:T53"/>
    <mergeCell ref="A57:T57"/>
    <mergeCell ref="B6:B8"/>
    <mergeCell ref="C6:C8"/>
    <mergeCell ref="B41:B43"/>
    <mergeCell ref="B46:B48"/>
    <mergeCell ref="C46:C48"/>
    <mergeCell ref="C41:C43"/>
    <mergeCell ref="B36:B38"/>
    <mergeCell ref="C36:C38"/>
    <mergeCell ref="B31:B33"/>
    <mergeCell ref="B26:B28"/>
    <mergeCell ref="C26:C28"/>
    <mergeCell ref="B21:B23"/>
    <mergeCell ref="C21:C23"/>
    <mergeCell ref="C31:C33"/>
    <mergeCell ref="B16:B18"/>
    <mergeCell ref="B11:B13"/>
    <mergeCell ref="C11:C13"/>
    <mergeCell ref="C16:C18"/>
  </mergeCells>
  <phoneticPr fontId="13" type="noConversion"/>
  <pageMargins left="0.75000000000000011" right="0.75000000000000011" top="1" bottom="1" header="0.5" footer="0.5"/>
  <pageSetup paperSize="9" scale="46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Sauzeat</dc:creator>
  <cp:lastModifiedBy>Becky Roberts</cp:lastModifiedBy>
  <cp:lastPrinted>2018-01-17T13:43:31Z</cp:lastPrinted>
  <dcterms:created xsi:type="dcterms:W3CDTF">2017-09-20T14:26:17Z</dcterms:created>
  <dcterms:modified xsi:type="dcterms:W3CDTF">2018-03-14T08:34:18Z</dcterms:modified>
</cp:coreProperties>
</file>