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MailAutoSig" localSheetId="0">Sheet1!#REF!</definedName>
  </definedNames>
  <calcPr calcId="145621"/>
</workbook>
</file>

<file path=xl/calcChain.xml><?xml version="1.0" encoding="utf-8"?>
<calcChain xmlns="http://schemas.openxmlformats.org/spreadsheetml/2006/main">
  <c r="O17" i="1" l="1"/>
  <c r="Q17" i="1" s="1"/>
  <c r="G16" i="1"/>
  <c r="G10" i="1"/>
  <c r="C16" i="1"/>
  <c r="C15" i="1"/>
  <c r="C14" i="1"/>
  <c r="S17" i="1"/>
  <c r="U17" i="1" s="1"/>
  <c r="S16" i="1"/>
  <c r="U16" i="1" s="1"/>
  <c r="U8" i="1"/>
  <c r="U7" i="1"/>
  <c r="U6" i="1"/>
  <c r="U5" i="1"/>
  <c r="U4" i="1"/>
  <c r="U3" i="1"/>
  <c r="K17" i="1"/>
  <c r="M17" i="1" s="1"/>
  <c r="K15" i="1"/>
  <c r="M15" i="1" s="1"/>
  <c r="M16" i="1"/>
  <c r="M13" i="1"/>
  <c r="M7" i="1"/>
  <c r="M6" i="1"/>
  <c r="M3" i="1" l="1"/>
  <c r="Q3" i="1"/>
  <c r="O16" i="1"/>
  <c r="Q16" i="1" s="1"/>
  <c r="Q8" i="1"/>
  <c r="Q7" i="1"/>
  <c r="Q6" i="1"/>
  <c r="Q5" i="1"/>
  <c r="Q4" i="1"/>
  <c r="M8" i="1"/>
  <c r="M5" i="1"/>
  <c r="M4" i="1"/>
  <c r="I17" i="1"/>
  <c r="I16" i="1"/>
  <c r="I8" i="1"/>
  <c r="I7" i="1"/>
  <c r="I6" i="1"/>
  <c r="I5" i="1"/>
  <c r="I4" i="1"/>
  <c r="I3" i="1"/>
  <c r="E4" i="1"/>
  <c r="E5" i="1"/>
  <c r="E6" i="1"/>
  <c r="E7" i="1"/>
  <c r="E8" i="1"/>
  <c r="E16" i="1"/>
  <c r="E17" i="1"/>
  <c r="E3" i="1"/>
  <c r="E15" i="1" l="1"/>
  <c r="S15" i="1"/>
  <c r="U15" i="1" s="1"/>
  <c r="M12" i="1"/>
  <c r="E12" i="1"/>
  <c r="U12" i="1"/>
  <c r="U9" i="1"/>
  <c r="E9" i="1"/>
  <c r="U13" i="1"/>
  <c r="U10" i="1"/>
  <c r="M11" i="1"/>
  <c r="U11" i="1"/>
  <c r="U14" i="1"/>
  <c r="E14" i="1"/>
  <c r="Q9" i="1"/>
  <c r="M9" i="1"/>
  <c r="I9" i="1"/>
  <c r="Q10" i="1"/>
  <c r="M10" i="1"/>
  <c r="I10" i="1"/>
  <c r="E10" i="1"/>
  <c r="O14" i="1"/>
  <c r="Q14" i="1" s="1"/>
  <c r="O15" i="1"/>
  <c r="Q15" i="1" s="1"/>
  <c r="Q11" i="1"/>
  <c r="I11" i="1"/>
  <c r="Q12" i="1"/>
  <c r="I12" i="1"/>
  <c r="Q13" i="1"/>
  <c r="I13" i="1"/>
  <c r="E13" i="1"/>
  <c r="G15" i="1" l="1"/>
  <c r="I15" i="1" s="1"/>
  <c r="G14" i="1"/>
  <c r="I14" i="1" l="1"/>
</calcChain>
</file>

<file path=xl/sharedStrings.xml><?xml version="1.0" encoding="utf-8"?>
<sst xmlns="http://schemas.openxmlformats.org/spreadsheetml/2006/main" count="23" uniqueCount="11">
  <si>
    <t>Diameter (um)</t>
  </si>
  <si>
    <t>Yield</t>
  </si>
  <si>
    <t>-</t>
  </si>
  <si>
    <t>285nm</t>
  </si>
  <si>
    <t>570nm</t>
  </si>
  <si>
    <t>632nm</t>
  </si>
  <si>
    <t>1140nm</t>
  </si>
  <si>
    <t>632nm with gold</t>
  </si>
  <si>
    <t>Membranes</t>
  </si>
  <si>
    <t>Cavities</t>
  </si>
  <si>
    <t>Cavity depth=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</si>
</sst>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zoomScaleNormal="100" workbookViewId="0">
      <selection activeCell="R17" sqref="R17"/>
    </sheetView>
  </sheetViews>
  <sheetFormatPr defaultRowHeight="15" x14ac:dyDescent="0.25"/>
  <cols>
    <col min="1" max="1" width="14.140625" bestFit="1" customWidth="1"/>
    <col min="2" max="2" width="13.28515625" bestFit="1" customWidth="1"/>
    <col min="3" max="3" width="11.5703125" bestFit="1" customWidth="1"/>
    <col min="4" max="4" width="8" bestFit="1" customWidth="1"/>
    <col min="5" max="5" width="7.7109375" bestFit="1" customWidth="1"/>
    <col min="6" max="6" width="13.42578125" customWidth="1"/>
    <col min="7" max="7" width="11.5703125" bestFit="1" customWidth="1"/>
    <col min="8" max="8" width="8" bestFit="1" customWidth="1"/>
    <col min="9" max="9" width="5.42578125" bestFit="1" customWidth="1"/>
    <col min="11" max="11" width="11.5703125" bestFit="1" customWidth="1"/>
    <col min="12" max="12" width="8" bestFit="1" customWidth="1"/>
    <col min="15" max="15" width="11.5703125" bestFit="1" customWidth="1"/>
    <col min="16" max="16" width="8" bestFit="1" customWidth="1"/>
    <col min="17" max="17" width="5.42578125" bestFit="1" customWidth="1"/>
    <col min="18" max="18" width="9.85546875" customWidth="1"/>
    <col min="19" max="19" width="15.7109375" bestFit="1" customWidth="1"/>
    <col min="20" max="20" width="8" bestFit="1" customWidth="1"/>
  </cols>
  <sheetData>
    <row r="1" spans="1:27" x14ac:dyDescent="0.25">
      <c r="B1" s="1" t="s">
        <v>10</v>
      </c>
      <c r="C1" s="1" t="s">
        <v>3</v>
      </c>
      <c r="D1" s="1"/>
      <c r="G1" s="1" t="s">
        <v>4</v>
      </c>
      <c r="H1" s="1"/>
      <c r="K1" s="1" t="s">
        <v>5</v>
      </c>
      <c r="L1" s="1"/>
      <c r="M1" s="1"/>
      <c r="N1" s="1"/>
      <c r="O1" s="1" t="s">
        <v>6</v>
      </c>
      <c r="P1" s="1"/>
      <c r="Q1" s="1"/>
      <c r="R1" s="1"/>
      <c r="S1" s="1" t="s">
        <v>7</v>
      </c>
      <c r="T1" s="1"/>
      <c r="U1" s="1"/>
      <c r="V1" s="1"/>
      <c r="W1" s="1"/>
      <c r="X1" s="1"/>
      <c r="Y1" s="1"/>
      <c r="Z1" s="1"/>
      <c r="AA1" s="1"/>
    </row>
    <row r="2" spans="1:27" x14ac:dyDescent="0.25">
      <c r="A2" t="s">
        <v>0</v>
      </c>
      <c r="C2" t="s">
        <v>8</v>
      </c>
      <c r="D2" t="s">
        <v>9</v>
      </c>
      <c r="E2" t="s">
        <v>1</v>
      </c>
      <c r="G2" t="s">
        <v>8</v>
      </c>
      <c r="H2" t="s">
        <v>9</v>
      </c>
      <c r="I2" t="s">
        <v>1</v>
      </c>
      <c r="K2" t="s">
        <v>8</v>
      </c>
      <c r="L2" t="s">
        <v>9</v>
      </c>
      <c r="M2" t="s">
        <v>1</v>
      </c>
      <c r="O2" t="s">
        <v>8</v>
      </c>
      <c r="P2" t="s">
        <v>9</v>
      </c>
      <c r="Q2" t="s">
        <v>1</v>
      </c>
      <c r="S2" t="s">
        <v>8</v>
      </c>
      <c r="T2" t="s">
        <v>9</v>
      </c>
      <c r="U2" t="s">
        <v>1</v>
      </c>
    </row>
    <row r="3" spans="1:27" x14ac:dyDescent="0.25">
      <c r="A3">
        <v>20</v>
      </c>
      <c r="C3">
        <v>0</v>
      </c>
      <c r="D3">
        <v>16</v>
      </c>
      <c r="E3" s="2">
        <f>C3/D3</f>
        <v>0</v>
      </c>
      <c r="F3" s="2"/>
      <c r="G3">
        <v>0</v>
      </c>
      <c r="H3">
        <v>36</v>
      </c>
      <c r="I3" s="2">
        <f t="shared" ref="I3:I17" si="0">G3/H3</f>
        <v>0</v>
      </c>
      <c r="J3" s="2"/>
      <c r="K3">
        <v>0</v>
      </c>
      <c r="L3">
        <v>36</v>
      </c>
      <c r="M3" s="2">
        <f t="shared" ref="M3:M17" si="1">K3/L3</f>
        <v>0</v>
      </c>
      <c r="N3" s="2"/>
      <c r="O3">
        <v>0</v>
      </c>
      <c r="P3">
        <v>36</v>
      </c>
      <c r="Q3" s="2">
        <f t="shared" ref="Q3:Q17" si="2">O3/P3</f>
        <v>0</v>
      </c>
      <c r="R3" s="2"/>
      <c r="S3">
        <v>1</v>
      </c>
      <c r="T3">
        <v>36</v>
      </c>
      <c r="U3" s="2">
        <f t="shared" ref="U3:U17" si="3">S3/T3</f>
        <v>2.7777777777777776E-2</v>
      </c>
      <c r="X3" s="2"/>
      <c r="AA3" s="2"/>
    </row>
    <row r="4" spans="1:27" x14ac:dyDescent="0.25">
      <c r="A4">
        <v>15</v>
      </c>
      <c r="C4">
        <v>0</v>
      </c>
      <c r="D4">
        <v>64</v>
      </c>
      <c r="E4" s="2">
        <f t="shared" ref="E4:E17" si="4">C4/D4</f>
        <v>0</v>
      </c>
      <c r="F4" s="2"/>
      <c r="G4">
        <v>2</v>
      </c>
      <c r="H4">
        <v>64</v>
      </c>
      <c r="I4" s="2">
        <f t="shared" si="0"/>
        <v>3.125E-2</v>
      </c>
      <c r="J4" s="2"/>
      <c r="K4">
        <v>3</v>
      </c>
      <c r="L4">
        <v>64</v>
      </c>
      <c r="M4" s="2">
        <f t="shared" si="1"/>
        <v>4.6875E-2</v>
      </c>
      <c r="N4" s="2"/>
      <c r="O4">
        <v>3</v>
      </c>
      <c r="P4">
        <v>64</v>
      </c>
      <c r="Q4" s="2">
        <f t="shared" si="2"/>
        <v>4.6875E-2</v>
      </c>
      <c r="R4" s="2"/>
      <c r="S4">
        <v>7</v>
      </c>
      <c r="T4">
        <v>64</v>
      </c>
      <c r="U4" s="2">
        <f t="shared" si="3"/>
        <v>0.109375</v>
      </c>
    </row>
    <row r="5" spans="1:27" x14ac:dyDescent="0.25">
      <c r="A5">
        <v>14</v>
      </c>
      <c r="C5">
        <v>1</v>
      </c>
      <c r="D5">
        <v>64</v>
      </c>
      <c r="E5" s="2">
        <f t="shared" si="4"/>
        <v>1.5625E-2</v>
      </c>
      <c r="F5" s="2"/>
      <c r="G5">
        <v>4</v>
      </c>
      <c r="H5">
        <v>64</v>
      </c>
      <c r="I5" s="2">
        <f t="shared" si="0"/>
        <v>6.25E-2</v>
      </c>
      <c r="J5" s="2"/>
      <c r="K5">
        <v>2</v>
      </c>
      <c r="L5">
        <v>64</v>
      </c>
      <c r="M5" s="2">
        <f t="shared" si="1"/>
        <v>3.125E-2</v>
      </c>
      <c r="N5" s="2"/>
      <c r="O5">
        <v>6</v>
      </c>
      <c r="P5">
        <v>64</v>
      </c>
      <c r="Q5" s="2">
        <f t="shared" si="2"/>
        <v>9.375E-2</v>
      </c>
      <c r="R5" s="2"/>
      <c r="S5">
        <v>8</v>
      </c>
      <c r="T5">
        <v>64</v>
      </c>
      <c r="U5" s="2">
        <f t="shared" si="3"/>
        <v>0.125</v>
      </c>
    </row>
    <row r="6" spans="1:27" x14ac:dyDescent="0.25">
      <c r="A6">
        <v>13</v>
      </c>
      <c r="C6">
        <v>0</v>
      </c>
      <c r="D6">
        <v>64</v>
      </c>
      <c r="E6" s="2">
        <f t="shared" si="4"/>
        <v>0</v>
      </c>
      <c r="F6" s="2"/>
      <c r="G6">
        <v>4</v>
      </c>
      <c r="H6">
        <v>64</v>
      </c>
      <c r="I6" s="2">
        <f t="shared" si="0"/>
        <v>6.25E-2</v>
      </c>
      <c r="J6" s="2"/>
      <c r="K6">
        <v>3</v>
      </c>
      <c r="L6">
        <v>48</v>
      </c>
      <c r="M6" s="2">
        <f t="shared" si="1"/>
        <v>6.25E-2</v>
      </c>
      <c r="N6" s="2"/>
      <c r="O6">
        <v>6</v>
      </c>
      <c r="P6">
        <v>64</v>
      </c>
      <c r="Q6" s="2">
        <f t="shared" si="2"/>
        <v>9.375E-2</v>
      </c>
      <c r="R6" s="2"/>
      <c r="S6">
        <v>8</v>
      </c>
      <c r="T6">
        <v>64</v>
      </c>
      <c r="U6" s="2">
        <f t="shared" si="3"/>
        <v>0.125</v>
      </c>
    </row>
    <row r="7" spans="1:27" x14ac:dyDescent="0.25">
      <c r="A7">
        <v>12</v>
      </c>
      <c r="C7">
        <v>2</v>
      </c>
      <c r="D7">
        <v>100</v>
      </c>
      <c r="E7" s="2">
        <f t="shared" si="4"/>
        <v>0.02</v>
      </c>
      <c r="F7" s="2"/>
      <c r="G7">
        <v>17</v>
      </c>
      <c r="H7">
        <v>100</v>
      </c>
      <c r="I7" s="2">
        <f t="shared" si="0"/>
        <v>0.17</v>
      </c>
      <c r="J7" s="2"/>
      <c r="K7">
        <v>9</v>
      </c>
      <c r="L7">
        <v>86</v>
      </c>
      <c r="M7" s="2">
        <f t="shared" si="1"/>
        <v>0.10465116279069768</v>
      </c>
      <c r="N7" s="2"/>
      <c r="O7">
        <v>30</v>
      </c>
      <c r="P7">
        <v>100</v>
      </c>
      <c r="Q7" s="2">
        <f t="shared" si="2"/>
        <v>0.3</v>
      </c>
      <c r="R7" s="2"/>
      <c r="S7">
        <v>14</v>
      </c>
      <c r="T7">
        <v>100</v>
      </c>
      <c r="U7" s="2">
        <f t="shared" si="3"/>
        <v>0.14000000000000001</v>
      </c>
    </row>
    <row r="8" spans="1:27" x14ac:dyDescent="0.25">
      <c r="A8">
        <v>11</v>
      </c>
      <c r="C8">
        <v>7</v>
      </c>
      <c r="D8">
        <v>100</v>
      </c>
      <c r="E8" s="2">
        <f t="shared" si="4"/>
        <v>7.0000000000000007E-2</v>
      </c>
      <c r="F8" s="2"/>
      <c r="G8">
        <v>20</v>
      </c>
      <c r="H8">
        <v>100</v>
      </c>
      <c r="I8" s="2">
        <f t="shared" si="0"/>
        <v>0.2</v>
      </c>
      <c r="J8" s="2"/>
      <c r="K8">
        <v>16</v>
      </c>
      <c r="L8">
        <v>100</v>
      </c>
      <c r="M8" s="2">
        <f t="shared" si="1"/>
        <v>0.16</v>
      </c>
      <c r="N8" s="2"/>
      <c r="O8">
        <v>34</v>
      </c>
      <c r="P8">
        <v>100</v>
      </c>
      <c r="Q8" s="2">
        <f t="shared" si="2"/>
        <v>0.34</v>
      </c>
      <c r="R8" s="2"/>
      <c r="S8">
        <v>17</v>
      </c>
      <c r="T8">
        <v>100</v>
      </c>
      <c r="U8" s="2">
        <f t="shared" si="3"/>
        <v>0.17</v>
      </c>
    </row>
    <row r="9" spans="1:27" x14ac:dyDescent="0.25">
      <c r="A9">
        <v>10</v>
      </c>
      <c r="C9">
        <v>10</v>
      </c>
      <c r="D9">
        <v>143</v>
      </c>
      <c r="E9" s="2">
        <f t="shared" si="4"/>
        <v>6.9930069930069935E-2</v>
      </c>
      <c r="F9" s="2"/>
      <c r="G9">
        <v>22</v>
      </c>
      <c r="H9">
        <v>144</v>
      </c>
      <c r="I9" s="2">
        <f t="shared" si="0"/>
        <v>0.15277777777777779</v>
      </c>
      <c r="J9" s="2"/>
      <c r="K9">
        <v>19</v>
      </c>
      <c r="L9">
        <v>144</v>
      </c>
      <c r="M9" s="2">
        <f t="shared" si="1"/>
        <v>0.13194444444444445</v>
      </c>
      <c r="N9" s="2"/>
      <c r="O9">
        <v>27</v>
      </c>
      <c r="P9">
        <v>144</v>
      </c>
      <c r="Q9" s="2">
        <f t="shared" si="2"/>
        <v>0.1875</v>
      </c>
      <c r="R9" s="2"/>
      <c r="S9">
        <v>33</v>
      </c>
      <c r="T9">
        <v>144</v>
      </c>
      <c r="U9" s="2">
        <f t="shared" si="3"/>
        <v>0.22916666666666666</v>
      </c>
    </row>
    <row r="10" spans="1:27" x14ac:dyDescent="0.25">
      <c r="A10">
        <v>9</v>
      </c>
      <c r="C10">
        <v>0</v>
      </c>
      <c r="D10">
        <v>195</v>
      </c>
      <c r="E10" s="2">
        <f t="shared" si="4"/>
        <v>0</v>
      </c>
      <c r="F10" s="2"/>
      <c r="G10">
        <f>30+8</f>
        <v>38</v>
      </c>
      <c r="H10">
        <v>196</v>
      </c>
      <c r="I10" s="2">
        <f t="shared" si="0"/>
        <v>0.19387755102040816</v>
      </c>
      <c r="J10" s="2"/>
      <c r="K10">
        <v>57</v>
      </c>
      <c r="L10">
        <v>196</v>
      </c>
      <c r="M10" s="2">
        <f t="shared" si="1"/>
        <v>0.29081632653061223</v>
      </c>
      <c r="N10" s="2"/>
      <c r="O10">
        <v>63</v>
      </c>
      <c r="P10">
        <v>196</v>
      </c>
      <c r="Q10" s="2">
        <f t="shared" si="2"/>
        <v>0.32142857142857145</v>
      </c>
      <c r="R10" s="2"/>
      <c r="S10">
        <v>73</v>
      </c>
      <c r="T10">
        <v>196</v>
      </c>
      <c r="U10" s="2">
        <f t="shared" si="3"/>
        <v>0.37244897959183676</v>
      </c>
    </row>
    <row r="11" spans="1:27" x14ac:dyDescent="0.25">
      <c r="A11">
        <v>8</v>
      </c>
      <c r="C11">
        <v>0</v>
      </c>
      <c r="D11">
        <v>0</v>
      </c>
      <c r="E11" s="2"/>
      <c r="F11" s="2"/>
      <c r="G11">
        <v>49</v>
      </c>
      <c r="H11">
        <v>196</v>
      </c>
      <c r="I11" s="2">
        <f t="shared" si="0"/>
        <v>0.25</v>
      </c>
      <c r="J11" s="2"/>
      <c r="K11">
        <v>61</v>
      </c>
      <c r="L11">
        <v>196</v>
      </c>
      <c r="M11" s="2">
        <f t="shared" si="1"/>
        <v>0.31122448979591838</v>
      </c>
      <c r="N11" s="2"/>
      <c r="O11">
        <v>60</v>
      </c>
      <c r="P11">
        <v>196</v>
      </c>
      <c r="Q11" s="2">
        <f t="shared" si="2"/>
        <v>0.30612244897959184</v>
      </c>
      <c r="R11" s="2"/>
      <c r="S11">
        <v>61</v>
      </c>
      <c r="T11">
        <v>195</v>
      </c>
      <c r="U11" s="2">
        <f t="shared" si="3"/>
        <v>0.31282051282051282</v>
      </c>
    </row>
    <row r="12" spans="1:27" x14ac:dyDescent="0.25">
      <c r="A12">
        <v>7</v>
      </c>
      <c r="C12">
        <v>0</v>
      </c>
      <c r="D12">
        <v>138</v>
      </c>
      <c r="E12" s="2">
        <f t="shared" si="4"/>
        <v>0</v>
      </c>
      <c r="F12" s="2"/>
      <c r="G12">
        <v>57</v>
      </c>
      <c r="H12">
        <v>196</v>
      </c>
      <c r="I12" s="2">
        <f t="shared" si="0"/>
        <v>0.29081632653061223</v>
      </c>
      <c r="J12" s="2"/>
      <c r="K12">
        <v>66</v>
      </c>
      <c r="L12">
        <v>196</v>
      </c>
      <c r="M12" s="2">
        <f t="shared" si="1"/>
        <v>0.33673469387755101</v>
      </c>
      <c r="N12" s="2"/>
      <c r="O12">
        <v>96</v>
      </c>
      <c r="P12">
        <v>196</v>
      </c>
      <c r="Q12" s="2">
        <f t="shared" si="2"/>
        <v>0.48979591836734693</v>
      </c>
      <c r="R12" s="2"/>
      <c r="S12">
        <v>72</v>
      </c>
      <c r="T12">
        <v>196</v>
      </c>
      <c r="U12" s="2">
        <f t="shared" si="3"/>
        <v>0.36734693877551022</v>
      </c>
    </row>
    <row r="13" spans="1:27" x14ac:dyDescent="0.25">
      <c r="A13">
        <v>6</v>
      </c>
      <c r="C13">
        <v>27</v>
      </c>
      <c r="D13">
        <v>215</v>
      </c>
      <c r="E13" s="2">
        <f t="shared" si="4"/>
        <v>0.12558139534883722</v>
      </c>
      <c r="F13" s="2"/>
      <c r="G13">
        <v>90</v>
      </c>
      <c r="H13">
        <v>256</v>
      </c>
      <c r="I13" s="2">
        <f t="shared" si="0"/>
        <v>0.3515625</v>
      </c>
      <c r="J13" s="2"/>
      <c r="K13">
        <v>47</v>
      </c>
      <c r="L13">
        <v>112</v>
      </c>
      <c r="M13" s="2">
        <f t="shared" si="1"/>
        <v>0.41964285714285715</v>
      </c>
      <c r="N13" s="2"/>
      <c r="O13">
        <v>156</v>
      </c>
      <c r="P13">
        <v>256</v>
      </c>
      <c r="Q13" s="2">
        <f t="shared" si="2"/>
        <v>0.609375</v>
      </c>
      <c r="R13" s="2"/>
      <c r="S13">
        <v>114</v>
      </c>
      <c r="T13">
        <v>256</v>
      </c>
      <c r="U13" s="2">
        <f t="shared" si="3"/>
        <v>0.4453125</v>
      </c>
    </row>
    <row r="14" spans="1:27" x14ac:dyDescent="0.25">
      <c r="A14">
        <v>5</v>
      </c>
      <c r="C14">
        <f>53+1</f>
        <v>54</v>
      </c>
      <c r="D14">
        <v>321</v>
      </c>
      <c r="E14" s="2">
        <f t="shared" si="4"/>
        <v>0.16822429906542055</v>
      </c>
      <c r="F14" s="2"/>
      <c r="G14">
        <f>H14-180</f>
        <v>220</v>
      </c>
      <c r="H14">
        <v>400</v>
      </c>
      <c r="I14" s="2">
        <f t="shared" si="0"/>
        <v>0.55000000000000004</v>
      </c>
      <c r="J14" s="2"/>
      <c r="K14" t="s">
        <v>2</v>
      </c>
      <c r="L14">
        <v>98</v>
      </c>
      <c r="M14" s="2"/>
      <c r="N14" s="2"/>
      <c r="O14">
        <f>P14-126</f>
        <v>274</v>
      </c>
      <c r="P14">
        <v>400</v>
      </c>
      <c r="Q14" s="2">
        <f t="shared" si="2"/>
        <v>0.68500000000000005</v>
      </c>
      <c r="R14" s="2"/>
      <c r="S14">
        <v>194</v>
      </c>
      <c r="T14">
        <v>400</v>
      </c>
      <c r="U14" s="2">
        <f t="shared" si="3"/>
        <v>0.48499999999999999</v>
      </c>
    </row>
    <row r="15" spans="1:27" x14ac:dyDescent="0.25">
      <c r="A15">
        <v>4</v>
      </c>
      <c r="C15">
        <f>37+2</f>
        <v>39</v>
      </c>
      <c r="D15">
        <v>365</v>
      </c>
      <c r="E15" s="2">
        <f t="shared" si="4"/>
        <v>0.10684931506849316</v>
      </c>
      <c r="F15" s="2"/>
      <c r="G15">
        <f>H15-138</f>
        <v>262</v>
      </c>
      <c r="H15">
        <v>400</v>
      </c>
      <c r="I15" s="2">
        <f t="shared" si="0"/>
        <v>0.65500000000000003</v>
      </c>
      <c r="J15" s="2"/>
      <c r="K15">
        <f>L15-45</f>
        <v>53</v>
      </c>
      <c r="L15">
        <v>98</v>
      </c>
      <c r="M15" s="2">
        <f t="shared" si="1"/>
        <v>0.54081632653061229</v>
      </c>
      <c r="N15" s="2"/>
      <c r="O15">
        <f>P15-114</f>
        <v>286</v>
      </c>
      <c r="P15">
        <v>400</v>
      </c>
      <c r="Q15" s="2">
        <f t="shared" si="2"/>
        <v>0.71499999999999997</v>
      </c>
      <c r="R15" s="2"/>
      <c r="S15">
        <f>T15-111</f>
        <v>289</v>
      </c>
      <c r="T15">
        <v>400</v>
      </c>
      <c r="U15" s="2">
        <f t="shared" si="3"/>
        <v>0.72250000000000003</v>
      </c>
    </row>
    <row r="16" spans="1:27" x14ac:dyDescent="0.25">
      <c r="A16">
        <v>3</v>
      </c>
      <c r="C16">
        <f>146+3</f>
        <v>149</v>
      </c>
      <c r="D16">
        <v>400</v>
      </c>
      <c r="E16" s="2">
        <f t="shared" si="4"/>
        <v>0.3725</v>
      </c>
      <c r="F16" s="2"/>
      <c r="G16">
        <f>343+2</f>
        <v>345</v>
      </c>
      <c r="H16">
        <v>400</v>
      </c>
      <c r="I16" s="2">
        <f t="shared" si="0"/>
        <v>0.86250000000000004</v>
      </c>
      <c r="J16" s="2"/>
      <c r="K16">
        <v>287</v>
      </c>
      <c r="L16">
        <v>372</v>
      </c>
      <c r="M16" s="2">
        <f t="shared" si="1"/>
        <v>0.771505376344086</v>
      </c>
      <c r="N16" s="2"/>
      <c r="O16">
        <f>P16-74</f>
        <v>326</v>
      </c>
      <c r="P16">
        <v>400</v>
      </c>
      <c r="Q16" s="2">
        <f t="shared" si="2"/>
        <v>0.81499999999999995</v>
      </c>
      <c r="R16" s="2"/>
      <c r="S16">
        <f>T16-99</f>
        <v>301</v>
      </c>
      <c r="T16">
        <v>400</v>
      </c>
      <c r="U16" s="2">
        <f t="shared" si="3"/>
        <v>0.75249999999999995</v>
      </c>
    </row>
    <row r="17" spans="1:21" x14ac:dyDescent="0.25">
      <c r="A17">
        <v>2</v>
      </c>
      <c r="C17">
        <v>180</v>
      </c>
      <c r="D17">
        <v>400</v>
      </c>
      <c r="E17" s="2">
        <f t="shared" si="4"/>
        <v>0.45</v>
      </c>
      <c r="F17" s="2"/>
      <c r="G17">
        <v>352</v>
      </c>
      <c r="H17">
        <v>400</v>
      </c>
      <c r="I17" s="2">
        <f t="shared" si="0"/>
        <v>0.88</v>
      </c>
      <c r="J17" s="2"/>
      <c r="K17">
        <f>L17-31</f>
        <v>169</v>
      </c>
      <c r="L17">
        <v>200</v>
      </c>
      <c r="M17" s="2">
        <f t="shared" si="1"/>
        <v>0.84499999999999997</v>
      </c>
      <c r="N17" s="2"/>
      <c r="O17">
        <f>P17-37</f>
        <v>325</v>
      </c>
      <c r="P17">
        <v>362</v>
      </c>
      <c r="Q17" s="2">
        <f t="shared" si="2"/>
        <v>0.89779005524861877</v>
      </c>
      <c r="R17" s="2"/>
      <c r="S17">
        <f>T17-12</f>
        <v>88</v>
      </c>
      <c r="T17">
        <v>100</v>
      </c>
      <c r="U17" s="2">
        <f t="shared" si="3"/>
        <v>0.88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2017-03-10T18:01:34Z</dcterms:modified>
</cp:coreProperties>
</file>