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426"/>
  <workbookPr autoCompressPictures="0"/>
  <bookViews>
    <workbookView xWindow="3120" yWindow="0" windowWidth="21140" windowHeight="15540" tabRatio="581"/>
  </bookViews>
  <sheets>
    <sheet name="FloryRehner" sheetId="4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B9" i="4" l="1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19" i="4"/>
  <c r="C19" i="4"/>
  <c r="D19" i="4"/>
  <c r="B20" i="4"/>
  <c r="C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C32" i="4"/>
  <c r="D32" i="4"/>
  <c r="B33" i="4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B40" i="4"/>
  <c r="C40" i="4"/>
  <c r="D40" i="4"/>
  <c r="B41" i="4"/>
  <c r="C41" i="4"/>
  <c r="D41" i="4"/>
  <c r="B42" i="4"/>
  <c r="C42" i="4"/>
  <c r="D42" i="4"/>
  <c r="B43" i="4"/>
  <c r="C43" i="4"/>
  <c r="D43" i="4"/>
  <c r="B44" i="4"/>
  <c r="C44" i="4"/>
  <c r="D44" i="4"/>
  <c r="B45" i="4"/>
  <c r="C45" i="4"/>
  <c r="D45" i="4"/>
  <c r="B46" i="4"/>
  <c r="C46" i="4"/>
  <c r="D46" i="4"/>
  <c r="B47" i="4"/>
  <c r="C47" i="4"/>
  <c r="D47" i="4"/>
  <c r="B48" i="4"/>
  <c r="C48" i="4"/>
  <c r="D48" i="4"/>
  <c r="B49" i="4"/>
  <c r="C49" i="4"/>
  <c r="D49" i="4"/>
  <c r="B50" i="4"/>
  <c r="C50" i="4"/>
  <c r="D50" i="4"/>
  <c r="B51" i="4"/>
  <c r="C51" i="4"/>
  <c r="D51" i="4"/>
  <c r="B52" i="4"/>
  <c r="C52" i="4"/>
  <c r="D52" i="4"/>
  <c r="B53" i="4"/>
  <c r="C53" i="4"/>
  <c r="D53" i="4"/>
  <c r="B54" i="4"/>
  <c r="C54" i="4"/>
  <c r="D54" i="4"/>
  <c r="B55" i="4"/>
  <c r="C55" i="4"/>
  <c r="D55" i="4"/>
  <c r="B56" i="4"/>
  <c r="C56" i="4"/>
  <c r="D56" i="4"/>
  <c r="B57" i="4"/>
  <c r="C57" i="4"/>
  <c r="D57" i="4"/>
  <c r="B58" i="4"/>
  <c r="C58" i="4"/>
  <c r="D58" i="4"/>
  <c r="B59" i="4"/>
  <c r="C59" i="4"/>
  <c r="D59" i="4"/>
  <c r="B60" i="4"/>
  <c r="C60" i="4"/>
  <c r="D60" i="4"/>
  <c r="B61" i="4"/>
  <c r="C61" i="4"/>
  <c r="D61" i="4"/>
  <c r="B62" i="4"/>
  <c r="C62" i="4"/>
  <c r="D62" i="4"/>
  <c r="B63" i="4"/>
  <c r="C63" i="4"/>
  <c r="D63" i="4"/>
  <c r="B64" i="4"/>
  <c r="C64" i="4"/>
  <c r="D64" i="4"/>
  <c r="B65" i="4"/>
  <c r="C65" i="4"/>
  <c r="D65" i="4"/>
  <c r="B66" i="4"/>
  <c r="C66" i="4"/>
  <c r="D66" i="4"/>
  <c r="B67" i="4"/>
  <c r="C67" i="4"/>
  <c r="D67" i="4"/>
  <c r="B68" i="4"/>
  <c r="C68" i="4"/>
  <c r="D68" i="4"/>
  <c r="B69" i="4"/>
  <c r="C69" i="4"/>
  <c r="D69" i="4"/>
  <c r="B70" i="4"/>
  <c r="C70" i="4"/>
  <c r="D70" i="4"/>
  <c r="B71" i="4"/>
  <c r="C71" i="4"/>
  <c r="D71" i="4"/>
  <c r="B72" i="4"/>
  <c r="C72" i="4"/>
  <c r="D72" i="4"/>
  <c r="B73" i="4"/>
  <c r="C73" i="4"/>
  <c r="D73" i="4"/>
  <c r="B74" i="4"/>
  <c r="C74" i="4"/>
  <c r="D74" i="4"/>
  <c r="B75" i="4"/>
  <c r="C75" i="4"/>
  <c r="D75" i="4"/>
  <c r="B76" i="4"/>
  <c r="C76" i="4"/>
  <c r="D76" i="4"/>
  <c r="B77" i="4"/>
  <c r="C77" i="4"/>
  <c r="D77" i="4"/>
  <c r="B78" i="4"/>
  <c r="C78" i="4"/>
  <c r="D78" i="4"/>
  <c r="B79" i="4"/>
  <c r="C79" i="4"/>
  <c r="D79" i="4"/>
  <c r="B80" i="4"/>
  <c r="C80" i="4"/>
  <c r="D80" i="4"/>
  <c r="B81" i="4"/>
  <c r="C81" i="4"/>
  <c r="D81" i="4"/>
  <c r="B82" i="4"/>
  <c r="C82" i="4"/>
  <c r="D82" i="4"/>
  <c r="B83" i="4"/>
  <c r="C83" i="4"/>
  <c r="D83" i="4"/>
  <c r="B84" i="4"/>
  <c r="C84" i="4"/>
  <c r="D84" i="4"/>
  <c r="B85" i="4"/>
  <c r="C85" i="4"/>
  <c r="D85" i="4"/>
  <c r="B86" i="4"/>
  <c r="C86" i="4"/>
  <c r="D86" i="4"/>
  <c r="B87" i="4"/>
  <c r="C87" i="4"/>
  <c r="D87" i="4"/>
  <c r="B88" i="4"/>
  <c r="C88" i="4"/>
  <c r="D88" i="4"/>
  <c r="B89" i="4"/>
  <c r="C89" i="4"/>
  <c r="D89" i="4"/>
  <c r="B90" i="4"/>
  <c r="C90" i="4"/>
  <c r="D90" i="4"/>
  <c r="B91" i="4"/>
  <c r="C91" i="4"/>
  <c r="D91" i="4"/>
  <c r="B92" i="4"/>
  <c r="C92" i="4"/>
  <c r="D92" i="4"/>
  <c r="B93" i="4"/>
  <c r="C93" i="4"/>
  <c r="D93" i="4"/>
  <c r="B94" i="4"/>
  <c r="C94" i="4"/>
  <c r="D94" i="4"/>
  <c r="B95" i="4"/>
  <c r="C95" i="4"/>
  <c r="D95" i="4"/>
  <c r="B96" i="4"/>
  <c r="C96" i="4"/>
  <c r="D96" i="4"/>
  <c r="B97" i="4"/>
  <c r="C97" i="4"/>
  <c r="D97" i="4"/>
  <c r="B98" i="4"/>
  <c r="C98" i="4"/>
  <c r="D98" i="4"/>
  <c r="B99" i="4"/>
  <c r="C99" i="4"/>
  <c r="D99" i="4"/>
  <c r="B100" i="4"/>
  <c r="C100" i="4"/>
  <c r="D100" i="4"/>
  <c r="B101" i="4"/>
  <c r="C101" i="4"/>
  <c r="D101" i="4"/>
  <c r="B102" i="4"/>
  <c r="C102" i="4"/>
  <c r="D102" i="4"/>
  <c r="B103" i="4"/>
  <c r="C103" i="4"/>
  <c r="D103" i="4"/>
  <c r="B104" i="4"/>
  <c r="C104" i="4"/>
  <c r="D104" i="4"/>
  <c r="B105" i="4"/>
  <c r="C105" i="4"/>
  <c r="D105" i="4"/>
  <c r="B106" i="4"/>
  <c r="C106" i="4"/>
  <c r="D106" i="4"/>
  <c r="B107" i="4"/>
  <c r="C107" i="4"/>
  <c r="D107" i="4"/>
  <c r="B108" i="4"/>
  <c r="C108" i="4"/>
  <c r="D108" i="4"/>
  <c r="B109" i="4"/>
  <c r="C109" i="4"/>
  <c r="D109" i="4"/>
  <c r="B110" i="4"/>
  <c r="C110" i="4"/>
  <c r="D110" i="4"/>
  <c r="B111" i="4"/>
  <c r="C111" i="4"/>
  <c r="D111" i="4"/>
  <c r="B112" i="4"/>
  <c r="C112" i="4"/>
  <c r="D112" i="4"/>
  <c r="B113" i="4"/>
  <c r="C113" i="4"/>
  <c r="D113" i="4"/>
  <c r="B114" i="4"/>
  <c r="C114" i="4"/>
  <c r="D114" i="4"/>
  <c r="B115" i="4"/>
  <c r="C115" i="4"/>
  <c r="D115" i="4"/>
  <c r="B116" i="4"/>
  <c r="C116" i="4"/>
  <c r="D116" i="4"/>
  <c r="B117" i="4"/>
  <c r="C117" i="4"/>
  <c r="D117" i="4"/>
  <c r="B118" i="4"/>
  <c r="C118" i="4"/>
  <c r="D118" i="4"/>
  <c r="B119" i="4"/>
  <c r="C119" i="4"/>
  <c r="D119" i="4"/>
  <c r="B120" i="4"/>
  <c r="C120" i="4"/>
  <c r="D120" i="4"/>
  <c r="B121" i="4"/>
  <c r="C121" i="4"/>
  <c r="D121" i="4"/>
  <c r="B122" i="4"/>
  <c r="C122" i="4"/>
  <c r="D122" i="4"/>
  <c r="B123" i="4"/>
  <c r="C123" i="4"/>
  <c r="D123" i="4"/>
  <c r="B124" i="4"/>
  <c r="C124" i="4"/>
  <c r="D124" i="4"/>
  <c r="B125" i="4"/>
  <c r="C125" i="4"/>
  <c r="D125" i="4"/>
  <c r="B126" i="4"/>
  <c r="C126" i="4"/>
  <c r="D126" i="4"/>
  <c r="B127" i="4"/>
  <c r="C127" i="4"/>
  <c r="D127" i="4"/>
  <c r="B128" i="4"/>
  <c r="C128" i="4"/>
  <c r="D128" i="4"/>
  <c r="B129" i="4"/>
  <c r="C129" i="4"/>
  <c r="D129" i="4"/>
  <c r="B130" i="4"/>
  <c r="C130" i="4"/>
  <c r="D130" i="4"/>
  <c r="B131" i="4"/>
  <c r="C131" i="4"/>
  <c r="D131" i="4"/>
  <c r="B132" i="4"/>
  <c r="C132" i="4"/>
  <c r="D132" i="4"/>
  <c r="B133" i="4"/>
  <c r="C133" i="4"/>
  <c r="D133" i="4"/>
  <c r="B134" i="4"/>
  <c r="C134" i="4"/>
  <c r="D134" i="4"/>
  <c r="B11" i="4"/>
  <c r="C11" i="4"/>
  <c r="D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1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</calcChain>
</file>

<file path=xl/sharedStrings.xml><?xml version="1.0" encoding="utf-8"?>
<sst xmlns="http://schemas.openxmlformats.org/spreadsheetml/2006/main" count="24" uniqueCount="24">
  <si>
    <t>theta</t>
  </si>
  <si>
    <t>A</t>
  </si>
  <si>
    <t>D</t>
  </si>
  <si>
    <t>f</t>
  </si>
  <si>
    <t>R_H</t>
  </si>
  <si>
    <t>1/T</t>
  </si>
  <si>
    <t>T_Celsius</t>
  </si>
  <si>
    <t>Column C calculates the absolute temperature from Column B</t>
  </si>
  <si>
    <t xml:space="preserve">Column D calculates the temperature in celcius </t>
  </si>
  <si>
    <t>Column A provides the different values of phi, which is the independent variable</t>
  </si>
  <si>
    <t>Column E calculates RH assuming a collapsed volume fraction of 0.8 and a radius at T = 40 fiven by cell R5</t>
  </si>
  <si>
    <t>dH</t>
  </si>
  <si>
    <t>T (K)</t>
  </si>
  <si>
    <t>Column F calculates the hydrodynamic diameter dH</t>
  </si>
  <si>
    <t>vs</t>
  </si>
  <si>
    <t>C (chi2)</t>
  </si>
  <si>
    <t>R_40</t>
  </si>
  <si>
    <t>phi_0</t>
  </si>
  <si>
    <t>phi_40</t>
  </si>
  <si>
    <t>rho</t>
  </si>
  <si>
    <t>M0*NA</t>
  </si>
  <si>
    <t>Cell B9 calculates the prefactor in equation S1</t>
  </si>
  <si>
    <t>Column B calulates 1/T according to equations 3 and 4 in the main text</t>
  </si>
  <si>
    <t>phi (vol fraction)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</si>
</sst>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85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0" fillId="0" borderId="0" xfId="0" applyFill="1"/>
    <xf numFmtId="0" fontId="0" fillId="2" borderId="0" xfId="0" applyFill="1"/>
  </cellXfs>
  <cellStyles count="8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207648094621"/>
          <c:y val="0.0366197183098591"/>
          <c:w val="0.701585434732051"/>
          <c:h val="0.799023622047244"/>
        </c:manualLayout>
      </c:layout>
      <c:scatterChart>
        <c:scatterStyle val="lineMarker"/>
        <c:varyColors val="0"/>
        <c:ser>
          <c:idx val="3"/>
          <c:order val="0"/>
          <c:marker>
            <c:symbol val="none"/>
          </c:marker>
          <c:xVal>
            <c:numRef>
              <c:f>FloryRehner!$D$11:$D$134</c:f>
              <c:numCache>
                <c:formatCode>General</c:formatCode>
                <c:ptCount val="124"/>
                <c:pt idx="0">
                  <c:v>-174.0251829452279</c:v>
                </c:pt>
                <c:pt idx="1">
                  <c:v>-169.1263460519197</c:v>
                </c:pt>
                <c:pt idx="2">
                  <c:v>-164.2628176026406</c:v>
                </c:pt>
                <c:pt idx="3">
                  <c:v>-159.2814418160065</c:v>
                </c:pt>
                <c:pt idx="4">
                  <c:v>-154.1900308492608</c:v>
                </c:pt>
                <c:pt idx="5">
                  <c:v>-148.9973464130082</c:v>
                </c:pt>
                <c:pt idx="6">
                  <c:v>-143.7130665640912</c:v>
                </c:pt>
                <c:pt idx="7">
                  <c:v>-138.3477372539171</c:v>
                </c:pt>
                <c:pt idx="8">
                  <c:v>-132.9127085888314</c:v>
                </c:pt>
                <c:pt idx="9">
                  <c:v>-127.4200561745809</c:v>
                </c:pt>
                <c:pt idx="10">
                  <c:v>-121.8824883516846</c:v>
                </c:pt>
                <c:pt idx="11">
                  <c:v>-116.3132405645568</c:v>
                </c:pt>
                <c:pt idx="12">
                  <c:v>-110.7259585277591</c:v>
                </c:pt>
                <c:pt idx="13">
                  <c:v>-105.1345722333279</c:v>
                </c:pt>
                <c:pt idx="14">
                  <c:v>-99.55316317092101</c:v>
                </c:pt>
                <c:pt idx="15">
                  <c:v>-93.99582738427827</c:v>
                </c:pt>
                <c:pt idx="16">
                  <c:v>-88.47653715404698</c:v>
                </c:pt>
                <c:pt idx="17">
                  <c:v>-83.00900416650748</c:v>
                </c:pt>
                <c:pt idx="18">
                  <c:v>-77.60654699674001</c:v>
                </c:pt>
                <c:pt idx="19">
                  <c:v>-72.28196560311758</c:v>
                </c:pt>
                <c:pt idx="20">
                  <c:v>-67.04742530590692</c:v>
                </c:pt>
                <c:pt idx="21">
                  <c:v>-61.91435241507867</c:v>
                </c:pt>
                <c:pt idx="22">
                  <c:v>-56.89334329919981</c:v>
                </c:pt>
                <c:pt idx="23">
                  <c:v>-51.99408826329517</c:v>
                </c:pt>
                <c:pt idx="24">
                  <c:v>-47.22531115368195</c:v>
                </c:pt>
                <c:pt idx="25">
                  <c:v>-42.59472514826442</c:v>
                </c:pt>
                <c:pt idx="26">
                  <c:v>-38.10900474265662</c:v>
                </c:pt>
                <c:pt idx="27">
                  <c:v>-33.77377352640721</c:v>
                </c:pt>
                <c:pt idx="28">
                  <c:v>-29.59360696835802</c:v>
                </c:pt>
                <c:pt idx="29">
                  <c:v>-25.5720491129932</c:v>
                </c:pt>
                <c:pt idx="30">
                  <c:v>-21.71164183477035</c:v>
                </c:pt>
                <c:pt idx="31">
                  <c:v>-18.01396510844486</c:v>
                </c:pt>
                <c:pt idx="32">
                  <c:v>-14.47968663229756</c:v>
                </c:pt>
                <c:pt idx="33">
                  <c:v>-11.10861908334618</c:v>
                </c:pt>
                <c:pt idx="34">
                  <c:v>-7.899783283283</c:v>
                </c:pt>
                <c:pt idx="35">
                  <c:v>-4.851475605876203</c:v>
                </c:pt>
                <c:pt idx="36">
                  <c:v>-1.961338048520474</c:v>
                </c:pt>
                <c:pt idx="37">
                  <c:v>0.773570482443461</c:v>
                </c:pt>
                <c:pt idx="38">
                  <c:v>3.356702973718029</c:v>
                </c:pt>
                <c:pt idx="39">
                  <c:v>5.791954330721523</c:v>
                </c:pt>
                <c:pt idx="40">
                  <c:v>8.083593590794862</c:v>
                </c:pt>
                <c:pt idx="41">
                  <c:v>10.236199116053</c:v>
                </c:pt>
                <c:pt idx="42">
                  <c:v>12.25459739059073</c:v>
                </c:pt>
                <c:pt idx="43">
                  <c:v>14.14380588943237</c:v>
                </c:pt>
                <c:pt idx="44">
                  <c:v>15.90898034262636</c:v>
                </c:pt>
                <c:pt idx="45">
                  <c:v>17.55536658827555</c:v>
                </c:pt>
                <c:pt idx="46">
                  <c:v>19.08825709581487</c:v>
                </c:pt>
                <c:pt idx="47">
                  <c:v>20.51295214472964</c:v>
                </c:pt>
                <c:pt idx="48">
                  <c:v>21.83472556406599</c:v>
                </c:pt>
                <c:pt idx="49">
                  <c:v>23.0587948745171</c:v>
                </c:pt>
                <c:pt idx="50">
                  <c:v>24.1902956251771</c:v>
                </c:pt>
                <c:pt idx="51">
                  <c:v>25.23425968100747</c:v>
                </c:pt>
                <c:pt idx="52">
                  <c:v>26.19559719237134</c:v>
                </c:pt>
                <c:pt idx="53">
                  <c:v>27.07908196347171</c:v>
                </c:pt>
                <c:pt idx="54">
                  <c:v>27.88933993054326</c:v>
                </c:pt>
                <c:pt idx="55">
                  <c:v>28.63084046169467</c:v>
                </c:pt>
                <c:pt idx="56">
                  <c:v>29.30789019704389</c:v>
                </c:pt>
                <c:pt idx="57">
                  <c:v>29.92462915901461</c:v>
                </c:pt>
                <c:pt idx="58">
                  <c:v>30.4850288773734</c:v>
                </c:pt>
                <c:pt idx="59">
                  <c:v>30.99289229056291</c:v>
                </c:pt>
                <c:pt idx="60">
                  <c:v>31.45185520386286</c:v>
                </c:pt>
                <c:pt idx="61">
                  <c:v>31.86538910453078</c:v>
                </c:pt>
                <c:pt idx="62">
                  <c:v>32.23680515468152</c:v>
                </c:pt>
                <c:pt idx="63">
                  <c:v>32.56925920293031</c:v>
                </c:pt>
                <c:pt idx="64">
                  <c:v>32.8657576763145</c:v>
                </c:pt>
                <c:pt idx="65">
                  <c:v>33.12916423390817</c:v>
                </c:pt>
                <c:pt idx="66">
                  <c:v>33.36220708306354</c:v>
                </c:pt>
                <c:pt idx="67">
                  <c:v>33.56748687816253</c:v>
                </c:pt>
                <c:pt idx="68">
                  <c:v>33.74748514032751</c:v>
                </c:pt>
                <c:pt idx="69">
                  <c:v>33.90457315455421</c:v>
                </c:pt>
                <c:pt idx="70">
                  <c:v>34.04102131861629</c:v>
                </c:pt>
                <c:pt idx="71">
                  <c:v>34.15900893582937</c:v>
                </c:pt>
                <c:pt idx="72">
                  <c:v>34.26063446171366</c:v>
                </c:pt>
                <c:pt idx="73">
                  <c:v>34.34792623304946</c:v>
                </c:pt>
                <c:pt idx="74">
                  <c:v>34.42285372705942</c:v>
                </c:pt>
                <c:pt idx="75">
                  <c:v>34.48733941913707</c:v>
                </c:pt>
                <c:pt idx="76">
                  <c:v>34.54327132992455</c:v>
                </c:pt>
                <c:pt idx="77">
                  <c:v>34.5925163775222</c:v>
                </c:pt>
                <c:pt idx="78">
                  <c:v>34.63693467885741</c:v>
                </c:pt>
                <c:pt idx="79">
                  <c:v>34.67839497671912</c:v>
                </c:pt>
                <c:pt idx="80">
                  <c:v>34.71879140693073</c:v>
                </c:pt>
                <c:pt idx="81">
                  <c:v>34.76006186502644</c:v>
                </c:pt>
                <c:pt idx="82">
                  <c:v>34.80420828550564</c:v>
                </c:pt>
                <c:pt idx="83">
                  <c:v>34.85331921165107</c:v>
                </c:pt>
                <c:pt idx="84">
                  <c:v>34.9095951129774</c:v>
                </c:pt>
                <c:pt idx="85">
                  <c:v>34.97537700459974</c:v>
                </c:pt>
                <c:pt idx="86">
                  <c:v>35.05317904309561</c:v>
                </c:pt>
                <c:pt idx="87">
                  <c:v>35.14572592343603</c:v>
                </c:pt>
                <c:pt idx="88">
                  <c:v>35.2559960898576</c:v>
                </c:pt>
                <c:pt idx="89">
                  <c:v>35.38727201157621</c:v>
                </c:pt>
                <c:pt idx="90">
                  <c:v>35.54319907729825</c:v>
                </c:pt>
                <c:pt idx="91">
                  <c:v>35.72785505111329</c:v>
                </c:pt>
                <c:pt idx="92">
                  <c:v>35.94583253453737</c:v>
                </c:pt>
                <c:pt idx="93">
                  <c:v>36.20233753352681</c:v>
                </c:pt>
                <c:pt idx="94">
                  <c:v>36.50330808835082</c:v>
                </c:pt>
                <c:pt idx="95">
                  <c:v>36.85555806253149</c:v>
                </c:pt>
                <c:pt idx="96">
                  <c:v>37.26695270975471</c:v>
                </c:pt>
                <c:pt idx="97">
                  <c:v>37.74662469514078</c:v>
                </c:pt>
                <c:pt idx="98">
                  <c:v>38.3052420573851</c:v>
                </c:pt>
                <c:pt idx="99">
                  <c:v>38.95534348115893</c:v>
                </c:pt>
                <c:pt idx="100">
                  <c:v>39.71176168140414</c:v>
                </c:pt>
                <c:pt idx="101">
                  <c:v>40.5921634040796</c:v>
                </c:pt>
                <c:pt idx="102">
                  <c:v>41.61774563099652</c:v>
                </c:pt>
                <c:pt idx="103">
                  <c:v>42.81414377780186</c:v>
                </c:pt>
                <c:pt idx="104">
                  <c:v>44.21263177126315</c:v>
                </c:pt>
                <c:pt idx="105">
                  <c:v>45.85173041945416</c:v>
                </c:pt>
                <c:pt idx="106">
                  <c:v>47.77939702832776</c:v>
                </c:pt>
                <c:pt idx="107">
                  <c:v>50.05605878440861</c:v>
                </c:pt>
                <c:pt idx="108">
                  <c:v>52.7588980128508</c:v>
                </c:pt>
                <c:pt idx="109">
                  <c:v>55.98804101316176</c:v>
                </c:pt>
                <c:pt idx="110">
                  <c:v>59.87572325857274</c:v>
                </c:pt>
                <c:pt idx="111">
                  <c:v>64.60025919224631</c:v>
                </c:pt>
                <c:pt idx="112">
                  <c:v>70.4080593010059</c:v>
                </c:pt>
                <c:pt idx="113">
                  <c:v>77.64972030159549</c:v>
                </c:pt>
                <c:pt idx="114">
                  <c:v>86.8420207412301</c:v>
                </c:pt>
                <c:pt idx="115">
                  <c:v>98.78064876703485</c:v>
                </c:pt>
                <c:pt idx="116">
                  <c:v>114.76017647695</c:v>
                </c:pt>
                <c:pt idx="117">
                  <c:v>137.0438725743944</c:v>
                </c:pt>
                <c:pt idx="118">
                  <c:v>169.9950860611188</c:v>
                </c:pt>
                <c:pt idx="119">
                  <c:v>223.3029416479869</c:v>
                </c:pt>
                <c:pt idx="120">
                  <c:v>323.9080646363902</c:v>
                </c:pt>
                <c:pt idx="121">
                  <c:v>586.9899604953281</c:v>
                </c:pt>
                <c:pt idx="122">
                  <c:v>3384.544504675026</c:v>
                </c:pt>
                <c:pt idx="123">
                  <c:v>-772.706269313732</c:v>
                </c:pt>
              </c:numCache>
            </c:numRef>
          </c:xVal>
          <c:yVal>
            <c:numRef>
              <c:f>FloryRehner!$E$11:$E$130</c:f>
              <c:numCache>
                <c:formatCode>General</c:formatCode>
                <c:ptCount val="120"/>
                <c:pt idx="0">
                  <c:v>150.3928390848903</c:v>
                </c:pt>
                <c:pt idx="1">
                  <c:v>148.5347399093501</c:v>
                </c:pt>
                <c:pt idx="2">
                  <c:v>146.6995974953628</c:v>
                </c:pt>
                <c:pt idx="3">
                  <c:v>144.8871282128037</c:v>
                </c:pt>
                <c:pt idx="4">
                  <c:v>143.09705193579</c:v>
                </c:pt>
                <c:pt idx="5">
                  <c:v>141.3290919993862</c:v>
                </c:pt>
                <c:pt idx="6">
                  <c:v>139.5829751568436</c:v>
                </c:pt>
                <c:pt idx="7">
                  <c:v>137.85843153737</c:v>
                </c:pt>
                <c:pt idx="8">
                  <c:v>136.1551946044182</c:v>
                </c:pt>
                <c:pt idx="9">
                  <c:v>134.4730011144929</c:v>
                </c:pt>
                <c:pt idx="10">
                  <c:v>132.8115910764643</c:v>
                </c:pt>
                <c:pt idx="11">
                  <c:v>131.1707077113856</c:v>
                </c:pt>
                <c:pt idx="12">
                  <c:v>129.5500974128063</c:v>
                </c:pt>
                <c:pt idx="13">
                  <c:v>127.9495097075764</c:v>
                </c:pt>
                <c:pt idx="14">
                  <c:v>126.3686972171345</c:v>
                </c:pt>
                <c:pt idx="15">
                  <c:v>124.8074156192739</c:v>
                </c:pt>
                <c:pt idx="16">
                  <c:v>123.2654236103819</c:v>
                </c:pt>
                <c:pt idx="17">
                  <c:v>121.742482868145</c:v>
                </c:pt>
                <c:pt idx="18">
                  <c:v>120.2383580147147</c:v>
                </c:pt>
                <c:pt idx="19">
                  <c:v>118.7528165803294</c:v>
                </c:pt>
                <c:pt idx="20">
                  <c:v>117.2856289673843</c:v>
                </c:pt>
                <c:pt idx="21">
                  <c:v>115.8365684149467</c:v>
                </c:pt>
                <c:pt idx="22">
                  <c:v>114.4054109637085</c:v>
                </c:pt>
                <c:pt idx="23">
                  <c:v>112.9919354213722</c:v>
                </c:pt>
                <c:pt idx="24">
                  <c:v>111.5959233284651</c:v>
                </c:pt>
                <c:pt idx="25">
                  <c:v>110.2171589245746</c:v>
                </c:pt>
                <c:pt idx="26">
                  <c:v>108.8554291150021</c:v>
                </c:pt>
                <c:pt idx="27">
                  <c:v>107.5105234378276</c:v>
                </c:pt>
                <c:pt idx="28">
                  <c:v>106.1822340313821</c:v>
                </c:pt>
                <c:pt idx="29">
                  <c:v>104.8703556021215</c:v>
                </c:pt>
                <c:pt idx="30">
                  <c:v>103.5746853928975</c:v>
                </c:pt>
                <c:pt idx="31">
                  <c:v>102.2950231516205</c:v>
                </c:pt>
                <c:pt idx="32">
                  <c:v>101.0311711003097</c:v>
                </c:pt>
                <c:pt idx="33">
                  <c:v>99.78293390452552</c:v>
                </c:pt>
                <c:pt idx="34">
                  <c:v>98.55011864317968</c:v>
                </c:pt>
                <c:pt idx="35">
                  <c:v>97.33253477871841</c:v>
                </c:pt>
                <c:pt idx="36">
                  <c:v>96.12999412767391</c:v>
                </c:pt>
                <c:pt idx="37">
                  <c:v>94.94231083157963</c:v>
                </c:pt>
                <c:pt idx="38">
                  <c:v>93.7693013282451</c:v>
                </c:pt>
                <c:pt idx="39">
                  <c:v>92.61078432338526</c:v>
                </c:pt>
                <c:pt idx="40">
                  <c:v>91.46658076260081</c:v>
                </c:pt>
                <c:pt idx="41">
                  <c:v>90.33651380370434</c:v>
                </c:pt>
                <c:pt idx="42">
                  <c:v>89.2204087893885</c:v>
                </c:pt>
                <c:pt idx="43">
                  <c:v>88.118093220232</c:v>
                </c:pt>
                <c:pt idx="44">
                  <c:v>87.02939672803885</c:v>
                </c:pt>
                <c:pt idx="45">
                  <c:v>85.9541510495072</c:v>
                </c:pt>
                <c:pt idx="46">
                  <c:v>84.89219000022349</c:v>
                </c:pt>
                <c:pt idx="47">
                  <c:v>83.8433494489777</c:v>
                </c:pt>
                <c:pt idx="48">
                  <c:v>82.80746729239617</c:v>
                </c:pt>
                <c:pt idx="49">
                  <c:v>81.78438342988776</c:v>
                </c:pt>
                <c:pt idx="50">
                  <c:v>80.77393973889951</c:v>
                </c:pt>
                <c:pt idx="51">
                  <c:v>79.775980050478</c:v>
                </c:pt>
                <c:pt idx="52">
                  <c:v>78.79035012513271</c:v>
                </c:pt>
                <c:pt idx="53">
                  <c:v>77.8168976289976</c:v>
                </c:pt>
                <c:pt idx="54">
                  <c:v>76.8554721102871</c:v>
                </c:pt>
                <c:pt idx="55">
                  <c:v>75.90592497604308</c:v>
                </c:pt>
                <c:pt idx="56">
                  <c:v>74.96810946916917</c:v>
                </c:pt>
                <c:pt idx="57">
                  <c:v>74.04188064574864</c:v>
                </c:pt>
                <c:pt idx="58">
                  <c:v>73.12709535264266</c:v>
                </c:pt>
                <c:pt idx="59">
                  <c:v>72.22361220536528</c:v>
                </c:pt>
                <c:pt idx="60">
                  <c:v>71.33129156623183</c:v>
                </c:pt>
                <c:pt idx="61">
                  <c:v>70.4499955227771</c:v>
                </c:pt>
                <c:pt idx="62">
                  <c:v>69.57958786644055</c:v>
                </c:pt>
                <c:pt idx="63">
                  <c:v>68.71993407151427</c:v>
                </c:pt>
                <c:pt idx="64">
                  <c:v>67.87090127435175</c:v>
                </c:pt>
                <c:pt idx="65">
                  <c:v>67.03235825283289</c:v>
                </c:pt>
                <c:pt idx="66">
                  <c:v>66.20417540608312</c:v>
                </c:pt>
                <c:pt idx="67">
                  <c:v>65.38622473444291</c:v>
                </c:pt>
                <c:pt idx="68">
                  <c:v>64.57837981968487</c:v>
                </c:pt>
                <c:pt idx="69">
                  <c:v>63.78051580547506</c:v>
                </c:pt>
                <c:pt idx="70">
                  <c:v>62.99250937807602</c:v>
                </c:pt>
                <c:pt idx="71">
                  <c:v>62.21423874728792</c:v>
                </c:pt>
                <c:pt idx="72">
                  <c:v>61.4455836276253</c:v>
                </c:pt>
                <c:pt idx="73">
                  <c:v>60.68642521972642</c:v>
                </c:pt>
                <c:pt idx="74">
                  <c:v>59.93664619199222</c:v>
                </c:pt>
                <c:pt idx="75">
                  <c:v>59.19613066245213</c:v>
                </c:pt>
                <c:pt idx="76">
                  <c:v>58.46476418085398</c:v>
                </c:pt>
                <c:pt idx="77">
                  <c:v>57.74243371097515</c:v>
                </c:pt>
                <c:pt idx="78">
                  <c:v>57.02902761315234</c:v>
                </c:pt>
                <c:pt idx="79">
                  <c:v>56.32443562702695</c:v>
                </c:pt>
                <c:pt idx="80">
                  <c:v>55.628548854504</c:v>
                </c:pt>
                <c:pt idx="81">
                  <c:v>54.94125974292132</c:v>
                </c:pt>
                <c:pt idx="82">
                  <c:v>54.26246206842673</c:v>
                </c:pt>
                <c:pt idx="83">
                  <c:v>53.5920509195607</c:v>
                </c:pt>
                <c:pt idx="84">
                  <c:v>52.92992268104174</c:v>
                </c:pt>
                <c:pt idx="85">
                  <c:v>52.27597501775214</c:v>
                </c:pt>
                <c:pt idx="86">
                  <c:v>51.63010685892167</c:v>
                </c:pt>
                <c:pt idx="87">
                  <c:v>50.9922183825065</c:v>
                </c:pt>
                <c:pt idx="88">
                  <c:v>50.36221099976122</c:v>
                </c:pt>
                <c:pt idx="89">
                  <c:v>49.73998734000162</c:v>
                </c:pt>
                <c:pt idx="90">
                  <c:v>49.12545123555538</c:v>
                </c:pt>
                <c:pt idx="91">
                  <c:v>48.51850770689907</c:v>
                </c:pt>
                <c:pt idx="92">
                  <c:v>47.91906294797844</c:v>
                </c:pt>
                <c:pt idx="93">
                  <c:v>47.32702431171039</c:v>
                </c:pt>
                <c:pt idx="94">
                  <c:v>46.74230029566383</c:v>
                </c:pt>
                <c:pt idx="95">
                  <c:v>46.16480052791757</c:v>
                </c:pt>
                <c:pt idx="96">
                  <c:v>45.59443575309286</c:v>
                </c:pt>
                <c:pt idx="97">
                  <c:v>45.0311178185586</c:v>
                </c:pt>
                <c:pt idx="98">
                  <c:v>44.4747596608069</c:v>
                </c:pt>
                <c:pt idx="99">
                  <c:v>43.92527529199697</c:v>
                </c:pt>
                <c:pt idx="100">
                  <c:v>43.38257978666532</c:v>
                </c:pt>
                <c:pt idx="101">
                  <c:v>42.8465892686001</c:v>
                </c:pt>
                <c:pt idx="102">
                  <c:v>42.31722089787763</c:v>
                </c:pt>
                <c:pt idx="103">
                  <c:v>41.79439285805906</c:v>
                </c:pt>
                <c:pt idx="104">
                  <c:v>41.27802434354537</c:v>
                </c:pt>
                <c:pt idx="105">
                  <c:v>40.76803554708826</c:v>
                </c:pt>
                <c:pt idx="106">
                  <c:v>40.26434764745575</c:v>
                </c:pt>
                <c:pt idx="107">
                  <c:v>39.76688279724987</c:v>
                </c:pt>
                <c:pt idx="108">
                  <c:v>39.275564110875</c:v>
                </c:pt>
                <c:pt idx="109">
                  <c:v>38.79031565265486</c:v>
                </c:pt>
                <c:pt idx="110">
                  <c:v>38.31106242509622</c:v>
                </c:pt>
                <c:pt idx="111">
                  <c:v>37.8377303572977</c:v>
                </c:pt>
                <c:pt idx="112">
                  <c:v>37.3702462935018</c:v>
                </c:pt>
                <c:pt idx="113">
                  <c:v>36.90853798178826</c:v>
                </c:pt>
                <c:pt idx="114">
                  <c:v>36.45253406290723</c:v>
                </c:pt>
                <c:pt idx="115">
                  <c:v>36.00216405925029</c:v>
                </c:pt>
                <c:pt idx="116">
                  <c:v>35.55735836395786</c:v>
                </c:pt>
                <c:pt idx="117">
                  <c:v>35.1180482301611</c:v>
                </c:pt>
                <c:pt idx="118">
                  <c:v>34.68416576035673</c:v>
                </c:pt>
                <c:pt idx="119">
                  <c:v>34.25564389591316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94579992"/>
        <c:axId val="-1994550264"/>
      </c:scatterChart>
      <c:valAx>
        <c:axId val="-1994579992"/>
        <c:scaling>
          <c:orientation val="minMax"/>
          <c:max val="60.0"/>
          <c:min val="0.0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-1994550264"/>
        <c:crosses val="autoZero"/>
        <c:crossBetween val="midCat"/>
        <c:majorUnit val="10.0"/>
      </c:valAx>
      <c:valAx>
        <c:axId val="-1994550264"/>
        <c:scaling>
          <c:orientation val="minMax"/>
          <c:max val="100.0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</a:t>
                </a:r>
                <a:r>
                  <a:rPr lang="en-US" baseline="-25000"/>
                  <a:t>H</a:t>
                </a:r>
                <a:r>
                  <a:rPr lang="en-US"/>
                  <a:t>(nm)</a:t>
                </a:r>
              </a:p>
            </c:rich>
          </c:tx>
          <c:layout>
            <c:manualLayout>
              <c:xMode val="edge"/>
              <c:yMode val="edge"/>
              <c:x val="0.000945853990473413"/>
              <c:y val="0.311755556417517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-1994579992"/>
        <c:crossesAt val="0.0001"/>
        <c:crossBetween val="midCat"/>
        <c:majorUnit val="50.0"/>
      </c:valAx>
      <c:spPr>
        <a:ln w="19050" cmpd="sng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406400</xdr:colOff>
      <xdr:row>10</xdr:row>
      <xdr:rowOff>38100</xdr:rowOff>
    </xdr:from>
    <xdr:to>
      <xdr:col>17</xdr:col>
      <xdr:colOff>152400</xdr:colOff>
      <xdr:row>39</xdr:row>
      <xdr:rowOff>101600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tabSelected="1" workbookViewId="0">
      <selection activeCell="E8" sqref="E8"/>
    </sheetView>
  </sheetViews>
  <sheetFormatPr baseColWidth="10" defaultRowHeight="15" x14ac:dyDescent="0"/>
  <cols>
    <col min="1" max="1" width="15.5" customWidth="1"/>
    <col min="3" max="3" width="15.1640625" customWidth="1"/>
    <col min="4" max="4" width="18.5" customWidth="1"/>
  </cols>
  <sheetData>
    <row r="1" spans="1:18">
      <c r="A1" t="s">
        <v>22</v>
      </c>
      <c r="H1" t="s">
        <v>14</v>
      </c>
      <c r="I1">
        <v>18.100000000000001</v>
      </c>
      <c r="Q1" t="s">
        <v>1</v>
      </c>
      <c r="R1">
        <v>-1.35</v>
      </c>
    </row>
    <row r="2" spans="1:18">
      <c r="A2" t="s">
        <v>7</v>
      </c>
      <c r="H2" t="s">
        <v>20</v>
      </c>
      <c r="I2">
        <v>113</v>
      </c>
      <c r="Q2" t="s">
        <v>15</v>
      </c>
      <c r="R2">
        <v>0.36899999999999999</v>
      </c>
    </row>
    <row r="3" spans="1:18">
      <c r="A3" t="s">
        <v>8</v>
      </c>
      <c r="H3" t="s">
        <v>19</v>
      </c>
      <c r="I3">
        <v>1.1000000000000001</v>
      </c>
      <c r="Q3" t="s">
        <v>2</v>
      </c>
      <c r="R3">
        <v>0.14599999999999999</v>
      </c>
    </row>
    <row r="4" spans="1:18">
      <c r="A4" t="s">
        <v>9</v>
      </c>
      <c r="Q4" t="s">
        <v>0</v>
      </c>
      <c r="R4">
        <v>303.60000000000002</v>
      </c>
    </row>
    <row r="5" spans="1:18">
      <c r="A5" t="s">
        <v>10</v>
      </c>
      <c r="Q5" t="s">
        <v>16</v>
      </c>
      <c r="R5">
        <v>42.6</v>
      </c>
    </row>
    <row r="6" spans="1:18" ht="19" customHeight="1">
      <c r="A6" t="s">
        <v>13</v>
      </c>
      <c r="Q6" t="s">
        <v>3</v>
      </c>
      <c r="R6" s="1">
        <v>0.05</v>
      </c>
    </row>
    <row r="7" spans="1:18">
      <c r="Q7" t="s">
        <v>17</v>
      </c>
      <c r="R7" s="1">
        <v>0.03</v>
      </c>
    </row>
    <row r="8" spans="1:18">
      <c r="B8" t="s">
        <v>21</v>
      </c>
      <c r="Q8" s="3" t="s">
        <v>18</v>
      </c>
      <c r="R8">
        <v>0.44</v>
      </c>
    </row>
    <row r="9" spans="1:18">
      <c r="B9">
        <f>2*I3/I2*I1</f>
        <v>0.35238938053097352</v>
      </c>
    </row>
    <row r="10" spans="1:18">
      <c r="A10" t="s">
        <v>23</v>
      </c>
      <c r="B10" t="s">
        <v>5</v>
      </c>
      <c r="C10" t="s">
        <v>12</v>
      </c>
      <c r="D10" t="s">
        <v>6</v>
      </c>
      <c r="E10" t="s">
        <v>4</v>
      </c>
      <c r="F10" t="s">
        <v>11</v>
      </c>
      <c r="Q10" s="2"/>
    </row>
    <row r="11" spans="1:18">
      <c r="A11">
        <v>0.01</v>
      </c>
      <c r="B11">
        <f>1/R$4+1/(R$4*R$1)*(1/A11^2*(B$9*R$6*R$7*(A11/(2*R$7)-(A11/R$7)^(1/3))-A11-LN(1-A11))-0.5-R$2*A11-R$3*A11^2)</f>
        <v>1.0087273368825589E-2</v>
      </c>
      <c r="C11">
        <f t="shared" ref="C11:C74" si="0">1/B11</f>
        <v>99.134817054772157</v>
      </c>
      <c r="D11">
        <f>C11-273.16</f>
        <v>-174.02518294522787</v>
      </c>
      <c r="E11">
        <f>(R$8/A11)^(1/3)*R$5</f>
        <v>150.39283908489026</v>
      </c>
      <c r="F11">
        <f>E11*2</f>
        <v>300.78567816978051</v>
      </c>
    </row>
    <row r="12" spans="1:18">
      <c r="A12">
        <f>A11*1.038</f>
        <v>1.038E-2</v>
      </c>
      <c r="B12">
        <f t="shared" ref="B12:B75" si="1">1/R$4+1/(R$4*R$1)*(1/A12^2*(B$9*R$6*R$7*(A12/(2*R$7)-(A12/R$7)^(1/3))-A12-LN(1-A12))-0.5-R$2*A12-R$3*A12^2)</f>
        <v>9.6270802267130716E-3</v>
      </c>
      <c r="C12">
        <f t="shared" si="0"/>
        <v>103.87365394808029</v>
      </c>
      <c r="D12">
        <f t="shared" ref="D12:D75" si="2">C12-273</f>
        <v>-169.12634605191971</v>
      </c>
      <c r="E12">
        <f t="shared" ref="E12:E75" si="3">(R$8/A12)^(1/3)*R$5</f>
        <v>148.53473990935007</v>
      </c>
      <c r="F12">
        <f t="shared" ref="F12:F75" si="4">E12*2</f>
        <v>297.06947981870013</v>
      </c>
    </row>
    <row r="13" spans="1:18">
      <c r="A13">
        <f t="shared" ref="A13:A76" si="5">A12*1.038</f>
        <v>1.0774440000000001E-2</v>
      </c>
      <c r="B13">
        <f t="shared" si="1"/>
        <v>9.1964862244240421E-3</v>
      </c>
      <c r="C13">
        <f t="shared" si="0"/>
        <v>108.73718239735938</v>
      </c>
      <c r="D13">
        <f t="shared" si="2"/>
        <v>-164.26281760264061</v>
      </c>
      <c r="E13">
        <f t="shared" si="3"/>
        <v>146.69959749536284</v>
      </c>
      <c r="F13">
        <f t="shared" si="4"/>
        <v>293.39919499072568</v>
      </c>
    </row>
    <row r="14" spans="1:18">
      <c r="A14">
        <f t="shared" si="5"/>
        <v>1.1183868720000002E-2</v>
      </c>
      <c r="B14">
        <f t="shared" si="1"/>
        <v>8.7936394548902702E-3</v>
      </c>
      <c r="C14">
        <f t="shared" si="0"/>
        <v>113.71855818399349</v>
      </c>
      <c r="D14">
        <f t="shared" si="2"/>
        <v>-159.28144181600652</v>
      </c>
      <c r="E14">
        <f t="shared" si="3"/>
        <v>144.88712821280373</v>
      </c>
      <c r="F14">
        <f t="shared" si="4"/>
        <v>289.77425642560746</v>
      </c>
    </row>
    <row r="15" spans="1:18">
      <c r="A15">
        <f t="shared" si="5"/>
        <v>1.1608855731360002E-2</v>
      </c>
      <c r="B15">
        <f t="shared" si="1"/>
        <v>8.4168021181055767E-3</v>
      </c>
      <c r="C15">
        <f t="shared" si="0"/>
        <v>118.80996915073921</v>
      </c>
      <c r="D15">
        <f t="shared" si="2"/>
        <v>-154.19003084926078</v>
      </c>
      <c r="E15">
        <f t="shared" si="3"/>
        <v>143.09705193579003</v>
      </c>
      <c r="F15">
        <f t="shared" si="4"/>
        <v>286.19410387158007</v>
      </c>
    </row>
    <row r="16" spans="1:18">
      <c r="A16">
        <f t="shared" si="5"/>
        <v>1.2049992249151683E-2</v>
      </c>
      <c r="B16">
        <f t="shared" si="1"/>
        <v>8.0643435529262168E-3</v>
      </c>
      <c r="C16">
        <f t="shared" si="0"/>
        <v>124.00265358699176</v>
      </c>
      <c r="D16">
        <f t="shared" si="2"/>
        <v>-148.99734641300824</v>
      </c>
      <c r="E16">
        <f t="shared" si="3"/>
        <v>141.32909199938615</v>
      </c>
      <c r="F16">
        <f t="shared" si="4"/>
        <v>282.6581839987723</v>
      </c>
    </row>
    <row r="17" spans="1:6">
      <c r="A17">
        <f t="shared" si="5"/>
        <v>1.2507891954619446E-2</v>
      </c>
      <c r="B17">
        <f t="shared" si="1"/>
        <v>7.7347336921385658E-3</v>
      </c>
      <c r="C17">
        <f t="shared" si="0"/>
        <v>129.28693343590882</v>
      </c>
      <c r="D17">
        <f t="shared" si="2"/>
        <v>-143.71306656409118</v>
      </c>
      <c r="E17">
        <f t="shared" si="3"/>
        <v>139.58297515684364</v>
      </c>
      <c r="F17">
        <f t="shared" si="4"/>
        <v>279.16595031368729</v>
      </c>
    </row>
    <row r="18" spans="1:6">
      <c r="A18">
        <f t="shared" si="5"/>
        <v>1.2983191848894985E-2</v>
      </c>
      <c r="B18">
        <f t="shared" si="1"/>
        <v>7.4265369152074698E-3</v>
      </c>
      <c r="C18">
        <f t="shared" si="0"/>
        <v>134.65226274608287</v>
      </c>
      <c r="D18">
        <f t="shared" si="2"/>
        <v>-138.34773725391713</v>
      </c>
      <c r="E18">
        <f t="shared" si="3"/>
        <v>137.85843153736997</v>
      </c>
      <c r="F18">
        <f t="shared" si="4"/>
        <v>275.71686307473993</v>
      </c>
    </row>
    <row r="19" spans="1:6">
      <c r="A19">
        <f t="shared" si="5"/>
        <v>1.3476553139152995E-2</v>
      </c>
      <c r="B19">
        <f t="shared" si="1"/>
        <v>7.1384062745914008E-3</v>
      </c>
      <c r="C19">
        <f t="shared" si="0"/>
        <v>140.08729141116859</v>
      </c>
      <c r="D19">
        <f t="shared" si="2"/>
        <v>-132.91270858883141</v>
      </c>
      <c r="E19">
        <f t="shared" si="3"/>
        <v>136.15519460441823</v>
      </c>
      <c r="F19">
        <f t="shared" si="4"/>
        <v>272.31038920883645</v>
      </c>
    </row>
    <row r="20" spans="1:6">
      <c r="A20">
        <f t="shared" si="5"/>
        <v>1.398866215844081E-2</v>
      </c>
      <c r="B20">
        <f t="shared" si="1"/>
        <v>6.8690780730016601E-3</v>
      </c>
      <c r="C20">
        <f t="shared" si="0"/>
        <v>145.57994382541912</v>
      </c>
      <c r="D20">
        <f t="shared" si="2"/>
        <v>-127.42005617458088</v>
      </c>
      <c r="E20">
        <f t="shared" si="3"/>
        <v>134.47300111449294</v>
      </c>
      <c r="F20">
        <f t="shared" si="4"/>
        <v>268.94600222898589</v>
      </c>
    </row>
    <row r="21" spans="1:6">
      <c r="A21">
        <f t="shared" si="5"/>
        <v>1.4520231320461562E-2</v>
      </c>
      <c r="B21">
        <f t="shared" si="1"/>
        <v>6.6173667703530344E-3</v>
      </c>
      <c r="C21">
        <f t="shared" si="0"/>
        <v>151.1175116483154</v>
      </c>
      <c r="D21">
        <f t="shared" si="2"/>
        <v>-121.8824883516846</v>
      </c>
      <c r="E21">
        <f t="shared" si="3"/>
        <v>132.81159107646434</v>
      </c>
      <c r="F21">
        <f t="shared" si="4"/>
        <v>265.62318215292868</v>
      </c>
    </row>
    <row r="22" spans="1:6">
      <c r="A22">
        <f t="shared" si="5"/>
        <v>1.5072000110639101E-2</v>
      </c>
      <c r="B22">
        <f t="shared" si="1"/>
        <v>6.382160200409351E-3</v>
      </c>
      <c r="C22">
        <f t="shared" si="0"/>
        <v>156.68675943544321</v>
      </c>
      <c r="D22">
        <f t="shared" si="2"/>
        <v>-116.31324056455679</v>
      </c>
      <c r="E22">
        <f t="shared" si="3"/>
        <v>131.17070771138557</v>
      </c>
      <c r="F22">
        <f t="shared" si="4"/>
        <v>262.34141542277115</v>
      </c>
    </row>
    <row r="23" spans="1:6">
      <c r="A23">
        <f t="shared" si="5"/>
        <v>1.5644736114843388E-2</v>
      </c>
      <c r="B23">
        <f t="shared" si="1"/>
        <v>6.1624150783911001E-3</v>
      </c>
      <c r="C23">
        <f t="shared" si="0"/>
        <v>162.2740414722409</v>
      </c>
      <c r="D23">
        <f t="shared" si="2"/>
        <v>-110.7259585277591</v>
      </c>
      <c r="E23">
        <f t="shared" si="3"/>
        <v>129.55009741280628</v>
      </c>
      <c r="F23">
        <f t="shared" si="4"/>
        <v>259.10019482561256</v>
      </c>
    </row>
    <row r="24" spans="1:6">
      <c r="A24">
        <f t="shared" si="5"/>
        <v>1.6239236087207436E-2</v>
      </c>
      <c r="B24">
        <f t="shared" si="1"/>
        <v>5.957152781869833E-3</v>
      </c>
      <c r="C24">
        <f t="shared" si="0"/>
        <v>167.86542776667207</v>
      </c>
      <c r="D24">
        <f t="shared" si="2"/>
        <v>-105.13457223332793</v>
      </c>
      <c r="E24">
        <f t="shared" si="3"/>
        <v>127.94950970757642</v>
      </c>
      <c r="F24">
        <f t="shared" si="4"/>
        <v>255.89901941515285</v>
      </c>
    </row>
    <row r="25" spans="1:6">
      <c r="A25">
        <f t="shared" si="5"/>
        <v>1.6856327058521321E-2</v>
      </c>
      <c r="B25">
        <f t="shared" si="1"/>
        <v>5.7654553884164371E-3</v>
      </c>
      <c r="C25">
        <f t="shared" si="0"/>
        <v>173.44683682907899</v>
      </c>
      <c r="D25">
        <f t="shared" si="2"/>
        <v>-99.55316317092101</v>
      </c>
      <c r="E25">
        <f t="shared" si="3"/>
        <v>126.36869721713445</v>
      </c>
      <c r="F25">
        <f t="shared" si="4"/>
        <v>252.73739443426891</v>
      </c>
    </row>
    <row r="26" spans="1:6">
      <c r="A26">
        <f t="shared" si="5"/>
        <v>1.749686748674513E-2</v>
      </c>
      <c r="B26">
        <f t="shared" si="1"/>
        <v>5.5864619544191071E-3</v>
      </c>
      <c r="C26">
        <f t="shared" si="0"/>
        <v>179.00417261572173</v>
      </c>
      <c r="D26">
        <f t="shared" si="2"/>
        <v>-93.995827384278272</v>
      </c>
      <c r="E26">
        <f t="shared" si="3"/>
        <v>124.80741561927387</v>
      </c>
      <c r="F26">
        <f t="shared" si="4"/>
        <v>249.61483123854774</v>
      </c>
    </row>
    <row r="27" spans="1:6">
      <c r="A27">
        <f t="shared" si="5"/>
        <v>1.8161748451241445E-2</v>
      </c>
      <c r="B27">
        <f t="shared" si="1"/>
        <v>5.4193650204518266E-3</v>
      </c>
      <c r="C27">
        <f t="shared" si="0"/>
        <v>184.52346284595302</v>
      </c>
      <c r="D27">
        <f t="shared" si="2"/>
        <v>-88.47653715404698</v>
      </c>
      <c r="E27">
        <f t="shared" si="3"/>
        <v>123.26542361038192</v>
      </c>
      <c r="F27">
        <f t="shared" si="4"/>
        <v>246.53084722076383</v>
      </c>
    </row>
    <row r="28" spans="1:6">
      <c r="A28">
        <f t="shared" si="5"/>
        <v>1.8851894892388622E-2</v>
      </c>
      <c r="B28">
        <f t="shared" si="1"/>
        <v>5.2634073294525845E-3</v>
      </c>
      <c r="C28">
        <f t="shared" si="0"/>
        <v>189.99099583349252</v>
      </c>
      <c r="D28">
        <f t="shared" si="2"/>
        <v>-83.009004166507481</v>
      </c>
      <c r="E28">
        <f t="shared" si="3"/>
        <v>121.74248286814496</v>
      </c>
      <c r="F28">
        <f t="shared" si="4"/>
        <v>243.48496573628992</v>
      </c>
    </row>
    <row r="29" spans="1:6">
      <c r="A29">
        <f t="shared" si="5"/>
        <v>1.9568266898299391E-2</v>
      </c>
      <c r="B29">
        <f t="shared" si="1"/>
        <v>5.1178787448078709E-3</v>
      </c>
      <c r="C29">
        <f t="shared" si="0"/>
        <v>195.39345300325999</v>
      </c>
      <c r="D29">
        <f t="shared" si="2"/>
        <v>-77.606546996740008</v>
      </c>
      <c r="E29">
        <f t="shared" si="3"/>
        <v>120.23835801471471</v>
      </c>
      <c r="F29">
        <f t="shared" si="4"/>
        <v>240.47671602942941</v>
      </c>
    </row>
    <row r="30" spans="1:6">
      <c r="A30">
        <f t="shared" si="5"/>
        <v>2.0311861040434767E-2</v>
      </c>
      <c r="B30">
        <f t="shared" si="1"/>
        <v>4.9821133562053862E-3</v>
      </c>
      <c r="C30">
        <f t="shared" si="0"/>
        <v>200.71803439688242</v>
      </c>
      <c r="D30">
        <f t="shared" si="2"/>
        <v>-72.281965603117584</v>
      </c>
      <c r="E30">
        <f t="shared" si="3"/>
        <v>118.75281658032939</v>
      </c>
      <c r="F30">
        <f t="shared" si="4"/>
        <v>237.50563316065879</v>
      </c>
    </row>
    <row r="31" spans="1:6">
      <c r="A31">
        <f t="shared" si="5"/>
        <v>2.1083711759971289E-2</v>
      </c>
      <c r="B31">
        <f t="shared" si="1"/>
        <v>4.8554867618689742E-3</v>
      </c>
      <c r="C31">
        <f t="shared" si="0"/>
        <v>205.95257469409307</v>
      </c>
      <c r="D31">
        <f t="shared" si="2"/>
        <v>-67.047425305906927</v>
      </c>
      <c r="E31">
        <f t="shared" si="3"/>
        <v>117.28562896738434</v>
      </c>
      <c r="F31">
        <f t="shared" si="4"/>
        <v>234.57125793476868</v>
      </c>
    </row>
    <row r="32" spans="1:6">
      <c r="A32">
        <f t="shared" si="5"/>
        <v>2.1884892806850197E-2</v>
      </c>
      <c r="B32">
        <f t="shared" si="1"/>
        <v>4.7374135164622811E-3</v>
      </c>
      <c r="C32">
        <f t="shared" si="0"/>
        <v>211.08564758492133</v>
      </c>
      <c r="D32">
        <f t="shared" si="2"/>
        <v>-61.914352415078667</v>
      </c>
      <c r="E32">
        <f t="shared" si="3"/>
        <v>115.83656841494673</v>
      </c>
      <c r="F32">
        <f t="shared" si="4"/>
        <v>231.67313682989345</v>
      </c>
    </row>
    <row r="33" spans="1:6">
      <c r="A33">
        <f t="shared" si="5"/>
        <v>2.2716518733510504E-2</v>
      </c>
      <c r="B33">
        <f t="shared" si="1"/>
        <v>4.6273447346163923E-3</v>
      </c>
      <c r="C33">
        <f t="shared" si="0"/>
        <v>216.10665670080019</v>
      </c>
      <c r="D33">
        <f t="shared" si="2"/>
        <v>-56.893343299199813</v>
      </c>
      <c r="E33">
        <f t="shared" si="3"/>
        <v>114.40541096370848</v>
      </c>
      <c r="F33">
        <f t="shared" si="4"/>
        <v>228.81082192741695</v>
      </c>
    </row>
    <row r="34" spans="1:6">
      <c r="A34">
        <f t="shared" si="5"/>
        <v>2.3579746445383905E-2</v>
      </c>
      <c r="B34">
        <f t="shared" si="1"/>
        <v>4.5247658406140237E-3</v>
      </c>
      <c r="C34">
        <f t="shared" si="0"/>
        <v>221.00591173670483</v>
      </c>
      <c r="D34">
        <f t="shared" si="2"/>
        <v>-51.994088263295168</v>
      </c>
      <c r="E34">
        <f t="shared" si="3"/>
        <v>112.9919354213722</v>
      </c>
      <c r="F34">
        <f t="shared" si="4"/>
        <v>225.98387084274441</v>
      </c>
    </row>
    <row r="35" spans="1:6">
      <c r="A35">
        <f t="shared" si="5"/>
        <v>2.4475776810308495E-2</v>
      </c>
      <c r="B35">
        <f t="shared" si="1"/>
        <v>4.429194455365576E-3</v>
      </c>
      <c r="C35">
        <f t="shared" si="0"/>
        <v>225.77468884631804</v>
      </c>
      <c r="D35">
        <f t="shared" si="2"/>
        <v>-47.225311153681957</v>
      </c>
      <c r="E35">
        <f t="shared" si="3"/>
        <v>111.59592332846506</v>
      </c>
      <c r="F35">
        <f t="shared" si="4"/>
        <v>223.19184665693012</v>
      </c>
    </row>
    <row r="36" spans="1:6">
      <c r="A36">
        <f t="shared" si="5"/>
        <v>2.540585632910022E-2</v>
      </c>
      <c r="B36">
        <f t="shared" si="1"/>
        <v>4.340178412336671E-3</v>
      </c>
      <c r="C36">
        <f t="shared" si="0"/>
        <v>230.40527485173558</v>
      </c>
      <c r="D36">
        <f t="shared" si="2"/>
        <v>-42.594725148264416</v>
      </c>
      <c r="E36">
        <f t="shared" si="3"/>
        <v>110.21715892457462</v>
      </c>
      <c r="F36">
        <f t="shared" si="4"/>
        <v>220.43431784914924</v>
      </c>
    </row>
    <row r="37" spans="1:6">
      <c r="A37">
        <f t="shared" si="5"/>
        <v>2.6371278869606031E-2</v>
      </c>
      <c r="B37">
        <f t="shared" si="1"/>
        <v>4.2572938945761359E-3</v>
      </c>
      <c r="C37">
        <f t="shared" si="0"/>
        <v>234.89099525734338</v>
      </c>
      <c r="D37">
        <f t="shared" si="2"/>
        <v>-38.109004742656623</v>
      </c>
      <c r="E37">
        <f t="shared" si="3"/>
        <v>108.85542911500211</v>
      </c>
      <c r="F37">
        <f t="shared" si="4"/>
        <v>217.71085823000422</v>
      </c>
    </row>
    <row r="38" spans="1:6">
      <c r="A38">
        <f t="shared" si="5"/>
        <v>2.7373387466651061E-2</v>
      </c>
      <c r="B38">
        <f t="shared" si="1"/>
        <v>4.1801436855017481E-3</v>
      </c>
      <c r="C38">
        <f t="shared" si="0"/>
        <v>239.22622647359279</v>
      </c>
      <c r="D38">
        <f t="shared" si="2"/>
        <v>-33.773773526407211</v>
      </c>
      <c r="E38">
        <f t="shared" si="3"/>
        <v>107.5105234378276</v>
      </c>
      <c r="F38">
        <f t="shared" si="4"/>
        <v>215.0210468756552</v>
      </c>
    </row>
    <row r="39" spans="1:6">
      <c r="A39">
        <f t="shared" si="5"/>
        <v>2.8413576190383802E-2</v>
      </c>
      <c r="B39">
        <f t="shared" si="1"/>
        <v>4.108355526512418E-3</v>
      </c>
      <c r="C39">
        <f t="shared" si="0"/>
        <v>243.40639303164198</v>
      </c>
      <c r="D39">
        <f t="shared" si="2"/>
        <v>-29.593606968358017</v>
      </c>
      <c r="E39">
        <f t="shared" si="3"/>
        <v>106.18223403138208</v>
      </c>
      <c r="F39">
        <f t="shared" si="4"/>
        <v>212.36446806276416</v>
      </c>
    </row>
    <row r="40" spans="1:6">
      <c r="A40">
        <f t="shared" si="5"/>
        <v>2.9493292085618388E-2</v>
      </c>
      <c r="B40">
        <f t="shared" si="1"/>
        <v>4.0415805749313711E-3</v>
      </c>
      <c r="C40">
        <f t="shared" si="0"/>
        <v>247.4279508870068</v>
      </c>
      <c r="D40">
        <f t="shared" si="2"/>
        <v>-25.572049112993199</v>
      </c>
      <c r="E40">
        <f t="shared" si="3"/>
        <v>104.87035560212149</v>
      </c>
      <c r="F40">
        <f t="shared" si="4"/>
        <v>209.74071120424298</v>
      </c>
    </row>
    <row r="41" spans="1:6">
      <c r="A41">
        <f t="shared" si="5"/>
        <v>3.0614037184871889E-2</v>
      </c>
      <c r="B41">
        <f t="shared" si="1"/>
        <v>3.9794919561791636E-3</v>
      </c>
      <c r="C41">
        <f t="shared" si="0"/>
        <v>251.28835816522965</v>
      </c>
      <c r="D41">
        <f t="shared" si="2"/>
        <v>-21.711641834770347</v>
      </c>
      <c r="E41">
        <f t="shared" si="3"/>
        <v>103.57468539289748</v>
      </c>
      <c r="F41">
        <f t="shared" si="4"/>
        <v>207.14937078579496</v>
      </c>
    </row>
    <row r="42" spans="1:6">
      <c r="A42">
        <f t="shared" si="5"/>
        <v>3.1777370597897023E-2</v>
      </c>
      <c r="B42">
        <f t="shared" si="1"/>
        <v>3.9217834044334909E-3</v>
      </c>
      <c r="C42">
        <f t="shared" si="0"/>
        <v>254.98603489155514</v>
      </c>
      <c r="D42">
        <f t="shared" si="2"/>
        <v>-18.013965108444864</v>
      </c>
      <c r="E42">
        <f t="shared" si="3"/>
        <v>102.2950231516205</v>
      </c>
      <c r="F42">
        <f t="shared" si="4"/>
        <v>204.590046303241</v>
      </c>
    </row>
    <row r="43" spans="1:6">
      <c r="A43">
        <f t="shared" si="5"/>
        <v>3.2984910680617111E-2</v>
      </c>
      <c r="B43">
        <f t="shared" si="1"/>
        <v>3.8681679863882307E-3</v>
      </c>
      <c r="C43">
        <f t="shared" si="0"/>
        <v>258.52031336770244</v>
      </c>
      <c r="D43">
        <f t="shared" si="2"/>
        <v>-14.479686632297557</v>
      </c>
      <c r="E43">
        <f t="shared" si="3"/>
        <v>101.03117110030972</v>
      </c>
      <c r="F43">
        <f t="shared" si="4"/>
        <v>202.06234220061944</v>
      </c>
    </row>
    <row r="44" spans="1:6">
      <c r="A44">
        <f t="shared" si="5"/>
        <v>3.4238337286480562E-2</v>
      </c>
      <c r="B44">
        <f t="shared" si="1"/>
        <v>3.8183769030499218E-3</v>
      </c>
      <c r="C44">
        <f t="shared" si="0"/>
        <v>261.89138091665382</v>
      </c>
      <c r="D44">
        <f t="shared" si="2"/>
        <v>-11.108619083346184</v>
      </c>
      <c r="E44">
        <f t="shared" si="3"/>
        <v>99.782933904525521</v>
      </c>
      <c r="F44">
        <f t="shared" si="4"/>
        <v>199.56586780905104</v>
      </c>
    </row>
    <row r="45" spans="1:6">
      <c r="A45">
        <f t="shared" si="5"/>
        <v>3.5539394103366824E-2</v>
      </c>
      <c r="B45">
        <f t="shared" si="1"/>
        <v>3.7721583648065759E-3</v>
      </c>
      <c r="C45">
        <f t="shared" si="0"/>
        <v>265.100216716717</v>
      </c>
      <c r="D45">
        <f t="shared" si="2"/>
        <v>-7.8997832832829999</v>
      </c>
      <c r="E45">
        <f t="shared" si="3"/>
        <v>98.550118643179687</v>
      </c>
      <c r="F45">
        <f t="shared" si="4"/>
        <v>197.10023728635937</v>
      </c>
    </row>
    <row r="46" spans="1:6">
      <c r="A46">
        <f t="shared" si="5"/>
        <v>3.6889891079294766E-2</v>
      </c>
      <c r="B46">
        <f t="shared" si="1"/>
        <v>3.7292765353062448E-3</v>
      </c>
      <c r="C46">
        <f t="shared" si="0"/>
        <v>268.1485243941238</v>
      </c>
      <c r="D46">
        <f t="shared" si="2"/>
        <v>-4.8514756058762032</v>
      </c>
      <c r="E46">
        <f t="shared" si="3"/>
        <v>97.332534778718411</v>
      </c>
      <c r="F46">
        <f t="shared" si="4"/>
        <v>194.66506955743682</v>
      </c>
    </row>
    <row r="47" spans="1:6">
      <c r="A47">
        <f t="shared" si="5"/>
        <v>3.8291706940307965E-2</v>
      </c>
      <c r="B47">
        <f t="shared" si="1"/>
        <v>3.6895105399355047E-3</v>
      </c>
      <c r="C47">
        <f t="shared" si="0"/>
        <v>271.03866195147953</v>
      </c>
      <c r="D47">
        <f t="shared" si="2"/>
        <v>-1.9613380485204743</v>
      </c>
      <c r="E47">
        <f t="shared" si="3"/>
        <v>96.12999412767391</v>
      </c>
      <c r="F47">
        <f t="shared" si="4"/>
        <v>192.25998825534782</v>
      </c>
    </row>
    <row r="48" spans="1:6">
      <c r="A48">
        <f t="shared" si="5"/>
        <v>3.9746791804039672E-2</v>
      </c>
      <c r="B48">
        <f t="shared" si="1"/>
        <v>3.6526535349551865E-3</v>
      </c>
      <c r="C48">
        <f t="shared" si="0"/>
        <v>273.77357048244346</v>
      </c>
      <c r="D48">
        <f t="shared" si="2"/>
        <v>0.77357048244346061</v>
      </c>
      <c r="E48">
        <f t="shared" si="3"/>
        <v>94.942310831579633</v>
      </c>
      <c r="F48">
        <f t="shared" si="4"/>
        <v>189.88462166315927</v>
      </c>
    </row>
    <row r="49" spans="1:6">
      <c r="A49">
        <f t="shared" si="5"/>
        <v>4.1257169892593183E-2</v>
      </c>
      <c r="B49">
        <f t="shared" si="1"/>
        <v>3.6185118335816217E-3</v>
      </c>
      <c r="C49">
        <f t="shared" si="0"/>
        <v>276.35670297371803</v>
      </c>
      <c r="D49">
        <f t="shared" si="2"/>
        <v>3.3567029737180292</v>
      </c>
      <c r="E49">
        <f t="shared" si="3"/>
        <v>93.769301328245092</v>
      </c>
      <c r="F49">
        <f t="shared" si="4"/>
        <v>187.53860265649018</v>
      </c>
    </row>
    <row r="50" spans="1:6">
      <c r="A50">
        <f t="shared" si="5"/>
        <v>4.2824942348511724E-2</v>
      </c>
      <c r="B50">
        <f t="shared" si="1"/>
        <v>3.5869040855236937E-3</v>
      </c>
      <c r="C50">
        <f t="shared" si="0"/>
        <v>278.79195433072152</v>
      </c>
      <c r="D50">
        <f t="shared" si="2"/>
        <v>5.7919543307215235</v>
      </c>
      <c r="E50">
        <f t="shared" si="3"/>
        <v>92.610784323385261</v>
      </c>
      <c r="F50">
        <f t="shared" si="4"/>
        <v>185.22156864677052</v>
      </c>
    </row>
    <row r="51" spans="1:6">
      <c r="A51">
        <f t="shared" si="5"/>
        <v>4.4452290157755169E-2</v>
      </c>
      <c r="B51">
        <f t="shared" si="1"/>
        <v>3.5576605067025469E-3</v>
      </c>
      <c r="C51">
        <f t="shared" si="0"/>
        <v>281.08359359079486</v>
      </c>
      <c r="D51">
        <f t="shared" si="2"/>
        <v>8.0835935907948624</v>
      </c>
      <c r="E51">
        <f t="shared" si="3"/>
        <v>91.466580762600813</v>
      </c>
      <c r="F51">
        <f t="shared" si="4"/>
        <v>182.93316152520163</v>
      </c>
    </row>
    <row r="52" spans="1:6">
      <c r="A52">
        <f t="shared" si="5"/>
        <v>4.614147718374987E-2</v>
      </c>
      <c r="B52">
        <f t="shared" si="1"/>
        <v>3.5306221560693261E-3</v>
      </c>
      <c r="C52">
        <f t="shared" si="0"/>
        <v>283.236199116053</v>
      </c>
      <c r="D52">
        <f t="shared" si="2"/>
        <v>10.236199116053001</v>
      </c>
      <c r="E52">
        <f t="shared" si="3"/>
        <v>90.336513803704335</v>
      </c>
      <c r="F52">
        <f t="shared" si="4"/>
        <v>180.67302760740867</v>
      </c>
    </row>
    <row r="53" spans="1:6">
      <c r="A53">
        <f t="shared" si="5"/>
        <v>4.7894853316732364E-2</v>
      </c>
      <c r="B53">
        <f t="shared" si="1"/>
        <v>3.5056402566256608E-3</v>
      </c>
      <c r="C53">
        <f t="shared" si="0"/>
        <v>285.25459739059073</v>
      </c>
      <c r="D53">
        <f t="shared" si="2"/>
        <v>12.254597390590732</v>
      </c>
      <c r="E53">
        <f t="shared" si="3"/>
        <v>89.2204087893885</v>
      </c>
      <c r="F53">
        <f t="shared" si="4"/>
        <v>178.440817578777</v>
      </c>
    </row>
    <row r="54" spans="1:6">
      <c r="A54">
        <f t="shared" si="5"/>
        <v>4.9714857742768195E-2</v>
      </c>
      <c r="B54">
        <f t="shared" si="1"/>
        <v>3.4825755579246595E-3</v>
      </c>
      <c r="C54">
        <f t="shared" si="0"/>
        <v>287.14380588943237</v>
      </c>
      <c r="D54">
        <f t="shared" si="2"/>
        <v>14.143805889432372</v>
      </c>
      <c r="E54">
        <f t="shared" si="3"/>
        <v>88.118093220231998</v>
      </c>
      <c r="F54">
        <f t="shared" si="4"/>
        <v>176.236186440464</v>
      </c>
    </row>
    <row r="55" spans="1:6">
      <c r="A55">
        <f t="shared" si="5"/>
        <v>5.1604022336993391E-2</v>
      </c>
      <c r="B55">
        <f t="shared" si="1"/>
        <v>3.4612977374883541E-3</v>
      </c>
      <c r="C55">
        <f t="shared" si="0"/>
        <v>288.90898034262636</v>
      </c>
      <c r="D55">
        <f t="shared" si="2"/>
        <v>15.908980342626364</v>
      </c>
      <c r="E55">
        <f t="shared" si="3"/>
        <v>87.029396728038847</v>
      </c>
      <c r="F55">
        <f t="shared" si="4"/>
        <v>174.05879345607769</v>
      </c>
    </row>
    <row r="56" spans="1:6">
      <c r="A56">
        <f t="shared" si="5"/>
        <v>5.3564975185799141E-2</v>
      </c>
      <c r="B56">
        <f t="shared" si="1"/>
        <v>3.4416848387351447E-3</v>
      </c>
      <c r="C56">
        <f t="shared" si="0"/>
        <v>290.55536658827555</v>
      </c>
      <c r="D56">
        <f t="shared" si="2"/>
        <v>17.555366588275547</v>
      </c>
      <c r="E56">
        <f t="shared" si="3"/>
        <v>85.954151049507217</v>
      </c>
      <c r="F56">
        <f t="shared" si="4"/>
        <v>171.90830209901443</v>
      </c>
    </row>
    <row r="57" spans="1:6">
      <c r="A57">
        <f t="shared" si="5"/>
        <v>5.5600444242859509E-2</v>
      </c>
      <c r="B57">
        <f t="shared" si="1"/>
        <v>3.4236227431490547E-3</v>
      </c>
      <c r="C57">
        <f t="shared" si="0"/>
        <v>292.08825709581487</v>
      </c>
      <c r="D57">
        <f t="shared" si="2"/>
        <v>19.088257095814868</v>
      </c>
      <c r="E57">
        <f t="shared" si="3"/>
        <v>84.892190000223493</v>
      </c>
      <c r="F57">
        <f t="shared" si="4"/>
        <v>169.78438000044699</v>
      </c>
    </row>
    <row r="58" spans="1:6">
      <c r="A58">
        <f t="shared" si="5"/>
        <v>5.7713261124088172E-2</v>
      </c>
      <c r="B58">
        <f t="shared" si="1"/>
        <v>3.407004674556595E-3</v>
      </c>
      <c r="C58">
        <f t="shared" si="0"/>
        <v>293.51295214472964</v>
      </c>
      <c r="D58">
        <f t="shared" si="2"/>
        <v>20.512952144729638</v>
      </c>
      <c r="E58">
        <f t="shared" si="3"/>
        <v>83.843349448977705</v>
      </c>
      <c r="F58">
        <f t="shared" si="4"/>
        <v>167.68669889795541</v>
      </c>
    </row>
    <row r="59" spans="1:6">
      <c r="A59">
        <f t="shared" si="5"/>
        <v>5.9906365046803522E-2</v>
      </c>
      <c r="B59">
        <f t="shared" si="1"/>
        <v>3.3917307335044745E-3</v>
      </c>
      <c r="C59">
        <f t="shared" si="0"/>
        <v>294.83472556406599</v>
      </c>
      <c r="D59">
        <f t="shared" si="2"/>
        <v>21.834725564065991</v>
      </c>
      <c r="E59">
        <f t="shared" si="3"/>
        <v>82.807467292396169</v>
      </c>
      <c r="F59">
        <f t="shared" si="4"/>
        <v>165.61493458479234</v>
      </c>
    </row>
    <row r="60" spans="1:6">
      <c r="A60">
        <f t="shared" si="5"/>
        <v>6.2182806918582058E-2</v>
      </c>
      <c r="B60">
        <f t="shared" si="1"/>
        <v>3.3777074598437262E-3</v>
      </c>
      <c r="C60">
        <f t="shared" si="0"/>
        <v>296.0587948745171</v>
      </c>
      <c r="D60">
        <f t="shared" si="2"/>
        <v>23.058794874517105</v>
      </c>
      <c r="E60">
        <f t="shared" si="3"/>
        <v>81.784383429887768</v>
      </c>
      <c r="F60">
        <f t="shared" si="4"/>
        <v>163.56876685977554</v>
      </c>
    </row>
    <row r="61" spans="1:6">
      <c r="A61">
        <f t="shared" si="5"/>
        <v>6.4545753581488174E-2</v>
      </c>
      <c r="B61">
        <f t="shared" si="1"/>
        <v>3.3648474217382314E-3</v>
      </c>
      <c r="C61">
        <f t="shared" si="0"/>
        <v>297.1902956251771</v>
      </c>
      <c r="D61">
        <f t="shared" si="2"/>
        <v>24.1902956251771</v>
      </c>
      <c r="E61">
        <f t="shared" si="3"/>
        <v>80.773939738899514</v>
      </c>
      <c r="F61">
        <f t="shared" si="4"/>
        <v>161.54787947779903</v>
      </c>
    </row>
    <row r="62" spans="1:6">
      <c r="A62">
        <f t="shared" si="5"/>
        <v>6.6998492217584721E-2</v>
      </c>
      <c r="B62">
        <f t="shared" si="1"/>
        <v>3.3530688294148496E-3</v>
      </c>
      <c r="C62">
        <f t="shared" si="0"/>
        <v>298.23425968100747</v>
      </c>
      <c r="D62">
        <f t="shared" si="2"/>
        <v>25.234259681007472</v>
      </c>
      <c r="E62">
        <f t="shared" si="3"/>
        <v>79.775980050477997</v>
      </c>
      <c r="F62">
        <f t="shared" si="4"/>
        <v>159.55196010095599</v>
      </c>
    </row>
    <row r="63" spans="1:6">
      <c r="A63">
        <f t="shared" si="5"/>
        <v>6.9544434921852943E-2</v>
      </c>
      <c r="B63">
        <f t="shared" si="1"/>
        <v>3.3422951720677835E-3</v>
      </c>
      <c r="C63">
        <f t="shared" si="0"/>
        <v>299.19559719237134</v>
      </c>
      <c r="D63">
        <f t="shared" si="2"/>
        <v>26.195597192371338</v>
      </c>
      <c r="E63">
        <f t="shared" si="3"/>
        <v>78.790350125132719</v>
      </c>
      <c r="F63">
        <f t="shared" si="4"/>
        <v>157.58070025026544</v>
      </c>
    </row>
    <row r="64" spans="1:6">
      <c r="A64">
        <f t="shared" si="5"/>
        <v>7.2187123448883353E-2</v>
      </c>
      <c r="B64">
        <f t="shared" si="1"/>
        <v>3.3324548764173071E-3</v>
      </c>
      <c r="C64">
        <f t="shared" si="0"/>
        <v>300.07908196347171</v>
      </c>
      <c r="D64">
        <f t="shared" si="2"/>
        <v>27.079081963471708</v>
      </c>
      <c r="E64">
        <f t="shared" si="3"/>
        <v>77.816897628997594</v>
      </c>
      <c r="F64">
        <f t="shared" si="4"/>
        <v>155.63379525799519</v>
      </c>
    </row>
    <row r="65" spans="1:6">
      <c r="A65">
        <f t="shared" si="5"/>
        <v>7.4930234139940918E-2</v>
      </c>
      <c r="B65">
        <f t="shared" si="1"/>
        <v>3.3234809855039668E-3</v>
      </c>
      <c r="C65">
        <f t="shared" si="0"/>
        <v>300.88933993054326</v>
      </c>
      <c r="D65">
        <f t="shared" si="2"/>
        <v>27.889339930543258</v>
      </c>
      <c r="E65">
        <f t="shared" si="3"/>
        <v>76.855472110287096</v>
      </c>
      <c r="F65">
        <f t="shared" si="4"/>
        <v>153.71094422057419</v>
      </c>
    </row>
    <row r="66" spans="1:6">
      <c r="A66">
        <f t="shared" si="5"/>
        <v>7.777758303725868E-2</v>
      </c>
      <c r="B66">
        <f t="shared" si="1"/>
        <v>3.3153108563744298E-3</v>
      </c>
      <c r="C66">
        <f t="shared" si="0"/>
        <v>301.63084046169467</v>
      </c>
      <c r="D66">
        <f t="shared" si="2"/>
        <v>28.630840461694675</v>
      </c>
      <c r="E66">
        <f t="shared" si="3"/>
        <v>75.905924976043082</v>
      </c>
      <c r="F66">
        <f t="shared" si="4"/>
        <v>151.81184995208616</v>
      </c>
    </row>
    <row r="67" spans="1:6">
      <c r="A67">
        <f t="shared" si="5"/>
        <v>8.0733131192674515E-2</v>
      </c>
      <c r="B67">
        <f t="shared" si="1"/>
        <v>3.3078858753842026E-3</v>
      </c>
      <c r="C67">
        <f t="shared" si="0"/>
        <v>302.30789019704389</v>
      </c>
      <c r="D67">
        <f t="shared" si="2"/>
        <v>29.307890197043889</v>
      </c>
      <c r="E67">
        <f t="shared" si="3"/>
        <v>74.968109469169178</v>
      </c>
      <c r="F67">
        <f t="shared" si="4"/>
        <v>149.93621893833836</v>
      </c>
    </row>
    <row r="68" spans="1:6">
      <c r="A68">
        <f t="shared" si="5"/>
        <v>8.3800990177996151E-2</v>
      </c>
      <c r="B68">
        <f t="shared" si="1"/>
        <v>3.3011511899056207E-3</v>
      </c>
      <c r="C68">
        <f t="shared" si="0"/>
        <v>302.92462915901461</v>
      </c>
      <c r="D68">
        <f t="shared" si="2"/>
        <v>29.924629159014614</v>
      </c>
      <c r="E68">
        <f t="shared" si="3"/>
        <v>74.041880645748648</v>
      </c>
      <c r="F68">
        <f t="shared" si="4"/>
        <v>148.0837612914973</v>
      </c>
    </row>
    <row r="69" spans="1:6">
      <c r="A69">
        <f t="shared" si="5"/>
        <v>8.6985427804760013E-2</v>
      </c>
      <c r="B69">
        <f t="shared" si="1"/>
        <v>3.2950554552859395E-3</v>
      </c>
      <c r="C69">
        <f t="shared" si="0"/>
        <v>303.4850288773734</v>
      </c>
      <c r="D69">
        <f t="shared" si="2"/>
        <v>30.485028877373395</v>
      </c>
      <c r="E69">
        <f t="shared" si="3"/>
        <v>73.127095352642655</v>
      </c>
      <c r="F69">
        <f t="shared" si="4"/>
        <v>146.25419070528531</v>
      </c>
    </row>
    <row r="70" spans="1:6">
      <c r="A70">
        <f t="shared" si="5"/>
        <v>9.0290874061340898E-2</v>
      </c>
      <c r="B70">
        <f t="shared" si="1"/>
        <v>3.2895505959533379E-3</v>
      </c>
      <c r="C70">
        <f t="shared" si="0"/>
        <v>303.99289229056291</v>
      </c>
      <c r="D70">
        <f t="shared" si="2"/>
        <v>30.992892290562907</v>
      </c>
      <c r="E70">
        <f t="shared" si="3"/>
        <v>72.223612205365285</v>
      </c>
      <c r="F70">
        <f t="shared" si="4"/>
        <v>144.44722441073057</v>
      </c>
    </row>
    <row r="71" spans="1:6">
      <c r="A71">
        <f t="shared" si="5"/>
        <v>9.3721927275671857E-2</v>
      </c>
      <c r="B71">
        <f t="shared" si="1"/>
        <v>3.2845915796124604E-3</v>
      </c>
      <c r="C71">
        <f t="shared" si="0"/>
        <v>304.45185520386286</v>
      </c>
      <c r="D71">
        <f t="shared" si="2"/>
        <v>31.451855203862863</v>
      </c>
      <c r="E71">
        <f t="shared" si="3"/>
        <v>71.331291566231826</v>
      </c>
      <c r="F71">
        <f t="shared" si="4"/>
        <v>142.66258313246365</v>
      </c>
    </row>
    <row r="72" spans="1:6">
      <c r="A72">
        <f t="shared" si="5"/>
        <v>9.7283360512147393E-2</v>
      </c>
      <c r="B72">
        <f t="shared" si="1"/>
        <v>3.280136203513495E-3</v>
      </c>
      <c r="C72">
        <f t="shared" si="0"/>
        <v>304.86538910453078</v>
      </c>
      <c r="D72">
        <f t="shared" si="2"/>
        <v>31.865389104530777</v>
      </c>
      <c r="E72">
        <f t="shared" si="3"/>
        <v>70.449995522777115</v>
      </c>
      <c r="F72">
        <f t="shared" si="4"/>
        <v>140.89999104555423</v>
      </c>
    </row>
    <row r="73" spans="1:6">
      <c r="A73">
        <f t="shared" si="5"/>
        <v>0.100980128211609</v>
      </c>
      <c r="B73">
        <f t="shared" si="1"/>
        <v>3.2761448918102814E-3</v>
      </c>
      <c r="C73">
        <f t="shared" si="0"/>
        <v>305.23680515468152</v>
      </c>
      <c r="D73">
        <f t="shared" si="2"/>
        <v>32.23680515468152</v>
      </c>
      <c r="E73">
        <f t="shared" si="3"/>
        <v>69.579587866440548</v>
      </c>
      <c r="F73">
        <f t="shared" si="4"/>
        <v>139.1591757328811</v>
      </c>
    </row>
    <row r="74" spans="1:6">
      <c r="A74">
        <f t="shared" si="5"/>
        <v>0.10481737308365015</v>
      </c>
      <c r="B74">
        <f t="shared" si="1"/>
        <v>3.2725805030534637E-3</v>
      </c>
      <c r="C74">
        <f t="shared" si="0"/>
        <v>305.56925920293031</v>
      </c>
      <c r="D74">
        <f t="shared" si="2"/>
        <v>32.569259202930311</v>
      </c>
      <c r="E74">
        <f t="shared" si="3"/>
        <v>68.719934071514274</v>
      </c>
      <c r="F74">
        <f t="shared" si="4"/>
        <v>137.43986814302855</v>
      </c>
    </row>
    <row r="75" spans="1:6">
      <c r="A75">
        <f t="shared" si="5"/>
        <v>0.10880043326082886</v>
      </c>
      <c r="B75">
        <f t="shared" si="1"/>
        <v>3.2694081468846864E-3</v>
      </c>
      <c r="C75">
        <f t="shared" ref="C75:C134" si="6">1/B75</f>
        <v>305.8657576763145</v>
      </c>
      <c r="D75">
        <f t="shared" si="2"/>
        <v>32.865757676314502</v>
      </c>
      <c r="E75">
        <f t="shared" si="3"/>
        <v>67.870901274351752</v>
      </c>
      <c r="F75">
        <f t="shared" si="4"/>
        <v>135.7418025487035</v>
      </c>
    </row>
    <row r="76" spans="1:6">
      <c r="A76">
        <f t="shared" si="5"/>
        <v>0.11293484972474035</v>
      </c>
      <c r="B76">
        <f t="shared" ref="B76:B134" si="7">1/R$4+1/(R$4*R$1)*(1/A76^2*(B$9*R$6*R$7*(A76/(2*R$7)-(A76/R$7)^(1/3))-A76-LN(1-A76))-0.5-R$2*A76-R$3*A76^2)</f>
        <v>3.2665950090136355E-3</v>
      </c>
      <c r="C76">
        <f t="shared" si="6"/>
        <v>306.12916423390817</v>
      </c>
      <c r="D76">
        <f t="shared" ref="D76:D134" si="8">C76-273</f>
        <v>33.12916423390817</v>
      </c>
      <c r="E76">
        <f t="shared" ref="E76:E134" si="9">(R$8/A76)^(1/3)*R$5</f>
        <v>67.032358252832893</v>
      </c>
      <c r="F76">
        <f t="shared" ref="F76:F134" si="10">E76*2</f>
        <v>134.06471650566579</v>
      </c>
    </row>
    <row r="77" spans="1:6">
      <c r="A77">
        <f t="shared" ref="A77:A134" si="11">A76*1.038</f>
        <v>0.11722637401428049</v>
      </c>
      <c r="B77">
        <f t="shared" si="7"/>
        <v>3.2641101835673599E-3</v>
      </c>
      <c r="C77">
        <f t="shared" si="6"/>
        <v>306.36220708306354</v>
      </c>
      <c r="D77">
        <f t="shared" si="8"/>
        <v>33.362207083063538</v>
      </c>
      <c r="E77">
        <f t="shared" si="9"/>
        <v>66.204175406083124</v>
      </c>
      <c r="F77">
        <f t="shared" si="10"/>
        <v>132.40835081216625</v>
      </c>
    </row>
    <row r="78" spans="1:6">
      <c r="A78">
        <f t="shared" si="11"/>
        <v>0.12168097622682315</v>
      </c>
      <c r="B78">
        <f t="shared" si="7"/>
        <v>3.2619245119017617E-3</v>
      </c>
      <c r="C78">
        <f t="shared" si="6"/>
        <v>306.56748687816253</v>
      </c>
      <c r="D78">
        <f t="shared" si="8"/>
        <v>33.567486878162526</v>
      </c>
      <c r="E78">
        <f t="shared" si="9"/>
        <v>65.386224734442919</v>
      </c>
      <c r="F78">
        <f t="shared" si="10"/>
        <v>130.77244946888584</v>
      </c>
    </row>
    <row r="79" spans="1:6">
      <c r="A79">
        <f t="shared" si="11"/>
        <v>0.12630485332344243</v>
      </c>
      <c r="B79">
        <f t="shared" si="7"/>
        <v>3.2600104269560055E-3</v>
      </c>
      <c r="C79">
        <f t="shared" si="6"/>
        <v>306.74748514032751</v>
      </c>
      <c r="D79">
        <f t="shared" si="8"/>
        <v>33.747485140327512</v>
      </c>
      <c r="E79">
        <f t="shared" si="9"/>
        <v>64.578379819684869</v>
      </c>
      <c r="F79">
        <f t="shared" si="10"/>
        <v>129.15675963936974</v>
      </c>
    </row>
    <row r="80" spans="1:6">
      <c r="A80">
        <f t="shared" si="11"/>
        <v>0.13110443774973324</v>
      </c>
      <c r="B80">
        <f t="shared" si="7"/>
        <v>3.2583418022135808E-3</v>
      </c>
      <c r="C80">
        <f t="shared" si="6"/>
        <v>306.90457315455421</v>
      </c>
      <c r="D80">
        <f t="shared" si="8"/>
        <v>33.904573154554214</v>
      </c>
      <c r="E80">
        <f t="shared" si="9"/>
        <v>63.780515805475069</v>
      </c>
      <c r="F80">
        <f t="shared" si="10"/>
        <v>127.56103161095014</v>
      </c>
    </row>
    <row r="81" spans="1:6">
      <c r="A81">
        <f t="shared" si="11"/>
        <v>0.13608640638422312</v>
      </c>
      <c r="B81">
        <f t="shared" si="7"/>
        <v>3.2568938043047368E-3</v>
      </c>
      <c r="C81">
        <f t="shared" si="6"/>
        <v>307.04102131861629</v>
      </c>
      <c r="D81">
        <f t="shared" si="8"/>
        <v>34.041021318616288</v>
      </c>
      <c r="E81">
        <f t="shared" si="9"/>
        <v>62.992509378076029</v>
      </c>
      <c r="F81">
        <f t="shared" si="10"/>
        <v>125.98501875615206</v>
      </c>
    </row>
    <row r="82" spans="1:6">
      <c r="A82">
        <f t="shared" si="11"/>
        <v>0.1412576898268236</v>
      </c>
      <c r="B82">
        <f t="shared" si="7"/>
        <v>3.2556427482448242E-3</v>
      </c>
      <c r="C82">
        <f t="shared" si="6"/>
        <v>307.15900893582938</v>
      </c>
      <c r="D82">
        <f t="shared" si="8"/>
        <v>34.159008935829377</v>
      </c>
      <c r="E82">
        <f t="shared" si="9"/>
        <v>62.214238747287922</v>
      </c>
      <c r="F82">
        <f t="shared" si="10"/>
        <v>124.42847749457584</v>
      </c>
    </row>
    <row r="83" spans="1:6">
      <c r="A83">
        <f t="shared" si="11"/>
        <v>0.14662548204024289</v>
      </c>
      <c r="B83">
        <f t="shared" si="7"/>
        <v>3.2545659542488688E-3</v>
      </c>
      <c r="C83">
        <f t="shared" si="6"/>
        <v>307.26063446171366</v>
      </c>
      <c r="D83">
        <f t="shared" si="8"/>
        <v>34.260634461713664</v>
      </c>
      <c r="E83">
        <f t="shared" si="9"/>
        <v>61.445583627625297</v>
      </c>
      <c r="F83">
        <f t="shared" si="10"/>
        <v>122.89116725525059</v>
      </c>
    </row>
    <row r="84" spans="1:6">
      <c r="A84">
        <f t="shared" si="11"/>
        <v>0.15219725035777212</v>
      </c>
      <c r="B84">
        <f t="shared" si="7"/>
        <v>3.2536416049924496E-3</v>
      </c>
      <c r="C84">
        <f t="shared" si="6"/>
        <v>307.34792623304946</v>
      </c>
      <c r="D84">
        <f t="shared" si="8"/>
        <v>34.347926233049463</v>
      </c>
      <c r="E84">
        <f t="shared" si="9"/>
        <v>60.686425219726424</v>
      </c>
      <c r="F84">
        <f t="shared" si="10"/>
        <v>121.37285043945285</v>
      </c>
    </row>
    <row r="85" spans="1:6">
      <c r="A85">
        <f t="shared" si="11"/>
        <v>0.15798074587136746</v>
      </c>
      <c r="B85">
        <f t="shared" si="7"/>
        <v>3.2528486021011125E-3</v>
      </c>
      <c r="C85">
        <f t="shared" si="6"/>
        <v>307.42285372705942</v>
      </c>
      <c r="D85">
        <f t="shared" si="8"/>
        <v>34.422853727059419</v>
      </c>
      <c r="E85">
        <f t="shared" si="9"/>
        <v>59.936646191992217</v>
      </c>
      <c r="F85">
        <f t="shared" si="10"/>
        <v>119.87329238398443</v>
      </c>
    </row>
    <row r="86" spans="1:6">
      <c r="A86">
        <f t="shared" si="11"/>
        <v>0.16398401421447942</v>
      </c>
      <c r="B86">
        <f t="shared" si="7"/>
        <v>3.2521664205396651E-3</v>
      </c>
      <c r="C86">
        <f t="shared" si="6"/>
        <v>307.48733941913707</v>
      </c>
      <c r="D86">
        <f t="shared" si="8"/>
        <v>34.487339419137072</v>
      </c>
      <c r="E86">
        <f t="shared" si="9"/>
        <v>59.196130662452134</v>
      </c>
      <c r="F86">
        <f t="shared" si="10"/>
        <v>118.39226132490427</v>
      </c>
    </row>
    <row r="87" spans="1:6">
      <c r="A87">
        <f t="shared" si="11"/>
        <v>0.17021540675462965</v>
      </c>
      <c r="B87">
        <f t="shared" si="7"/>
        <v>3.2515749594379051E-3</v>
      </c>
      <c r="C87">
        <f t="shared" si="6"/>
        <v>307.54327132992455</v>
      </c>
      <c r="D87">
        <f t="shared" si="8"/>
        <v>34.543271329924551</v>
      </c>
      <c r="E87">
        <f t="shared" si="9"/>
        <v>58.464764180853976</v>
      </c>
      <c r="F87">
        <f t="shared" si="10"/>
        <v>116.92952836170795</v>
      </c>
    </row>
    <row r="88" spans="1:6">
      <c r="A88">
        <f t="shared" si="11"/>
        <v>0.17668359221130558</v>
      </c>
      <c r="B88">
        <f t="shared" si="7"/>
        <v>3.2510543877233176E-3</v>
      </c>
      <c r="C88">
        <f t="shared" si="6"/>
        <v>307.5925163775222</v>
      </c>
      <c r="D88">
        <f t="shared" si="8"/>
        <v>34.592516377522202</v>
      </c>
      <c r="E88">
        <f t="shared" si="9"/>
        <v>57.742433710975156</v>
      </c>
      <c r="F88">
        <f t="shared" si="10"/>
        <v>115.48486742195031</v>
      </c>
    </row>
    <row r="89" spans="1:6">
      <c r="A89">
        <f t="shared" si="11"/>
        <v>0.18339756871533519</v>
      </c>
      <c r="B89">
        <f t="shared" si="7"/>
        <v>3.2505849827294026E-3</v>
      </c>
      <c r="C89">
        <f t="shared" si="6"/>
        <v>307.63693467885741</v>
      </c>
      <c r="D89">
        <f t="shared" si="8"/>
        <v>34.636934678857415</v>
      </c>
      <c r="E89">
        <f t="shared" si="9"/>
        <v>57.029027613152337</v>
      </c>
      <c r="F89">
        <f t="shared" si="10"/>
        <v>114.05805522630467</v>
      </c>
    </row>
    <row r="90" spans="1:6">
      <c r="A90">
        <f t="shared" si="11"/>
        <v>0.19036667632651794</v>
      </c>
      <c r="B90">
        <f t="shared" si="7"/>
        <v>3.2501469597033821E-3</v>
      </c>
      <c r="C90">
        <f t="shared" si="6"/>
        <v>307.67839497671912</v>
      </c>
      <c r="D90">
        <f t="shared" si="8"/>
        <v>34.678394976719119</v>
      </c>
      <c r="E90">
        <f t="shared" si="9"/>
        <v>56.324435627026951</v>
      </c>
      <c r="F90">
        <f t="shared" si="10"/>
        <v>112.6488712540539</v>
      </c>
    </row>
    <row r="91" spans="1:6">
      <c r="A91">
        <f t="shared" si="11"/>
        <v>0.19760061002692561</v>
      </c>
      <c r="B91">
        <f t="shared" si="7"/>
        <v>3.2497202898395272E-3</v>
      </c>
      <c r="C91">
        <f t="shared" si="6"/>
        <v>307.71879140693073</v>
      </c>
      <c r="D91">
        <f t="shared" si="8"/>
        <v>34.718791406930734</v>
      </c>
      <c r="E91">
        <f t="shared" si="9"/>
        <v>55.628548854504011</v>
      </c>
      <c r="F91">
        <f t="shared" si="10"/>
        <v>111.25709770900802</v>
      </c>
    </row>
    <row r="92" spans="1:6">
      <c r="A92">
        <f t="shared" si="11"/>
        <v>0.20510943320794878</v>
      </c>
      <c r="B92">
        <f t="shared" si="7"/>
        <v>3.2492845041036137E-3</v>
      </c>
      <c r="C92">
        <f t="shared" si="6"/>
        <v>307.76006186502644</v>
      </c>
      <c r="D92">
        <f t="shared" si="8"/>
        <v>34.760061865026444</v>
      </c>
      <c r="E92">
        <f t="shared" si="9"/>
        <v>54.941259742921325</v>
      </c>
      <c r="F92">
        <f t="shared" si="10"/>
        <v>109.88251948584265</v>
      </c>
    </row>
    <row r="93" spans="1:6">
      <c r="A93">
        <f t="shared" si="11"/>
        <v>0.21290359166985084</v>
      </c>
      <c r="B93">
        <f t="shared" si="7"/>
        <v>3.2488184796760282E-3</v>
      </c>
      <c r="C93">
        <f t="shared" si="6"/>
        <v>307.80420828550564</v>
      </c>
      <c r="D93">
        <f t="shared" si="8"/>
        <v>34.804208285505638</v>
      </c>
      <c r="E93">
        <f t="shared" si="9"/>
        <v>54.262462068426736</v>
      </c>
      <c r="F93">
        <f t="shared" si="10"/>
        <v>108.52492413685347</v>
      </c>
    </row>
    <row r="94" spans="1:6">
      <c r="A94">
        <f t="shared" si="11"/>
        <v>0.22099392815330518</v>
      </c>
      <c r="B94">
        <f t="shared" si="7"/>
        <v>3.248300205308145E-3</v>
      </c>
      <c r="C94">
        <f t="shared" si="6"/>
        <v>307.85331921165107</v>
      </c>
      <c r="D94">
        <f t="shared" si="8"/>
        <v>34.853319211651069</v>
      </c>
      <c r="E94">
        <f t="shared" si="9"/>
        <v>53.592050919560705</v>
      </c>
      <c r="F94">
        <f t="shared" si="10"/>
        <v>107.18410183912141</v>
      </c>
    </row>
    <row r="95" spans="1:6">
      <c r="A95">
        <f t="shared" si="11"/>
        <v>0.22939169742313079</v>
      </c>
      <c r="B95">
        <f t="shared" si="7"/>
        <v>3.2477065212374511E-3</v>
      </c>
      <c r="C95">
        <f t="shared" si="6"/>
        <v>307.9095951129774</v>
      </c>
      <c r="D95">
        <f t="shared" si="8"/>
        <v>34.909595112977399</v>
      </c>
      <c r="E95">
        <f t="shared" si="9"/>
        <v>52.929922681041738</v>
      </c>
      <c r="F95">
        <f t="shared" si="10"/>
        <v>105.85984536208348</v>
      </c>
    </row>
    <row r="96" spans="1:6">
      <c r="A96">
        <f t="shared" si="11"/>
        <v>0.23810858192520976</v>
      </c>
      <c r="B96">
        <f t="shared" si="7"/>
        <v>3.2470128285127958E-3</v>
      </c>
      <c r="C96">
        <f t="shared" si="6"/>
        <v>307.97537700459975</v>
      </c>
      <c r="D96">
        <f t="shared" si="8"/>
        <v>34.97537700459975</v>
      </c>
      <c r="E96">
        <f t="shared" si="9"/>
        <v>52.275975017752145</v>
      </c>
      <c r="F96">
        <f t="shared" si="10"/>
        <v>104.55195003550429</v>
      </c>
    </row>
    <row r="97" spans="1:6">
      <c r="A97">
        <f t="shared" si="11"/>
        <v>0.24715670803836773</v>
      </c>
      <c r="B97">
        <f t="shared" si="7"/>
        <v>3.2461927616079019E-3</v>
      </c>
      <c r="C97">
        <f t="shared" si="6"/>
        <v>308.05317904309561</v>
      </c>
      <c r="D97">
        <f t="shared" si="8"/>
        <v>35.053179043095611</v>
      </c>
      <c r="E97">
        <f t="shared" si="9"/>
        <v>51.630106858921678</v>
      </c>
      <c r="F97">
        <f t="shared" si="10"/>
        <v>103.26021371784336</v>
      </c>
    </row>
    <row r="98" spans="1:6">
      <c r="A98">
        <f t="shared" si="11"/>
        <v>0.25654866294382572</v>
      </c>
      <c r="B98">
        <f t="shared" si="7"/>
        <v>3.2452178170028125E-3</v>
      </c>
      <c r="C98">
        <f t="shared" si="6"/>
        <v>308.14572592343603</v>
      </c>
      <c r="D98">
        <f t="shared" si="8"/>
        <v>35.145725923436032</v>
      </c>
      <c r="E98">
        <f t="shared" si="9"/>
        <v>50.992218382506493</v>
      </c>
      <c r="F98">
        <f t="shared" si="10"/>
        <v>101.98443676501299</v>
      </c>
    </row>
    <row r="99" spans="1:6">
      <c r="A99">
        <f t="shared" si="11"/>
        <v>0.26629751213569108</v>
      </c>
      <c r="B99">
        <f t="shared" si="7"/>
        <v>3.2440569289315523E-3</v>
      </c>
      <c r="C99">
        <f t="shared" si="6"/>
        <v>308.2559960898576</v>
      </c>
      <c r="D99">
        <f t="shared" si="8"/>
        <v>35.255996089857604</v>
      </c>
      <c r="E99">
        <f t="shared" si="9"/>
        <v>50.362210999761224</v>
      </c>
      <c r="F99">
        <f t="shared" si="10"/>
        <v>100.72442199952245</v>
      </c>
    </row>
    <row r="100" spans="1:6">
      <c r="A100">
        <f t="shared" si="11"/>
        <v>0.27641681759684733</v>
      </c>
      <c r="B100">
        <f t="shared" si="7"/>
        <v>3.2426759816548529E-3</v>
      </c>
      <c r="C100">
        <f t="shared" si="6"/>
        <v>308.38727201157621</v>
      </c>
      <c r="D100">
        <f t="shared" si="8"/>
        <v>35.387272011576215</v>
      </c>
      <c r="E100">
        <f t="shared" si="9"/>
        <v>49.739987340001619</v>
      </c>
      <c r="F100">
        <f t="shared" si="10"/>
        <v>99.479974680003238</v>
      </c>
    </row>
    <row r="101" spans="1:6">
      <c r="A101">
        <f t="shared" si="11"/>
        <v>0.28692065666552752</v>
      </c>
      <c r="B101">
        <f t="shared" si="7"/>
        <v>3.2410372453209493E-3</v>
      </c>
      <c r="C101">
        <f t="shared" si="6"/>
        <v>308.54319907729825</v>
      </c>
      <c r="D101">
        <f t="shared" si="8"/>
        <v>35.543199077298254</v>
      </c>
      <c r="E101">
        <f t="shared" si="9"/>
        <v>49.125451235555389</v>
      </c>
      <c r="F101">
        <f t="shared" si="10"/>
        <v>98.250902471110777</v>
      </c>
    </row>
    <row r="102" spans="1:6">
      <c r="A102">
        <f t="shared" si="11"/>
        <v>0.29782364161881758</v>
      </c>
      <c r="B102">
        <f t="shared" si="7"/>
        <v>3.2390987195970345E-3</v>
      </c>
      <c r="C102">
        <f t="shared" si="6"/>
        <v>308.72785505111329</v>
      </c>
      <c r="D102">
        <f t="shared" si="8"/>
        <v>35.727855051113295</v>
      </c>
      <c r="E102">
        <f t="shared" si="9"/>
        <v>48.518507706899065</v>
      </c>
      <c r="F102">
        <f t="shared" si="10"/>
        <v>97.03701541379813</v>
      </c>
    </row>
    <row r="103" spans="1:6">
      <c r="A103">
        <f t="shared" si="11"/>
        <v>0.30914094000033265</v>
      </c>
      <c r="B103">
        <f t="shared" si="7"/>
        <v>3.2368133656187417E-3</v>
      </c>
      <c r="C103">
        <f t="shared" si="6"/>
        <v>308.94583253453737</v>
      </c>
      <c r="D103">
        <f t="shared" si="8"/>
        <v>35.945832534537374</v>
      </c>
      <c r="E103">
        <f t="shared" si="9"/>
        <v>47.919062947978439</v>
      </c>
      <c r="F103">
        <f t="shared" si="10"/>
        <v>95.838125895956878</v>
      </c>
    </row>
    <row r="104" spans="1:6">
      <c r="A104">
        <f t="shared" si="11"/>
        <v>0.32088829572034533</v>
      </c>
      <c r="B104">
        <f t="shared" si="7"/>
        <v>3.2341282021891896E-3</v>
      </c>
      <c r="C104">
        <f t="shared" si="6"/>
        <v>309.20233753352682</v>
      </c>
      <c r="D104">
        <f t="shared" si="8"/>
        <v>36.202337533526816</v>
      </c>
      <c r="E104">
        <f t="shared" si="9"/>
        <v>47.327024311710389</v>
      </c>
      <c r="F104">
        <f t="shared" si="10"/>
        <v>94.654048623420778</v>
      </c>
    </row>
    <row r="105" spans="1:6">
      <c r="A105">
        <f t="shared" si="11"/>
        <v>0.33308205095771848</v>
      </c>
      <c r="B105">
        <f t="shared" si="7"/>
        <v>3.2309832362584635E-3</v>
      </c>
      <c r="C105">
        <f t="shared" si="6"/>
        <v>309.50330808835082</v>
      </c>
      <c r="D105">
        <f t="shared" si="8"/>
        <v>36.503308088350821</v>
      </c>
      <c r="E105">
        <f t="shared" si="9"/>
        <v>46.742300295663831</v>
      </c>
      <c r="F105">
        <f t="shared" si="10"/>
        <v>93.484600591327663</v>
      </c>
    </row>
    <row r="106" spans="1:6">
      <c r="A106">
        <f t="shared" si="11"/>
        <v>0.34573916889411177</v>
      </c>
      <c r="B106">
        <f t="shared" si="7"/>
        <v>3.2273101901182984E-3</v>
      </c>
      <c r="C106">
        <f t="shared" si="6"/>
        <v>309.85555806253149</v>
      </c>
      <c r="D106">
        <f t="shared" si="8"/>
        <v>36.855558062531486</v>
      </c>
      <c r="E106">
        <f t="shared" si="9"/>
        <v>46.164800527917571</v>
      </c>
      <c r="F106">
        <f t="shared" si="10"/>
        <v>92.329601055835141</v>
      </c>
    </row>
    <row r="107" spans="1:6">
      <c r="A107">
        <f t="shared" si="11"/>
        <v>0.35887725731208803</v>
      </c>
      <c r="B107">
        <f t="shared" si="7"/>
        <v>3.2230309778929936E-3</v>
      </c>
      <c r="C107">
        <f t="shared" si="6"/>
        <v>310.26695270975472</v>
      </c>
      <c r="D107">
        <f t="shared" si="8"/>
        <v>37.266952709754719</v>
      </c>
      <c r="E107">
        <f t="shared" si="9"/>
        <v>45.59443575309286</v>
      </c>
      <c r="F107">
        <f t="shared" si="10"/>
        <v>91.18887150618572</v>
      </c>
    </row>
    <row r="108" spans="1:6">
      <c r="A108">
        <f t="shared" si="11"/>
        <v>0.37251459308994739</v>
      </c>
      <c r="B108">
        <f t="shared" si="7"/>
        <v>3.2180558710204945E-3</v>
      </c>
      <c r="C108">
        <f t="shared" si="6"/>
        <v>310.74662469514078</v>
      </c>
      <c r="D108">
        <f t="shared" si="8"/>
        <v>37.746624695140781</v>
      </c>
      <c r="E108">
        <f t="shared" si="9"/>
        <v>45.031117818558606</v>
      </c>
      <c r="F108">
        <f t="shared" si="10"/>
        <v>90.062235637117212</v>
      </c>
    </row>
    <row r="109" spans="1:6">
      <c r="A109">
        <f t="shared" si="11"/>
        <v>0.3866701476273654</v>
      </c>
      <c r="B109">
        <f t="shared" si="7"/>
        <v>3.2122812754166951E-3</v>
      </c>
      <c r="C109">
        <f t="shared" si="6"/>
        <v>311.3052420573851</v>
      </c>
      <c r="D109">
        <f t="shared" si="8"/>
        <v>38.305242057385101</v>
      </c>
      <c r="E109">
        <f t="shared" si="9"/>
        <v>44.474759660806903</v>
      </c>
      <c r="F109">
        <f t="shared" si="10"/>
        <v>88.949519321613806</v>
      </c>
    </row>
    <row r="110" spans="1:6">
      <c r="A110">
        <f t="shared" si="11"/>
        <v>0.40136361323720532</v>
      </c>
      <c r="B110">
        <f t="shared" si="7"/>
        <v>3.2055870203755517E-3</v>
      </c>
      <c r="C110">
        <f t="shared" si="6"/>
        <v>311.95534348115893</v>
      </c>
      <c r="D110">
        <f t="shared" si="8"/>
        <v>38.955343481158934</v>
      </c>
      <c r="E110">
        <f t="shared" si="9"/>
        <v>43.925275291996975</v>
      </c>
      <c r="F110">
        <f t="shared" si="10"/>
        <v>87.85055058399395</v>
      </c>
    </row>
    <row r="111" spans="1:6">
      <c r="A111">
        <f t="shared" si="11"/>
        <v>0.41661543054021916</v>
      </c>
      <c r="B111">
        <f t="shared" si="7"/>
        <v>3.1978330288031072E-3</v>
      </c>
      <c r="C111">
        <f t="shared" si="6"/>
        <v>312.71176168140414</v>
      </c>
      <c r="D111">
        <f t="shared" si="8"/>
        <v>39.711761681404141</v>
      </c>
      <c r="E111">
        <f t="shared" si="9"/>
        <v>43.382579786665318</v>
      </c>
      <c r="F111">
        <f t="shared" si="10"/>
        <v>86.765159573330635</v>
      </c>
    </row>
    <row r="112" spans="1:6">
      <c r="A112">
        <f t="shared" si="11"/>
        <v>0.43244681690074749</v>
      </c>
      <c r="B112">
        <f t="shared" si="7"/>
        <v>3.188855196969475E-3</v>
      </c>
      <c r="C112">
        <f t="shared" si="6"/>
        <v>313.5921634040796</v>
      </c>
      <c r="D112">
        <f t="shared" si="8"/>
        <v>40.592163404079599</v>
      </c>
      <c r="E112">
        <f t="shared" si="9"/>
        <v>42.846589268600098</v>
      </c>
      <c r="F112">
        <f t="shared" si="10"/>
        <v>85.693178537200197</v>
      </c>
    </row>
    <row r="113" spans="1:6">
      <c r="A113">
        <f t="shared" si="11"/>
        <v>0.44887979594297589</v>
      </c>
      <c r="B113">
        <f t="shared" si="7"/>
        <v>3.178460254981494E-3</v>
      </c>
      <c r="C113">
        <f t="shared" si="6"/>
        <v>314.61774563099652</v>
      </c>
      <c r="D113">
        <f t="shared" si="8"/>
        <v>41.617745630996524</v>
      </c>
      <c r="E113">
        <f t="shared" si="9"/>
        <v>42.317220897877625</v>
      </c>
      <c r="F113">
        <f t="shared" si="10"/>
        <v>84.634441795755251</v>
      </c>
    </row>
    <row r="114" spans="1:6">
      <c r="A114">
        <f t="shared" si="11"/>
        <v>0.46593722818880901</v>
      </c>
      <c r="B114">
        <f t="shared" si="7"/>
        <v>3.1664192997751628E-3</v>
      </c>
      <c r="C114">
        <f t="shared" si="6"/>
        <v>315.81414377780186</v>
      </c>
      <c r="D114">
        <f t="shared" si="8"/>
        <v>42.81414377780186</v>
      </c>
      <c r="E114">
        <f t="shared" si="9"/>
        <v>41.794392858059069</v>
      </c>
      <c r="F114">
        <f t="shared" si="10"/>
        <v>83.588785716118139</v>
      </c>
    </row>
    <row r="115" spans="1:6">
      <c r="A115">
        <f t="shared" si="11"/>
        <v>0.48364284285998377</v>
      </c>
      <c r="B115">
        <f t="shared" si="7"/>
        <v>3.1524595802385437E-3</v>
      </c>
      <c r="C115">
        <f t="shared" si="6"/>
        <v>317.21263177126315</v>
      </c>
      <c r="D115">
        <f t="shared" si="8"/>
        <v>44.212631771263148</v>
      </c>
      <c r="E115">
        <f t="shared" si="9"/>
        <v>41.278024343545376</v>
      </c>
      <c r="F115">
        <f t="shared" si="10"/>
        <v>82.556048687090751</v>
      </c>
    </row>
    <row r="116" spans="1:6">
      <c r="A116">
        <f t="shared" si="11"/>
        <v>0.50202127088866322</v>
      </c>
      <c r="B116">
        <f t="shared" si="7"/>
        <v>3.1362539531602516E-3</v>
      </c>
      <c r="C116">
        <f t="shared" si="6"/>
        <v>318.85173041945416</v>
      </c>
      <c r="D116">
        <f t="shared" si="8"/>
        <v>45.851730419454157</v>
      </c>
      <c r="E116">
        <f t="shared" si="9"/>
        <v>40.768035547088267</v>
      </c>
      <c r="F116">
        <f t="shared" si="10"/>
        <v>81.536071094176535</v>
      </c>
    </row>
    <row r="117" spans="1:6">
      <c r="A117">
        <f t="shared" si="11"/>
        <v>0.52109807918243245</v>
      </c>
      <c r="B117">
        <f t="shared" si="7"/>
        <v>3.1174071940527118E-3</v>
      </c>
      <c r="C117">
        <f t="shared" si="6"/>
        <v>320.77939702832776</v>
      </c>
      <c r="D117">
        <f t="shared" si="8"/>
        <v>47.779397028327764</v>
      </c>
      <c r="E117">
        <f t="shared" si="9"/>
        <v>40.26434764745575</v>
      </c>
      <c r="F117">
        <f t="shared" si="10"/>
        <v>80.5286952949115</v>
      </c>
    </row>
    <row r="118" spans="1:6">
      <c r="A118">
        <f t="shared" si="11"/>
        <v>0.54089980619136491</v>
      </c>
      <c r="B118">
        <f t="shared" si="7"/>
        <v>3.0954379984786161E-3</v>
      </c>
      <c r="C118">
        <f t="shared" si="6"/>
        <v>323.05605878440861</v>
      </c>
      <c r="D118">
        <f t="shared" si="8"/>
        <v>50.056058784408606</v>
      </c>
      <c r="E118">
        <f t="shared" si="9"/>
        <v>39.76688279724987</v>
      </c>
      <c r="F118">
        <f t="shared" si="10"/>
        <v>79.533765594499741</v>
      </c>
    </row>
    <row r="119" spans="1:6">
      <c r="A119">
        <f t="shared" si="11"/>
        <v>0.56145399882663682</v>
      </c>
      <c r="B119">
        <f t="shared" si="7"/>
        <v>3.0697549816752854E-3</v>
      </c>
      <c r="C119">
        <f t="shared" si="6"/>
        <v>325.75889801285081</v>
      </c>
      <c r="D119">
        <f t="shared" si="8"/>
        <v>52.758898012850807</v>
      </c>
      <c r="E119">
        <f t="shared" si="9"/>
        <v>39.27556411087501</v>
      </c>
      <c r="F119">
        <f t="shared" si="10"/>
        <v>78.55112822175002</v>
      </c>
    </row>
    <row r="120" spans="1:6">
      <c r="A120">
        <f t="shared" si="11"/>
        <v>0.58278925078204902</v>
      </c>
      <c r="B120">
        <f t="shared" si="7"/>
        <v>3.0396241666425594E-3</v>
      </c>
      <c r="C120">
        <f t="shared" si="6"/>
        <v>328.98804101316176</v>
      </c>
      <c r="D120">
        <f t="shared" si="8"/>
        <v>55.988041013161762</v>
      </c>
      <c r="E120">
        <f t="shared" si="9"/>
        <v>38.790315652654861</v>
      </c>
      <c r="F120">
        <f t="shared" si="10"/>
        <v>77.580631305309723</v>
      </c>
    </row>
    <row r="121" spans="1:6">
      <c r="A121">
        <f t="shared" si="11"/>
        <v>0.60493524231176687</v>
      </c>
      <c r="B121">
        <f t="shared" si="7"/>
        <v>3.004124152433956E-3</v>
      </c>
      <c r="C121">
        <f t="shared" si="6"/>
        <v>332.87572325857275</v>
      </c>
      <c r="D121">
        <f t="shared" si="8"/>
        <v>59.875723258572748</v>
      </c>
      <c r="E121">
        <f t="shared" si="9"/>
        <v>38.311062425096218</v>
      </c>
      <c r="F121">
        <f t="shared" si="10"/>
        <v>76.622124850192435</v>
      </c>
    </row>
    <row r="122" spans="1:6">
      <c r="A122">
        <f t="shared" si="11"/>
        <v>0.627922781519614</v>
      </c>
      <c r="B122">
        <f t="shared" si="7"/>
        <v>2.9620830339189713E-3</v>
      </c>
      <c r="C122">
        <f t="shared" si="6"/>
        <v>337.60025919224631</v>
      </c>
      <c r="D122">
        <f t="shared" si="8"/>
        <v>64.600259192246313</v>
      </c>
      <c r="E122">
        <f t="shared" si="9"/>
        <v>37.837730357297701</v>
      </c>
      <c r="F122">
        <f t="shared" si="10"/>
        <v>75.675460714595403</v>
      </c>
    </row>
    <row r="123" spans="1:6">
      <c r="A123">
        <f t="shared" si="11"/>
        <v>0.65178384721735938</v>
      </c>
      <c r="B123">
        <f t="shared" si="7"/>
        <v>2.9119875696437124E-3</v>
      </c>
      <c r="C123">
        <f t="shared" si="6"/>
        <v>343.40805930100589</v>
      </c>
      <c r="D123">
        <f t="shared" si="8"/>
        <v>70.408059301005892</v>
      </c>
      <c r="E123">
        <f t="shared" si="9"/>
        <v>37.3702462935018</v>
      </c>
      <c r="F123">
        <f t="shared" si="10"/>
        <v>74.740492587003601</v>
      </c>
    </row>
    <row r="124" spans="1:6">
      <c r="A124">
        <f t="shared" si="11"/>
        <v>0.67655163341161906</v>
      </c>
      <c r="B124">
        <f t="shared" si="7"/>
        <v>2.8518488454515097E-3</v>
      </c>
      <c r="C124">
        <f t="shared" si="6"/>
        <v>350.64972030159549</v>
      </c>
      <c r="D124">
        <f t="shared" si="8"/>
        <v>77.649720301595494</v>
      </c>
      <c r="E124">
        <f t="shared" si="9"/>
        <v>36.908537981788257</v>
      </c>
      <c r="F124">
        <f t="shared" si="10"/>
        <v>73.817075963576514</v>
      </c>
    </row>
    <row r="125" spans="1:6">
      <c r="A125">
        <f t="shared" si="11"/>
        <v>0.70226059548126063</v>
      </c>
      <c r="B125">
        <f t="shared" si="7"/>
        <v>2.7789972886994229E-3</v>
      </c>
      <c r="C125">
        <f t="shared" si="6"/>
        <v>359.8420207412301</v>
      </c>
      <c r="D125">
        <f t="shared" si="8"/>
        <v>86.842020741230101</v>
      </c>
      <c r="E125">
        <f t="shared" si="9"/>
        <v>36.452534062907226</v>
      </c>
      <c r="F125">
        <f t="shared" si="10"/>
        <v>72.905068125814452</v>
      </c>
    </row>
    <row r="126" spans="1:6">
      <c r="A126">
        <f t="shared" si="11"/>
        <v>0.72894649810954859</v>
      </c>
      <c r="B126">
        <f t="shared" si="7"/>
        <v>2.6897580692173679E-3</v>
      </c>
      <c r="C126">
        <f t="shared" si="6"/>
        <v>371.78064876703485</v>
      </c>
      <c r="D126">
        <f t="shared" si="8"/>
        <v>98.780648767034847</v>
      </c>
      <c r="E126">
        <f t="shared" si="9"/>
        <v>36.002164059250291</v>
      </c>
      <c r="F126">
        <f t="shared" si="10"/>
        <v>72.004328118500581</v>
      </c>
    </row>
    <row r="127" spans="1:6">
      <c r="A127">
        <f t="shared" si="11"/>
        <v>0.75664646503771149</v>
      </c>
      <c r="B127">
        <f t="shared" si="7"/>
        <v>2.5789136189426198E-3</v>
      </c>
      <c r="C127">
        <f t="shared" si="6"/>
        <v>387.76017647694999</v>
      </c>
      <c r="D127">
        <f t="shared" si="8"/>
        <v>114.76017647694999</v>
      </c>
      <c r="E127">
        <f t="shared" si="9"/>
        <v>35.55735836395786</v>
      </c>
      <c r="F127">
        <f t="shared" si="10"/>
        <v>71.11471672791572</v>
      </c>
    </row>
    <row r="128" spans="1:6">
      <c r="A128">
        <f t="shared" si="11"/>
        <v>0.78539903070914452</v>
      </c>
      <c r="B128">
        <f t="shared" si="7"/>
        <v>2.4387634272441659E-3</v>
      </c>
      <c r="C128">
        <f t="shared" si="6"/>
        <v>410.04387257439436</v>
      </c>
      <c r="D128">
        <f t="shared" si="8"/>
        <v>137.04387257439436</v>
      </c>
      <c r="E128">
        <f t="shared" si="9"/>
        <v>35.118048230161101</v>
      </c>
      <c r="F128">
        <f t="shared" si="10"/>
        <v>70.236096460322202</v>
      </c>
    </row>
    <row r="129" spans="1:6">
      <c r="A129">
        <f t="shared" si="11"/>
        <v>0.81524419387609204</v>
      </c>
      <c r="B129">
        <f t="shared" si="7"/>
        <v>2.2573613826994748E-3</v>
      </c>
      <c r="C129">
        <f t="shared" si="6"/>
        <v>442.9950860611188</v>
      </c>
      <c r="D129">
        <f t="shared" si="8"/>
        <v>169.9950860611188</v>
      </c>
      <c r="E129">
        <f t="shared" si="9"/>
        <v>34.684165760356727</v>
      </c>
      <c r="F129">
        <f t="shared" si="10"/>
        <v>69.368331520713454</v>
      </c>
    </row>
    <row r="130" spans="1:6">
      <c r="A130">
        <f t="shared" si="11"/>
        <v>0.84622347324338354</v>
      </c>
      <c r="B130">
        <f t="shared" si="7"/>
        <v>2.0148983938710376E-3</v>
      </c>
      <c r="C130">
        <f t="shared" si="6"/>
        <v>496.30294164798687</v>
      </c>
      <c r="D130">
        <f t="shared" si="8"/>
        <v>223.30294164798687</v>
      </c>
      <c r="E130">
        <f t="shared" si="9"/>
        <v>34.25564389591316</v>
      </c>
      <c r="F130">
        <f t="shared" si="10"/>
        <v>68.511287791826319</v>
      </c>
    </row>
    <row r="131" spans="1:6">
      <c r="A131">
        <f t="shared" si="11"/>
        <v>0.8783799652266322</v>
      </c>
      <c r="B131">
        <f t="shared" si="7"/>
        <v>1.6752998648278533E-3</v>
      </c>
      <c r="C131">
        <f t="shared" si="6"/>
        <v>596.90806463639024</v>
      </c>
      <c r="D131">
        <f t="shared" si="8"/>
        <v>323.90806463639024</v>
      </c>
      <c r="E131">
        <f t="shared" si="9"/>
        <v>33.832416406706258</v>
      </c>
      <c r="F131">
        <f t="shared" si="10"/>
        <v>67.664832813412517</v>
      </c>
    </row>
    <row r="132" spans="1:6">
      <c r="A132">
        <f t="shared" si="11"/>
        <v>0.91175840390524421</v>
      </c>
      <c r="B132">
        <f t="shared" si="7"/>
        <v>1.1628042720685139E-3</v>
      </c>
      <c r="C132">
        <f t="shared" si="6"/>
        <v>859.98996049532809</v>
      </c>
      <c r="D132">
        <f t="shared" si="8"/>
        <v>586.98996049532809</v>
      </c>
      <c r="E132">
        <f t="shared" si="9"/>
        <v>33.414417880883164</v>
      </c>
      <c r="F132">
        <f t="shared" si="10"/>
        <v>66.828835761766328</v>
      </c>
    </row>
    <row r="133" spans="1:6">
      <c r="A133">
        <f t="shared" si="11"/>
        <v>0.94640522325364351</v>
      </c>
      <c r="B133">
        <f t="shared" si="7"/>
        <v>2.7340747288838538E-4</v>
      </c>
      <c r="C133">
        <f t="shared" si="6"/>
        <v>3657.5445046750256</v>
      </c>
      <c r="D133">
        <f t="shared" si="8"/>
        <v>3384.5445046750256</v>
      </c>
      <c r="E133">
        <f t="shared" si="9"/>
        <v>33.001583714752563</v>
      </c>
      <c r="F133">
        <f t="shared" si="10"/>
        <v>66.003167429505126</v>
      </c>
    </row>
    <row r="134" spans="1:6">
      <c r="A134">
        <f t="shared" si="11"/>
        <v>0.98236862173728201</v>
      </c>
      <c r="B134">
        <f t="shared" si="7"/>
        <v>-2.0011756133725173E-3</v>
      </c>
      <c r="C134">
        <f t="shared" si="6"/>
        <v>-499.70626931373204</v>
      </c>
      <c r="D134">
        <f t="shared" si="8"/>
        <v>-772.70626931373204</v>
      </c>
      <c r="E134">
        <f t="shared" si="9"/>
        <v>32.593850102799863</v>
      </c>
      <c r="F134">
        <f t="shared" si="10"/>
        <v>65.187700205599725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FloryRehner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Carlos Gonzalez Lopez</cp:lastModifiedBy>
  <dcterms:created xsi:type="dcterms:W3CDTF">2017-07-24T18:24:10Z</dcterms:created>
  <dcterms:modified xsi:type="dcterms:W3CDTF">2017-10-15T12:51:43Z</dcterms:modified>
</cp:coreProperties>
</file>