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n Gao\Publications\Jun Gao\2017\G4 yeast pull-down\Manuscript GAO\2018-01-17\"/>
    </mc:Choice>
  </mc:AlternateContent>
  <bookViews>
    <workbookView xWindow="-15" yWindow="-15" windowWidth="18000" windowHeight="9660" activeTab="1"/>
  </bookViews>
  <sheets>
    <sheet name="Filtered and sorted" sheetId="4" r:id="rId1"/>
    <sheet name="ALL_DATA" sheetId="1" r:id="rId2"/>
  </sheets>
  <calcPr calcId="152511"/>
</workbook>
</file>

<file path=xl/calcChain.xml><?xml version="1.0" encoding="utf-8"?>
<calcChain xmlns="http://schemas.openxmlformats.org/spreadsheetml/2006/main">
  <c r="R160" i="4" l="1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N90" i="4" l="1"/>
  <c r="M90" i="4"/>
  <c r="N100" i="4"/>
  <c r="M100" i="4"/>
  <c r="N101" i="4"/>
  <c r="M101" i="4"/>
  <c r="N113" i="4"/>
  <c r="M113" i="4"/>
  <c r="N96" i="4"/>
  <c r="M96" i="4"/>
  <c r="N116" i="4"/>
  <c r="M116" i="4"/>
  <c r="N99" i="4"/>
  <c r="M99" i="4"/>
  <c r="N98" i="4"/>
  <c r="M98" i="4"/>
  <c r="N109" i="4"/>
  <c r="M109" i="4"/>
  <c r="N94" i="4"/>
  <c r="M94" i="4"/>
  <c r="N120" i="4"/>
  <c r="M120" i="4"/>
  <c r="N89" i="4"/>
  <c r="M89" i="4"/>
  <c r="N114" i="4"/>
  <c r="M114" i="4"/>
  <c r="N95" i="4"/>
  <c r="M95" i="4"/>
  <c r="N105" i="4"/>
  <c r="M105" i="4"/>
  <c r="N108" i="4"/>
  <c r="M108" i="4"/>
  <c r="N85" i="4"/>
  <c r="M85" i="4"/>
  <c r="N132" i="4"/>
  <c r="M132" i="4"/>
  <c r="N87" i="4"/>
  <c r="M87" i="4"/>
  <c r="N92" i="4"/>
  <c r="M92" i="4"/>
  <c r="N88" i="4"/>
  <c r="M88" i="4"/>
  <c r="N117" i="4"/>
  <c r="M117" i="4"/>
  <c r="N86" i="4"/>
  <c r="M86" i="4"/>
  <c r="N131" i="4"/>
  <c r="M131" i="4"/>
  <c r="N107" i="4"/>
  <c r="M107" i="4"/>
  <c r="N112" i="4"/>
  <c r="M112" i="4"/>
  <c r="N123" i="4"/>
  <c r="M123" i="4"/>
  <c r="N119" i="4"/>
  <c r="M119" i="4"/>
  <c r="N91" i="4"/>
  <c r="M91" i="4"/>
  <c r="N103" i="4"/>
  <c r="M103" i="4"/>
  <c r="N125" i="4"/>
  <c r="M125" i="4"/>
  <c r="N140" i="4"/>
  <c r="M140" i="4"/>
  <c r="N129" i="4"/>
  <c r="M129" i="4"/>
  <c r="N121" i="4"/>
  <c r="M121" i="4"/>
  <c r="N137" i="4"/>
  <c r="M137" i="4"/>
  <c r="N106" i="4"/>
  <c r="M106" i="4"/>
  <c r="N110" i="4"/>
  <c r="M110" i="4"/>
  <c r="N104" i="4"/>
  <c r="M104" i="4"/>
  <c r="N84" i="4"/>
  <c r="M84" i="4"/>
  <c r="N130" i="4"/>
  <c r="M130" i="4"/>
  <c r="N154" i="4"/>
  <c r="M154" i="4"/>
  <c r="N118" i="4"/>
  <c r="M118" i="4"/>
  <c r="N146" i="4"/>
  <c r="M146" i="4"/>
  <c r="N145" i="4"/>
  <c r="M145" i="4"/>
  <c r="N136" i="4"/>
  <c r="M136" i="4"/>
  <c r="N141" i="4"/>
  <c r="M141" i="4"/>
  <c r="N127" i="4"/>
  <c r="M127" i="4"/>
  <c r="N153" i="4"/>
  <c r="M153" i="4"/>
  <c r="N142" i="4"/>
  <c r="M142" i="4"/>
  <c r="N159" i="4"/>
  <c r="M159" i="4"/>
  <c r="N160" i="4"/>
  <c r="M160" i="4"/>
  <c r="N157" i="4"/>
  <c r="M157" i="4"/>
  <c r="N124" i="4"/>
  <c r="M124" i="4"/>
  <c r="N102" i="4"/>
  <c r="M102" i="4"/>
  <c r="N134" i="4"/>
  <c r="M134" i="4"/>
  <c r="N143" i="4"/>
  <c r="M143" i="4"/>
  <c r="N122" i="4"/>
  <c r="M122" i="4"/>
  <c r="N126" i="4"/>
  <c r="M126" i="4"/>
  <c r="N149" i="4"/>
  <c r="M149" i="4"/>
  <c r="N147" i="4"/>
  <c r="M147" i="4"/>
  <c r="N133" i="4"/>
  <c r="M133" i="4"/>
  <c r="N128" i="4"/>
  <c r="M128" i="4"/>
  <c r="N150" i="4"/>
  <c r="M150" i="4"/>
  <c r="N151" i="4"/>
  <c r="M151" i="4"/>
  <c r="N144" i="4"/>
  <c r="M144" i="4"/>
  <c r="N152" i="4"/>
  <c r="M152" i="4"/>
  <c r="N148" i="4"/>
  <c r="M148" i="4"/>
  <c r="N97" i="4"/>
  <c r="M97" i="4"/>
  <c r="N111" i="4"/>
  <c r="M111" i="4"/>
  <c r="N155" i="4"/>
  <c r="M155" i="4"/>
  <c r="N138" i="4"/>
  <c r="M138" i="4"/>
  <c r="N158" i="4"/>
  <c r="M158" i="4"/>
  <c r="N156" i="4"/>
  <c r="M156" i="4"/>
  <c r="N93" i="4"/>
  <c r="M93" i="4"/>
  <c r="N135" i="4"/>
  <c r="M135" i="4"/>
  <c r="N115" i="4"/>
  <c r="M115" i="4"/>
  <c r="N139" i="4"/>
  <c r="M139" i="4"/>
  <c r="N83" i="4"/>
  <c r="M83" i="4"/>
  <c r="N75" i="4"/>
  <c r="M75" i="4"/>
  <c r="N82" i="4"/>
  <c r="M82" i="4"/>
  <c r="N79" i="4"/>
  <c r="M79" i="4"/>
  <c r="N77" i="4"/>
  <c r="M77" i="4"/>
  <c r="N63" i="4"/>
  <c r="M63" i="4"/>
  <c r="N72" i="4"/>
  <c r="M72" i="4"/>
  <c r="N52" i="4"/>
  <c r="M52" i="4"/>
  <c r="N80" i="4"/>
  <c r="M80" i="4"/>
  <c r="N34" i="4"/>
  <c r="M34" i="4"/>
  <c r="N60" i="4"/>
  <c r="M60" i="4"/>
  <c r="N17" i="4"/>
  <c r="M17" i="4"/>
  <c r="N41" i="4"/>
  <c r="M41" i="4"/>
  <c r="N78" i="4"/>
  <c r="M78" i="4"/>
  <c r="N59" i="4"/>
  <c r="M59" i="4"/>
  <c r="N51" i="4"/>
  <c r="M51" i="4"/>
  <c r="N74" i="4"/>
  <c r="M74" i="4"/>
  <c r="N73" i="4"/>
  <c r="M73" i="4"/>
  <c r="N16" i="4"/>
  <c r="M16" i="4"/>
  <c r="N18" i="4"/>
  <c r="M18" i="4"/>
  <c r="N45" i="4"/>
  <c r="M45" i="4"/>
  <c r="N25" i="4"/>
  <c r="M25" i="4"/>
  <c r="N39" i="4"/>
  <c r="M39" i="4"/>
  <c r="N19" i="4"/>
  <c r="M19" i="4"/>
  <c r="N47" i="4"/>
  <c r="M47" i="4"/>
  <c r="N6" i="4"/>
  <c r="M6" i="4"/>
  <c r="N15" i="4"/>
  <c r="M15" i="4"/>
  <c r="N7" i="4"/>
  <c r="M7" i="4"/>
  <c r="N30" i="4"/>
  <c r="M30" i="4"/>
  <c r="N81" i="4"/>
  <c r="M81" i="4"/>
  <c r="N35" i="4"/>
  <c r="M35" i="4"/>
  <c r="N4" i="4"/>
  <c r="M4" i="4"/>
  <c r="N12" i="4"/>
  <c r="M12" i="4"/>
  <c r="N76" i="4"/>
  <c r="M76" i="4"/>
  <c r="N62" i="4"/>
  <c r="M62" i="4"/>
  <c r="N53" i="4"/>
  <c r="M53" i="4"/>
  <c r="N50" i="4"/>
  <c r="M50" i="4"/>
  <c r="N48" i="4"/>
  <c r="M48" i="4"/>
  <c r="N58" i="4"/>
  <c r="M58" i="4"/>
  <c r="N70" i="4"/>
  <c r="M70" i="4"/>
  <c r="N71" i="4"/>
  <c r="M71" i="4"/>
  <c r="N61" i="4"/>
  <c r="M61" i="4"/>
  <c r="N65" i="4"/>
  <c r="M65" i="4"/>
  <c r="N56" i="4"/>
  <c r="M56" i="4"/>
  <c r="N64" i="4"/>
  <c r="M64" i="4"/>
  <c r="N33" i="4"/>
  <c r="M33" i="4"/>
  <c r="N69" i="4"/>
  <c r="M69" i="4"/>
  <c r="N68" i="4"/>
  <c r="M68" i="4"/>
  <c r="N43" i="4"/>
  <c r="M43" i="4"/>
  <c r="N44" i="4"/>
  <c r="M44" i="4"/>
  <c r="N55" i="4"/>
  <c r="M55" i="4"/>
  <c r="N22" i="4"/>
  <c r="M22" i="4"/>
  <c r="N38" i="4"/>
  <c r="M38" i="4"/>
  <c r="N42" i="4"/>
  <c r="M42" i="4"/>
  <c r="N57" i="4"/>
  <c r="M57" i="4"/>
  <c r="N2" i="4"/>
  <c r="M2" i="4"/>
  <c r="N67" i="4"/>
  <c r="M67" i="4"/>
  <c r="N66" i="4"/>
  <c r="M66" i="4"/>
  <c r="N40" i="4"/>
  <c r="M40" i="4"/>
  <c r="N32" i="4"/>
  <c r="M32" i="4"/>
  <c r="N14" i="4"/>
  <c r="M14" i="4"/>
  <c r="N31" i="4"/>
  <c r="M31" i="4"/>
  <c r="N27" i="4"/>
  <c r="M27" i="4"/>
  <c r="N28" i="4"/>
  <c r="M28" i="4"/>
  <c r="N36" i="4"/>
  <c r="M36" i="4"/>
  <c r="N26" i="4"/>
  <c r="M26" i="4"/>
  <c r="N10" i="4"/>
  <c r="M10" i="4"/>
  <c r="N46" i="4"/>
  <c r="M46" i="4"/>
  <c r="N20" i="4"/>
  <c r="M20" i="4"/>
  <c r="N54" i="4"/>
  <c r="M54" i="4"/>
  <c r="N37" i="4"/>
  <c r="M37" i="4"/>
  <c r="N24" i="4"/>
  <c r="M24" i="4"/>
  <c r="N29" i="4"/>
  <c r="M29" i="4"/>
  <c r="N21" i="4"/>
  <c r="M21" i="4"/>
  <c r="N49" i="4"/>
  <c r="M49" i="4"/>
  <c r="N11" i="4"/>
  <c r="M11" i="4"/>
  <c r="N13" i="4"/>
  <c r="M13" i="4"/>
  <c r="N23" i="4"/>
  <c r="M23" i="4"/>
  <c r="N8" i="4"/>
  <c r="M8" i="4"/>
  <c r="N9" i="4"/>
  <c r="M9" i="4"/>
  <c r="N3" i="4"/>
  <c r="M3" i="4"/>
  <c r="N5" i="4"/>
  <c r="M5" i="4"/>
  <c r="T101" i="4"/>
  <c r="V101" i="4" s="1"/>
  <c r="S101" i="4"/>
  <c r="U101" i="4" s="1"/>
  <c r="K101" i="4"/>
  <c r="P101" i="4" s="1"/>
  <c r="H101" i="4"/>
  <c r="F101" i="4"/>
  <c r="T89" i="4"/>
  <c r="V89" i="4" s="1"/>
  <c r="S89" i="4"/>
  <c r="U89" i="4" s="1"/>
  <c r="K89" i="4"/>
  <c r="P89" i="4" s="1"/>
  <c r="H89" i="4"/>
  <c r="F89" i="4"/>
  <c r="T105" i="4"/>
  <c r="V105" i="4" s="1"/>
  <c r="S105" i="4"/>
  <c r="U105" i="4" s="1"/>
  <c r="K105" i="4"/>
  <c r="P105" i="4" s="1"/>
  <c r="H105" i="4"/>
  <c r="F105" i="4"/>
  <c r="T95" i="4"/>
  <c r="V95" i="4" s="1"/>
  <c r="S95" i="4"/>
  <c r="U95" i="4" s="1"/>
  <c r="K95" i="4"/>
  <c r="P95" i="4" s="1"/>
  <c r="H95" i="4"/>
  <c r="F95" i="4"/>
  <c r="T87" i="4"/>
  <c r="V87" i="4" s="1"/>
  <c r="S87" i="4"/>
  <c r="U87" i="4" s="1"/>
  <c r="K87" i="4"/>
  <c r="P87" i="4" s="1"/>
  <c r="H87" i="4"/>
  <c r="F87" i="4"/>
  <c r="T85" i="4"/>
  <c r="V85" i="4" s="1"/>
  <c r="S85" i="4"/>
  <c r="U85" i="4" s="1"/>
  <c r="K85" i="4"/>
  <c r="P85" i="4" s="1"/>
  <c r="H85" i="4"/>
  <c r="F85" i="4"/>
  <c r="T140" i="4"/>
  <c r="V140" i="4" s="1"/>
  <c r="S140" i="4"/>
  <c r="U140" i="4" s="1"/>
  <c r="K140" i="4"/>
  <c r="P140" i="4" s="1"/>
  <c r="H140" i="4"/>
  <c r="F140" i="4"/>
  <c r="T88" i="4"/>
  <c r="V88" i="4" s="1"/>
  <c r="S88" i="4"/>
  <c r="U88" i="4" s="1"/>
  <c r="K88" i="4"/>
  <c r="P88" i="4" s="1"/>
  <c r="H88" i="4"/>
  <c r="F88" i="4"/>
  <c r="T94" i="4"/>
  <c r="V94" i="4" s="1"/>
  <c r="S94" i="4"/>
  <c r="U94" i="4" s="1"/>
  <c r="K94" i="4"/>
  <c r="P94" i="4" s="1"/>
  <c r="H94" i="4"/>
  <c r="F94" i="4"/>
  <c r="T86" i="4"/>
  <c r="V86" i="4" s="1"/>
  <c r="S86" i="4"/>
  <c r="U86" i="4" s="1"/>
  <c r="K86" i="4"/>
  <c r="P86" i="4" s="1"/>
  <c r="H86" i="4"/>
  <c r="F86" i="4"/>
  <c r="T107" i="4"/>
  <c r="V107" i="4" s="1"/>
  <c r="S107" i="4"/>
  <c r="U107" i="4" s="1"/>
  <c r="K107" i="4"/>
  <c r="P107" i="4" s="1"/>
  <c r="H107" i="4"/>
  <c r="F107" i="4"/>
  <c r="T91" i="4"/>
  <c r="V91" i="4" s="1"/>
  <c r="S91" i="4"/>
  <c r="U91" i="4" s="1"/>
  <c r="K91" i="4"/>
  <c r="P91" i="4" s="1"/>
  <c r="H91" i="4"/>
  <c r="F91" i="4"/>
  <c r="T123" i="4"/>
  <c r="V123" i="4" s="1"/>
  <c r="S123" i="4"/>
  <c r="U123" i="4" s="1"/>
  <c r="K123" i="4"/>
  <c r="P123" i="4" s="1"/>
  <c r="H123" i="4"/>
  <c r="F123" i="4"/>
  <c r="T100" i="4"/>
  <c r="V100" i="4" s="1"/>
  <c r="S100" i="4"/>
  <c r="U100" i="4" s="1"/>
  <c r="K100" i="4"/>
  <c r="P100" i="4" s="1"/>
  <c r="H100" i="4"/>
  <c r="F100" i="4"/>
  <c r="T92" i="4"/>
  <c r="V92" i="4" s="1"/>
  <c r="S92" i="4"/>
  <c r="U92" i="4" s="1"/>
  <c r="K92" i="4"/>
  <c r="P92" i="4" s="1"/>
  <c r="H92" i="4"/>
  <c r="F92" i="4"/>
  <c r="T90" i="4"/>
  <c r="V90" i="4" s="1"/>
  <c r="S90" i="4"/>
  <c r="U90" i="4" s="1"/>
  <c r="K90" i="4"/>
  <c r="P90" i="4" s="1"/>
  <c r="H90" i="4"/>
  <c r="F90" i="4"/>
  <c r="T106" i="4"/>
  <c r="V106" i="4" s="1"/>
  <c r="S106" i="4"/>
  <c r="U106" i="4" s="1"/>
  <c r="K106" i="4"/>
  <c r="P106" i="4" s="1"/>
  <c r="H106" i="4"/>
  <c r="F106" i="4"/>
  <c r="T129" i="4"/>
  <c r="V129" i="4" s="1"/>
  <c r="S129" i="4"/>
  <c r="U129" i="4" s="1"/>
  <c r="K129" i="4"/>
  <c r="P129" i="4" s="1"/>
  <c r="H129" i="4"/>
  <c r="F129" i="4"/>
  <c r="T114" i="4"/>
  <c r="V114" i="4" s="1"/>
  <c r="S114" i="4"/>
  <c r="U114" i="4" s="1"/>
  <c r="K114" i="4"/>
  <c r="P114" i="4" s="1"/>
  <c r="H114" i="4"/>
  <c r="F114" i="4"/>
  <c r="T117" i="4"/>
  <c r="V117" i="4" s="1"/>
  <c r="S117" i="4"/>
  <c r="U117" i="4" s="1"/>
  <c r="K117" i="4"/>
  <c r="P117" i="4" s="1"/>
  <c r="H117" i="4"/>
  <c r="F117" i="4"/>
  <c r="T133" i="4"/>
  <c r="V133" i="4" s="1"/>
  <c r="S133" i="4"/>
  <c r="U133" i="4" s="1"/>
  <c r="K133" i="4"/>
  <c r="P133" i="4" s="1"/>
  <c r="H133" i="4"/>
  <c r="F133" i="4"/>
  <c r="T109" i="4"/>
  <c r="V109" i="4" s="1"/>
  <c r="S109" i="4"/>
  <c r="U109" i="4" s="1"/>
  <c r="K109" i="4"/>
  <c r="P109" i="4" s="1"/>
  <c r="H109" i="4"/>
  <c r="F109" i="4"/>
  <c r="T121" i="4"/>
  <c r="V121" i="4" s="1"/>
  <c r="S121" i="4"/>
  <c r="U121" i="4" s="1"/>
  <c r="K121" i="4"/>
  <c r="P121" i="4" s="1"/>
  <c r="H121" i="4"/>
  <c r="F121" i="4"/>
  <c r="T112" i="4"/>
  <c r="V112" i="4" s="1"/>
  <c r="S112" i="4"/>
  <c r="U112" i="4" s="1"/>
  <c r="K112" i="4"/>
  <c r="P112" i="4" s="1"/>
  <c r="H112" i="4"/>
  <c r="F112" i="4"/>
  <c r="T108" i="4"/>
  <c r="V108" i="4" s="1"/>
  <c r="S108" i="4"/>
  <c r="U108" i="4" s="1"/>
  <c r="K108" i="4"/>
  <c r="P108" i="4" s="1"/>
  <c r="H108" i="4"/>
  <c r="F108" i="4"/>
  <c r="T126" i="4"/>
  <c r="V126" i="4" s="1"/>
  <c r="S126" i="4"/>
  <c r="U126" i="4" s="1"/>
  <c r="K126" i="4"/>
  <c r="P126" i="4" s="1"/>
  <c r="H126" i="4"/>
  <c r="F126" i="4"/>
  <c r="T110" i="4"/>
  <c r="V110" i="4" s="1"/>
  <c r="S110" i="4"/>
  <c r="U110" i="4" s="1"/>
  <c r="K110" i="4"/>
  <c r="P110" i="4" s="1"/>
  <c r="H110" i="4"/>
  <c r="F110" i="4"/>
  <c r="T84" i="4"/>
  <c r="V84" i="4" s="1"/>
  <c r="S84" i="4"/>
  <c r="U84" i="4" s="1"/>
  <c r="K84" i="4"/>
  <c r="P84" i="4" s="1"/>
  <c r="H84" i="4"/>
  <c r="F84" i="4"/>
  <c r="T116" i="4"/>
  <c r="V116" i="4" s="1"/>
  <c r="S116" i="4"/>
  <c r="U116" i="4" s="1"/>
  <c r="K116" i="4"/>
  <c r="P116" i="4" s="1"/>
  <c r="H116" i="4"/>
  <c r="F116" i="4"/>
  <c r="T103" i="4"/>
  <c r="V103" i="4" s="1"/>
  <c r="S103" i="4"/>
  <c r="U103" i="4" s="1"/>
  <c r="K103" i="4"/>
  <c r="P103" i="4" s="1"/>
  <c r="H103" i="4"/>
  <c r="F103" i="4"/>
  <c r="T128" i="4"/>
  <c r="V128" i="4" s="1"/>
  <c r="S128" i="4"/>
  <c r="U128" i="4" s="1"/>
  <c r="K128" i="4"/>
  <c r="P128" i="4" s="1"/>
  <c r="H128" i="4"/>
  <c r="F128" i="4"/>
  <c r="T97" i="4"/>
  <c r="V97" i="4" s="1"/>
  <c r="S97" i="4"/>
  <c r="U97" i="4" s="1"/>
  <c r="K97" i="4"/>
  <c r="P97" i="4" s="1"/>
  <c r="H97" i="4"/>
  <c r="F97" i="4"/>
  <c r="T104" i="4"/>
  <c r="V104" i="4" s="1"/>
  <c r="S104" i="4"/>
  <c r="U104" i="4" s="1"/>
  <c r="K104" i="4"/>
  <c r="P104" i="4" s="1"/>
  <c r="H104" i="4"/>
  <c r="F104" i="4"/>
  <c r="T136" i="4"/>
  <c r="V136" i="4" s="1"/>
  <c r="S136" i="4"/>
  <c r="U136" i="4" s="1"/>
  <c r="K136" i="4"/>
  <c r="P136" i="4" s="1"/>
  <c r="H136" i="4"/>
  <c r="F136" i="4"/>
  <c r="T130" i="4"/>
  <c r="V130" i="4" s="1"/>
  <c r="S130" i="4"/>
  <c r="U130" i="4" s="1"/>
  <c r="K130" i="4"/>
  <c r="P130" i="4" s="1"/>
  <c r="H130" i="4"/>
  <c r="F130" i="4"/>
  <c r="T142" i="4"/>
  <c r="V142" i="4" s="1"/>
  <c r="S142" i="4"/>
  <c r="U142" i="4" s="1"/>
  <c r="K142" i="4"/>
  <c r="P142" i="4" s="1"/>
  <c r="H142" i="4"/>
  <c r="F142" i="4"/>
  <c r="T111" i="4"/>
  <c r="V111" i="4" s="1"/>
  <c r="S111" i="4"/>
  <c r="U111" i="4" s="1"/>
  <c r="K111" i="4"/>
  <c r="P111" i="4" s="1"/>
  <c r="H111" i="4"/>
  <c r="F111" i="4"/>
  <c r="T144" i="4"/>
  <c r="V144" i="4" s="1"/>
  <c r="S144" i="4"/>
  <c r="U144" i="4" s="1"/>
  <c r="K144" i="4"/>
  <c r="P144" i="4" s="1"/>
  <c r="H144" i="4"/>
  <c r="F144" i="4"/>
  <c r="T154" i="4"/>
  <c r="V154" i="4" s="1"/>
  <c r="S154" i="4"/>
  <c r="U154" i="4" s="1"/>
  <c r="K154" i="4"/>
  <c r="P154" i="4" s="1"/>
  <c r="H154" i="4"/>
  <c r="F154" i="4"/>
  <c r="T118" i="4"/>
  <c r="V118" i="4" s="1"/>
  <c r="S118" i="4"/>
  <c r="U118" i="4" s="1"/>
  <c r="K118" i="4"/>
  <c r="P118" i="4" s="1"/>
  <c r="H118" i="4"/>
  <c r="F118" i="4"/>
  <c r="T119" i="4"/>
  <c r="V119" i="4" s="1"/>
  <c r="S119" i="4"/>
  <c r="U119" i="4" s="1"/>
  <c r="K119" i="4"/>
  <c r="P119" i="4" s="1"/>
  <c r="H119" i="4"/>
  <c r="F119" i="4"/>
  <c r="T151" i="4"/>
  <c r="V151" i="4" s="1"/>
  <c r="S151" i="4"/>
  <c r="U151" i="4" s="1"/>
  <c r="K151" i="4"/>
  <c r="P151" i="4" s="1"/>
  <c r="H151" i="4"/>
  <c r="F151" i="4"/>
  <c r="T127" i="4"/>
  <c r="V127" i="4" s="1"/>
  <c r="S127" i="4"/>
  <c r="U127" i="4" s="1"/>
  <c r="K127" i="4"/>
  <c r="P127" i="4" s="1"/>
  <c r="H127" i="4"/>
  <c r="F127" i="4"/>
  <c r="T120" i="4"/>
  <c r="V120" i="4" s="1"/>
  <c r="S120" i="4"/>
  <c r="U120" i="4" s="1"/>
  <c r="K120" i="4"/>
  <c r="P120" i="4" s="1"/>
  <c r="H120" i="4"/>
  <c r="F120" i="4"/>
  <c r="T148" i="4"/>
  <c r="V148" i="4" s="1"/>
  <c r="S148" i="4"/>
  <c r="U148" i="4" s="1"/>
  <c r="K148" i="4"/>
  <c r="P148" i="4" s="1"/>
  <c r="H148" i="4"/>
  <c r="F148" i="4"/>
  <c r="T155" i="4"/>
  <c r="V155" i="4" s="1"/>
  <c r="S155" i="4"/>
  <c r="U155" i="4" s="1"/>
  <c r="K155" i="4"/>
  <c r="P155" i="4" s="1"/>
  <c r="H155" i="4"/>
  <c r="F155" i="4"/>
  <c r="T146" i="4"/>
  <c r="V146" i="4" s="1"/>
  <c r="S146" i="4"/>
  <c r="U146" i="4" s="1"/>
  <c r="K146" i="4"/>
  <c r="P146" i="4" s="1"/>
  <c r="H146" i="4"/>
  <c r="F146" i="4"/>
  <c r="T145" i="4"/>
  <c r="V145" i="4" s="1"/>
  <c r="S145" i="4"/>
  <c r="U145" i="4" s="1"/>
  <c r="K145" i="4"/>
  <c r="P145" i="4" s="1"/>
  <c r="H145" i="4"/>
  <c r="F145" i="4"/>
  <c r="T137" i="4"/>
  <c r="V137" i="4" s="1"/>
  <c r="S137" i="4"/>
  <c r="U137" i="4" s="1"/>
  <c r="K137" i="4"/>
  <c r="P137" i="4" s="1"/>
  <c r="H137" i="4"/>
  <c r="F137" i="4"/>
  <c r="T70" i="4"/>
  <c r="V70" i="4" s="1"/>
  <c r="S70" i="4"/>
  <c r="U70" i="4" s="1"/>
  <c r="K70" i="4"/>
  <c r="P70" i="4" s="1"/>
  <c r="H70" i="4"/>
  <c r="F70" i="4"/>
  <c r="T153" i="4"/>
  <c r="V153" i="4" s="1"/>
  <c r="S153" i="4"/>
  <c r="U153" i="4" s="1"/>
  <c r="K153" i="4"/>
  <c r="P153" i="4" s="1"/>
  <c r="H153" i="4"/>
  <c r="F153" i="4"/>
  <c r="T131" i="4"/>
  <c r="V131" i="4" s="1"/>
  <c r="S131" i="4"/>
  <c r="U131" i="4" s="1"/>
  <c r="K131" i="4"/>
  <c r="P131" i="4" s="1"/>
  <c r="H131" i="4"/>
  <c r="F131" i="4"/>
  <c r="T141" i="4"/>
  <c r="V141" i="4" s="1"/>
  <c r="S141" i="4"/>
  <c r="U141" i="4" s="1"/>
  <c r="K141" i="4"/>
  <c r="P141" i="4" s="1"/>
  <c r="H141" i="4"/>
  <c r="F141" i="4"/>
  <c r="T125" i="4"/>
  <c r="V125" i="4" s="1"/>
  <c r="S125" i="4"/>
  <c r="U125" i="4" s="1"/>
  <c r="K125" i="4"/>
  <c r="P125" i="4" s="1"/>
  <c r="H125" i="4"/>
  <c r="F125" i="4"/>
  <c r="T115" i="4"/>
  <c r="V115" i="4" s="1"/>
  <c r="S115" i="4"/>
  <c r="U115" i="4" s="1"/>
  <c r="K115" i="4"/>
  <c r="P115" i="4" s="1"/>
  <c r="H115" i="4"/>
  <c r="F115" i="4"/>
  <c r="T157" i="4"/>
  <c r="V157" i="4" s="1"/>
  <c r="S157" i="4"/>
  <c r="U157" i="4" s="1"/>
  <c r="K157" i="4"/>
  <c r="P157" i="4" s="1"/>
  <c r="H157" i="4"/>
  <c r="F157" i="4"/>
  <c r="T132" i="4"/>
  <c r="V132" i="4" s="1"/>
  <c r="S132" i="4"/>
  <c r="U132" i="4" s="1"/>
  <c r="K132" i="4"/>
  <c r="P132" i="4" s="1"/>
  <c r="H132" i="4"/>
  <c r="F132" i="4"/>
  <c r="T139" i="4"/>
  <c r="V139" i="4" s="1"/>
  <c r="S139" i="4"/>
  <c r="U139" i="4" s="1"/>
  <c r="K139" i="4"/>
  <c r="P139" i="4" s="1"/>
  <c r="H139" i="4"/>
  <c r="F139" i="4"/>
  <c r="T159" i="4"/>
  <c r="V159" i="4" s="1"/>
  <c r="S159" i="4"/>
  <c r="U159" i="4" s="1"/>
  <c r="K159" i="4"/>
  <c r="P159" i="4" s="1"/>
  <c r="H159" i="4"/>
  <c r="F159" i="4"/>
  <c r="T135" i="4"/>
  <c r="V135" i="4" s="1"/>
  <c r="S135" i="4"/>
  <c r="U135" i="4" s="1"/>
  <c r="K135" i="4"/>
  <c r="P135" i="4" s="1"/>
  <c r="H135" i="4"/>
  <c r="F135" i="4"/>
  <c r="T160" i="4"/>
  <c r="V160" i="4" s="1"/>
  <c r="S160" i="4"/>
  <c r="U160" i="4" s="1"/>
  <c r="K160" i="4"/>
  <c r="P160" i="4" s="1"/>
  <c r="H160" i="4"/>
  <c r="F160" i="4"/>
  <c r="T147" i="4"/>
  <c r="V147" i="4" s="1"/>
  <c r="S147" i="4"/>
  <c r="U147" i="4" s="1"/>
  <c r="K147" i="4"/>
  <c r="P147" i="4" s="1"/>
  <c r="H147" i="4"/>
  <c r="F147" i="4"/>
  <c r="T80" i="4"/>
  <c r="V80" i="4" s="1"/>
  <c r="S80" i="4"/>
  <c r="U80" i="4" s="1"/>
  <c r="K80" i="4"/>
  <c r="P80" i="4" s="1"/>
  <c r="H80" i="4"/>
  <c r="F80" i="4"/>
  <c r="T83" i="4"/>
  <c r="V83" i="4" s="1"/>
  <c r="S83" i="4"/>
  <c r="U83" i="4" s="1"/>
  <c r="K83" i="4"/>
  <c r="P83" i="4" s="1"/>
  <c r="H83" i="4"/>
  <c r="F83" i="4"/>
  <c r="T81" i="4"/>
  <c r="V81" i="4" s="1"/>
  <c r="S81" i="4"/>
  <c r="U81" i="4" s="1"/>
  <c r="K81" i="4"/>
  <c r="P81" i="4" s="1"/>
  <c r="H81" i="4"/>
  <c r="F81" i="4"/>
  <c r="T76" i="4"/>
  <c r="V76" i="4" s="1"/>
  <c r="S76" i="4"/>
  <c r="U76" i="4" s="1"/>
  <c r="K76" i="4"/>
  <c r="P76" i="4" s="1"/>
  <c r="H76" i="4"/>
  <c r="F76" i="4"/>
  <c r="T150" i="4"/>
  <c r="V150" i="4" s="1"/>
  <c r="S150" i="4"/>
  <c r="U150" i="4" s="1"/>
  <c r="K150" i="4"/>
  <c r="P150" i="4" s="1"/>
  <c r="H150" i="4"/>
  <c r="F150" i="4"/>
  <c r="T74" i="4"/>
  <c r="V74" i="4" s="1"/>
  <c r="S74" i="4"/>
  <c r="U74" i="4" s="1"/>
  <c r="K74" i="4"/>
  <c r="P74" i="4" s="1"/>
  <c r="H74" i="4"/>
  <c r="F74" i="4"/>
  <c r="T73" i="4"/>
  <c r="V73" i="4" s="1"/>
  <c r="S73" i="4"/>
  <c r="U73" i="4" s="1"/>
  <c r="K73" i="4"/>
  <c r="P73" i="4" s="1"/>
  <c r="H73" i="4"/>
  <c r="F73" i="4"/>
  <c r="T134" i="4"/>
  <c r="V134" i="4" s="1"/>
  <c r="S134" i="4"/>
  <c r="U134" i="4" s="1"/>
  <c r="K134" i="4"/>
  <c r="P134" i="4" s="1"/>
  <c r="H134" i="4"/>
  <c r="F134" i="4"/>
  <c r="T75" i="4"/>
  <c r="V75" i="4" s="1"/>
  <c r="S75" i="4"/>
  <c r="U75" i="4" s="1"/>
  <c r="K75" i="4"/>
  <c r="P75" i="4" s="1"/>
  <c r="H75" i="4"/>
  <c r="F75" i="4"/>
  <c r="T124" i="4"/>
  <c r="V124" i="4" s="1"/>
  <c r="S124" i="4"/>
  <c r="U124" i="4" s="1"/>
  <c r="K124" i="4"/>
  <c r="P124" i="4" s="1"/>
  <c r="H124" i="4"/>
  <c r="F124" i="4"/>
  <c r="T64" i="4"/>
  <c r="V64" i="4" s="1"/>
  <c r="S64" i="4"/>
  <c r="U64" i="4" s="1"/>
  <c r="K64" i="4"/>
  <c r="P64" i="4" s="1"/>
  <c r="H64" i="4"/>
  <c r="F64" i="4"/>
  <c r="T63" i="4"/>
  <c r="V63" i="4" s="1"/>
  <c r="S63" i="4"/>
  <c r="U63" i="4" s="1"/>
  <c r="K63" i="4"/>
  <c r="P63" i="4" s="1"/>
  <c r="H63" i="4"/>
  <c r="F63" i="4"/>
  <c r="T51" i="4"/>
  <c r="V51" i="4" s="1"/>
  <c r="S51" i="4"/>
  <c r="U51" i="4" s="1"/>
  <c r="K51" i="4"/>
  <c r="P51" i="4" s="1"/>
  <c r="H51" i="4"/>
  <c r="F51" i="4"/>
  <c r="T143" i="4"/>
  <c r="V143" i="4" s="1"/>
  <c r="S143" i="4"/>
  <c r="U143" i="4" s="1"/>
  <c r="K143" i="4"/>
  <c r="P143" i="4" s="1"/>
  <c r="H143" i="4"/>
  <c r="F143" i="4"/>
  <c r="T152" i="4"/>
  <c r="V152" i="4" s="1"/>
  <c r="S152" i="4"/>
  <c r="U152" i="4" s="1"/>
  <c r="K152" i="4"/>
  <c r="P152" i="4" s="1"/>
  <c r="H152" i="4"/>
  <c r="F152" i="4"/>
  <c r="T158" i="4"/>
  <c r="V158" i="4" s="1"/>
  <c r="S158" i="4"/>
  <c r="U158" i="4" s="1"/>
  <c r="K158" i="4"/>
  <c r="P158" i="4" s="1"/>
  <c r="H158" i="4"/>
  <c r="F158" i="4"/>
  <c r="T82" i="4"/>
  <c r="V82" i="4" s="1"/>
  <c r="S82" i="4"/>
  <c r="U82" i="4" s="1"/>
  <c r="K82" i="4"/>
  <c r="P82" i="4" s="1"/>
  <c r="H82" i="4"/>
  <c r="F82" i="4"/>
  <c r="T156" i="4"/>
  <c r="V156" i="4" s="1"/>
  <c r="S156" i="4"/>
  <c r="U156" i="4" s="1"/>
  <c r="K156" i="4"/>
  <c r="P156" i="4" s="1"/>
  <c r="H156" i="4"/>
  <c r="F156" i="4"/>
  <c r="T122" i="4"/>
  <c r="V122" i="4" s="1"/>
  <c r="S122" i="4"/>
  <c r="U122" i="4" s="1"/>
  <c r="K122" i="4"/>
  <c r="P122" i="4" s="1"/>
  <c r="H122" i="4"/>
  <c r="F122" i="4"/>
  <c r="T79" i="4"/>
  <c r="V79" i="4" s="1"/>
  <c r="S79" i="4"/>
  <c r="U79" i="4" s="1"/>
  <c r="K79" i="4"/>
  <c r="P79" i="4" s="1"/>
  <c r="H79" i="4"/>
  <c r="F79" i="4"/>
  <c r="T59" i="4"/>
  <c r="V59" i="4" s="1"/>
  <c r="S59" i="4"/>
  <c r="U59" i="4" s="1"/>
  <c r="K59" i="4"/>
  <c r="P59" i="4" s="1"/>
  <c r="H59" i="4"/>
  <c r="F59" i="4"/>
  <c r="T17" i="4"/>
  <c r="V17" i="4" s="1"/>
  <c r="S17" i="4"/>
  <c r="U17" i="4" s="1"/>
  <c r="K17" i="4"/>
  <c r="P17" i="4" s="1"/>
  <c r="H17" i="4"/>
  <c r="F17" i="4"/>
  <c r="T149" i="4"/>
  <c r="V149" i="4" s="1"/>
  <c r="S149" i="4"/>
  <c r="U149" i="4" s="1"/>
  <c r="K149" i="4"/>
  <c r="P149" i="4" s="1"/>
  <c r="H149" i="4"/>
  <c r="F149" i="4"/>
  <c r="T77" i="4"/>
  <c r="V77" i="4" s="1"/>
  <c r="S77" i="4"/>
  <c r="U77" i="4" s="1"/>
  <c r="K77" i="4"/>
  <c r="P77" i="4" s="1"/>
  <c r="H77" i="4"/>
  <c r="F77" i="4"/>
  <c r="T34" i="4"/>
  <c r="V34" i="4" s="1"/>
  <c r="S34" i="4"/>
  <c r="U34" i="4" s="1"/>
  <c r="K34" i="4"/>
  <c r="P34" i="4" s="1"/>
  <c r="H34" i="4"/>
  <c r="F34" i="4"/>
  <c r="T78" i="4"/>
  <c r="V78" i="4" s="1"/>
  <c r="S78" i="4"/>
  <c r="U78" i="4" s="1"/>
  <c r="K78" i="4"/>
  <c r="P78" i="4" s="1"/>
  <c r="H78" i="4"/>
  <c r="F78" i="4"/>
  <c r="T25" i="4"/>
  <c r="V25" i="4" s="1"/>
  <c r="S25" i="4"/>
  <c r="U25" i="4" s="1"/>
  <c r="K25" i="4"/>
  <c r="P25" i="4" s="1"/>
  <c r="H25" i="4"/>
  <c r="F25" i="4"/>
  <c r="T52" i="4"/>
  <c r="V52" i="4" s="1"/>
  <c r="S52" i="4"/>
  <c r="U52" i="4" s="1"/>
  <c r="K52" i="4"/>
  <c r="P52" i="4" s="1"/>
  <c r="H52" i="4"/>
  <c r="F52" i="4"/>
  <c r="T72" i="4"/>
  <c r="V72" i="4" s="1"/>
  <c r="S72" i="4"/>
  <c r="U72" i="4" s="1"/>
  <c r="K72" i="4"/>
  <c r="P72" i="4" s="1"/>
  <c r="H72" i="4"/>
  <c r="F72" i="4"/>
  <c r="T41" i="4"/>
  <c r="V41" i="4" s="1"/>
  <c r="S41" i="4"/>
  <c r="U41" i="4" s="1"/>
  <c r="K41" i="4"/>
  <c r="P41" i="4" s="1"/>
  <c r="H41" i="4"/>
  <c r="F41" i="4"/>
  <c r="T48" i="4"/>
  <c r="V48" i="4" s="1"/>
  <c r="S48" i="4"/>
  <c r="U48" i="4" s="1"/>
  <c r="K48" i="4"/>
  <c r="P48" i="4" s="1"/>
  <c r="H48" i="4"/>
  <c r="F48" i="4"/>
  <c r="T113" i="4"/>
  <c r="V113" i="4" s="1"/>
  <c r="S113" i="4"/>
  <c r="U113" i="4" s="1"/>
  <c r="K113" i="4"/>
  <c r="P113" i="4" s="1"/>
  <c r="H113" i="4"/>
  <c r="F113" i="4"/>
  <c r="T58" i="4"/>
  <c r="V58" i="4" s="1"/>
  <c r="S58" i="4"/>
  <c r="U58" i="4" s="1"/>
  <c r="K58" i="4"/>
  <c r="P58" i="4" s="1"/>
  <c r="H58" i="4"/>
  <c r="F58" i="4"/>
  <c r="T138" i="4"/>
  <c r="V138" i="4" s="1"/>
  <c r="S138" i="4"/>
  <c r="U138" i="4" s="1"/>
  <c r="K138" i="4"/>
  <c r="P138" i="4" s="1"/>
  <c r="H138" i="4"/>
  <c r="F138" i="4"/>
  <c r="T102" i="4"/>
  <c r="V102" i="4" s="1"/>
  <c r="S102" i="4"/>
  <c r="U102" i="4" s="1"/>
  <c r="K102" i="4"/>
  <c r="P102" i="4" s="1"/>
  <c r="H102" i="4"/>
  <c r="F102" i="4"/>
  <c r="T39" i="4"/>
  <c r="V39" i="4" s="1"/>
  <c r="S39" i="4"/>
  <c r="U39" i="4" s="1"/>
  <c r="K39" i="4"/>
  <c r="P39" i="4" s="1"/>
  <c r="H39" i="4"/>
  <c r="F39" i="4"/>
  <c r="T45" i="4"/>
  <c r="V45" i="4" s="1"/>
  <c r="S45" i="4"/>
  <c r="U45" i="4" s="1"/>
  <c r="K45" i="4"/>
  <c r="P45" i="4" s="1"/>
  <c r="H45" i="4"/>
  <c r="F45" i="4"/>
  <c r="T93" i="4"/>
  <c r="V93" i="4" s="1"/>
  <c r="S93" i="4"/>
  <c r="U93" i="4" s="1"/>
  <c r="K93" i="4"/>
  <c r="P93" i="4" s="1"/>
  <c r="H93" i="4"/>
  <c r="F93" i="4"/>
  <c r="T47" i="4"/>
  <c r="V47" i="4" s="1"/>
  <c r="S47" i="4"/>
  <c r="U47" i="4" s="1"/>
  <c r="K47" i="4"/>
  <c r="P47" i="4" s="1"/>
  <c r="H47" i="4"/>
  <c r="F47" i="4"/>
  <c r="T60" i="4"/>
  <c r="V60" i="4" s="1"/>
  <c r="S60" i="4"/>
  <c r="U60" i="4" s="1"/>
  <c r="K60" i="4"/>
  <c r="P60" i="4" s="1"/>
  <c r="H60" i="4"/>
  <c r="F60" i="4"/>
  <c r="T62" i="4"/>
  <c r="V62" i="4" s="1"/>
  <c r="S62" i="4"/>
  <c r="U62" i="4" s="1"/>
  <c r="K62" i="4"/>
  <c r="P62" i="4" s="1"/>
  <c r="H62" i="4"/>
  <c r="F62" i="4"/>
  <c r="T50" i="4"/>
  <c r="V50" i="4" s="1"/>
  <c r="S50" i="4"/>
  <c r="U50" i="4" s="1"/>
  <c r="K50" i="4"/>
  <c r="P50" i="4" s="1"/>
  <c r="H50" i="4"/>
  <c r="F50" i="4"/>
  <c r="T53" i="4"/>
  <c r="V53" i="4" s="1"/>
  <c r="S53" i="4"/>
  <c r="U53" i="4" s="1"/>
  <c r="K53" i="4"/>
  <c r="P53" i="4" s="1"/>
  <c r="H53" i="4"/>
  <c r="F53" i="4"/>
  <c r="T71" i="4"/>
  <c r="V71" i="4" s="1"/>
  <c r="S71" i="4"/>
  <c r="U71" i="4" s="1"/>
  <c r="K71" i="4"/>
  <c r="P71" i="4" s="1"/>
  <c r="H71" i="4"/>
  <c r="F71" i="4"/>
  <c r="T98" i="4"/>
  <c r="V98" i="4" s="1"/>
  <c r="S98" i="4"/>
  <c r="U98" i="4" s="1"/>
  <c r="K98" i="4"/>
  <c r="P98" i="4" s="1"/>
  <c r="H98" i="4"/>
  <c r="F98" i="4"/>
  <c r="T65" i="4"/>
  <c r="V65" i="4" s="1"/>
  <c r="S65" i="4"/>
  <c r="U65" i="4" s="1"/>
  <c r="K65" i="4"/>
  <c r="P65" i="4" s="1"/>
  <c r="H65" i="4"/>
  <c r="F65" i="4"/>
  <c r="T56" i="4"/>
  <c r="V56" i="4" s="1"/>
  <c r="S56" i="4"/>
  <c r="U56" i="4" s="1"/>
  <c r="K56" i="4"/>
  <c r="P56" i="4" s="1"/>
  <c r="H56" i="4"/>
  <c r="F56" i="4"/>
  <c r="T61" i="4"/>
  <c r="V61" i="4" s="1"/>
  <c r="S61" i="4"/>
  <c r="U61" i="4" s="1"/>
  <c r="K61" i="4"/>
  <c r="P61" i="4" s="1"/>
  <c r="H61" i="4"/>
  <c r="F61" i="4"/>
  <c r="T69" i="4"/>
  <c r="V69" i="4" s="1"/>
  <c r="S69" i="4"/>
  <c r="U69" i="4" s="1"/>
  <c r="K69" i="4"/>
  <c r="P69" i="4" s="1"/>
  <c r="H69" i="4"/>
  <c r="F69" i="4"/>
  <c r="T68" i="4"/>
  <c r="V68" i="4" s="1"/>
  <c r="S68" i="4"/>
  <c r="U68" i="4" s="1"/>
  <c r="K68" i="4"/>
  <c r="P68" i="4" s="1"/>
  <c r="H68" i="4"/>
  <c r="F68" i="4"/>
  <c r="T55" i="4"/>
  <c r="V55" i="4" s="1"/>
  <c r="S55" i="4"/>
  <c r="U55" i="4" s="1"/>
  <c r="K55" i="4"/>
  <c r="P55" i="4" s="1"/>
  <c r="H55" i="4"/>
  <c r="F55" i="4"/>
  <c r="T57" i="4"/>
  <c r="V57" i="4" s="1"/>
  <c r="S57" i="4"/>
  <c r="U57" i="4" s="1"/>
  <c r="K57" i="4"/>
  <c r="P57" i="4" s="1"/>
  <c r="H57" i="4"/>
  <c r="F57" i="4"/>
  <c r="T33" i="4"/>
  <c r="V33" i="4" s="1"/>
  <c r="S33" i="4"/>
  <c r="U33" i="4" s="1"/>
  <c r="K33" i="4"/>
  <c r="P33" i="4" s="1"/>
  <c r="H33" i="4"/>
  <c r="F33" i="4"/>
  <c r="T22" i="4"/>
  <c r="V22" i="4" s="1"/>
  <c r="S22" i="4"/>
  <c r="U22" i="4" s="1"/>
  <c r="K22" i="4"/>
  <c r="P22" i="4" s="1"/>
  <c r="H22" i="4"/>
  <c r="F22" i="4"/>
  <c r="T44" i="4"/>
  <c r="V44" i="4" s="1"/>
  <c r="S44" i="4"/>
  <c r="U44" i="4" s="1"/>
  <c r="K44" i="4"/>
  <c r="P44" i="4" s="1"/>
  <c r="H44" i="4"/>
  <c r="F44" i="4"/>
  <c r="T42" i="4"/>
  <c r="V42" i="4" s="1"/>
  <c r="S42" i="4"/>
  <c r="U42" i="4" s="1"/>
  <c r="K42" i="4"/>
  <c r="P42" i="4" s="1"/>
  <c r="H42" i="4"/>
  <c r="F42" i="4"/>
  <c r="T43" i="4"/>
  <c r="V43" i="4" s="1"/>
  <c r="S43" i="4"/>
  <c r="U43" i="4" s="1"/>
  <c r="K43" i="4"/>
  <c r="P43" i="4" s="1"/>
  <c r="H43" i="4"/>
  <c r="F43" i="4"/>
  <c r="T32" i="4"/>
  <c r="V32" i="4" s="1"/>
  <c r="S32" i="4"/>
  <c r="U32" i="4" s="1"/>
  <c r="K32" i="4"/>
  <c r="P32" i="4" s="1"/>
  <c r="H32" i="4"/>
  <c r="F32" i="4"/>
  <c r="T28" i="4"/>
  <c r="V28" i="4" s="1"/>
  <c r="S28" i="4"/>
  <c r="U28" i="4" s="1"/>
  <c r="K28" i="4"/>
  <c r="P28" i="4" s="1"/>
  <c r="H28" i="4"/>
  <c r="F28" i="4"/>
  <c r="T26" i="4"/>
  <c r="V26" i="4" s="1"/>
  <c r="S26" i="4"/>
  <c r="U26" i="4" s="1"/>
  <c r="K26" i="4"/>
  <c r="P26" i="4" s="1"/>
  <c r="H26" i="4"/>
  <c r="F26" i="4"/>
  <c r="T27" i="4"/>
  <c r="V27" i="4" s="1"/>
  <c r="S27" i="4"/>
  <c r="U27" i="4" s="1"/>
  <c r="K27" i="4"/>
  <c r="P27" i="4" s="1"/>
  <c r="H27" i="4"/>
  <c r="F27" i="4"/>
  <c r="T31" i="4"/>
  <c r="V31" i="4" s="1"/>
  <c r="S31" i="4"/>
  <c r="U31" i="4" s="1"/>
  <c r="K31" i="4"/>
  <c r="P31" i="4" s="1"/>
  <c r="H31" i="4"/>
  <c r="F31" i="4"/>
  <c r="T20" i="4"/>
  <c r="V20" i="4" s="1"/>
  <c r="S20" i="4"/>
  <c r="U20" i="4" s="1"/>
  <c r="K20" i="4"/>
  <c r="P20" i="4" s="1"/>
  <c r="H20" i="4"/>
  <c r="F20" i="4"/>
  <c r="T14" i="4"/>
  <c r="V14" i="4" s="1"/>
  <c r="S14" i="4"/>
  <c r="U14" i="4" s="1"/>
  <c r="K14" i="4"/>
  <c r="P14" i="4" s="1"/>
  <c r="H14" i="4"/>
  <c r="F14" i="4"/>
  <c r="T67" i="4"/>
  <c r="V67" i="4" s="1"/>
  <c r="S67" i="4"/>
  <c r="U67" i="4" s="1"/>
  <c r="K67" i="4"/>
  <c r="P67" i="4" s="1"/>
  <c r="H67" i="4"/>
  <c r="F67" i="4"/>
  <c r="T66" i="4"/>
  <c r="V66" i="4" s="1"/>
  <c r="S66" i="4"/>
  <c r="U66" i="4" s="1"/>
  <c r="K66" i="4"/>
  <c r="P66" i="4" s="1"/>
  <c r="H66" i="4"/>
  <c r="F66" i="4"/>
  <c r="T15" i="4"/>
  <c r="V15" i="4" s="1"/>
  <c r="S15" i="4"/>
  <c r="U15" i="4" s="1"/>
  <c r="K15" i="4"/>
  <c r="P15" i="4" s="1"/>
  <c r="H15" i="4"/>
  <c r="F15" i="4"/>
  <c r="T16" i="4"/>
  <c r="V16" i="4" s="1"/>
  <c r="S16" i="4"/>
  <c r="U16" i="4" s="1"/>
  <c r="K16" i="4"/>
  <c r="P16" i="4" s="1"/>
  <c r="H16" i="4"/>
  <c r="F16" i="4"/>
  <c r="T18" i="4"/>
  <c r="V18" i="4" s="1"/>
  <c r="S18" i="4"/>
  <c r="U18" i="4" s="1"/>
  <c r="K18" i="4"/>
  <c r="P18" i="4" s="1"/>
  <c r="H18" i="4"/>
  <c r="F18" i="4"/>
  <c r="T37" i="4"/>
  <c r="V37" i="4" s="1"/>
  <c r="S37" i="4"/>
  <c r="U37" i="4" s="1"/>
  <c r="K37" i="4"/>
  <c r="P37" i="4" s="1"/>
  <c r="H37" i="4"/>
  <c r="F37" i="4"/>
  <c r="T40" i="4"/>
  <c r="V40" i="4" s="1"/>
  <c r="S40" i="4"/>
  <c r="U40" i="4" s="1"/>
  <c r="K40" i="4"/>
  <c r="P40" i="4" s="1"/>
  <c r="H40" i="4"/>
  <c r="F40" i="4"/>
  <c r="T99" i="4"/>
  <c r="V99" i="4" s="1"/>
  <c r="S99" i="4"/>
  <c r="U99" i="4" s="1"/>
  <c r="K99" i="4"/>
  <c r="P99" i="4" s="1"/>
  <c r="H99" i="4"/>
  <c r="F99" i="4"/>
  <c r="T19" i="4"/>
  <c r="V19" i="4" s="1"/>
  <c r="S19" i="4"/>
  <c r="U19" i="4" s="1"/>
  <c r="K19" i="4"/>
  <c r="P19" i="4" s="1"/>
  <c r="H19" i="4"/>
  <c r="F19" i="4"/>
  <c r="T96" i="4"/>
  <c r="V96" i="4" s="1"/>
  <c r="S96" i="4"/>
  <c r="U96" i="4" s="1"/>
  <c r="K96" i="4"/>
  <c r="P96" i="4" s="1"/>
  <c r="H96" i="4"/>
  <c r="F96" i="4"/>
  <c r="T6" i="4"/>
  <c r="V6" i="4" s="1"/>
  <c r="S6" i="4"/>
  <c r="U6" i="4" s="1"/>
  <c r="K6" i="4"/>
  <c r="P6" i="4" s="1"/>
  <c r="H6" i="4"/>
  <c r="F6" i="4"/>
  <c r="T7" i="4"/>
  <c r="V7" i="4" s="1"/>
  <c r="S7" i="4"/>
  <c r="U7" i="4" s="1"/>
  <c r="K7" i="4"/>
  <c r="P7" i="4" s="1"/>
  <c r="H7" i="4"/>
  <c r="F7" i="4"/>
  <c r="T30" i="4"/>
  <c r="V30" i="4" s="1"/>
  <c r="S30" i="4"/>
  <c r="U30" i="4" s="1"/>
  <c r="K30" i="4"/>
  <c r="P30" i="4" s="1"/>
  <c r="H30" i="4"/>
  <c r="F30" i="4"/>
  <c r="T35" i="4"/>
  <c r="V35" i="4" s="1"/>
  <c r="S35" i="4"/>
  <c r="U35" i="4" s="1"/>
  <c r="K35" i="4"/>
  <c r="P35" i="4" s="1"/>
  <c r="H35" i="4"/>
  <c r="F35" i="4"/>
  <c r="T46" i="4"/>
  <c r="V46" i="4" s="1"/>
  <c r="S46" i="4"/>
  <c r="U46" i="4" s="1"/>
  <c r="K46" i="4"/>
  <c r="P46" i="4" s="1"/>
  <c r="H46" i="4"/>
  <c r="F46" i="4"/>
  <c r="T36" i="4"/>
  <c r="V36" i="4" s="1"/>
  <c r="S36" i="4"/>
  <c r="U36" i="4" s="1"/>
  <c r="K36" i="4"/>
  <c r="P36" i="4" s="1"/>
  <c r="H36" i="4"/>
  <c r="F36" i="4"/>
  <c r="T24" i="4"/>
  <c r="V24" i="4" s="1"/>
  <c r="S24" i="4"/>
  <c r="U24" i="4" s="1"/>
  <c r="K24" i="4"/>
  <c r="P24" i="4" s="1"/>
  <c r="H24" i="4"/>
  <c r="F24" i="4"/>
  <c r="T23" i="4"/>
  <c r="V23" i="4" s="1"/>
  <c r="S23" i="4"/>
  <c r="U23" i="4" s="1"/>
  <c r="K23" i="4"/>
  <c r="P23" i="4" s="1"/>
  <c r="H23" i="4"/>
  <c r="F23" i="4"/>
  <c r="T38" i="4"/>
  <c r="V38" i="4" s="1"/>
  <c r="S38" i="4"/>
  <c r="U38" i="4" s="1"/>
  <c r="K38" i="4"/>
  <c r="P38" i="4" s="1"/>
  <c r="H38" i="4"/>
  <c r="F38" i="4"/>
  <c r="T21" i="4"/>
  <c r="V21" i="4" s="1"/>
  <c r="S21" i="4"/>
  <c r="U21" i="4" s="1"/>
  <c r="K21" i="4"/>
  <c r="P21" i="4" s="1"/>
  <c r="H21" i="4"/>
  <c r="F21" i="4"/>
  <c r="T29" i="4"/>
  <c r="V29" i="4" s="1"/>
  <c r="S29" i="4"/>
  <c r="U29" i="4" s="1"/>
  <c r="K29" i="4"/>
  <c r="P29" i="4" s="1"/>
  <c r="H29" i="4"/>
  <c r="F29" i="4"/>
  <c r="T54" i="4"/>
  <c r="V54" i="4" s="1"/>
  <c r="S54" i="4"/>
  <c r="U54" i="4" s="1"/>
  <c r="K54" i="4"/>
  <c r="P54" i="4" s="1"/>
  <c r="H54" i="4"/>
  <c r="F54" i="4"/>
  <c r="T49" i="4"/>
  <c r="V49" i="4" s="1"/>
  <c r="S49" i="4"/>
  <c r="U49" i="4" s="1"/>
  <c r="K49" i="4"/>
  <c r="P49" i="4" s="1"/>
  <c r="H49" i="4"/>
  <c r="F49" i="4"/>
  <c r="T12" i="4"/>
  <c r="V12" i="4" s="1"/>
  <c r="S12" i="4"/>
  <c r="U12" i="4" s="1"/>
  <c r="K12" i="4"/>
  <c r="P12" i="4" s="1"/>
  <c r="H12" i="4"/>
  <c r="F12" i="4"/>
  <c r="T4" i="4"/>
  <c r="V4" i="4" s="1"/>
  <c r="S4" i="4"/>
  <c r="U4" i="4" s="1"/>
  <c r="K4" i="4"/>
  <c r="P4" i="4" s="1"/>
  <c r="H4" i="4"/>
  <c r="F4" i="4"/>
  <c r="T3" i="4"/>
  <c r="V3" i="4" s="1"/>
  <c r="S3" i="4"/>
  <c r="U3" i="4" s="1"/>
  <c r="K3" i="4"/>
  <c r="P3" i="4" s="1"/>
  <c r="H3" i="4"/>
  <c r="F3" i="4"/>
  <c r="T8" i="4"/>
  <c r="V8" i="4" s="1"/>
  <c r="S8" i="4"/>
  <c r="U8" i="4" s="1"/>
  <c r="K8" i="4"/>
  <c r="P8" i="4" s="1"/>
  <c r="H8" i="4"/>
  <c r="F8" i="4"/>
  <c r="T2" i="4"/>
  <c r="V2" i="4" s="1"/>
  <c r="S2" i="4"/>
  <c r="U2" i="4" s="1"/>
  <c r="K2" i="4"/>
  <c r="P2" i="4" s="1"/>
  <c r="H2" i="4"/>
  <c r="F2" i="4"/>
  <c r="T13" i="4"/>
  <c r="V13" i="4" s="1"/>
  <c r="S13" i="4"/>
  <c r="U13" i="4" s="1"/>
  <c r="K13" i="4"/>
  <c r="P13" i="4" s="1"/>
  <c r="H13" i="4"/>
  <c r="F13" i="4"/>
  <c r="T11" i="4"/>
  <c r="V11" i="4" s="1"/>
  <c r="S11" i="4"/>
  <c r="U11" i="4" s="1"/>
  <c r="K11" i="4"/>
  <c r="P11" i="4" s="1"/>
  <c r="H11" i="4"/>
  <c r="F11" i="4"/>
  <c r="T10" i="4"/>
  <c r="V10" i="4" s="1"/>
  <c r="S10" i="4"/>
  <c r="U10" i="4" s="1"/>
  <c r="K10" i="4"/>
  <c r="P10" i="4" s="1"/>
  <c r="H10" i="4"/>
  <c r="F10" i="4"/>
  <c r="T9" i="4"/>
  <c r="V9" i="4" s="1"/>
  <c r="S9" i="4"/>
  <c r="U9" i="4" s="1"/>
  <c r="K9" i="4"/>
  <c r="P9" i="4" s="1"/>
  <c r="H9" i="4"/>
  <c r="F9" i="4"/>
  <c r="T5" i="4"/>
  <c r="V5" i="4" s="1"/>
  <c r="S5" i="4"/>
  <c r="U5" i="4" s="1"/>
  <c r="K5" i="4"/>
  <c r="P5" i="4" s="1"/>
  <c r="H5" i="4"/>
  <c r="F5" i="4"/>
  <c r="W4" i="4" l="1"/>
  <c r="W158" i="4"/>
  <c r="W103" i="4"/>
  <c r="W22" i="4"/>
  <c r="W102" i="4"/>
  <c r="W137" i="4"/>
  <c r="W101" i="4"/>
  <c r="Z20" i="4"/>
  <c r="W93" i="4"/>
  <c r="X93" i="4"/>
  <c r="O63" i="4"/>
  <c r="Z63" i="4" s="1"/>
  <c r="W131" i="4"/>
  <c r="W46" i="4"/>
  <c r="O66" i="4"/>
  <c r="Y66" i="4" s="1"/>
  <c r="W26" i="4"/>
  <c r="W62" i="4"/>
  <c r="W34" i="4"/>
  <c r="W75" i="4"/>
  <c r="W115" i="4"/>
  <c r="W154" i="4"/>
  <c r="W121" i="4"/>
  <c r="W140" i="4"/>
  <c r="W8" i="4"/>
  <c r="W15" i="4"/>
  <c r="W61" i="4"/>
  <c r="W147" i="4"/>
  <c r="W100" i="4"/>
  <c r="W37" i="4"/>
  <c r="W81" i="4"/>
  <c r="W106" i="4"/>
  <c r="W10" i="4"/>
  <c r="W7" i="4"/>
  <c r="W43" i="4"/>
  <c r="W74" i="4"/>
  <c r="W117" i="4"/>
  <c r="W29" i="4"/>
  <c r="W23" i="4"/>
  <c r="W20" i="4"/>
  <c r="X71" i="4"/>
  <c r="W71" i="4"/>
  <c r="W52" i="4"/>
  <c r="O156" i="4"/>
  <c r="Y156" i="4" s="1"/>
  <c r="Z156" i="4"/>
  <c r="W63" i="4"/>
  <c r="W139" i="4"/>
  <c r="W151" i="4"/>
  <c r="W126" i="4"/>
  <c r="W86" i="4"/>
  <c r="W55" i="4"/>
  <c r="W113" i="4"/>
  <c r="O74" i="4"/>
  <c r="Y74" i="4" s="1"/>
  <c r="Z74" i="4"/>
  <c r="W155" i="4"/>
  <c r="W2" i="4"/>
  <c r="W122" i="4"/>
  <c r="Z115" i="4"/>
  <c r="W104" i="4"/>
  <c r="W19" i="4"/>
  <c r="W17" i="4"/>
  <c r="W142" i="4"/>
  <c r="W95" i="4"/>
  <c r="W12" i="4"/>
  <c r="W66" i="4"/>
  <c r="W68" i="4"/>
  <c r="W56" i="4"/>
  <c r="W48" i="4"/>
  <c r="W152" i="4"/>
  <c r="W160" i="4"/>
  <c r="W148" i="4"/>
  <c r="W116" i="4"/>
  <c r="Z114" i="4"/>
  <c r="W123" i="4"/>
  <c r="W18" i="4"/>
  <c r="W138" i="4"/>
  <c r="W90" i="4"/>
  <c r="W99" i="4"/>
  <c r="X99" i="4"/>
  <c r="W59" i="4"/>
  <c r="W153" i="4"/>
  <c r="W114" i="4"/>
  <c r="W60" i="4"/>
  <c r="W85" i="4"/>
  <c r="W25" i="4"/>
  <c r="W94" i="4"/>
  <c r="W3" i="4"/>
  <c r="W16" i="4"/>
  <c r="W57" i="4"/>
  <c r="W69" i="4"/>
  <c r="W58" i="4"/>
  <c r="W82" i="4"/>
  <c r="W80" i="4"/>
  <c r="W146" i="4"/>
  <c r="W128" i="4"/>
  <c r="W92" i="4"/>
  <c r="W33" i="4"/>
  <c r="W156" i="4"/>
  <c r="Z144" i="4"/>
  <c r="W11" i="4"/>
  <c r="W150" i="4"/>
  <c r="W5" i="4"/>
  <c r="W24" i="4"/>
  <c r="W132" i="4"/>
  <c r="W49" i="4"/>
  <c r="W135" i="4"/>
  <c r="W84" i="4"/>
  <c r="W96" i="4"/>
  <c r="W40" i="4"/>
  <c r="Z27" i="4"/>
  <c r="W44" i="4"/>
  <c r="W39" i="4"/>
  <c r="W79" i="4"/>
  <c r="O124" i="4"/>
  <c r="Y124" i="4" s="1"/>
  <c r="W76" i="4"/>
  <c r="W70" i="4"/>
  <c r="W136" i="4"/>
  <c r="W129" i="4"/>
  <c r="W89" i="4"/>
  <c r="W145" i="4"/>
  <c r="W105" i="4"/>
  <c r="O67" i="4"/>
  <c r="Y67" i="4" s="1"/>
  <c r="W134" i="4"/>
  <c r="W31" i="4"/>
  <c r="W119" i="4"/>
  <c r="W67" i="4"/>
  <c r="O79" i="4"/>
  <c r="Z79" i="4" s="1"/>
  <c r="W120" i="4"/>
  <c r="W13" i="4"/>
  <c r="W30" i="4"/>
  <c r="W32" i="4"/>
  <c r="W47" i="4"/>
  <c r="W149" i="4"/>
  <c r="W73" i="4"/>
  <c r="W141" i="4"/>
  <c r="W111" i="4"/>
  <c r="Z110" i="4"/>
  <c r="W133" i="4"/>
  <c r="W87" i="4"/>
  <c r="O134" i="4"/>
  <c r="Y134" i="4" s="1"/>
  <c r="W97" i="4"/>
  <c r="W42" i="4"/>
  <c r="W130" i="4"/>
  <c r="W28" i="4"/>
  <c r="W77" i="4"/>
  <c r="W125" i="4"/>
  <c r="W109" i="4"/>
  <c r="W21" i="4"/>
  <c r="W53" i="4"/>
  <c r="W108" i="4"/>
  <c r="X108" i="4"/>
  <c r="W41" i="4"/>
  <c r="W38" i="4"/>
  <c r="W36" i="4"/>
  <c r="W27" i="4"/>
  <c r="W50" i="4"/>
  <c r="W78" i="4"/>
  <c r="O158" i="4"/>
  <c r="Y158" i="4" s="1"/>
  <c r="W124" i="4"/>
  <c r="W157" i="4"/>
  <c r="W118" i="4"/>
  <c r="W112" i="4"/>
  <c r="W88" i="4"/>
  <c r="W83" i="4"/>
  <c r="W6" i="4"/>
  <c r="W45" i="4"/>
  <c r="W35" i="4"/>
  <c r="O143" i="4"/>
  <c r="Z143" i="4"/>
  <c r="W144" i="4"/>
  <c r="W64" i="4"/>
  <c r="W65" i="4"/>
  <c r="W143" i="4"/>
  <c r="O76" i="4"/>
  <c r="X76" i="4" s="1"/>
  <c r="Z76" i="4"/>
  <c r="W91" i="4"/>
  <c r="W9" i="4"/>
  <c r="W54" i="4"/>
  <c r="Z19" i="4"/>
  <c r="W14" i="4"/>
  <c r="W98" i="4"/>
  <c r="W72" i="4"/>
  <c r="W51" i="4"/>
  <c r="W159" i="4"/>
  <c r="W127" i="4"/>
  <c r="W110" i="4"/>
  <c r="W107" i="4"/>
  <c r="O5" i="4"/>
  <c r="Y5" i="4" s="1"/>
  <c r="O9" i="4"/>
  <c r="Y9" i="4" s="1"/>
  <c r="O10" i="4"/>
  <c r="Y10" i="4" s="1"/>
  <c r="O11" i="4"/>
  <c r="Y11" i="4" s="1"/>
  <c r="O13" i="4"/>
  <c r="Y13" i="4" s="1"/>
  <c r="O2" i="4"/>
  <c r="Y2" i="4" s="1"/>
  <c r="O8" i="4"/>
  <c r="Y8" i="4" s="1"/>
  <c r="O3" i="4"/>
  <c r="Y3" i="4" s="1"/>
  <c r="O4" i="4"/>
  <c r="Y4" i="4" s="1"/>
  <c r="O12" i="4"/>
  <c r="Y12" i="4" s="1"/>
  <c r="O49" i="4"/>
  <c r="Y49" i="4" s="1"/>
  <c r="O54" i="4"/>
  <c r="Y54" i="4" s="1"/>
  <c r="O29" i="4"/>
  <c r="Y29" i="4" s="1"/>
  <c r="O122" i="4"/>
  <c r="Y122" i="4" s="1"/>
  <c r="O82" i="4"/>
  <c r="Y82" i="4" s="1"/>
  <c r="O152" i="4"/>
  <c r="Y152" i="4" s="1"/>
  <c r="O51" i="4"/>
  <c r="Y51" i="4" s="1"/>
  <c r="O64" i="4"/>
  <c r="Y64" i="4" s="1"/>
  <c r="O75" i="4"/>
  <c r="Y75" i="4" s="1"/>
  <c r="O73" i="4"/>
  <c r="Y73" i="4" s="1"/>
  <c r="O150" i="4"/>
  <c r="Y150" i="4" s="1"/>
  <c r="O81" i="4"/>
  <c r="Y81" i="4" s="1"/>
  <c r="O21" i="4"/>
  <c r="Y21" i="4" s="1"/>
  <c r="O38" i="4"/>
  <c r="Y38" i="4" s="1"/>
  <c r="O23" i="4"/>
  <c r="Y23" i="4" s="1"/>
  <c r="O24" i="4"/>
  <c r="Y24" i="4" s="1"/>
  <c r="O36" i="4"/>
  <c r="Y36" i="4" s="1"/>
  <c r="O46" i="4"/>
  <c r="Y46" i="4" s="1"/>
  <c r="O35" i="4"/>
  <c r="Y35" i="4" s="1"/>
  <c r="O30" i="4"/>
  <c r="Y30" i="4" s="1"/>
  <c r="O7" i="4"/>
  <c r="Y7" i="4" s="1"/>
  <c r="O6" i="4"/>
  <c r="Y6" i="4" s="1"/>
  <c r="O96" i="4"/>
  <c r="Y96" i="4" s="1"/>
  <c r="O19" i="4"/>
  <c r="Y19" i="4" s="1"/>
  <c r="O99" i="4"/>
  <c r="Y99" i="4" s="1"/>
  <c r="O40" i="4"/>
  <c r="Y40" i="4" s="1"/>
  <c r="O37" i="4"/>
  <c r="Y37" i="4" s="1"/>
  <c r="O18" i="4"/>
  <c r="Y18" i="4" s="1"/>
  <c r="O16" i="4"/>
  <c r="Y16" i="4" s="1"/>
  <c r="O15" i="4"/>
  <c r="Y15" i="4" s="1"/>
  <c r="O14" i="4"/>
  <c r="Y14" i="4" s="1"/>
  <c r="O20" i="4"/>
  <c r="Y20" i="4" s="1"/>
  <c r="O31" i="4"/>
  <c r="Y31" i="4" s="1"/>
  <c r="O27" i="4"/>
  <c r="Y27" i="4" s="1"/>
  <c r="O26" i="4"/>
  <c r="Y26" i="4" s="1"/>
  <c r="O28" i="4"/>
  <c r="Y28" i="4" s="1"/>
  <c r="O32" i="4"/>
  <c r="Y32" i="4" s="1"/>
  <c r="O43" i="4"/>
  <c r="Y43" i="4" s="1"/>
  <c r="O42" i="4"/>
  <c r="Y42" i="4" s="1"/>
  <c r="O44" i="4"/>
  <c r="Y44" i="4" s="1"/>
  <c r="O22" i="4"/>
  <c r="Y22" i="4" s="1"/>
  <c r="O33" i="4"/>
  <c r="Y33" i="4" s="1"/>
  <c r="O57" i="4"/>
  <c r="Y57" i="4" s="1"/>
  <c r="O55" i="4"/>
  <c r="Y55" i="4" s="1"/>
  <c r="O68" i="4"/>
  <c r="Y68" i="4" s="1"/>
  <c r="O69" i="4"/>
  <c r="Y69" i="4" s="1"/>
  <c r="O61" i="4"/>
  <c r="Y61" i="4" s="1"/>
  <c r="O56" i="4"/>
  <c r="Y56" i="4" s="1"/>
  <c r="O65" i="4"/>
  <c r="Y65" i="4" s="1"/>
  <c r="O98" i="4"/>
  <c r="Y98" i="4" s="1"/>
  <c r="O71" i="4"/>
  <c r="Y71" i="4" s="1"/>
  <c r="O53" i="4"/>
  <c r="Y53" i="4" s="1"/>
  <c r="O50" i="4"/>
  <c r="Y50" i="4" s="1"/>
  <c r="O62" i="4"/>
  <c r="Y62" i="4" s="1"/>
  <c r="O60" i="4"/>
  <c r="Y60" i="4" s="1"/>
  <c r="O47" i="4"/>
  <c r="Y47" i="4" s="1"/>
  <c r="O93" i="4"/>
  <c r="Y93" i="4" s="1"/>
  <c r="O45" i="4"/>
  <c r="Y45" i="4" s="1"/>
  <c r="O39" i="4"/>
  <c r="Y39" i="4" s="1"/>
  <c r="O102" i="4"/>
  <c r="Y102" i="4" s="1"/>
  <c r="O138" i="4"/>
  <c r="Y138" i="4" s="1"/>
  <c r="O58" i="4"/>
  <c r="Y58" i="4" s="1"/>
  <c r="O113" i="4"/>
  <c r="Y113" i="4" s="1"/>
  <c r="O48" i="4"/>
  <c r="Y48" i="4" s="1"/>
  <c r="O41" i="4"/>
  <c r="Y41" i="4" s="1"/>
  <c r="O72" i="4"/>
  <c r="Y72" i="4" s="1"/>
  <c r="O52" i="4"/>
  <c r="Y52" i="4" s="1"/>
  <c r="O25" i="4"/>
  <c r="Y25" i="4" s="1"/>
  <c r="O78" i="4"/>
  <c r="Y78" i="4" s="1"/>
  <c r="O34" i="4"/>
  <c r="Y34" i="4" s="1"/>
  <c r="O77" i="4"/>
  <c r="Y77" i="4" s="1"/>
  <c r="O149" i="4"/>
  <c r="Y149" i="4" s="1"/>
  <c r="O17" i="4"/>
  <c r="Y17" i="4" s="1"/>
  <c r="O59" i="4"/>
  <c r="Y59" i="4" s="1"/>
  <c r="O83" i="4"/>
  <c r="Y83" i="4" s="1"/>
  <c r="O80" i="4"/>
  <c r="Y80" i="4" s="1"/>
  <c r="O147" i="4"/>
  <c r="Y147" i="4" s="1"/>
  <c r="O160" i="4"/>
  <c r="Y160" i="4" s="1"/>
  <c r="O135" i="4"/>
  <c r="Y135" i="4" s="1"/>
  <c r="O159" i="4"/>
  <c r="Y159" i="4" s="1"/>
  <c r="O139" i="4"/>
  <c r="Y139" i="4" s="1"/>
  <c r="O132" i="4"/>
  <c r="Y132" i="4" s="1"/>
  <c r="O157" i="4"/>
  <c r="Y157" i="4" s="1"/>
  <c r="O115" i="4"/>
  <c r="Y115" i="4" s="1"/>
  <c r="O125" i="4"/>
  <c r="Y125" i="4" s="1"/>
  <c r="O141" i="4"/>
  <c r="Y141" i="4" s="1"/>
  <c r="O131" i="4"/>
  <c r="Y131" i="4" s="1"/>
  <c r="O153" i="4"/>
  <c r="Y153" i="4" s="1"/>
  <c r="O70" i="4"/>
  <c r="Y70" i="4" s="1"/>
  <c r="O137" i="4"/>
  <c r="Y137" i="4" s="1"/>
  <c r="O145" i="4"/>
  <c r="Y145" i="4" s="1"/>
  <c r="O146" i="4"/>
  <c r="Y146" i="4" s="1"/>
  <c r="O155" i="4"/>
  <c r="Y155" i="4" s="1"/>
  <c r="O148" i="4"/>
  <c r="Y148" i="4" s="1"/>
  <c r="O120" i="4"/>
  <c r="Y120" i="4" s="1"/>
  <c r="O127" i="4"/>
  <c r="Y127" i="4" s="1"/>
  <c r="O151" i="4"/>
  <c r="Y151" i="4" s="1"/>
  <c r="O119" i="4"/>
  <c r="Y119" i="4" s="1"/>
  <c r="O118" i="4"/>
  <c r="Y118" i="4" s="1"/>
  <c r="O154" i="4"/>
  <c r="Y154" i="4" s="1"/>
  <c r="O144" i="4"/>
  <c r="Y144" i="4" s="1"/>
  <c r="O111" i="4"/>
  <c r="Y111" i="4" s="1"/>
  <c r="O142" i="4"/>
  <c r="Y142" i="4" s="1"/>
  <c r="O130" i="4"/>
  <c r="Y130" i="4" s="1"/>
  <c r="O136" i="4"/>
  <c r="Y136" i="4" s="1"/>
  <c r="O104" i="4"/>
  <c r="Y104" i="4" s="1"/>
  <c r="O97" i="4"/>
  <c r="Y97" i="4" s="1"/>
  <c r="O128" i="4"/>
  <c r="Y128" i="4" s="1"/>
  <c r="O103" i="4"/>
  <c r="Y103" i="4" s="1"/>
  <c r="O116" i="4"/>
  <c r="Y116" i="4" s="1"/>
  <c r="O84" i="4"/>
  <c r="Y84" i="4" s="1"/>
  <c r="O110" i="4"/>
  <c r="Y110" i="4" s="1"/>
  <c r="O126" i="4"/>
  <c r="Y126" i="4" s="1"/>
  <c r="O108" i="4"/>
  <c r="Y108" i="4" s="1"/>
  <c r="O112" i="4"/>
  <c r="Y112" i="4" s="1"/>
  <c r="O121" i="4"/>
  <c r="Y121" i="4" s="1"/>
  <c r="O109" i="4"/>
  <c r="Y109" i="4" s="1"/>
  <c r="O133" i="4"/>
  <c r="Y133" i="4" s="1"/>
  <c r="O117" i="4"/>
  <c r="Y117" i="4" s="1"/>
  <c r="O114" i="4"/>
  <c r="Y114" i="4" s="1"/>
  <c r="O129" i="4"/>
  <c r="Y129" i="4" s="1"/>
  <c r="O106" i="4"/>
  <c r="Y106" i="4" s="1"/>
  <c r="O90" i="4"/>
  <c r="Y90" i="4" s="1"/>
  <c r="O92" i="4"/>
  <c r="Y92" i="4" s="1"/>
  <c r="O100" i="4"/>
  <c r="Y100" i="4" s="1"/>
  <c r="O123" i="4"/>
  <c r="Y123" i="4" s="1"/>
  <c r="O91" i="4"/>
  <c r="Y91" i="4" s="1"/>
  <c r="O107" i="4"/>
  <c r="Y107" i="4" s="1"/>
  <c r="O86" i="4"/>
  <c r="Y86" i="4" s="1"/>
  <c r="O94" i="4"/>
  <c r="Y94" i="4" s="1"/>
  <c r="O88" i="4"/>
  <c r="Y88" i="4" s="1"/>
  <c r="O140" i="4"/>
  <c r="Y140" i="4" s="1"/>
  <c r="O85" i="4"/>
  <c r="Y85" i="4" s="1"/>
  <c r="O87" i="4"/>
  <c r="Y87" i="4" s="1"/>
  <c r="O95" i="4"/>
  <c r="Y95" i="4" s="1"/>
  <c r="O105" i="4"/>
  <c r="Y105" i="4" s="1"/>
  <c r="O89" i="4"/>
  <c r="Y89" i="4" s="1"/>
  <c r="O101" i="4"/>
  <c r="Y101" i="4" s="1"/>
  <c r="O2" i="1"/>
  <c r="Z37" i="4" l="1"/>
  <c r="Z67" i="4"/>
  <c r="Z18" i="4"/>
  <c r="Z101" i="4"/>
  <c r="X89" i="4"/>
  <c r="Z31" i="4"/>
  <c r="X66" i="4"/>
  <c r="Z29" i="4"/>
  <c r="Z106" i="4"/>
  <c r="Z155" i="4"/>
  <c r="X7" i="4"/>
  <c r="X75" i="4"/>
  <c r="Z102" i="4"/>
  <c r="X128" i="4"/>
  <c r="Q66" i="4"/>
  <c r="Z88" i="4"/>
  <c r="X136" i="4"/>
  <c r="X138" i="4"/>
  <c r="X10" i="4"/>
  <c r="X9" i="4"/>
  <c r="Z128" i="4"/>
  <c r="Z158" i="4"/>
  <c r="Z118" i="4"/>
  <c r="Z40" i="4"/>
  <c r="X64" i="4"/>
  <c r="X70" i="4"/>
  <c r="Z9" i="4"/>
  <c r="Z146" i="4"/>
  <c r="Q67" i="4"/>
  <c r="Z13" i="4"/>
  <c r="X81" i="4"/>
  <c r="Z66" i="4"/>
  <c r="Z107" i="4"/>
  <c r="X56" i="4"/>
  <c r="Q158" i="4"/>
  <c r="X144" i="4"/>
  <c r="X157" i="4"/>
  <c r="Z129" i="4"/>
  <c r="X92" i="4"/>
  <c r="X155" i="4"/>
  <c r="X52" i="4"/>
  <c r="X115" i="4"/>
  <c r="X133" i="4"/>
  <c r="X119" i="4"/>
  <c r="Z28" i="4"/>
  <c r="X49" i="4"/>
  <c r="X25" i="4"/>
  <c r="X45" i="4"/>
  <c r="X73" i="4"/>
  <c r="X132" i="4"/>
  <c r="X12" i="4"/>
  <c r="X20" i="4"/>
  <c r="Z56" i="4"/>
  <c r="Z75" i="4"/>
  <c r="Q134" i="4"/>
  <c r="Z133" i="4"/>
  <c r="X107" i="4"/>
  <c r="X78" i="4"/>
  <c r="Z137" i="4"/>
  <c r="Z70" i="4"/>
  <c r="Z69" i="4"/>
  <c r="X80" i="4"/>
  <c r="X159" i="4"/>
  <c r="X130" i="4"/>
  <c r="X47" i="4"/>
  <c r="X79" i="4"/>
  <c r="Z73" i="4"/>
  <c r="Z130" i="4"/>
  <c r="Z139" i="4"/>
  <c r="Z10" i="4"/>
  <c r="Z46" i="4"/>
  <c r="X83" i="4"/>
  <c r="X27" i="4"/>
  <c r="Z108" i="4"/>
  <c r="X46" i="4"/>
  <c r="X88" i="4"/>
  <c r="X97" i="4"/>
  <c r="Z98" i="4"/>
  <c r="X150" i="4"/>
  <c r="X153" i="4"/>
  <c r="X17" i="4"/>
  <c r="X151" i="4"/>
  <c r="X103" i="4"/>
  <c r="Z82" i="4"/>
  <c r="Z7" i="4"/>
  <c r="X72" i="4"/>
  <c r="Z150" i="4"/>
  <c r="Z145" i="4"/>
  <c r="Z123" i="4"/>
  <c r="Z12" i="4"/>
  <c r="X54" i="4"/>
  <c r="Z6" i="4"/>
  <c r="X28" i="4"/>
  <c r="Z92" i="4"/>
  <c r="X112" i="4"/>
  <c r="Z134" i="4"/>
  <c r="X32" i="4"/>
  <c r="Z77" i="4"/>
  <c r="X44" i="4"/>
  <c r="X57" i="4"/>
  <c r="X59" i="4"/>
  <c r="X121" i="4"/>
  <c r="X117" i="4"/>
  <c r="X120" i="4"/>
  <c r="Z5" i="4"/>
  <c r="Q156" i="4"/>
  <c r="X86" i="4"/>
  <c r="Z151" i="4"/>
  <c r="Z34" i="4"/>
  <c r="Q74" i="4"/>
  <c r="Z147" i="4"/>
  <c r="X36" i="4"/>
  <c r="X109" i="4"/>
  <c r="X149" i="4"/>
  <c r="X105" i="4"/>
  <c r="X40" i="4"/>
  <c r="Z58" i="4"/>
  <c r="Z89" i="4"/>
  <c r="X18" i="4"/>
  <c r="X152" i="4"/>
  <c r="Z11" i="4"/>
  <c r="X122" i="4"/>
  <c r="Z26" i="4"/>
  <c r="Z35" i="4"/>
  <c r="Z86" i="4"/>
  <c r="Z15" i="4"/>
  <c r="X15" i="4"/>
  <c r="Z160" i="4"/>
  <c r="X156" i="4"/>
  <c r="X102" i="4"/>
  <c r="Z81" i="4"/>
  <c r="Z2" i="4"/>
  <c r="Z57" i="4"/>
  <c r="Z109" i="4"/>
  <c r="X124" i="4"/>
  <c r="X38" i="4"/>
  <c r="X125" i="4"/>
  <c r="X87" i="4"/>
  <c r="Q79" i="4"/>
  <c r="Y79" i="4"/>
  <c r="Z157" i="4"/>
  <c r="X96" i="4"/>
  <c r="X24" i="4"/>
  <c r="X33" i="4"/>
  <c r="Z149" i="4"/>
  <c r="Z136" i="4"/>
  <c r="X114" i="4"/>
  <c r="Z59" i="4"/>
  <c r="Z62" i="4"/>
  <c r="Z90" i="4"/>
  <c r="Z138" i="4"/>
  <c r="X74" i="4"/>
  <c r="X37" i="4"/>
  <c r="Z152" i="4"/>
  <c r="X22" i="4"/>
  <c r="Z135" i="4"/>
  <c r="Z91" i="4"/>
  <c r="X3" i="4"/>
  <c r="X6" i="4"/>
  <c r="Z51" i="4"/>
  <c r="X82" i="4"/>
  <c r="X60" i="4"/>
  <c r="Z3" i="4"/>
  <c r="Z72" i="4"/>
  <c r="X67" i="4"/>
  <c r="Z25" i="4"/>
  <c r="Z87" i="4"/>
  <c r="X58" i="4"/>
  <c r="Z44" i="4"/>
  <c r="Z105" i="4"/>
  <c r="X48" i="4"/>
  <c r="X95" i="4"/>
  <c r="X2" i="4"/>
  <c r="X126" i="4"/>
  <c r="Z52" i="4"/>
  <c r="X8" i="4"/>
  <c r="X34" i="4"/>
  <c r="X131" i="4"/>
  <c r="X51" i="4"/>
  <c r="Z4" i="4"/>
  <c r="X77" i="4"/>
  <c r="Z36" i="4"/>
  <c r="Z49" i="4"/>
  <c r="Z126" i="4"/>
  <c r="Z95" i="4"/>
  <c r="Q124" i="4"/>
  <c r="Z122" i="4"/>
  <c r="Z60" i="4"/>
  <c r="X41" i="4"/>
  <c r="X145" i="4"/>
  <c r="Z124" i="4"/>
  <c r="Z38" i="4"/>
  <c r="X5" i="4"/>
  <c r="Z47" i="4"/>
  <c r="X94" i="4"/>
  <c r="X123" i="4"/>
  <c r="Z45" i="4"/>
  <c r="X142" i="4"/>
  <c r="Z117" i="4"/>
  <c r="Z97" i="4"/>
  <c r="Z33" i="4"/>
  <c r="X43" i="4"/>
  <c r="X100" i="4"/>
  <c r="X140" i="4"/>
  <c r="Z48" i="4"/>
  <c r="Q63" i="4"/>
  <c r="Y63" i="4"/>
  <c r="Z23" i="4"/>
  <c r="X116" i="4"/>
  <c r="Z131" i="4"/>
  <c r="Z14" i="4"/>
  <c r="Z78" i="4"/>
  <c r="Z111" i="4"/>
  <c r="X68" i="4"/>
  <c r="X110" i="4"/>
  <c r="X98" i="4"/>
  <c r="X35" i="4"/>
  <c r="Z80" i="4"/>
  <c r="Z64" i="4"/>
  <c r="Z127" i="4"/>
  <c r="X30" i="4"/>
  <c r="Z84" i="4"/>
  <c r="X129" i="4"/>
  <c r="X39" i="4"/>
  <c r="X135" i="4"/>
  <c r="Z53" i="4"/>
  <c r="Z32" i="4"/>
  <c r="Z16" i="4"/>
  <c r="Z85" i="4"/>
  <c r="X148" i="4"/>
  <c r="Z42" i="4"/>
  <c r="Z71" i="4"/>
  <c r="X113" i="4"/>
  <c r="X139" i="4"/>
  <c r="X23" i="4"/>
  <c r="Z140" i="4"/>
  <c r="Z17" i="4"/>
  <c r="X26" i="4"/>
  <c r="X101" i="4"/>
  <c r="X158" i="4"/>
  <c r="X91" i="4"/>
  <c r="Q143" i="4"/>
  <c r="Y143" i="4"/>
  <c r="Z142" i="4"/>
  <c r="X62" i="4"/>
  <c r="Z100" i="4"/>
  <c r="X111" i="4"/>
  <c r="Q76" i="4"/>
  <c r="Y76" i="4"/>
  <c r="Z22" i="4"/>
  <c r="X143" i="4"/>
  <c r="Z94" i="4"/>
  <c r="Z103" i="4"/>
  <c r="Z61" i="4"/>
  <c r="X53" i="4"/>
  <c r="X42" i="4"/>
  <c r="X134" i="4"/>
  <c r="Z39" i="4"/>
  <c r="Z21" i="4"/>
  <c r="X146" i="4"/>
  <c r="X16" i="4"/>
  <c r="X85" i="4"/>
  <c r="X90" i="4"/>
  <c r="X19" i="4"/>
  <c r="Z83" i="4"/>
  <c r="X106" i="4"/>
  <c r="X61" i="4"/>
  <c r="X154" i="4"/>
  <c r="Z93" i="4"/>
  <c r="X84" i="4"/>
  <c r="Z113" i="4"/>
  <c r="X31" i="4"/>
  <c r="X50" i="4"/>
  <c r="Z68" i="4"/>
  <c r="Z104" i="4"/>
  <c r="X14" i="4"/>
  <c r="Z119" i="4"/>
  <c r="X118" i="4"/>
  <c r="Z55" i="4"/>
  <c r="X141" i="4"/>
  <c r="Z54" i="4"/>
  <c r="Z112" i="4"/>
  <c r="Z50" i="4"/>
  <c r="Z96" i="4"/>
  <c r="Z141" i="4"/>
  <c r="Z153" i="4"/>
  <c r="X55" i="4"/>
  <c r="X63" i="4"/>
  <c r="X29" i="4"/>
  <c r="Z148" i="4"/>
  <c r="Z121" i="4"/>
  <c r="X69" i="4"/>
  <c r="Z41" i="4"/>
  <c r="X147" i="4"/>
  <c r="Z116" i="4"/>
  <c r="X127" i="4"/>
  <c r="X65" i="4"/>
  <c r="Z132" i="4"/>
  <c r="X21" i="4"/>
  <c r="Z24" i="4"/>
  <c r="Z159" i="4"/>
  <c r="X13" i="4"/>
  <c r="Z65" i="4"/>
  <c r="X11" i="4"/>
  <c r="Z30" i="4"/>
  <c r="Z120" i="4"/>
  <c r="Z125" i="4"/>
  <c r="X160" i="4"/>
  <c r="Z99" i="4"/>
  <c r="X104" i="4"/>
  <c r="Z8" i="4"/>
  <c r="Z154" i="4"/>
  <c r="Z43" i="4"/>
  <c r="X137" i="4"/>
  <c r="X4" i="4"/>
  <c r="Q101" i="4"/>
  <c r="Q105" i="4"/>
  <c r="Q87" i="4"/>
  <c r="Q140" i="4"/>
  <c r="Q94" i="4"/>
  <c r="Q107" i="4"/>
  <c r="Q123" i="4"/>
  <c r="Q92" i="4"/>
  <c r="Q106" i="4"/>
  <c r="Q114" i="4"/>
  <c r="Q133" i="4"/>
  <c r="Q121" i="4"/>
  <c r="Q108" i="4"/>
  <c r="Q110" i="4"/>
  <c r="Q116" i="4"/>
  <c r="Q128" i="4"/>
  <c r="Q97" i="4"/>
  <c r="Q136" i="4"/>
  <c r="Q142" i="4"/>
  <c r="Q144" i="4"/>
  <c r="Q118" i="4"/>
  <c r="Q151" i="4"/>
  <c r="Q120" i="4"/>
  <c r="Q155" i="4"/>
  <c r="Q145" i="4"/>
  <c r="Q70" i="4"/>
  <c r="Q131" i="4"/>
  <c r="Q125" i="4"/>
  <c r="Q157" i="4"/>
  <c r="Q139" i="4"/>
  <c r="Q135" i="4"/>
  <c r="Q147" i="4"/>
  <c r="Q59" i="4"/>
  <c r="Q149" i="4"/>
  <c r="Q34" i="4"/>
  <c r="Q25" i="4"/>
  <c r="Q72" i="4"/>
  <c r="Q48" i="4"/>
  <c r="Q58" i="4"/>
  <c r="Q102" i="4"/>
  <c r="Q45" i="4"/>
  <c r="Q47" i="4"/>
  <c r="Q62" i="4"/>
  <c r="Q53" i="4"/>
  <c r="Q98" i="4"/>
  <c r="Q56" i="4"/>
  <c r="Q69" i="4"/>
  <c r="Q55" i="4"/>
  <c r="Q33" i="4"/>
  <c r="Q44" i="4"/>
  <c r="Q43" i="4"/>
  <c r="Q28" i="4"/>
  <c r="Q27" i="4"/>
  <c r="Q20" i="4"/>
  <c r="Q15" i="4"/>
  <c r="Q18" i="4"/>
  <c r="Q40" i="4"/>
  <c r="Q19" i="4"/>
  <c r="Q6" i="4"/>
  <c r="Q30" i="4"/>
  <c r="Q46" i="4"/>
  <c r="Q24" i="4"/>
  <c r="Q38" i="4"/>
  <c r="Q81" i="4"/>
  <c r="Q150" i="4"/>
  <c r="Q64" i="4"/>
  <c r="Q51" i="4"/>
  <c r="Q122" i="4"/>
  <c r="Q29" i="4"/>
  <c r="Q49" i="4"/>
  <c r="Q4" i="4"/>
  <c r="Q8" i="4"/>
  <c r="Q13" i="4"/>
  <c r="Q10" i="4"/>
  <c r="Q5" i="4"/>
  <c r="Q89" i="4"/>
  <c r="Q95" i="4"/>
  <c r="Q85" i="4"/>
  <c r="Q88" i="4"/>
  <c r="Q86" i="4"/>
  <c r="Q91" i="4"/>
  <c r="Q100" i="4"/>
  <c r="Q90" i="4"/>
  <c r="Q129" i="4"/>
  <c r="Q117" i="4"/>
  <c r="Q109" i="4"/>
  <c r="Q112" i="4"/>
  <c r="Q126" i="4"/>
  <c r="Q84" i="4"/>
  <c r="Q103" i="4"/>
  <c r="Q104" i="4"/>
  <c r="Q130" i="4"/>
  <c r="Q111" i="4"/>
  <c r="Q154" i="4"/>
  <c r="Q119" i="4"/>
  <c r="Q127" i="4"/>
  <c r="Q148" i="4"/>
  <c r="Q146" i="4"/>
  <c r="Q137" i="4"/>
  <c r="Q153" i="4"/>
  <c r="Q141" i="4"/>
  <c r="Q115" i="4"/>
  <c r="Q132" i="4"/>
  <c r="Q159" i="4"/>
  <c r="Q160" i="4"/>
  <c r="Q80" i="4"/>
  <c r="Q83" i="4"/>
  <c r="Q17" i="4"/>
  <c r="Q77" i="4"/>
  <c r="Q78" i="4"/>
  <c r="Q52" i="4"/>
  <c r="Q41" i="4"/>
  <c r="Q113" i="4"/>
  <c r="Q138" i="4"/>
  <c r="Q39" i="4"/>
  <c r="Q93" i="4"/>
  <c r="Q60" i="4"/>
  <c r="Q50" i="4"/>
  <c r="Q71" i="4"/>
  <c r="Q65" i="4"/>
  <c r="Q61" i="4"/>
  <c r="Q68" i="4"/>
  <c r="Q57" i="4"/>
  <c r="Q22" i="4"/>
  <c r="Q42" i="4"/>
  <c r="Q32" i="4"/>
  <c r="Q26" i="4"/>
  <c r="Q31" i="4"/>
  <c r="Q14" i="4"/>
  <c r="Q16" i="4"/>
  <c r="Q37" i="4"/>
  <c r="Q99" i="4"/>
  <c r="Q96" i="4"/>
  <c r="Q7" i="4"/>
  <c r="Q35" i="4"/>
  <c r="Q36" i="4"/>
  <c r="Q23" i="4"/>
  <c r="Q21" i="4"/>
  <c r="Q73" i="4"/>
  <c r="Q75" i="4"/>
  <c r="Q152" i="4"/>
  <c r="Q82" i="4"/>
  <c r="Q54" i="4"/>
  <c r="Q12" i="4"/>
  <c r="Q3" i="4"/>
  <c r="Q2" i="4"/>
  <c r="Q11" i="4"/>
  <c r="Q9" i="4"/>
  <c r="O196" i="1"/>
  <c r="Q196" i="1" s="1"/>
  <c r="P196" i="1"/>
  <c r="R196" i="1" s="1"/>
  <c r="O24" i="1"/>
  <c r="Q24" i="1" s="1"/>
  <c r="P24" i="1"/>
  <c r="R24" i="1" s="1"/>
  <c r="O54" i="1"/>
  <c r="Q54" i="1" s="1"/>
  <c r="P54" i="1"/>
  <c r="R54" i="1" s="1"/>
  <c r="O29" i="1"/>
  <c r="Q29" i="1" s="1"/>
  <c r="P29" i="1"/>
  <c r="R29" i="1" s="1"/>
  <c r="O52" i="1"/>
  <c r="Q52" i="1" s="1"/>
  <c r="P52" i="1"/>
  <c r="R52" i="1" s="1"/>
  <c r="O53" i="1"/>
  <c r="Q53" i="1" s="1"/>
  <c r="P53" i="1"/>
  <c r="R53" i="1" s="1"/>
  <c r="O63" i="1"/>
  <c r="Q63" i="1" s="1"/>
  <c r="P63" i="1"/>
  <c r="R63" i="1" s="1"/>
  <c r="O3" i="1"/>
  <c r="Q3" i="1" s="1"/>
  <c r="P3" i="1"/>
  <c r="R3" i="1" s="1"/>
  <c r="Q2" i="1"/>
  <c r="P2" i="1"/>
  <c r="R2" i="1" s="1"/>
  <c r="O163" i="1"/>
  <c r="Q163" i="1" s="1"/>
  <c r="P163" i="1"/>
  <c r="R163" i="1" s="1"/>
  <c r="O8" i="1"/>
  <c r="Q8" i="1" s="1"/>
  <c r="P8" i="1"/>
  <c r="R8" i="1" s="1"/>
  <c r="O56" i="1"/>
  <c r="Q56" i="1" s="1"/>
  <c r="P56" i="1"/>
  <c r="R56" i="1" s="1"/>
  <c r="O39" i="1"/>
  <c r="Q39" i="1" s="1"/>
  <c r="P39" i="1"/>
  <c r="R39" i="1" s="1"/>
  <c r="O27" i="1"/>
  <c r="Q27" i="1" s="1"/>
  <c r="P27" i="1"/>
  <c r="R27" i="1" s="1"/>
  <c r="O6" i="1"/>
  <c r="Q6" i="1" s="1"/>
  <c r="P6" i="1"/>
  <c r="R6" i="1" s="1"/>
  <c r="O17" i="1"/>
  <c r="Q17" i="1" s="1"/>
  <c r="P17" i="1"/>
  <c r="R17" i="1" s="1"/>
  <c r="O57" i="1"/>
  <c r="Q57" i="1" s="1"/>
  <c r="P57" i="1"/>
  <c r="R57" i="1" s="1"/>
  <c r="O71" i="1"/>
  <c r="Q71" i="1" s="1"/>
  <c r="P71" i="1"/>
  <c r="R71" i="1" s="1"/>
  <c r="O36" i="1"/>
  <c r="Q36" i="1" s="1"/>
  <c r="P36" i="1"/>
  <c r="R36" i="1" s="1"/>
  <c r="O168" i="1"/>
  <c r="Q168" i="1" s="1"/>
  <c r="P168" i="1"/>
  <c r="R168" i="1" s="1"/>
  <c r="O5" i="1"/>
  <c r="Q5" i="1" s="1"/>
  <c r="P5" i="1"/>
  <c r="R5" i="1" s="1"/>
  <c r="O92" i="1"/>
  <c r="Q92" i="1" s="1"/>
  <c r="P92" i="1"/>
  <c r="R92" i="1" s="1"/>
  <c r="O87" i="1"/>
  <c r="Q87" i="1" s="1"/>
  <c r="P87" i="1"/>
  <c r="R87" i="1" s="1"/>
  <c r="O4" i="1"/>
  <c r="Q4" i="1" s="1"/>
  <c r="P4" i="1"/>
  <c r="R4" i="1" s="1"/>
  <c r="O43" i="1"/>
  <c r="Q43" i="1" s="1"/>
  <c r="P43" i="1"/>
  <c r="R43" i="1" s="1"/>
  <c r="O174" i="1"/>
  <c r="Q174" i="1" s="1"/>
  <c r="P174" i="1"/>
  <c r="R174" i="1" s="1"/>
  <c r="O51" i="1"/>
  <c r="Q51" i="1" s="1"/>
  <c r="P51" i="1"/>
  <c r="R51" i="1" s="1"/>
  <c r="O178" i="1"/>
  <c r="Q178" i="1" s="1"/>
  <c r="P178" i="1"/>
  <c r="R178" i="1" s="1"/>
  <c r="O11" i="1"/>
  <c r="Q11" i="1" s="1"/>
  <c r="P11" i="1"/>
  <c r="R11" i="1" s="1"/>
  <c r="O130" i="1"/>
  <c r="Q130" i="1" s="1"/>
  <c r="P130" i="1"/>
  <c r="R130" i="1" s="1"/>
  <c r="O37" i="1"/>
  <c r="Q37" i="1" s="1"/>
  <c r="P37" i="1"/>
  <c r="R37" i="1" s="1"/>
  <c r="O198" i="1"/>
  <c r="Q198" i="1" s="1"/>
  <c r="P198" i="1"/>
  <c r="R198" i="1" s="1"/>
  <c r="O129" i="1"/>
  <c r="Q129" i="1" s="1"/>
  <c r="P129" i="1"/>
  <c r="R129" i="1" s="1"/>
  <c r="O169" i="1"/>
  <c r="Q169" i="1" s="1"/>
  <c r="P169" i="1"/>
  <c r="R169" i="1" s="1"/>
  <c r="O199" i="1"/>
  <c r="Q199" i="1" s="1"/>
  <c r="P199" i="1"/>
  <c r="R199" i="1" s="1"/>
  <c r="O88" i="1"/>
  <c r="Q88" i="1" s="1"/>
  <c r="P88" i="1"/>
  <c r="R88" i="1" s="1"/>
  <c r="O7" i="1"/>
  <c r="Q7" i="1" s="1"/>
  <c r="P7" i="1"/>
  <c r="R7" i="1" s="1"/>
  <c r="O197" i="1"/>
  <c r="Q197" i="1" s="1"/>
  <c r="P197" i="1"/>
  <c r="R197" i="1" s="1"/>
  <c r="O12" i="1"/>
  <c r="Q12" i="1" s="1"/>
  <c r="P12" i="1"/>
  <c r="R12" i="1" s="1"/>
  <c r="O10" i="1"/>
  <c r="Q10" i="1" s="1"/>
  <c r="P10" i="1"/>
  <c r="R10" i="1" s="1"/>
  <c r="O62" i="1"/>
  <c r="Q62" i="1" s="1"/>
  <c r="P62" i="1"/>
  <c r="R62" i="1" s="1"/>
  <c r="O15" i="1"/>
  <c r="Q15" i="1" s="1"/>
  <c r="P15" i="1"/>
  <c r="R15" i="1" s="1"/>
  <c r="O58" i="1"/>
  <c r="Q58" i="1" s="1"/>
  <c r="P58" i="1"/>
  <c r="R58" i="1" s="1"/>
  <c r="O247" i="1"/>
  <c r="Q247" i="1" s="1"/>
  <c r="P247" i="1"/>
  <c r="R247" i="1" s="1"/>
  <c r="O9" i="1"/>
  <c r="Q9" i="1" s="1"/>
  <c r="P9" i="1"/>
  <c r="R9" i="1" s="1"/>
  <c r="O64" i="1"/>
  <c r="Q64" i="1" s="1"/>
  <c r="P64" i="1"/>
  <c r="R64" i="1" s="1"/>
  <c r="O25" i="1"/>
  <c r="Q25" i="1" s="1"/>
  <c r="P25" i="1"/>
  <c r="R25" i="1" s="1"/>
  <c r="O164" i="1"/>
  <c r="Q164" i="1" s="1"/>
  <c r="P164" i="1"/>
  <c r="R164" i="1" s="1"/>
  <c r="O195" i="1"/>
  <c r="Q195" i="1" s="1"/>
  <c r="P195" i="1"/>
  <c r="R195" i="1" s="1"/>
  <c r="O70" i="1"/>
  <c r="Q70" i="1" s="1"/>
  <c r="P70" i="1"/>
  <c r="R70" i="1" s="1"/>
  <c r="O30" i="1"/>
  <c r="Q30" i="1" s="1"/>
  <c r="P30" i="1"/>
  <c r="R30" i="1" s="1"/>
  <c r="O249" i="1"/>
  <c r="Q249" i="1" s="1"/>
  <c r="P249" i="1"/>
  <c r="R249" i="1" s="1"/>
  <c r="O13" i="1"/>
  <c r="Q13" i="1" s="1"/>
  <c r="P13" i="1"/>
  <c r="R13" i="1" s="1"/>
  <c r="O19" i="1"/>
  <c r="Q19" i="1" s="1"/>
  <c r="P19" i="1"/>
  <c r="R19" i="1" s="1"/>
  <c r="O128" i="1"/>
  <c r="Q128" i="1" s="1"/>
  <c r="P128" i="1"/>
  <c r="R128" i="1" s="1"/>
  <c r="O60" i="1"/>
  <c r="Q60" i="1" s="1"/>
  <c r="P60" i="1"/>
  <c r="R60" i="1" s="1"/>
  <c r="O167" i="1"/>
  <c r="Q167" i="1" s="1"/>
  <c r="P167" i="1"/>
  <c r="R167" i="1" s="1"/>
  <c r="O204" i="1"/>
  <c r="Q204" i="1" s="1"/>
  <c r="P204" i="1"/>
  <c r="R204" i="1" s="1"/>
  <c r="O172" i="1"/>
  <c r="Q172" i="1" s="1"/>
  <c r="P172" i="1"/>
  <c r="R172" i="1" s="1"/>
  <c r="O91" i="1"/>
  <c r="Q91" i="1" s="1"/>
  <c r="P91" i="1"/>
  <c r="R91" i="1" s="1"/>
  <c r="O242" i="1"/>
  <c r="Q242" i="1" s="1"/>
  <c r="P242" i="1"/>
  <c r="R242" i="1" s="1"/>
  <c r="O85" i="1"/>
  <c r="Q85" i="1" s="1"/>
  <c r="P85" i="1"/>
  <c r="R85" i="1" s="1"/>
  <c r="O173" i="1"/>
  <c r="Q173" i="1" s="1"/>
  <c r="P173" i="1"/>
  <c r="R173" i="1" s="1"/>
  <c r="O18" i="1"/>
  <c r="Q18" i="1" s="1"/>
  <c r="P18" i="1"/>
  <c r="R18" i="1" s="1"/>
  <c r="O86" i="1"/>
  <c r="Q86" i="1" s="1"/>
  <c r="P86" i="1"/>
  <c r="R86" i="1" s="1"/>
  <c r="O16" i="1"/>
  <c r="Q16" i="1" s="1"/>
  <c r="P16" i="1"/>
  <c r="R16" i="1" s="1"/>
  <c r="O26" i="1"/>
  <c r="Q26" i="1" s="1"/>
  <c r="P26" i="1"/>
  <c r="R26" i="1" s="1"/>
  <c r="O66" i="1"/>
  <c r="Q66" i="1" s="1"/>
  <c r="P66" i="1"/>
  <c r="R66" i="1" s="1"/>
  <c r="O194" i="1"/>
  <c r="Q194" i="1" s="1"/>
  <c r="P194" i="1"/>
  <c r="R194" i="1" s="1"/>
  <c r="O23" i="1"/>
  <c r="Q23" i="1" s="1"/>
  <c r="P23" i="1"/>
  <c r="R23" i="1" s="1"/>
  <c r="O250" i="1"/>
  <c r="Q250" i="1" s="1"/>
  <c r="P250" i="1"/>
  <c r="R250" i="1" s="1"/>
  <c r="O177" i="1"/>
  <c r="Q177" i="1" s="1"/>
  <c r="P177" i="1"/>
  <c r="R177" i="1" s="1"/>
  <c r="O189" i="1"/>
  <c r="Q189" i="1" s="1"/>
  <c r="P189" i="1"/>
  <c r="R189" i="1" s="1"/>
  <c r="O45" i="1"/>
  <c r="Q45" i="1" s="1"/>
  <c r="P45" i="1"/>
  <c r="R45" i="1" s="1"/>
  <c r="O251" i="1"/>
  <c r="Q251" i="1" s="1"/>
  <c r="P251" i="1"/>
  <c r="R251" i="1" s="1"/>
  <c r="O171" i="1"/>
  <c r="Q171" i="1" s="1"/>
  <c r="P171" i="1"/>
  <c r="R171" i="1" s="1"/>
  <c r="O243" i="1"/>
  <c r="Q243" i="1" s="1"/>
  <c r="P243" i="1"/>
  <c r="R243" i="1" s="1"/>
  <c r="O131" i="1"/>
  <c r="Q131" i="1" s="1"/>
  <c r="P131" i="1"/>
  <c r="R131" i="1" s="1"/>
  <c r="O210" i="1"/>
  <c r="Q210" i="1" s="1"/>
  <c r="P210" i="1"/>
  <c r="R210" i="1" s="1"/>
  <c r="O31" i="1"/>
  <c r="Q31" i="1" s="1"/>
  <c r="P31" i="1"/>
  <c r="R31" i="1" s="1"/>
  <c r="O80" i="1"/>
  <c r="Q80" i="1" s="1"/>
  <c r="P80" i="1"/>
  <c r="R80" i="1" s="1"/>
  <c r="O233" i="1"/>
  <c r="Q233" i="1" s="1"/>
  <c r="P233" i="1"/>
  <c r="R233" i="1" s="1"/>
  <c r="O240" i="1"/>
  <c r="Q240" i="1" s="1"/>
  <c r="P240" i="1"/>
  <c r="R240" i="1" s="1"/>
  <c r="O241" i="1"/>
  <c r="Q241" i="1" s="1"/>
  <c r="P241" i="1"/>
  <c r="R241" i="1" s="1"/>
  <c r="O248" i="1"/>
  <c r="Q248" i="1" s="1"/>
  <c r="P248" i="1"/>
  <c r="R248" i="1" s="1"/>
  <c r="O108" i="1"/>
  <c r="Q108" i="1" s="1"/>
  <c r="P108" i="1"/>
  <c r="R108" i="1" s="1"/>
  <c r="O20" i="1"/>
  <c r="Q20" i="1" s="1"/>
  <c r="P20" i="1"/>
  <c r="R20" i="1" s="1"/>
  <c r="O21" i="1"/>
  <c r="Q21" i="1" s="1"/>
  <c r="P21" i="1"/>
  <c r="R21" i="1" s="1"/>
  <c r="O203" i="1"/>
  <c r="Q203" i="1" s="1"/>
  <c r="P203" i="1"/>
  <c r="R203" i="1" s="1"/>
  <c r="O127" i="1"/>
  <c r="Q127" i="1" s="1"/>
  <c r="P127" i="1"/>
  <c r="R127" i="1" s="1"/>
  <c r="O200" i="1"/>
  <c r="Q200" i="1" s="1"/>
  <c r="P200" i="1"/>
  <c r="R200" i="1" s="1"/>
  <c r="O65" i="1"/>
  <c r="Q65" i="1" s="1"/>
  <c r="P65" i="1"/>
  <c r="R65" i="1" s="1"/>
  <c r="O40" i="1"/>
  <c r="Q40" i="1" s="1"/>
  <c r="P40" i="1"/>
  <c r="R40" i="1" s="1"/>
  <c r="O14" i="1"/>
  <c r="Q14" i="1" s="1"/>
  <c r="P14" i="1"/>
  <c r="R14" i="1" s="1"/>
  <c r="O78" i="1"/>
  <c r="Q78" i="1" s="1"/>
  <c r="P78" i="1"/>
  <c r="R78" i="1" s="1"/>
  <c r="O234" i="1"/>
  <c r="Q234" i="1" s="1"/>
  <c r="P234" i="1"/>
  <c r="R234" i="1" s="1"/>
  <c r="O28" i="1"/>
  <c r="Q28" i="1" s="1"/>
  <c r="P28" i="1"/>
  <c r="R28" i="1" s="1"/>
  <c r="O72" i="1"/>
  <c r="Q72" i="1" s="1"/>
  <c r="P72" i="1"/>
  <c r="R72" i="1" s="1"/>
  <c r="O79" i="1"/>
  <c r="Q79" i="1" s="1"/>
  <c r="P79" i="1"/>
  <c r="R79" i="1" s="1"/>
  <c r="O156" i="1"/>
  <c r="Q156" i="1" s="1"/>
  <c r="P156" i="1"/>
  <c r="R156" i="1" s="1"/>
  <c r="O244" i="1"/>
  <c r="Q244" i="1" s="1"/>
  <c r="P244" i="1"/>
  <c r="R244" i="1" s="1"/>
  <c r="O205" i="1"/>
  <c r="Q205" i="1" s="1"/>
  <c r="P205" i="1"/>
  <c r="R205" i="1" s="1"/>
  <c r="O41" i="1"/>
  <c r="Q41" i="1" s="1"/>
  <c r="P41" i="1"/>
  <c r="R41" i="1" s="1"/>
  <c r="O46" i="1"/>
  <c r="Q46" i="1" s="1"/>
  <c r="P46" i="1"/>
  <c r="R46" i="1" s="1"/>
  <c r="O201" i="1"/>
  <c r="Q201" i="1" s="1"/>
  <c r="P201" i="1"/>
  <c r="R201" i="1" s="1"/>
  <c r="O170" i="1"/>
  <c r="Q170" i="1" s="1"/>
  <c r="P170" i="1"/>
  <c r="R170" i="1" s="1"/>
  <c r="O44" i="1"/>
  <c r="Q44" i="1" s="1"/>
  <c r="P44" i="1"/>
  <c r="R44" i="1" s="1"/>
  <c r="O22" i="1"/>
  <c r="Q22" i="1" s="1"/>
  <c r="P22" i="1"/>
  <c r="R22" i="1" s="1"/>
  <c r="O113" i="1"/>
  <c r="Q113" i="1" s="1"/>
  <c r="P113" i="1"/>
  <c r="R113" i="1" s="1"/>
  <c r="O73" i="1"/>
  <c r="Q73" i="1" s="1"/>
  <c r="P73" i="1"/>
  <c r="R73" i="1" s="1"/>
  <c r="O93" i="1"/>
  <c r="Q93" i="1" s="1"/>
  <c r="P93" i="1"/>
  <c r="R93" i="1" s="1"/>
  <c r="O38" i="1"/>
  <c r="Q38" i="1" s="1"/>
  <c r="P38" i="1"/>
  <c r="R38" i="1" s="1"/>
  <c r="O42" i="1"/>
  <c r="Q42" i="1" s="1"/>
  <c r="P42" i="1"/>
  <c r="R42" i="1" s="1"/>
  <c r="O190" i="1"/>
  <c r="Q190" i="1" s="1"/>
  <c r="P190" i="1"/>
  <c r="R190" i="1" s="1"/>
  <c r="O112" i="1"/>
  <c r="Q112" i="1" s="1"/>
  <c r="P112" i="1"/>
  <c r="R112" i="1" s="1"/>
  <c r="O32" i="1"/>
  <c r="Q32" i="1" s="1"/>
  <c r="P32" i="1"/>
  <c r="R32" i="1" s="1"/>
  <c r="O33" i="1"/>
  <c r="Q33" i="1" s="1"/>
  <c r="P33" i="1"/>
  <c r="R33" i="1" s="1"/>
  <c r="O209" i="1"/>
  <c r="Q209" i="1" s="1"/>
  <c r="P209" i="1"/>
  <c r="R209" i="1" s="1"/>
  <c r="O67" i="1"/>
  <c r="Q67" i="1" s="1"/>
  <c r="P67" i="1"/>
  <c r="R67" i="1" s="1"/>
  <c r="O132" i="1"/>
  <c r="Q132" i="1" s="1"/>
  <c r="P132" i="1"/>
  <c r="R132" i="1" s="1"/>
  <c r="O48" i="1"/>
  <c r="Q48" i="1" s="1"/>
  <c r="P48" i="1"/>
  <c r="R48" i="1" s="1"/>
  <c r="O74" i="1"/>
  <c r="Q74" i="1" s="1"/>
  <c r="P74" i="1"/>
  <c r="R74" i="1" s="1"/>
  <c r="O89" i="1"/>
  <c r="Q89" i="1" s="1"/>
  <c r="P89" i="1"/>
  <c r="R89" i="1" s="1"/>
  <c r="O126" i="1"/>
  <c r="Q126" i="1" s="1"/>
  <c r="P126" i="1"/>
  <c r="R126" i="1" s="1"/>
  <c r="O49" i="1"/>
  <c r="Q49" i="1" s="1"/>
  <c r="P49" i="1"/>
  <c r="R49" i="1" s="1"/>
  <c r="O202" i="1"/>
  <c r="Q202" i="1" s="1"/>
  <c r="P202" i="1"/>
  <c r="R202" i="1" s="1"/>
  <c r="O235" i="1"/>
  <c r="Q235" i="1" s="1"/>
  <c r="P235" i="1"/>
  <c r="R235" i="1" s="1"/>
  <c r="O90" i="1"/>
  <c r="Q90" i="1" s="1"/>
  <c r="P90" i="1"/>
  <c r="R90" i="1" s="1"/>
  <c r="O155" i="1"/>
  <c r="Q155" i="1" s="1"/>
  <c r="P155" i="1"/>
  <c r="R155" i="1" s="1"/>
  <c r="O245" i="1"/>
  <c r="Q245" i="1" s="1"/>
  <c r="P245" i="1"/>
  <c r="R245" i="1" s="1"/>
  <c r="O75" i="1"/>
  <c r="Q75" i="1" s="1"/>
  <c r="P75" i="1"/>
  <c r="R75" i="1" s="1"/>
  <c r="O157" i="1"/>
  <c r="Q157" i="1" s="1"/>
  <c r="P157" i="1"/>
  <c r="R157" i="1" s="1"/>
  <c r="O187" i="1"/>
  <c r="Q187" i="1" s="1"/>
  <c r="P187" i="1"/>
  <c r="R187" i="1" s="1"/>
  <c r="O236" i="1"/>
  <c r="Q236" i="1" s="1"/>
  <c r="P236" i="1"/>
  <c r="R236" i="1" s="1"/>
  <c r="O237" i="1"/>
  <c r="Q237" i="1" s="1"/>
  <c r="P237" i="1"/>
  <c r="R237" i="1" s="1"/>
  <c r="O47" i="1"/>
  <c r="Q47" i="1" s="1"/>
  <c r="P47" i="1"/>
  <c r="R47" i="1" s="1"/>
  <c r="O186" i="1"/>
  <c r="Q186" i="1" s="1"/>
  <c r="P186" i="1"/>
  <c r="R186" i="1" s="1"/>
  <c r="O114" i="1"/>
  <c r="Q114" i="1" s="1"/>
  <c r="P114" i="1"/>
  <c r="R114" i="1" s="1"/>
  <c r="O246" i="1"/>
  <c r="Q246" i="1" s="1"/>
  <c r="P246" i="1"/>
  <c r="R246" i="1" s="1"/>
  <c r="O165" i="1"/>
  <c r="Q165" i="1" s="1"/>
  <c r="P165" i="1"/>
  <c r="R165" i="1" s="1"/>
  <c r="O158" i="1"/>
  <c r="Q158" i="1" s="1"/>
  <c r="P158" i="1"/>
  <c r="R158" i="1" s="1"/>
  <c r="O206" i="1"/>
  <c r="Q206" i="1" s="1"/>
  <c r="P206" i="1"/>
  <c r="R206" i="1" s="1"/>
  <c r="O159" i="1"/>
  <c r="Q159" i="1" s="1"/>
  <c r="P159" i="1"/>
  <c r="R159" i="1" s="1"/>
  <c r="O34" i="1"/>
  <c r="Q34" i="1" s="1"/>
  <c r="P34" i="1"/>
  <c r="R34" i="1" s="1"/>
  <c r="O35" i="1"/>
  <c r="Q35" i="1" s="1"/>
  <c r="P35" i="1"/>
  <c r="R35" i="1" s="1"/>
  <c r="O115" i="1"/>
  <c r="Q115" i="1" s="1"/>
  <c r="P115" i="1"/>
  <c r="R115" i="1" s="1"/>
  <c r="O81" i="1"/>
  <c r="Q81" i="1" s="1"/>
  <c r="P81" i="1"/>
  <c r="R81" i="1" s="1"/>
  <c r="O76" i="1"/>
  <c r="Q76" i="1" s="1"/>
  <c r="P76" i="1"/>
  <c r="R76" i="1" s="1"/>
  <c r="O193" i="1"/>
  <c r="Q193" i="1" s="1"/>
  <c r="P193" i="1"/>
  <c r="R193" i="1" s="1"/>
  <c r="O82" i="1"/>
  <c r="Q82" i="1" s="1"/>
  <c r="P82" i="1"/>
  <c r="R82" i="1" s="1"/>
  <c r="O166" i="1"/>
  <c r="Q166" i="1" s="1"/>
  <c r="P166" i="1"/>
  <c r="R166" i="1" s="1"/>
  <c r="O116" i="1"/>
  <c r="Q116" i="1" s="1"/>
  <c r="P116" i="1"/>
  <c r="R116" i="1" s="1"/>
  <c r="O94" i="1"/>
  <c r="Q94" i="1" s="1"/>
  <c r="P94" i="1"/>
  <c r="R94" i="1" s="1"/>
  <c r="O207" i="1"/>
  <c r="Q207" i="1" s="1"/>
  <c r="P207" i="1"/>
  <c r="R207" i="1" s="1"/>
  <c r="O110" i="1"/>
  <c r="Q110" i="1" s="1"/>
  <c r="P110" i="1"/>
  <c r="R110" i="1" s="1"/>
  <c r="O160" i="1"/>
  <c r="Q160" i="1" s="1"/>
  <c r="P160" i="1"/>
  <c r="R160" i="1" s="1"/>
  <c r="O106" i="1"/>
  <c r="Q106" i="1" s="1"/>
  <c r="P106" i="1"/>
  <c r="R106" i="1" s="1"/>
  <c r="O161" i="1"/>
  <c r="Q161" i="1" s="1"/>
  <c r="P161" i="1"/>
  <c r="R161" i="1" s="1"/>
  <c r="O50" i="1"/>
  <c r="Q50" i="1" s="1"/>
  <c r="P50" i="1"/>
  <c r="R50" i="1" s="1"/>
  <c r="O134" i="1"/>
  <c r="Q134" i="1" s="1"/>
  <c r="P134" i="1"/>
  <c r="R134" i="1" s="1"/>
  <c r="O211" i="1"/>
  <c r="Q211" i="1" s="1"/>
  <c r="P211" i="1"/>
  <c r="R211" i="1" s="1"/>
  <c r="O77" i="1"/>
  <c r="Q77" i="1" s="1"/>
  <c r="P77" i="1"/>
  <c r="R77" i="1" s="1"/>
  <c r="O135" i="1"/>
  <c r="Q135" i="1" s="1"/>
  <c r="P135" i="1"/>
  <c r="R135" i="1" s="1"/>
  <c r="O133" i="1"/>
  <c r="Q133" i="1" s="1"/>
  <c r="P133" i="1"/>
  <c r="R133" i="1" s="1"/>
  <c r="O59" i="1"/>
  <c r="Q59" i="1" s="1"/>
  <c r="P59" i="1"/>
  <c r="R59" i="1" s="1"/>
  <c r="O136" i="1"/>
  <c r="Q136" i="1" s="1"/>
  <c r="P136" i="1"/>
  <c r="R136" i="1" s="1"/>
  <c r="O191" i="1"/>
  <c r="Q191" i="1" s="1"/>
  <c r="P191" i="1"/>
  <c r="R191" i="1" s="1"/>
  <c r="O68" i="1"/>
  <c r="Q68" i="1" s="1"/>
  <c r="P68" i="1"/>
  <c r="R68" i="1" s="1"/>
  <c r="O192" i="1"/>
  <c r="Q192" i="1" s="1"/>
  <c r="P192" i="1"/>
  <c r="R192" i="1" s="1"/>
  <c r="O162" i="1"/>
  <c r="Q162" i="1" s="1"/>
  <c r="P162" i="1"/>
  <c r="R162" i="1" s="1"/>
  <c r="O107" i="1"/>
  <c r="Q107" i="1" s="1"/>
  <c r="P107" i="1"/>
  <c r="R107" i="1" s="1"/>
  <c r="O212" i="1"/>
  <c r="Q212" i="1" s="1"/>
  <c r="P212" i="1"/>
  <c r="R212" i="1" s="1"/>
  <c r="O213" i="1"/>
  <c r="Q213" i="1" s="1"/>
  <c r="P213" i="1"/>
  <c r="R213" i="1" s="1"/>
  <c r="O214" i="1"/>
  <c r="Q214" i="1" s="1"/>
  <c r="P214" i="1"/>
  <c r="R214" i="1" s="1"/>
  <c r="O215" i="1"/>
  <c r="Q215" i="1" s="1"/>
  <c r="P215" i="1"/>
  <c r="R215" i="1" s="1"/>
  <c r="O83" i="1"/>
  <c r="Q83" i="1" s="1"/>
  <c r="P83" i="1"/>
  <c r="R83" i="1" s="1"/>
  <c r="O84" i="1"/>
  <c r="Q84" i="1" s="1"/>
  <c r="P84" i="1"/>
  <c r="R84" i="1" s="1"/>
  <c r="O216" i="1"/>
  <c r="Q216" i="1" s="1"/>
  <c r="P216" i="1"/>
  <c r="R216" i="1" s="1"/>
  <c r="O179" i="1"/>
  <c r="Q179" i="1" s="1"/>
  <c r="P179" i="1"/>
  <c r="R179" i="1" s="1"/>
  <c r="O217" i="1"/>
  <c r="Q217" i="1" s="1"/>
  <c r="P217" i="1"/>
  <c r="R217" i="1" s="1"/>
  <c r="O137" i="1"/>
  <c r="Q137" i="1" s="1"/>
  <c r="P137" i="1"/>
  <c r="R137" i="1" s="1"/>
  <c r="O138" i="1"/>
  <c r="Q138" i="1" s="1"/>
  <c r="P138" i="1"/>
  <c r="R138" i="1" s="1"/>
  <c r="O95" i="1"/>
  <c r="Q95" i="1" s="1"/>
  <c r="P95" i="1"/>
  <c r="R95" i="1" s="1"/>
  <c r="O96" i="1"/>
  <c r="Q96" i="1" s="1"/>
  <c r="P96" i="1"/>
  <c r="R96" i="1" s="1"/>
  <c r="O188" i="1"/>
  <c r="Q188" i="1" s="1"/>
  <c r="P188" i="1"/>
  <c r="R188" i="1" s="1"/>
  <c r="O97" i="1"/>
  <c r="Q97" i="1" s="1"/>
  <c r="P97" i="1"/>
  <c r="R97" i="1" s="1"/>
  <c r="O117" i="1"/>
  <c r="Q117" i="1" s="1"/>
  <c r="P117" i="1"/>
  <c r="R117" i="1" s="1"/>
  <c r="O180" i="1"/>
  <c r="Q180" i="1" s="1"/>
  <c r="P180" i="1"/>
  <c r="R180" i="1" s="1"/>
  <c r="O111" i="1"/>
  <c r="Q111" i="1" s="1"/>
  <c r="P111" i="1"/>
  <c r="R111" i="1" s="1"/>
  <c r="O238" i="1"/>
  <c r="Q238" i="1" s="1"/>
  <c r="P238" i="1"/>
  <c r="R238" i="1" s="1"/>
  <c r="O218" i="1"/>
  <c r="Q218" i="1" s="1"/>
  <c r="P218" i="1"/>
  <c r="R218" i="1" s="1"/>
  <c r="O98" i="1"/>
  <c r="Q98" i="1" s="1"/>
  <c r="P98" i="1"/>
  <c r="R98" i="1" s="1"/>
  <c r="O99" i="1"/>
  <c r="Q99" i="1" s="1"/>
  <c r="P99" i="1"/>
  <c r="R99" i="1" s="1"/>
  <c r="O100" i="1"/>
  <c r="Q100" i="1" s="1"/>
  <c r="P100" i="1"/>
  <c r="R100" i="1" s="1"/>
  <c r="O101" i="1"/>
  <c r="Q101" i="1" s="1"/>
  <c r="P101" i="1"/>
  <c r="R101" i="1" s="1"/>
  <c r="O102" i="1"/>
  <c r="Q102" i="1" s="1"/>
  <c r="P102" i="1"/>
  <c r="R102" i="1" s="1"/>
  <c r="O103" i="1"/>
  <c r="Q103" i="1" s="1"/>
  <c r="P103" i="1"/>
  <c r="R103" i="1" s="1"/>
  <c r="O104" i="1"/>
  <c r="Q104" i="1" s="1"/>
  <c r="P104" i="1"/>
  <c r="R104" i="1" s="1"/>
  <c r="O105" i="1"/>
  <c r="Q105" i="1" s="1"/>
  <c r="P105" i="1"/>
  <c r="R105" i="1" s="1"/>
  <c r="O61" i="1"/>
  <c r="Q61" i="1" s="1"/>
  <c r="P61" i="1"/>
  <c r="R61" i="1" s="1"/>
  <c r="O139" i="1"/>
  <c r="Q139" i="1" s="1"/>
  <c r="P139" i="1"/>
  <c r="R139" i="1" s="1"/>
  <c r="O140" i="1"/>
  <c r="Q140" i="1" s="1"/>
  <c r="P140" i="1"/>
  <c r="R140" i="1" s="1"/>
  <c r="O181" i="1"/>
  <c r="Q181" i="1" s="1"/>
  <c r="P181" i="1"/>
  <c r="R181" i="1" s="1"/>
  <c r="O141" i="1"/>
  <c r="Q141" i="1" s="1"/>
  <c r="P141" i="1"/>
  <c r="R141" i="1" s="1"/>
  <c r="O142" i="1"/>
  <c r="Q142" i="1" s="1"/>
  <c r="P142" i="1"/>
  <c r="R142" i="1" s="1"/>
  <c r="O118" i="1"/>
  <c r="Q118" i="1" s="1"/>
  <c r="P118" i="1"/>
  <c r="R118" i="1" s="1"/>
  <c r="O208" i="1"/>
  <c r="Q208" i="1" s="1"/>
  <c r="P208" i="1"/>
  <c r="R208" i="1" s="1"/>
  <c r="O119" i="1"/>
  <c r="Q119" i="1" s="1"/>
  <c r="P119" i="1"/>
  <c r="R119" i="1" s="1"/>
  <c r="O109" i="1"/>
  <c r="Q109" i="1" s="1"/>
  <c r="P109" i="1"/>
  <c r="R109" i="1" s="1"/>
  <c r="O182" i="1"/>
  <c r="Q182" i="1" s="1"/>
  <c r="P182" i="1"/>
  <c r="R182" i="1" s="1"/>
  <c r="O239" i="1"/>
  <c r="Q239" i="1" s="1"/>
  <c r="P239" i="1"/>
  <c r="R239" i="1" s="1"/>
  <c r="O175" i="1"/>
  <c r="Q175" i="1" s="1"/>
  <c r="P175" i="1"/>
  <c r="R175" i="1" s="1"/>
  <c r="O176" i="1"/>
  <c r="Q176" i="1" s="1"/>
  <c r="P176" i="1"/>
  <c r="R176" i="1" s="1"/>
  <c r="O120" i="1"/>
  <c r="Q120" i="1" s="1"/>
  <c r="P120" i="1"/>
  <c r="R120" i="1" s="1"/>
  <c r="O121" i="1"/>
  <c r="Q121" i="1" s="1"/>
  <c r="P121" i="1"/>
  <c r="R121" i="1" s="1"/>
  <c r="O122" i="1"/>
  <c r="Q122" i="1" s="1"/>
  <c r="P122" i="1"/>
  <c r="R122" i="1" s="1"/>
  <c r="O123" i="1"/>
  <c r="Q123" i="1" s="1"/>
  <c r="P123" i="1"/>
  <c r="R123" i="1" s="1"/>
  <c r="O124" i="1"/>
  <c r="Q124" i="1" s="1"/>
  <c r="P124" i="1"/>
  <c r="R124" i="1" s="1"/>
  <c r="O125" i="1"/>
  <c r="Q125" i="1" s="1"/>
  <c r="P125" i="1"/>
  <c r="R125" i="1" s="1"/>
  <c r="O219" i="1"/>
  <c r="Q219" i="1" s="1"/>
  <c r="P219" i="1"/>
  <c r="R219" i="1" s="1"/>
  <c r="O220" i="1"/>
  <c r="Q220" i="1" s="1"/>
  <c r="P220" i="1"/>
  <c r="R220" i="1" s="1"/>
  <c r="O221" i="1"/>
  <c r="Q221" i="1" s="1"/>
  <c r="P221" i="1"/>
  <c r="R221" i="1" s="1"/>
  <c r="O183" i="1"/>
  <c r="Q183" i="1" s="1"/>
  <c r="P183" i="1"/>
  <c r="R183" i="1" s="1"/>
  <c r="O222" i="1"/>
  <c r="Q222" i="1" s="1"/>
  <c r="P222" i="1"/>
  <c r="R222" i="1" s="1"/>
  <c r="O223" i="1"/>
  <c r="Q223" i="1" s="1"/>
  <c r="P223" i="1"/>
  <c r="R223" i="1" s="1"/>
  <c r="O143" i="1"/>
  <c r="Q143" i="1" s="1"/>
  <c r="P143" i="1"/>
  <c r="R143" i="1" s="1"/>
  <c r="O184" i="1"/>
  <c r="Q184" i="1" s="1"/>
  <c r="P184" i="1"/>
  <c r="R184" i="1" s="1"/>
  <c r="O185" i="1"/>
  <c r="Q185" i="1" s="1"/>
  <c r="P185" i="1"/>
  <c r="R185" i="1" s="1"/>
  <c r="O224" i="1"/>
  <c r="Q224" i="1" s="1"/>
  <c r="P224" i="1"/>
  <c r="R224" i="1" s="1"/>
  <c r="O225" i="1"/>
  <c r="Q225" i="1" s="1"/>
  <c r="P225" i="1"/>
  <c r="R225" i="1" s="1"/>
  <c r="O144" i="1"/>
  <c r="Q144" i="1" s="1"/>
  <c r="P144" i="1"/>
  <c r="R144" i="1" s="1"/>
  <c r="O69" i="1"/>
  <c r="Q69" i="1" s="1"/>
  <c r="P69" i="1"/>
  <c r="R69" i="1" s="1"/>
  <c r="O145" i="1"/>
  <c r="Q145" i="1" s="1"/>
  <c r="P145" i="1"/>
  <c r="R145" i="1" s="1"/>
  <c r="O146" i="1"/>
  <c r="Q146" i="1" s="1"/>
  <c r="P146" i="1"/>
  <c r="R146" i="1" s="1"/>
  <c r="O147" i="1"/>
  <c r="Q147" i="1" s="1"/>
  <c r="P147" i="1"/>
  <c r="R147" i="1" s="1"/>
  <c r="O148" i="1"/>
  <c r="Q148" i="1" s="1"/>
  <c r="P148" i="1"/>
  <c r="R148" i="1" s="1"/>
  <c r="O149" i="1"/>
  <c r="Q149" i="1" s="1"/>
  <c r="P149" i="1"/>
  <c r="R149" i="1" s="1"/>
  <c r="O226" i="1"/>
  <c r="Q226" i="1" s="1"/>
  <c r="P226" i="1"/>
  <c r="R226" i="1" s="1"/>
  <c r="O150" i="1"/>
  <c r="Q150" i="1" s="1"/>
  <c r="P150" i="1"/>
  <c r="R150" i="1" s="1"/>
  <c r="O151" i="1"/>
  <c r="Q151" i="1" s="1"/>
  <c r="P151" i="1"/>
  <c r="R151" i="1" s="1"/>
  <c r="O152" i="1"/>
  <c r="Q152" i="1" s="1"/>
  <c r="P152" i="1"/>
  <c r="R152" i="1" s="1"/>
  <c r="O153" i="1"/>
  <c r="Q153" i="1" s="1"/>
  <c r="P153" i="1"/>
  <c r="R153" i="1" s="1"/>
  <c r="O154" i="1"/>
  <c r="Q154" i="1" s="1"/>
  <c r="P154" i="1"/>
  <c r="R154" i="1" s="1"/>
  <c r="O227" i="1"/>
  <c r="Q227" i="1" s="1"/>
  <c r="P227" i="1"/>
  <c r="R227" i="1" s="1"/>
  <c r="O228" i="1"/>
  <c r="Q228" i="1" s="1"/>
  <c r="P228" i="1"/>
  <c r="R228" i="1" s="1"/>
  <c r="O229" i="1"/>
  <c r="Q229" i="1" s="1"/>
  <c r="P229" i="1"/>
  <c r="R229" i="1" s="1"/>
  <c r="O230" i="1"/>
  <c r="Q230" i="1" s="1"/>
  <c r="P230" i="1"/>
  <c r="R230" i="1" s="1"/>
  <c r="O231" i="1"/>
  <c r="Q231" i="1" s="1"/>
  <c r="P231" i="1"/>
  <c r="R231" i="1" s="1"/>
  <c r="O232" i="1"/>
  <c r="Q232" i="1" s="1"/>
  <c r="P232" i="1"/>
  <c r="R232" i="1" s="1"/>
  <c r="P55" i="1"/>
  <c r="R55" i="1" s="1"/>
  <c r="O55" i="1"/>
  <c r="Q55" i="1" s="1"/>
  <c r="F161" i="1" l="1"/>
  <c r="F246" i="1"/>
  <c r="F250" i="1"/>
  <c r="F196" i="1"/>
  <c r="F24" i="1"/>
  <c r="F54" i="1"/>
  <c r="F29" i="1"/>
  <c r="F53" i="1"/>
  <c r="F52" i="1"/>
  <c r="F63" i="1"/>
  <c r="F3" i="1"/>
  <c r="F2" i="1"/>
  <c r="F39" i="1"/>
  <c r="F8" i="1"/>
  <c r="F56" i="1"/>
  <c r="F17" i="1"/>
  <c r="F27" i="1"/>
  <c r="F57" i="1"/>
  <c r="F71" i="1"/>
  <c r="F36" i="1"/>
  <c r="F163" i="1"/>
  <c r="F87" i="1"/>
  <c r="F5" i="1"/>
  <c r="F92" i="1"/>
  <c r="F6" i="1"/>
  <c r="F4" i="1"/>
  <c r="F43" i="1"/>
  <c r="F174" i="1"/>
  <c r="F51" i="1"/>
  <c r="F178" i="1"/>
  <c r="F11" i="1"/>
  <c r="F130" i="1"/>
  <c r="F199" i="1"/>
  <c r="F198" i="1"/>
  <c r="F129" i="1"/>
  <c r="F169" i="1"/>
  <c r="F88" i="1"/>
  <c r="F12" i="1"/>
  <c r="F9" i="1"/>
  <c r="F197" i="1"/>
  <c r="F7" i="1"/>
  <c r="F10" i="1"/>
  <c r="F247" i="1"/>
  <c r="F62" i="1"/>
  <c r="F168" i="1"/>
  <c r="F58" i="1"/>
  <c r="F15" i="1"/>
  <c r="F70" i="1"/>
  <c r="F64" i="1"/>
  <c r="F30" i="1"/>
  <c r="F172" i="1"/>
  <c r="F128" i="1"/>
  <c r="F164" i="1"/>
  <c r="F195" i="1"/>
  <c r="F249" i="1"/>
  <c r="F25" i="1"/>
  <c r="F19" i="1"/>
  <c r="F167" i="1"/>
  <c r="F204" i="1"/>
  <c r="F13" i="1"/>
  <c r="F91" i="1"/>
  <c r="F242" i="1"/>
  <c r="F85" i="1"/>
  <c r="F173" i="1"/>
  <c r="F16" i="1"/>
  <c r="F18" i="1"/>
  <c r="F86" i="1"/>
  <c r="F66" i="1"/>
  <c r="F194" i="1"/>
  <c r="F26" i="1"/>
  <c r="F177" i="1"/>
  <c r="F23" i="1"/>
  <c r="F45" i="1"/>
  <c r="F189" i="1"/>
  <c r="F251" i="1"/>
  <c r="F171" i="1"/>
  <c r="F80" i="1"/>
  <c r="F243" i="1"/>
  <c r="F131" i="1"/>
  <c r="F210" i="1"/>
  <c r="F233" i="1"/>
  <c r="F240" i="1"/>
  <c r="F31" i="1"/>
  <c r="F241" i="1"/>
  <c r="F248" i="1"/>
  <c r="F108" i="1"/>
  <c r="F21" i="1"/>
  <c r="F60" i="1"/>
  <c r="F20" i="1"/>
  <c r="F203" i="1"/>
  <c r="F127" i="1"/>
  <c r="F200" i="1"/>
  <c r="F40" i="1"/>
  <c r="F78" i="1"/>
  <c r="F65" i="1"/>
  <c r="F14" i="1"/>
  <c r="F234" i="1"/>
  <c r="F79" i="1"/>
  <c r="F37" i="1"/>
  <c r="F72" i="1"/>
  <c r="F28" i="1"/>
  <c r="F156" i="1"/>
  <c r="F244" i="1"/>
  <c r="F44" i="1"/>
  <c r="F41" i="1"/>
  <c r="F201" i="1"/>
  <c r="F46" i="1"/>
  <c r="F170" i="1"/>
  <c r="F22" i="1"/>
  <c r="F113" i="1"/>
  <c r="F73" i="1"/>
  <c r="F38" i="1"/>
  <c r="F42" i="1"/>
  <c r="F190" i="1"/>
  <c r="F205" i="1"/>
  <c r="F112" i="1"/>
  <c r="F33" i="1"/>
  <c r="F209" i="1"/>
  <c r="F32" i="1"/>
  <c r="F132" i="1"/>
  <c r="F74" i="1"/>
  <c r="F155" i="1"/>
  <c r="F89" i="1"/>
  <c r="F202" i="1"/>
  <c r="F235" i="1"/>
  <c r="F49" i="1"/>
  <c r="F90" i="1"/>
  <c r="F48" i="1"/>
  <c r="F158" i="1"/>
  <c r="F245" i="1"/>
  <c r="F157" i="1"/>
  <c r="F75" i="1"/>
  <c r="F187" i="1"/>
  <c r="F236" i="1"/>
  <c r="F237" i="1"/>
  <c r="F34" i="1"/>
  <c r="F206" i="1"/>
  <c r="F115" i="1"/>
  <c r="F47" i="1"/>
  <c r="F186" i="1"/>
  <c r="F126" i="1"/>
  <c r="F159" i="1"/>
  <c r="F165" i="1"/>
  <c r="F35" i="1"/>
  <c r="F81" i="1"/>
  <c r="F207" i="1"/>
  <c r="F76" i="1"/>
  <c r="F82" i="1"/>
  <c r="F166" i="1"/>
  <c r="F193" i="1"/>
  <c r="F116" i="1"/>
  <c r="F110" i="1"/>
  <c r="F160" i="1"/>
  <c r="F106" i="1"/>
  <c r="F93" i="1"/>
  <c r="F94" i="1"/>
  <c r="F50" i="1"/>
  <c r="F134" i="1"/>
  <c r="F114" i="1"/>
  <c r="F133" i="1"/>
  <c r="F59" i="1"/>
  <c r="F77" i="1"/>
  <c r="F136" i="1"/>
  <c r="F135" i="1"/>
  <c r="F191" i="1"/>
  <c r="F68" i="1"/>
  <c r="F192" i="1"/>
  <c r="F162" i="1"/>
  <c r="F211" i="1"/>
  <c r="F67" i="1"/>
  <c r="F107" i="1"/>
  <c r="F208" i="1"/>
  <c r="F212" i="1"/>
  <c r="F95" i="1"/>
  <c r="F216" i="1"/>
  <c r="F83" i="1"/>
  <c r="F213" i="1"/>
  <c r="F84" i="1"/>
  <c r="F179" i="1"/>
  <c r="F214" i="1"/>
  <c r="F215" i="1"/>
  <c r="F96" i="1"/>
  <c r="F117" i="1"/>
  <c r="F98" i="1"/>
  <c r="F217" i="1"/>
  <c r="F137" i="1"/>
  <c r="F180" i="1"/>
  <c r="F111" i="1"/>
  <c r="F188" i="1"/>
  <c r="F138" i="1"/>
  <c r="F238" i="1"/>
  <c r="F97" i="1"/>
  <c r="F99" i="1"/>
  <c r="F61" i="1"/>
  <c r="F100" i="1"/>
  <c r="F101" i="1"/>
  <c r="F102" i="1"/>
  <c r="F103" i="1"/>
  <c r="F104" i="1"/>
  <c r="F139" i="1"/>
  <c r="F109" i="1"/>
  <c r="F140" i="1"/>
  <c r="F182" i="1"/>
  <c r="F239" i="1"/>
  <c r="F181" i="1"/>
  <c r="F175" i="1"/>
  <c r="F218" i="1"/>
  <c r="F176" i="1"/>
  <c r="F141" i="1"/>
  <c r="F142" i="1"/>
  <c r="F119" i="1"/>
  <c r="F219" i="1"/>
  <c r="F120" i="1"/>
  <c r="F121" i="1"/>
  <c r="F122" i="1"/>
  <c r="F123" i="1"/>
  <c r="F183" i="1"/>
  <c r="F220" i="1"/>
  <c r="F222" i="1"/>
  <c r="F223" i="1"/>
  <c r="F143" i="1"/>
  <c r="F124" i="1"/>
  <c r="F184" i="1"/>
  <c r="F118" i="1"/>
  <c r="F185" i="1"/>
  <c r="F224" i="1"/>
  <c r="F221" i="1"/>
  <c r="F105" i="1"/>
  <c r="F227" i="1"/>
  <c r="F225" i="1"/>
  <c r="F144" i="1"/>
  <c r="F69" i="1"/>
  <c r="F125" i="1"/>
  <c r="F145" i="1"/>
  <c r="F228" i="1"/>
  <c r="F146" i="1"/>
  <c r="F147" i="1"/>
  <c r="F229" i="1"/>
  <c r="F230" i="1"/>
  <c r="F148" i="1"/>
  <c r="F231" i="1"/>
  <c r="F149" i="1"/>
  <c r="F226" i="1"/>
  <c r="F150" i="1"/>
  <c r="F151" i="1"/>
  <c r="F152" i="1"/>
  <c r="F153" i="1"/>
  <c r="F232" i="1"/>
  <c r="F154" i="1"/>
  <c r="F55" i="1"/>
  <c r="K196" i="1"/>
  <c r="N196" i="1" s="1"/>
  <c r="T196" i="1" s="1"/>
  <c r="K24" i="1"/>
  <c r="N24" i="1" s="1"/>
  <c r="T24" i="1" s="1"/>
  <c r="K54" i="1"/>
  <c r="N54" i="1" s="1"/>
  <c r="T54" i="1" s="1"/>
  <c r="K29" i="1"/>
  <c r="N29" i="1" s="1"/>
  <c r="T29" i="1" s="1"/>
  <c r="K53" i="1"/>
  <c r="N53" i="1" s="1"/>
  <c r="T53" i="1" s="1"/>
  <c r="K52" i="1"/>
  <c r="N52" i="1" s="1"/>
  <c r="T52" i="1" s="1"/>
  <c r="K63" i="1"/>
  <c r="N63" i="1" s="1"/>
  <c r="T63" i="1" s="1"/>
  <c r="K3" i="1"/>
  <c r="N3" i="1" s="1"/>
  <c r="T3" i="1" s="1"/>
  <c r="K2" i="1"/>
  <c r="N2" i="1" s="1"/>
  <c r="T2" i="1" s="1"/>
  <c r="K39" i="1"/>
  <c r="N39" i="1" s="1"/>
  <c r="T39" i="1" s="1"/>
  <c r="K8" i="1"/>
  <c r="N8" i="1" s="1"/>
  <c r="T8" i="1" s="1"/>
  <c r="K56" i="1"/>
  <c r="N56" i="1" s="1"/>
  <c r="T56" i="1" s="1"/>
  <c r="K17" i="1"/>
  <c r="N17" i="1" s="1"/>
  <c r="T17" i="1" s="1"/>
  <c r="K27" i="1"/>
  <c r="N27" i="1" s="1"/>
  <c r="T27" i="1" s="1"/>
  <c r="K57" i="1"/>
  <c r="N57" i="1" s="1"/>
  <c r="T57" i="1" s="1"/>
  <c r="K71" i="1"/>
  <c r="N71" i="1" s="1"/>
  <c r="T71" i="1" s="1"/>
  <c r="K36" i="1"/>
  <c r="N36" i="1" s="1"/>
  <c r="T36" i="1" s="1"/>
  <c r="K163" i="1"/>
  <c r="N163" i="1" s="1"/>
  <c r="T163" i="1" s="1"/>
  <c r="K87" i="1"/>
  <c r="N87" i="1" s="1"/>
  <c r="T87" i="1" s="1"/>
  <c r="K5" i="1"/>
  <c r="N5" i="1" s="1"/>
  <c r="T5" i="1" s="1"/>
  <c r="K92" i="1"/>
  <c r="N92" i="1" s="1"/>
  <c r="T92" i="1" s="1"/>
  <c r="K6" i="1"/>
  <c r="N6" i="1" s="1"/>
  <c r="T6" i="1" s="1"/>
  <c r="K4" i="1"/>
  <c r="N4" i="1" s="1"/>
  <c r="T4" i="1" s="1"/>
  <c r="K43" i="1"/>
  <c r="N43" i="1" s="1"/>
  <c r="T43" i="1" s="1"/>
  <c r="K174" i="1"/>
  <c r="N174" i="1" s="1"/>
  <c r="T174" i="1" s="1"/>
  <c r="K51" i="1"/>
  <c r="N51" i="1" s="1"/>
  <c r="T51" i="1" s="1"/>
  <c r="K178" i="1"/>
  <c r="N178" i="1" s="1"/>
  <c r="T178" i="1" s="1"/>
  <c r="K11" i="1"/>
  <c r="N11" i="1" s="1"/>
  <c r="T11" i="1" s="1"/>
  <c r="K130" i="1"/>
  <c r="N130" i="1" s="1"/>
  <c r="T130" i="1" s="1"/>
  <c r="K199" i="1"/>
  <c r="N199" i="1" s="1"/>
  <c r="T199" i="1" s="1"/>
  <c r="K198" i="1"/>
  <c r="N198" i="1" s="1"/>
  <c r="T198" i="1" s="1"/>
  <c r="K129" i="1"/>
  <c r="N129" i="1" s="1"/>
  <c r="T129" i="1" s="1"/>
  <c r="K169" i="1"/>
  <c r="N169" i="1" s="1"/>
  <c r="T169" i="1" s="1"/>
  <c r="K88" i="1"/>
  <c r="N88" i="1" s="1"/>
  <c r="T88" i="1" s="1"/>
  <c r="K12" i="1"/>
  <c r="N12" i="1" s="1"/>
  <c r="T12" i="1" s="1"/>
  <c r="K9" i="1"/>
  <c r="N9" i="1" s="1"/>
  <c r="T9" i="1" s="1"/>
  <c r="K197" i="1"/>
  <c r="N197" i="1" s="1"/>
  <c r="T197" i="1" s="1"/>
  <c r="K7" i="1"/>
  <c r="N7" i="1" s="1"/>
  <c r="T7" i="1" s="1"/>
  <c r="K10" i="1"/>
  <c r="N10" i="1" s="1"/>
  <c r="T10" i="1" s="1"/>
  <c r="K247" i="1"/>
  <c r="N247" i="1" s="1"/>
  <c r="T247" i="1" s="1"/>
  <c r="K62" i="1"/>
  <c r="N62" i="1" s="1"/>
  <c r="T62" i="1" s="1"/>
  <c r="K168" i="1"/>
  <c r="N168" i="1" s="1"/>
  <c r="T168" i="1" s="1"/>
  <c r="K58" i="1"/>
  <c r="N58" i="1" s="1"/>
  <c r="T58" i="1" s="1"/>
  <c r="K15" i="1"/>
  <c r="N15" i="1" s="1"/>
  <c r="T15" i="1" s="1"/>
  <c r="K70" i="1"/>
  <c r="N70" i="1" s="1"/>
  <c r="T70" i="1" s="1"/>
  <c r="K64" i="1"/>
  <c r="N64" i="1" s="1"/>
  <c r="T64" i="1" s="1"/>
  <c r="K30" i="1"/>
  <c r="N30" i="1" s="1"/>
  <c r="T30" i="1" s="1"/>
  <c r="K172" i="1"/>
  <c r="N172" i="1" s="1"/>
  <c r="T172" i="1" s="1"/>
  <c r="K128" i="1"/>
  <c r="N128" i="1" s="1"/>
  <c r="T128" i="1" s="1"/>
  <c r="K164" i="1"/>
  <c r="N164" i="1" s="1"/>
  <c r="T164" i="1" s="1"/>
  <c r="K195" i="1"/>
  <c r="N195" i="1" s="1"/>
  <c r="T195" i="1" s="1"/>
  <c r="K249" i="1"/>
  <c r="N249" i="1" s="1"/>
  <c r="T249" i="1" s="1"/>
  <c r="K25" i="1"/>
  <c r="N25" i="1" s="1"/>
  <c r="T25" i="1" s="1"/>
  <c r="K19" i="1"/>
  <c r="N19" i="1" s="1"/>
  <c r="T19" i="1" s="1"/>
  <c r="K167" i="1"/>
  <c r="N167" i="1" s="1"/>
  <c r="T167" i="1" s="1"/>
  <c r="K204" i="1"/>
  <c r="N204" i="1" s="1"/>
  <c r="T204" i="1" s="1"/>
  <c r="K13" i="1"/>
  <c r="N13" i="1" s="1"/>
  <c r="T13" i="1" s="1"/>
  <c r="K91" i="1"/>
  <c r="N91" i="1" s="1"/>
  <c r="T91" i="1" s="1"/>
  <c r="K242" i="1"/>
  <c r="N242" i="1" s="1"/>
  <c r="T242" i="1" s="1"/>
  <c r="K85" i="1"/>
  <c r="N85" i="1" s="1"/>
  <c r="T85" i="1" s="1"/>
  <c r="K173" i="1"/>
  <c r="N173" i="1" s="1"/>
  <c r="T173" i="1" s="1"/>
  <c r="K16" i="1"/>
  <c r="N16" i="1" s="1"/>
  <c r="T16" i="1" s="1"/>
  <c r="K18" i="1"/>
  <c r="N18" i="1" s="1"/>
  <c r="T18" i="1" s="1"/>
  <c r="K86" i="1"/>
  <c r="N86" i="1" s="1"/>
  <c r="T86" i="1" s="1"/>
  <c r="K250" i="1"/>
  <c r="N250" i="1" s="1"/>
  <c r="T250" i="1" s="1"/>
  <c r="K66" i="1"/>
  <c r="N66" i="1" s="1"/>
  <c r="T66" i="1" s="1"/>
  <c r="K194" i="1"/>
  <c r="N194" i="1" s="1"/>
  <c r="T194" i="1" s="1"/>
  <c r="K26" i="1"/>
  <c r="N26" i="1" s="1"/>
  <c r="T26" i="1" s="1"/>
  <c r="K177" i="1"/>
  <c r="N177" i="1" s="1"/>
  <c r="T177" i="1" s="1"/>
  <c r="K23" i="1"/>
  <c r="N23" i="1" s="1"/>
  <c r="T23" i="1" s="1"/>
  <c r="K45" i="1"/>
  <c r="N45" i="1" s="1"/>
  <c r="T45" i="1" s="1"/>
  <c r="K189" i="1"/>
  <c r="N189" i="1" s="1"/>
  <c r="T189" i="1" s="1"/>
  <c r="K251" i="1"/>
  <c r="N251" i="1" s="1"/>
  <c r="T251" i="1" s="1"/>
  <c r="K171" i="1"/>
  <c r="N171" i="1" s="1"/>
  <c r="T171" i="1" s="1"/>
  <c r="K80" i="1"/>
  <c r="N80" i="1" s="1"/>
  <c r="T80" i="1" s="1"/>
  <c r="K243" i="1"/>
  <c r="N243" i="1" s="1"/>
  <c r="T243" i="1" s="1"/>
  <c r="K131" i="1"/>
  <c r="N131" i="1" s="1"/>
  <c r="T131" i="1" s="1"/>
  <c r="K210" i="1"/>
  <c r="N210" i="1" s="1"/>
  <c r="T210" i="1" s="1"/>
  <c r="K233" i="1"/>
  <c r="N233" i="1" s="1"/>
  <c r="T233" i="1" s="1"/>
  <c r="K240" i="1"/>
  <c r="N240" i="1" s="1"/>
  <c r="T240" i="1" s="1"/>
  <c r="K31" i="1"/>
  <c r="N31" i="1" s="1"/>
  <c r="T31" i="1" s="1"/>
  <c r="K241" i="1"/>
  <c r="N241" i="1" s="1"/>
  <c r="T241" i="1" s="1"/>
  <c r="K248" i="1"/>
  <c r="N248" i="1" s="1"/>
  <c r="T248" i="1" s="1"/>
  <c r="K108" i="1"/>
  <c r="N108" i="1" s="1"/>
  <c r="T108" i="1" s="1"/>
  <c r="K21" i="1"/>
  <c r="N21" i="1" s="1"/>
  <c r="T21" i="1" s="1"/>
  <c r="K60" i="1"/>
  <c r="N60" i="1" s="1"/>
  <c r="T60" i="1" s="1"/>
  <c r="K20" i="1"/>
  <c r="N20" i="1" s="1"/>
  <c r="T20" i="1" s="1"/>
  <c r="K203" i="1"/>
  <c r="N203" i="1" s="1"/>
  <c r="T203" i="1" s="1"/>
  <c r="K127" i="1"/>
  <c r="N127" i="1" s="1"/>
  <c r="T127" i="1" s="1"/>
  <c r="K200" i="1"/>
  <c r="N200" i="1" s="1"/>
  <c r="T200" i="1" s="1"/>
  <c r="K40" i="1"/>
  <c r="N40" i="1" s="1"/>
  <c r="T40" i="1" s="1"/>
  <c r="K78" i="1"/>
  <c r="N78" i="1" s="1"/>
  <c r="T78" i="1" s="1"/>
  <c r="K65" i="1"/>
  <c r="N65" i="1" s="1"/>
  <c r="T65" i="1" s="1"/>
  <c r="K14" i="1"/>
  <c r="N14" i="1" s="1"/>
  <c r="T14" i="1" s="1"/>
  <c r="K234" i="1"/>
  <c r="N234" i="1" s="1"/>
  <c r="T234" i="1" s="1"/>
  <c r="K79" i="1"/>
  <c r="N79" i="1" s="1"/>
  <c r="T79" i="1" s="1"/>
  <c r="K37" i="1"/>
  <c r="N37" i="1" s="1"/>
  <c r="T37" i="1" s="1"/>
  <c r="K72" i="1"/>
  <c r="N72" i="1" s="1"/>
  <c r="T72" i="1" s="1"/>
  <c r="K28" i="1"/>
  <c r="N28" i="1" s="1"/>
  <c r="T28" i="1" s="1"/>
  <c r="K156" i="1"/>
  <c r="N156" i="1" s="1"/>
  <c r="T156" i="1" s="1"/>
  <c r="K244" i="1"/>
  <c r="N244" i="1" s="1"/>
  <c r="T244" i="1" s="1"/>
  <c r="K44" i="1"/>
  <c r="N44" i="1" s="1"/>
  <c r="T44" i="1" s="1"/>
  <c r="K41" i="1"/>
  <c r="N41" i="1" s="1"/>
  <c r="T41" i="1" s="1"/>
  <c r="K201" i="1"/>
  <c r="N201" i="1" s="1"/>
  <c r="T201" i="1" s="1"/>
  <c r="K46" i="1"/>
  <c r="N46" i="1" s="1"/>
  <c r="T46" i="1" s="1"/>
  <c r="K170" i="1"/>
  <c r="N170" i="1" s="1"/>
  <c r="T170" i="1" s="1"/>
  <c r="K22" i="1"/>
  <c r="N22" i="1" s="1"/>
  <c r="T22" i="1" s="1"/>
  <c r="K113" i="1"/>
  <c r="N113" i="1" s="1"/>
  <c r="T113" i="1" s="1"/>
  <c r="K73" i="1"/>
  <c r="N73" i="1" s="1"/>
  <c r="T73" i="1" s="1"/>
  <c r="K38" i="1"/>
  <c r="N38" i="1" s="1"/>
  <c r="T38" i="1" s="1"/>
  <c r="K42" i="1"/>
  <c r="N42" i="1" s="1"/>
  <c r="T42" i="1" s="1"/>
  <c r="K190" i="1"/>
  <c r="N190" i="1" s="1"/>
  <c r="T190" i="1" s="1"/>
  <c r="K205" i="1"/>
  <c r="N205" i="1" s="1"/>
  <c r="T205" i="1" s="1"/>
  <c r="K112" i="1"/>
  <c r="N112" i="1" s="1"/>
  <c r="T112" i="1" s="1"/>
  <c r="K33" i="1"/>
  <c r="N33" i="1" s="1"/>
  <c r="T33" i="1" s="1"/>
  <c r="K209" i="1"/>
  <c r="N209" i="1" s="1"/>
  <c r="T209" i="1" s="1"/>
  <c r="K32" i="1"/>
  <c r="N32" i="1" s="1"/>
  <c r="T32" i="1" s="1"/>
  <c r="K132" i="1"/>
  <c r="N132" i="1" s="1"/>
  <c r="T132" i="1" s="1"/>
  <c r="K74" i="1"/>
  <c r="N74" i="1" s="1"/>
  <c r="T74" i="1" s="1"/>
  <c r="K155" i="1"/>
  <c r="N155" i="1" s="1"/>
  <c r="T155" i="1" s="1"/>
  <c r="K89" i="1"/>
  <c r="N89" i="1" s="1"/>
  <c r="T89" i="1" s="1"/>
  <c r="K202" i="1"/>
  <c r="N202" i="1" s="1"/>
  <c r="T202" i="1" s="1"/>
  <c r="K235" i="1"/>
  <c r="N235" i="1" s="1"/>
  <c r="T235" i="1" s="1"/>
  <c r="K49" i="1"/>
  <c r="N49" i="1" s="1"/>
  <c r="T49" i="1" s="1"/>
  <c r="K90" i="1"/>
  <c r="N90" i="1" s="1"/>
  <c r="T90" i="1" s="1"/>
  <c r="K48" i="1"/>
  <c r="N48" i="1" s="1"/>
  <c r="T48" i="1" s="1"/>
  <c r="K158" i="1"/>
  <c r="N158" i="1" s="1"/>
  <c r="T158" i="1" s="1"/>
  <c r="K245" i="1"/>
  <c r="N245" i="1" s="1"/>
  <c r="T245" i="1" s="1"/>
  <c r="K157" i="1"/>
  <c r="N157" i="1" s="1"/>
  <c r="T157" i="1" s="1"/>
  <c r="K75" i="1"/>
  <c r="N75" i="1" s="1"/>
  <c r="T75" i="1" s="1"/>
  <c r="K187" i="1"/>
  <c r="N187" i="1" s="1"/>
  <c r="T187" i="1" s="1"/>
  <c r="K236" i="1"/>
  <c r="N236" i="1" s="1"/>
  <c r="T236" i="1" s="1"/>
  <c r="K237" i="1"/>
  <c r="N237" i="1" s="1"/>
  <c r="T237" i="1" s="1"/>
  <c r="K34" i="1"/>
  <c r="N34" i="1" s="1"/>
  <c r="T34" i="1" s="1"/>
  <c r="K206" i="1"/>
  <c r="N206" i="1" s="1"/>
  <c r="T206" i="1" s="1"/>
  <c r="K115" i="1"/>
  <c r="N115" i="1" s="1"/>
  <c r="T115" i="1" s="1"/>
  <c r="K47" i="1"/>
  <c r="N47" i="1" s="1"/>
  <c r="T47" i="1" s="1"/>
  <c r="K246" i="1"/>
  <c r="N246" i="1" s="1"/>
  <c r="T246" i="1" s="1"/>
  <c r="K186" i="1"/>
  <c r="N186" i="1" s="1"/>
  <c r="T186" i="1" s="1"/>
  <c r="K126" i="1"/>
  <c r="N126" i="1" s="1"/>
  <c r="T126" i="1" s="1"/>
  <c r="K159" i="1"/>
  <c r="N159" i="1" s="1"/>
  <c r="T159" i="1" s="1"/>
  <c r="K165" i="1"/>
  <c r="N165" i="1" s="1"/>
  <c r="T165" i="1" s="1"/>
  <c r="K35" i="1"/>
  <c r="N35" i="1" s="1"/>
  <c r="T35" i="1" s="1"/>
  <c r="K81" i="1"/>
  <c r="N81" i="1" s="1"/>
  <c r="T81" i="1" s="1"/>
  <c r="K207" i="1"/>
  <c r="N207" i="1" s="1"/>
  <c r="T207" i="1" s="1"/>
  <c r="K76" i="1"/>
  <c r="N76" i="1" s="1"/>
  <c r="T76" i="1" s="1"/>
  <c r="K82" i="1"/>
  <c r="N82" i="1" s="1"/>
  <c r="T82" i="1" s="1"/>
  <c r="K166" i="1"/>
  <c r="N166" i="1" s="1"/>
  <c r="T166" i="1" s="1"/>
  <c r="K193" i="1"/>
  <c r="N193" i="1" s="1"/>
  <c r="T193" i="1" s="1"/>
  <c r="K116" i="1"/>
  <c r="N116" i="1" s="1"/>
  <c r="T116" i="1" s="1"/>
  <c r="K110" i="1"/>
  <c r="N110" i="1" s="1"/>
  <c r="T110" i="1" s="1"/>
  <c r="K160" i="1"/>
  <c r="N160" i="1" s="1"/>
  <c r="T160" i="1" s="1"/>
  <c r="K106" i="1"/>
  <c r="N106" i="1" s="1"/>
  <c r="T106" i="1" s="1"/>
  <c r="K93" i="1"/>
  <c r="N93" i="1" s="1"/>
  <c r="T93" i="1" s="1"/>
  <c r="K94" i="1"/>
  <c r="N94" i="1" s="1"/>
  <c r="T94" i="1" s="1"/>
  <c r="K161" i="1"/>
  <c r="N161" i="1" s="1"/>
  <c r="T161" i="1" s="1"/>
  <c r="K50" i="1"/>
  <c r="N50" i="1" s="1"/>
  <c r="T50" i="1" s="1"/>
  <c r="K134" i="1"/>
  <c r="N134" i="1" s="1"/>
  <c r="T134" i="1" s="1"/>
  <c r="K114" i="1"/>
  <c r="N114" i="1" s="1"/>
  <c r="T114" i="1" s="1"/>
  <c r="K133" i="1"/>
  <c r="N133" i="1" s="1"/>
  <c r="T133" i="1" s="1"/>
  <c r="K59" i="1"/>
  <c r="N59" i="1" s="1"/>
  <c r="T59" i="1" s="1"/>
  <c r="K77" i="1"/>
  <c r="N77" i="1" s="1"/>
  <c r="T77" i="1" s="1"/>
  <c r="K136" i="1"/>
  <c r="N136" i="1" s="1"/>
  <c r="T136" i="1" s="1"/>
  <c r="K135" i="1"/>
  <c r="N135" i="1" s="1"/>
  <c r="T135" i="1" s="1"/>
  <c r="K191" i="1"/>
  <c r="N191" i="1" s="1"/>
  <c r="T191" i="1" s="1"/>
  <c r="K68" i="1"/>
  <c r="N68" i="1" s="1"/>
  <c r="T68" i="1" s="1"/>
  <c r="K192" i="1"/>
  <c r="N192" i="1" s="1"/>
  <c r="T192" i="1" s="1"/>
  <c r="K162" i="1"/>
  <c r="N162" i="1" s="1"/>
  <c r="T162" i="1" s="1"/>
  <c r="K211" i="1"/>
  <c r="N211" i="1" s="1"/>
  <c r="T211" i="1" s="1"/>
  <c r="K67" i="1"/>
  <c r="N67" i="1" s="1"/>
  <c r="T67" i="1" s="1"/>
  <c r="K107" i="1"/>
  <c r="N107" i="1" s="1"/>
  <c r="T107" i="1" s="1"/>
  <c r="K208" i="1"/>
  <c r="N208" i="1" s="1"/>
  <c r="T208" i="1" s="1"/>
  <c r="K212" i="1"/>
  <c r="N212" i="1" s="1"/>
  <c r="T212" i="1" s="1"/>
  <c r="K95" i="1"/>
  <c r="N95" i="1" s="1"/>
  <c r="T95" i="1" s="1"/>
  <c r="K216" i="1"/>
  <c r="N216" i="1" s="1"/>
  <c r="T216" i="1" s="1"/>
  <c r="K83" i="1"/>
  <c r="N83" i="1" s="1"/>
  <c r="T83" i="1" s="1"/>
  <c r="K213" i="1"/>
  <c r="N213" i="1" s="1"/>
  <c r="T213" i="1" s="1"/>
  <c r="K84" i="1"/>
  <c r="N84" i="1" s="1"/>
  <c r="T84" i="1" s="1"/>
  <c r="K179" i="1"/>
  <c r="N179" i="1" s="1"/>
  <c r="T179" i="1" s="1"/>
  <c r="K214" i="1"/>
  <c r="N214" i="1" s="1"/>
  <c r="T214" i="1" s="1"/>
  <c r="K215" i="1"/>
  <c r="N215" i="1" s="1"/>
  <c r="T215" i="1" s="1"/>
  <c r="K96" i="1"/>
  <c r="N96" i="1" s="1"/>
  <c r="T96" i="1" s="1"/>
  <c r="K117" i="1"/>
  <c r="N117" i="1" s="1"/>
  <c r="T117" i="1" s="1"/>
  <c r="K98" i="1"/>
  <c r="N98" i="1" s="1"/>
  <c r="T98" i="1" s="1"/>
  <c r="K217" i="1"/>
  <c r="N217" i="1" s="1"/>
  <c r="T217" i="1" s="1"/>
  <c r="K137" i="1"/>
  <c r="N137" i="1" s="1"/>
  <c r="T137" i="1" s="1"/>
  <c r="K180" i="1"/>
  <c r="N180" i="1" s="1"/>
  <c r="T180" i="1" s="1"/>
  <c r="K111" i="1"/>
  <c r="N111" i="1" s="1"/>
  <c r="T111" i="1" s="1"/>
  <c r="K188" i="1"/>
  <c r="N188" i="1" s="1"/>
  <c r="T188" i="1" s="1"/>
  <c r="K138" i="1"/>
  <c r="N138" i="1" s="1"/>
  <c r="T138" i="1" s="1"/>
  <c r="K238" i="1"/>
  <c r="N238" i="1" s="1"/>
  <c r="T238" i="1" s="1"/>
  <c r="K97" i="1"/>
  <c r="N97" i="1" s="1"/>
  <c r="T97" i="1" s="1"/>
  <c r="K99" i="1"/>
  <c r="N99" i="1" s="1"/>
  <c r="T99" i="1" s="1"/>
  <c r="K61" i="1"/>
  <c r="N61" i="1" s="1"/>
  <c r="T61" i="1" s="1"/>
  <c r="K100" i="1"/>
  <c r="N100" i="1" s="1"/>
  <c r="T100" i="1" s="1"/>
  <c r="K101" i="1"/>
  <c r="N101" i="1" s="1"/>
  <c r="T101" i="1" s="1"/>
  <c r="K102" i="1"/>
  <c r="N102" i="1" s="1"/>
  <c r="T102" i="1" s="1"/>
  <c r="K103" i="1"/>
  <c r="N103" i="1" s="1"/>
  <c r="T103" i="1" s="1"/>
  <c r="K104" i="1"/>
  <c r="N104" i="1" s="1"/>
  <c r="T104" i="1" s="1"/>
  <c r="K139" i="1"/>
  <c r="N139" i="1" s="1"/>
  <c r="T139" i="1" s="1"/>
  <c r="K109" i="1"/>
  <c r="N109" i="1" s="1"/>
  <c r="T109" i="1" s="1"/>
  <c r="K140" i="1"/>
  <c r="N140" i="1" s="1"/>
  <c r="T140" i="1" s="1"/>
  <c r="K182" i="1"/>
  <c r="N182" i="1" s="1"/>
  <c r="T182" i="1" s="1"/>
  <c r="K239" i="1"/>
  <c r="N239" i="1" s="1"/>
  <c r="T239" i="1" s="1"/>
  <c r="K181" i="1"/>
  <c r="N181" i="1" s="1"/>
  <c r="T181" i="1" s="1"/>
  <c r="K175" i="1"/>
  <c r="N175" i="1" s="1"/>
  <c r="T175" i="1" s="1"/>
  <c r="K218" i="1"/>
  <c r="N218" i="1" s="1"/>
  <c r="T218" i="1" s="1"/>
  <c r="K176" i="1"/>
  <c r="N176" i="1" s="1"/>
  <c r="T176" i="1" s="1"/>
  <c r="K141" i="1"/>
  <c r="N141" i="1" s="1"/>
  <c r="T141" i="1" s="1"/>
  <c r="K142" i="1"/>
  <c r="N142" i="1" s="1"/>
  <c r="T142" i="1" s="1"/>
  <c r="K119" i="1"/>
  <c r="N119" i="1" s="1"/>
  <c r="T119" i="1" s="1"/>
  <c r="K219" i="1"/>
  <c r="N219" i="1" s="1"/>
  <c r="T219" i="1" s="1"/>
  <c r="K120" i="1"/>
  <c r="N120" i="1" s="1"/>
  <c r="T120" i="1" s="1"/>
  <c r="K121" i="1"/>
  <c r="N121" i="1" s="1"/>
  <c r="T121" i="1" s="1"/>
  <c r="K122" i="1"/>
  <c r="N122" i="1" s="1"/>
  <c r="T122" i="1" s="1"/>
  <c r="K123" i="1"/>
  <c r="N123" i="1" s="1"/>
  <c r="T123" i="1" s="1"/>
  <c r="K183" i="1"/>
  <c r="N183" i="1" s="1"/>
  <c r="T183" i="1" s="1"/>
  <c r="K220" i="1"/>
  <c r="N220" i="1" s="1"/>
  <c r="T220" i="1" s="1"/>
  <c r="K222" i="1"/>
  <c r="N222" i="1" s="1"/>
  <c r="T222" i="1" s="1"/>
  <c r="K223" i="1"/>
  <c r="N223" i="1" s="1"/>
  <c r="T223" i="1" s="1"/>
  <c r="K143" i="1"/>
  <c r="N143" i="1" s="1"/>
  <c r="T143" i="1" s="1"/>
  <c r="K124" i="1"/>
  <c r="N124" i="1" s="1"/>
  <c r="T124" i="1" s="1"/>
  <c r="K184" i="1"/>
  <c r="N184" i="1" s="1"/>
  <c r="T184" i="1" s="1"/>
  <c r="K118" i="1"/>
  <c r="N118" i="1" s="1"/>
  <c r="T118" i="1" s="1"/>
  <c r="K185" i="1"/>
  <c r="N185" i="1" s="1"/>
  <c r="T185" i="1" s="1"/>
  <c r="K224" i="1"/>
  <c r="N224" i="1" s="1"/>
  <c r="T224" i="1" s="1"/>
  <c r="K221" i="1"/>
  <c r="N221" i="1" s="1"/>
  <c r="T221" i="1" s="1"/>
  <c r="K105" i="1"/>
  <c r="N105" i="1" s="1"/>
  <c r="T105" i="1" s="1"/>
  <c r="K227" i="1"/>
  <c r="N227" i="1" s="1"/>
  <c r="T227" i="1" s="1"/>
  <c r="K225" i="1"/>
  <c r="N225" i="1" s="1"/>
  <c r="T225" i="1" s="1"/>
  <c r="K144" i="1"/>
  <c r="N144" i="1" s="1"/>
  <c r="T144" i="1" s="1"/>
  <c r="K69" i="1"/>
  <c r="N69" i="1" s="1"/>
  <c r="T69" i="1" s="1"/>
  <c r="K125" i="1"/>
  <c r="N125" i="1" s="1"/>
  <c r="T125" i="1" s="1"/>
  <c r="K145" i="1"/>
  <c r="N145" i="1" s="1"/>
  <c r="T145" i="1" s="1"/>
  <c r="K228" i="1"/>
  <c r="N228" i="1" s="1"/>
  <c r="T228" i="1" s="1"/>
  <c r="K146" i="1"/>
  <c r="N146" i="1" s="1"/>
  <c r="T146" i="1" s="1"/>
  <c r="K147" i="1"/>
  <c r="N147" i="1" s="1"/>
  <c r="T147" i="1" s="1"/>
  <c r="K229" i="1"/>
  <c r="N229" i="1" s="1"/>
  <c r="T229" i="1" s="1"/>
  <c r="K230" i="1"/>
  <c r="N230" i="1" s="1"/>
  <c r="T230" i="1" s="1"/>
  <c r="K148" i="1"/>
  <c r="N148" i="1" s="1"/>
  <c r="T148" i="1" s="1"/>
  <c r="K231" i="1"/>
  <c r="N231" i="1" s="1"/>
  <c r="T231" i="1" s="1"/>
  <c r="K149" i="1"/>
  <c r="N149" i="1" s="1"/>
  <c r="T149" i="1" s="1"/>
  <c r="K226" i="1"/>
  <c r="N226" i="1" s="1"/>
  <c r="T226" i="1" s="1"/>
  <c r="K150" i="1"/>
  <c r="N150" i="1" s="1"/>
  <c r="T150" i="1" s="1"/>
  <c r="K151" i="1"/>
  <c r="N151" i="1" s="1"/>
  <c r="T151" i="1" s="1"/>
  <c r="K152" i="1"/>
  <c r="N152" i="1" s="1"/>
  <c r="T152" i="1" s="1"/>
  <c r="K153" i="1"/>
  <c r="N153" i="1" s="1"/>
  <c r="T153" i="1" s="1"/>
  <c r="K232" i="1"/>
  <c r="N232" i="1" s="1"/>
  <c r="T232" i="1" s="1"/>
  <c r="K154" i="1"/>
  <c r="N154" i="1" s="1"/>
  <c r="T154" i="1" s="1"/>
  <c r="K55" i="1"/>
  <c r="N55" i="1" s="1"/>
  <c r="T55" i="1" s="1"/>
  <c r="H196" i="1"/>
  <c r="M196" i="1" s="1"/>
  <c r="H24" i="1"/>
  <c r="M24" i="1" s="1"/>
  <c r="H54" i="1"/>
  <c r="M54" i="1" s="1"/>
  <c r="H29" i="1"/>
  <c r="M29" i="1" s="1"/>
  <c r="H53" i="1"/>
  <c r="M53" i="1" s="1"/>
  <c r="H52" i="1"/>
  <c r="M52" i="1" s="1"/>
  <c r="H63" i="1"/>
  <c r="M63" i="1" s="1"/>
  <c r="H3" i="1"/>
  <c r="M3" i="1" s="1"/>
  <c r="H2" i="1"/>
  <c r="M2" i="1" s="1"/>
  <c r="H39" i="1"/>
  <c r="M39" i="1" s="1"/>
  <c r="H8" i="1"/>
  <c r="M8" i="1" s="1"/>
  <c r="H56" i="1"/>
  <c r="M56" i="1" s="1"/>
  <c r="H17" i="1"/>
  <c r="M17" i="1" s="1"/>
  <c r="H27" i="1"/>
  <c r="M27" i="1" s="1"/>
  <c r="H57" i="1"/>
  <c r="M57" i="1" s="1"/>
  <c r="H71" i="1"/>
  <c r="M71" i="1" s="1"/>
  <c r="H36" i="1"/>
  <c r="M36" i="1" s="1"/>
  <c r="H163" i="1"/>
  <c r="M163" i="1" s="1"/>
  <c r="H87" i="1"/>
  <c r="M87" i="1" s="1"/>
  <c r="H5" i="1"/>
  <c r="M5" i="1" s="1"/>
  <c r="H92" i="1"/>
  <c r="M92" i="1" s="1"/>
  <c r="H6" i="1"/>
  <c r="M6" i="1" s="1"/>
  <c r="H4" i="1"/>
  <c r="M4" i="1" s="1"/>
  <c r="H43" i="1"/>
  <c r="M43" i="1" s="1"/>
  <c r="H174" i="1"/>
  <c r="M174" i="1" s="1"/>
  <c r="H51" i="1"/>
  <c r="M51" i="1" s="1"/>
  <c r="H178" i="1"/>
  <c r="M178" i="1" s="1"/>
  <c r="H11" i="1"/>
  <c r="M11" i="1" s="1"/>
  <c r="H130" i="1"/>
  <c r="M130" i="1" s="1"/>
  <c r="H199" i="1"/>
  <c r="M199" i="1" s="1"/>
  <c r="H198" i="1"/>
  <c r="M198" i="1" s="1"/>
  <c r="H129" i="1"/>
  <c r="M129" i="1" s="1"/>
  <c r="H169" i="1"/>
  <c r="M169" i="1" s="1"/>
  <c r="H88" i="1"/>
  <c r="M88" i="1" s="1"/>
  <c r="H12" i="1"/>
  <c r="M12" i="1" s="1"/>
  <c r="H9" i="1"/>
  <c r="M9" i="1" s="1"/>
  <c r="H197" i="1"/>
  <c r="M197" i="1" s="1"/>
  <c r="H7" i="1"/>
  <c r="M7" i="1" s="1"/>
  <c r="H10" i="1"/>
  <c r="M10" i="1" s="1"/>
  <c r="H247" i="1"/>
  <c r="M247" i="1" s="1"/>
  <c r="H62" i="1"/>
  <c r="M62" i="1" s="1"/>
  <c r="H168" i="1"/>
  <c r="M168" i="1" s="1"/>
  <c r="H58" i="1"/>
  <c r="M58" i="1" s="1"/>
  <c r="H15" i="1"/>
  <c r="M15" i="1" s="1"/>
  <c r="H70" i="1"/>
  <c r="M70" i="1" s="1"/>
  <c r="H64" i="1"/>
  <c r="M64" i="1" s="1"/>
  <c r="H30" i="1"/>
  <c r="M30" i="1" s="1"/>
  <c r="H172" i="1"/>
  <c r="M172" i="1" s="1"/>
  <c r="H128" i="1"/>
  <c r="M128" i="1" s="1"/>
  <c r="H164" i="1"/>
  <c r="M164" i="1" s="1"/>
  <c r="H195" i="1"/>
  <c r="M195" i="1" s="1"/>
  <c r="H249" i="1"/>
  <c r="M249" i="1" s="1"/>
  <c r="H25" i="1"/>
  <c r="M25" i="1" s="1"/>
  <c r="H19" i="1"/>
  <c r="M19" i="1" s="1"/>
  <c r="H167" i="1"/>
  <c r="M167" i="1" s="1"/>
  <c r="H204" i="1"/>
  <c r="M204" i="1" s="1"/>
  <c r="H13" i="1"/>
  <c r="M13" i="1" s="1"/>
  <c r="H91" i="1"/>
  <c r="M91" i="1" s="1"/>
  <c r="H242" i="1"/>
  <c r="M242" i="1" s="1"/>
  <c r="H85" i="1"/>
  <c r="M85" i="1" s="1"/>
  <c r="H173" i="1"/>
  <c r="M173" i="1" s="1"/>
  <c r="H16" i="1"/>
  <c r="M16" i="1" s="1"/>
  <c r="H18" i="1"/>
  <c r="M18" i="1" s="1"/>
  <c r="H86" i="1"/>
  <c r="M86" i="1" s="1"/>
  <c r="H250" i="1"/>
  <c r="M250" i="1" s="1"/>
  <c r="H66" i="1"/>
  <c r="M66" i="1" s="1"/>
  <c r="H194" i="1"/>
  <c r="M194" i="1" s="1"/>
  <c r="H26" i="1"/>
  <c r="M26" i="1" s="1"/>
  <c r="H177" i="1"/>
  <c r="M177" i="1" s="1"/>
  <c r="H23" i="1"/>
  <c r="M23" i="1" s="1"/>
  <c r="H45" i="1"/>
  <c r="M45" i="1" s="1"/>
  <c r="H189" i="1"/>
  <c r="M189" i="1" s="1"/>
  <c r="H251" i="1"/>
  <c r="M251" i="1" s="1"/>
  <c r="H171" i="1"/>
  <c r="M171" i="1" s="1"/>
  <c r="H80" i="1"/>
  <c r="M80" i="1" s="1"/>
  <c r="H243" i="1"/>
  <c r="M243" i="1" s="1"/>
  <c r="H131" i="1"/>
  <c r="M131" i="1" s="1"/>
  <c r="H210" i="1"/>
  <c r="M210" i="1" s="1"/>
  <c r="H233" i="1"/>
  <c r="M233" i="1" s="1"/>
  <c r="H240" i="1"/>
  <c r="M240" i="1" s="1"/>
  <c r="H31" i="1"/>
  <c r="M31" i="1" s="1"/>
  <c r="H241" i="1"/>
  <c r="M241" i="1" s="1"/>
  <c r="H248" i="1"/>
  <c r="M248" i="1" s="1"/>
  <c r="H108" i="1"/>
  <c r="M108" i="1" s="1"/>
  <c r="H21" i="1"/>
  <c r="M21" i="1" s="1"/>
  <c r="H60" i="1"/>
  <c r="M60" i="1" s="1"/>
  <c r="H20" i="1"/>
  <c r="M20" i="1" s="1"/>
  <c r="H203" i="1"/>
  <c r="M203" i="1" s="1"/>
  <c r="H127" i="1"/>
  <c r="M127" i="1" s="1"/>
  <c r="H200" i="1"/>
  <c r="M200" i="1" s="1"/>
  <c r="H40" i="1"/>
  <c r="M40" i="1" s="1"/>
  <c r="H78" i="1"/>
  <c r="M78" i="1" s="1"/>
  <c r="H65" i="1"/>
  <c r="M65" i="1" s="1"/>
  <c r="H14" i="1"/>
  <c r="M14" i="1" s="1"/>
  <c r="H234" i="1"/>
  <c r="M234" i="1" s="1"/>
  <c r="H79" i="1"/>
  <c r="M79" i="1" s="1"/>
  <c r="H37" i="1"/>
  <c r="M37" i="1" s="1"/>
  <c r="H72" i="1"/>
  <c r="M72" i="1" s="1"/>
  <c r="H28" i="1"/>
  <c r="M28" i="1" s="1"/>
  <c r="H156" i="1"/>
  <c r="M156" i="1" s="1"/>
  <c r="H244" i="1"/>
  <c r="M244" i="1" s="1"/>
  <c r="H44" i="1"/>
  <c r="M44" i="1" s="1"/>
  <c r="H41" i="1"/>
  <c r="M41" i="1" s="1"/>
  <c r="H201" i="1"/>
  <c r="M201" i="1" s="1"/>
  <c r="H46" i="1"/>
  <c r="M46" i="1" s="1"/>
  <c r="H170" i="1"/>
  <c r="M170" i="1" s="1"/>
  <c r="H22" i="1"/>
  <c r="M22" i="1" s="1"/>
  <c r="H113" i="1"/>
  <c r="M113" i="1" s="1"/>
  <c r="H73" i="1"/>
  <c r="M73" i="1" s="1"/>
  <c r="H38" i="1"/>
  <c r="M38" i="1" s="1"/>
  <c r="H42" i="1"/>
  <c r="M42" i="1" s="1"/>
  <c r="H190" i="1"/>
  <c r="M190" i="1" s="1"/>
  <c r="H205" i="1"/>
  <c r="M205" i="1" s="1"/>
  <c r="H112" i="1"/>
  <c r="M112" i="1" s="1"/>
  <c r="H33" i="1"/>
  <c r="M33" i="1" s="1"/>
  <c r="H209" i="1"/>
  <c r="M209" i="1" s="1"/>
  <c r="H32" i="1"/>
  <c r="M32" i="1" s="1"/>
  <c r="H132" i="1"/>
  <c r="M132" i="1" s="1"/>
  <c r="H74" i="1"/>
  <c r="M74" i="1" s="1"/>
  <c r="H155" i="1"/>
  <c r="M155" i="1" s="1"/>
  <c r="H89" i="1"/>
  <c r="M89" i="1" s="1"/>
  <c r="H202" i="1"/>
  <c r="M202" i="1" s="1"/>
  <c r="H235" i="1"/>
  <c r="M235" i="1" s="1"/>
  <c r="H49" i="1"/>
  <c r="M49" i="1" s="1"/>
  <c r="H90" i="1"/>
  <c r="M90" i="1" s="1"/>
  <c r="H48" i="1"/>
  <c r="M48" i="1" s="1"/>
  <c r="H158" i="1"/>
  <c r="M158" i="1" s="1"/>
  <c r="H245" i="1"/>
  <c r="M245" i="1" s="1"/>
  <c r="H157" i="1"/>
  <c r="M157" i="1" s="1"/>
  <c r="H75" i="1"/>
  <c r="M75" i="1" s="1"/>
  <c r="H187" i="1"/>
  <c r="M187" i="1" s="1"/>
  <c r="H236" i="1"/>
  <c r="M236" i="1" s="1"/>
  <c r="H237" i="1"/>
  <c r="M237" i="1" s="1"/>
  <c r="H34" i="1"/>
  <c r="M34" i="1" s="1"/>
  <c r="H206" i="1"/>
  <c r="M206" i="1" s="1"/>
  <c r="H115" i="1"/>
  <c r="M115" i="1" s="1"/>
  <c r="H47" i="1"/>
  <c r="M47" i="1" s="1"/>
  <c r="H246" i="1"/>
  <c r="M246" i="1" s="1"/>
  <c r="H186" i="1"/>
  <c r="M186" i="1" s="1"/>
  <c r="H126" i="1"/>
  <c r="M126" i="1" s="1"/>
  <c r="H159" i="1"/>
  <c r="M159" i="1" s="1"/>
  <c r="H165" i="1"/>
  <c r="M165" i="1" s="1"/>
  <c r="H35" i="1"/>
  <c r="M35" i="1" s="1"/>
  <c r="H81" i="1"/>
  <c r="M81" i="1" s="1"/>
  <c r="H207" i="1"/>
  <c r="M207" i="1" s="1"/>
  <c r="H76" i="1"/>
  <c r="M76" i="1" s="1"/>
  <c r="H82" i="1"/>
  <c r="M82" i="1" s="1"/>
  <c r="H166" i="1"/>
  <c r="M166" i="1" s="1"/>
  <c r="H193" i="1"/>
  <c r="M193" i="1" s="1"/>
  <c r="H116" i="1"/>
  <c r="M116" i="1" s="1"/>
  <c r="H110" i="1"/>
  <c r="M110" i="1" s="1"/>
  <c r="H160" i="1"/>
  <c r="M160" i="1" s="1"/>
  <c r="H106" i="1"/>
  <c r="M106" i="1" s="1"/>
  <c r="H93" i="1"/>
  <c r="M93" i="1" s="1"/>
  <c r="H94" i="1"/>
  <c r="M94" i="1" s="1"/>
  <c r="H161" i="1"/>
  <c r="M161" i="1" s="1"/>
  <c r="H50" i="1"/>
  <c r="M50" i="1" s="1"/>
  <c r="H134" i="1"/>
  <c r="M134" i="1" s="1"/>
  <c r="H114" i="1"/>
  <c r="M114" i="1" s="1"/>
  <c r="H133" i="1"/>
  <c r="M133" i="1" s="1"/>
  <c r="H59" i="1"/>
  <c r="M59" i="1" s="1"/>
  <c r="H77" i="1"/>
  <c r="M77" i="1" s="1"/>
  <c r="H136" i="1"/>
  <c r="M136" i="1" s="1"/>
  <c r="H135" i="1"/>
  <c r="M135" i="1" s="1"/>
  <c r="H191" i="1"/>
  <c r="M191" i="1" s="1"/>
  <c r="H68" i="1"/>
  <c r="M68" i="1" s="1"/>
  <c r="H192" i="1"/>
  <c r="M192" i="1" s="1"/>
  <c r="H162" i="1"/>
  <c r="M162" i="1" s="1"/>
  <c r="H211" i="1"/>
  <c r="M211" i="1" s="1"/>
  <c r="H67" i="1"/>
  <c r="M67" i="1" s="1"/>
  <c r="H107" i="1"/>
  <c r="M107" i="1" s="1"/>
  <c r="H208" i="1"/>
  <c r="M208" i="1" s="1"/>
  <c r="H212" i="1"/>
  <c r="M212" i="1" s="1"/>
  <c r="H95" i="1"/>
  <c r="M95" i="1" s="1"/>
  <c r="H216" i="1"/>
  <c r="M216" i="1" s="1"/>
  <c r="H83" i="1"/>
  <c r="M83" i="1" s="1"/>
  <c r="H213" i="1"/>
  <c r="M213" i="1" s="1"/>
  <c r="H84" i="1"/>
  <c r="M84" i="1" s="1"/>
  <c r="H179" i="1"/>
  <c r="M179" i="1" s="1"/>
  <c r="H214" i="1"/>
  <c r="M214" i="1" s="1"/>
  <c r="H215" i="1"/>
  <c r="M215" i="1" s="1"/>
  <c r="H96" i="1"/>
  <c r="M96" i="1" s="1"/>
  <c r="H117" i="1"/>
  <c r="M117" i="1" s="1"/>
  <c r="H98" i="1"/>
  <c r="M98" i="1" s="1"/>
  <c r="H217" i="1"/>
  <c r="M217" i="1" s="1"/>
  <c r="H137" i="1"/>
  <c r="M137" i="1" s="1"/>
  <c r="H180" i="1"/>
  <c r="M180" i="1" s="1"/>
  <c r="H111" i="1"/>
  <c r="M111" i="1" s="1"/>
  <c r="H188" i="1"/>
  <c r="M188" i="1" s="1"/>
  <c r="H138" i="1"/>
  <c r="M138" i="1" s="1"/>
  <c r="H238" i="1"/>
  <c r="M238" i="1" s="1"/>
  <c r="H97" i="1"/>
  <c r="M97" i="1" s="1"/>
  <c r="H99" i="1"/>
  <c r="M99" i="1" s="1"/>
  <c r="H61" i="1"/>
  <c r="M61" i="1" s="1"/>
  <c r="H100" i="1"/>
  <c r="M100" i="1" s="1"/>
  <c r="H101" i="1"/>
  <c r="M101" i="1" s="1"/>
  <c r="H102" i="1"/>
  <c r="M102" i="1" s="1"/>
  <c r="H103" i="1"/>
  <c r="M103" i="1" s="1"/>
  <c r="H104" i="1"/>
  <c r="M104" i="1" s="1"/>
  <c r="H139" i="1"/>
  <c r="M139" i="1" s="1"/>
  <c r="H109" i="1"/>
  <c r="M109" i="1" s="1"/>
  <c r="H140" i="1"/>
  <c r="M140" i="1" s="1"/>
  <c r="H182" i="1"/>
  <c r="M182" i="1" s="1"/>
  <c r="H239" i="1"/>
  <c r="M239" i="1" s="1"/>
  <c r="H181" i="1"/>
  <c r="M181" i="1" s="1"/>
  <c r="H175" i="1"/>
  <c r="M175" i="1" s="1"/>
  <c r="H218" i="1"/>
  <c r="M218" i="1" s="1"/>
  <c r="H176" i="1"/>
  <c r="M176" i="1" s="1"/>
  <c r="H141" i="1"/>
  <c r="M141" i="1" s="1"/>
  <c r="H142" i="1"/>
  <c r="M142" i="1" s="1"/>
  <c r="H119" i="1"/>
  <c r="M119" i="1" s="1"/>
  <c r="H219" i="1"/>
  <c r="M219" i="1" s="1"/>
  <c r="H120" i="1"/>
  <c r="M120" i="1" s="1"/>
  <c r="H121" i="1"/>
  <c r="M121" i="1" s="1"/>
  <c r="H122" i="1"/>
  <c r="M122" i="1" s="1"/>
  <c r="S122" i="1" s="1"/>
  <c r="H123" i="1"/>
  <c r="M123" i="1" s="1"/>
  <c r="H183" i="1"/>
  <c r="M183" i="1" s="1"/>
  <c r="H220" i="1"/>
  <c r="M220" i="1" s="1"/>
  <c r="H222" i="1"/>
  <c r="M222" i="1" s="1"/>
  <c r="H223" i="1"/>
  <c r="M223" i="1" s="1"/>
  <c r="H143" i="1"/>
  <c r="M143" i="1" s="1"/>
  <c r="H124" i="1"/>
  <c r="M124" i="1" s="1"/>
  <c r="H184" i="1"/>
  <c r="M184" i="1" s="1"/>
  <c r="H118" i="1"/>
  <c r="M118" i="1" s="1"/>
  <c r="H185" i="1"/>
  <c r="M185" i="1" s="1"/>
  <c r="H224" i="1"/>
  <c r="M224" i="1" s="1"/>
  <c r="H221" i="1"/>
  <c r="M221" i="1" s="1"/>
  <c r="S221" i="1" s="1"/>
  <c r="H105" i="1"/>
  <c r="M105" i="1" s="1"/>
  <c r="H227" i="1"/>
  <c r="M227" i="1" s="1"/>
  <c r="H225" i="1"/>
  <c r="M225" i="1" s="1"/>
  <c r="H144" i="1"/>
  <c r="M144" i="1" s="1"/>
  <c r="H69" i="1"/>
  <c r="M69" i="1" s="1"/>
  <c r="H125" i="1"/>
  <c r="M125" i="1" s="1"/>
  <c r="H145" i="1"/>
  <c r="M145" i="1" s="1"/>
  <c r="H228" i="1"/>
  <c r="M228" i="1" s="1"/>
  <c r="H146" i="1"/>
  <c r="M146" i="1" s="1"/>
  <c r="H147" i="1"/>
  <c r="M147" i="1" s="1"/>
  <c r="H229" i="1"/>
  <c r="M229" i="1" s="1"/>
  <c r="S229" i="1" s="1"/>
  <c r="H230" i="1"/>
  <c r="M230" i="1" s="1"/>
  <c r="S230" i="1" s="1"/>
  <c r="H148" i="1"/>
  <c r="M148" i="1" s="1"/>
  <c r="S148" i="1" s="1"/>
  <c r="H231" i="1"/>
  <c r="M231" i="1" s="1"/>
  <c r="H149" i="1"/>
  <c r="M149" i="1" s="1"/>
  <c r="H226" i="1"/>
  <c r="M226" i="1" s="1"/>
  <c r="H150" i="1"/>
  <c r="M150" i="1" s="1"/>
  <c r="H151" i="1"/>
  <c r="M151" i="1" s="1"/>
  <c r="H152" i="1"/>
  <c r="M152" i="1" s="1"/>
  <c r="H153" i="1"/>
  <c r="M153" i="1" s="1"/>
  <c r="H232" i="1"/>
  <c r="M232" i="1" s="1"/>
  <c r="H154" i="1"/>
  <c r="M154" i="1" s="1"/>
  <c r="H55" i="1"/>
  <c r="M55" i="1" s="1"/>
  <c r="S55" i="1" s="1"/>
  <c r="S208" i="1" l="1"/>
  <c r="U208" i="1" s="1"/>
  <c r="S247" i="1"/>
  <c r="U247" i="1" s="1"/>
  <c r="S11" i="1"/>
  <c r="U11" i="1" s="1"/>
  <c r="S71" i="1"/>
  <c r="U71" i="1" s="1"/>
  <c r="S29" i="1"/>
  <c r="U29" i="1" s="1"/>
  <c r="S49" i="1"/>
  <c r="U49" i="1" s="1"/>
  <c r="S206" i="1"/>
  <c r="U206" i="1" s="1"/>
  <c r="S54" i="1"/>
  <c r="U54" i="1" s="1"/>
  <c r="S190" i="1"/>
  <c r="U190" i="1" s="1"/>
  <c r="S28" i="1"/>
  <c r="U28" i="1" s="1"/>
  <c r="S225" i="1"/>
  <c r="U225" i="1" s="1"/>
  <c r="S60" i="1"/>
  <c r="U60" i="1" s="1"/>
  <c r="S133" i="1"/>
  <c r="U133" i="1" s="1"/>
  <c r="S218" i="1"/>
  <c r="U218" i="1" s="1"/>
  <c r="S195" i="1"/>
  <c r="U195" i="1" s="1"/>
  <c r="S134" i="1"/>
  <c r="U134" i="1" s="1"/>
  <c r="S27" i="1"/>
  <c r="U27" i="1" s="1"/>
  <c r="S211" i="1"/>
  <c r="U211" i="1" s="1"/>
  <c r="S197" i="1"/>
  <c r="U197" i="1" s="1"/>
  <c r="S150" i="1"/>
  <c r="U150" i="1" s="1"/>
  <c r="S243" i="1"/>
  <c r="U243" i="1" s="1"/>
  <c r="S107" i="1"/>
  <c r="U107" i="1" s="1"/>
  <c r="S178" i="1"/>
  <c r="U178" i="1" s="1"/>
  <c r="S67" i="1"/>
  <c r="U67" i="1" s="1"/>
  <c r="S16" i="1"/>
  <c r="U16" i="1" s="1"/>
  <c r="S183" i="1"/>
  <c r="U183" i="1" s="1"/>
  <c r="S73" i="1"/>
  <c r="U73" i="1" s="1"/>
  <c r="S173" i="1"/>
  <c r="U173" i="1" s="1"/>
  <c r="S214" i="1"/>
  <c r="U214" i="1" s="1"/>
  <c r="S108" i="1"/>
  <c r="U108" i="1" s="1"/>
  <c r="S101" i="1"/>
  <c r="U101" i="1" s="1"/>
  <c r="S249" i="1"/>
  <c r="U249" i="1" s="1"/>
  <c r="S82" i="1"/>
  <c r="U82" i="1" s="1"/>
  <c r="S10" i="1"/>
  <c r="U10" i="1" s="1"/>
  <c r="S61" i="1"/>
  <c r="U61" i="1" s="1"/>
  <c r="S171" i="1"/>
  <c r="U171" i="1" s="1"/>
  <c r="S231" i="1"/>
  <c r="U231" i="1" s="1"/>
  <c r="S237" i="1"/>
  <c r="U237" i="1" s="1"/>
  <c r="S174" i="1"/>
  <c r="U174" i="1" s="1"/>
  <c r="S97" i="1"/>
  <c r="U97" i="1" s="1"/>
  <c r="S79" i="1"/>
  <c r="U79" i="1" s="1"/>
  <c r="S35" i="1"/>
  <c r="U35" i="1" s="1"/>
  <c r="S242" i="1"/>
  <c r="U242" i="1" s="1"/>
  <c r="S8" i="1"/>
  <c r="U8" i="1" s="1"/>
  <c r="S69" i="1"/>
  <c r="U69" i="1" s="1"/>
  <c r="S86" i="1"/>
  <c r="U86" i="1" s="1"/>
  <c r="S114" i="1"/>
  <c r="U114" i="1" s="1"/>
  <c r="S57" i="1"/>
  <c r="U57" i="1" s="1"/>
  <c r="S96" i="1"/>
  <c r="U96" i="1" s="1"/>
  <c r="S164" i="1"/>
  <c r="U164" i="1" s="1"/>
  <c r="S227" i="1"/>
  <c r="U227" i="1" s="1"/>
  <c r="S89" i="1"/>
  <c r="U89" i="1" s="1"/>
  <c r="S128" i="1"/>
  <c r="U128" i="1" s="1"/>
  <c r="S105" i="1"/>
  <c r="U105" i="1" s="1"/>
  <c r="S236" i="1"/>
  <c r="U236" i="1" s="1"/>
  <c r="S56" i="1"/>
  <c r="U56" i="1" s="1"/>
  <c r="S179" i="1"/>
  <c r="U179" i="1" s="1"/>
  <c r="S234" i="1"/>
  <c r="U234" i="1" s="1"/>
  <c r="S84" i="1"/>
  <c r="U84" i="1" s="1"/>
  <c r="S170" i="1"/>
  <c r="U170" i="1" s="1"/>
  <c r="S23" i="1"/>
  <c r="U23" i="1" s="1"/>
  <c r="S91" i="1"/>
  <c r="U91" i="1" s="1"/>
  <c r="S64" i="1"/>
  <c r="U64" i="1" s="1"/>
  <c r="S88" i="1"/>
  <c r="U88" i="1" s="1"/>
  <c r="S6" i="1"/>
  <c r="U6" i="1" s="1"/>
  <c r="S39" i="1"/>
  <c r="U39" i="1" s="1"/>
  <c r="S98" i="1"/>
  <c r="U98" i="1" s="1"/>
  <c r="S226" i="1"/>
  <c r="U226" i="1" s="1"/>
  <c r="S42" i="1"/>
  <c r="U42" i="1" s="1"/>
  <c r="S76" i="1"/>
  <c r="U76" i="1" s="1"/>
  <c r="S7" i="1"/>
  <c r="U7" i="1" s="1"/>
  <c r="S99" i="1"/>
  <c r="U99" i="1" s="1"/>
  <c r="S37" i="1"/>
  <c r="U37" i="1" s="1"/>
  <c r="S161" i="1"/>
  <c r="U161" i="1" s="1"/>
  <c r="S85" i="1"/>
  <c r="U85" i="1" s="1"/>
  <c r="S187" i="1"/>
  <c r="U187" i="1" s="1"/>
  <c r="S30" i="1"/>
  <c r="U30" i="1" s="1"/>
  <c r="S121" i="1"/>
  <c r="U121" i="1" s="1"/>
  <c r="S165" i="1"/>
  <c r="U165" i="1" s="1"/>
  <c r="S147" i="1"/>
  <c r="U147" i="1" s="1"/>
  <c r="S213" i="1"/>
  <c r="U213" i="1" s="1"/>
  <c r="S159" i="1"/>
  <c r="U159" i="1" s="1"/>
  <c r="S157" i="1"/>
  <c r="U157" i="1" s="1"/>
  <c r="S32" i="1"/>
  <c r="U32" i="1" s="1"/>
  <c r="S46" i="1"/>
  <c r="U46" i="1" s="1"/>
  <c r="S65" i="1"/>
  <c r="U65" i="1" s="1"/>
  <c r="S31" i="1"/>
  <c r="U31" i="1" s="1"/>
  <c r="S177" i="1"/>
  <c r="U177" i="1" s="1"/>
  <c r="S13" i="1"/>
  <c r="U13" i="1" s="1"/>
  <c r="S70" i="1"/>
  <c r="U70" i="1" s="1"/>
  <c r="S169" i="1"/>
  <c r="U169" i="1" s="1"/>
  <c r="S92" i="1"/>
  <c r="U92" i="1" s="1"/>
  <c r="S2" i="1"/>
  <c r="U2" i="1" s="1"/>
  <c r="S223" i="1"/>
  <c r="U223" i="1" s="1"/>
  <c r="S156" i="1"/>
  <c r="U156" i="1" s="1"/>
  <c r="S100" i="1"/>
  <c r="U100" i="1" s="1"/>
  <c r="S80" i="1"/>
  <c r="U80" i="1" s="1"/>
  <c r="S220" i="1"/>
  <c r="U220" i="1" s="1"/>
  <c r="S38" i="1"/>
  <c r="U38" i="1" s="1"/>
  <c r="S207" i="1"/>
  <c r="U207" i="1" s="1"/>
  <c r="S17" i="1"/>
  <c r="U17" i="1" s="1"/>
  <c r="S123" i="1"/>
  <c r="U123" i="1" s="1"/>
  <c r="S155" i="1"/>
  <c r="U155" i="1" s="1"/>
  <c r="S43" i="1"/>
  <c r="U43" i="1" s="1"/>
  <c r="S182" i="1"/>
  <c r="U182" i="1" s="1"/>
  <c r="S74" i="1"/>
  <c r="U74" i="1" s="1"/>
  <c r="S12" i="1"/>
  <c r="U12" i="1" s="1"/>
  <c r="S140" i="1"/>
  <c r="U140" i="1" s="1"/>
  <c r="S75" i="1"/>
  <c r="U75" i="1" s="1"/>
  <c r="S154" i="1"/>
  <c r="U154" i="1" s="1"/>
  <c r="S188" i="1"/>
  <c r="U188" i="1" s="1"/>
  <c r="S146" i="1"/>
  <c r="U146" i="1" s="1"/>
  <c r="S111" i="1"/>
  <c r="U111" i="1" s="1"/>
  <c r="S126" i="1"/>
  <c r="U126" i="1" s="1"/>
  <c r="S245" i="1"/>
  <c r="U245" i="1" s="1"/>
  <c r="S209" i="1"/>
  <c r="U209" i="1" s="1"/>
  <c r="S201" i="1"/>
  <c r="U201" i="1" s="1"/>
  <c r="S78" i="1"/>
  <c r="U78" i="1" s="1"/>
  <c r="S240" i="1"/>
  <c r="U240" i="1" s="1"/>
  <c r="S26" i="1"/>
  <c r="U26" i="1" s="1"/>
  <c r="S204" i="1"/>
  <c r="U204" i="1" s="1"/>
  <c r="S15" i="1"/>
  <c r="U15" i="1" s="1"/>
  <c r="S129" i="1"/>
  <c r="U129" i="1" s="1"/>
  <c r="S5" i="1"/>
  <c r="U5" i="1" s="1"/>
  <c r="S3" i="1"/>
  <c r="U3" i="1" s="1"/>
  <c r="S115" i="1"/>
  <c r="U115" i="1" s="1"/>
  <c r="S222" i="1"/>
  <c r="U222" i="1" s="1"/>
  <c r="S20" i="1"/>
  <c r="U20" i="1" s="1"/>
  <c r="S149" i="1"/>
  <c r="U149" i="1" s="1"/>
  <c r="S202" i="1"/>
  <c r="U202" i="1" s="1"/>
  <c r="S24" i="1"/>
  <c r="U24" i="1" s="1"/>
  <c r="S215" i="1"/>
  <c r="U215" i="1" s="1"/>
  <c r="S251" i="1"/>
  <c r="U251" i="1" s="1"/>
  <c r="S81" i="1"/>
  <c r="U81" i="1" s="1"/>
  <c r="S189" i="1"/>
  <c r="U189" i="1" s="1"/>
  <c r="S192" i="1"/>
  <c r="U192" i="1" s="1"/>
  <c r="S45" i="1"/>
  <c r="U45" i="1" s="1"/>
  <c r="S224" i="1"/>
  <c r="U224" i="1" s="1"/>
  <c r="S68" i="1"/>
  <c r="U68" i="1" s="1"/>
  <c r="S241" i="1"/>
  <c r="U241" i="1" s="1"/>
  <c r="S109" i="1"/>
  <c r="U109" i="1" s="1"/>
  <c r="S232" i="1"/>
  <c r="U232" i="1" s="1"/>
  <c r="S139" i="1"/>
  <c r="U139" i="1" s="1"/>
  <c r="S160" i="1"/>
  <c r="U160" i="1" s="1"/>
  <c r="S184" i="1"/>
  <c r="U184" i="1" s="1"/>
  <c r="S104" i="1"/>
  <c r="U104" i="1" s="1"/>
  <c r="S180" i="1"/>
  <c r="U180" i="1" s="1"/>
  <c r="S216" i="1"/>
  <c r="U216" i="1" s="1"/>
  <c r="S136" i="1"/>
  <c r="U136" i="1" s="1"/>
  <c r="S110" i="1"/>
  <c r="U110" i="1" s="1"/>
  <c r="S186" i="1"/>
  <c r="U186" i="1" s="1"/>
  <c r="S158" i="1"/>
  <c r="U158" i="1" s="1"/>
  <c r="S33" i="1"/>
  <c r="U33" i="1" s="1"/>
  <c r="S41" i="1"/>
  <c r="U41" i="1" s="1"/>
  <c r="S40" i="1"/>
  <c r="U40" i="1" s="1"/>
  <c r="S233" i="1"/>
  <c r="U233" i="1" s="1"/>
  <c r="S194" i="1"/>
  <c r="U194" i="1" s="1"/>
  <c r="S167" i="1"/>
  <c r="U167" i="1" s="1"/>
  <c r="S58" i="1"/>
  <c r="U58" i="1" s="1"/>
  <c r="S198" i="1"/>
  <c r="U198" i="1" s="1"/>
  <c r="S87" i="1"/>
  <c r="U87" i="1" s="1"/>
  <c r="S63" i="1"/>
  <c r="U63" i="1" s="1"/>
  <c r="S176" i="1"/>
  <c r="U176" i="1" s="1"/>
  <c r="S203" i="1"/>
  <c r="U203" i="1" s="1"/>
  <c r="S117" i="1"/>
  <c r="U117" i="1" s="1"/>
  <c r="S18" i="1"/>
  <c r="U18" i="1" s="1"/>
  <c r="S175" i="1"/>
  <c r="U175" i="1" s="1"/>
  <c r="S72" i="1"/>
  <c r="U72" i="1" s="1"/>
  <c r="S50" i="1"/>
  <c r="U50" i="1" s="1"/>
  <c r="S196" i="1"/>
  <c r="U196" i="1" s="1"/>
  <c r="S239" i="1"/>
  <c r="U239" i="1" s="1"/>
  <c r="S113" i="1"/>
  <c r="U113" i="1" s="1"/>
  <c r="S9" i="1"/>
  <c r="U9" i="1" s="1"/>
  <c r="S238" i="1"/>
  <c r="U238" i="1" s="1"/>
  <c r="S22" i="1"/>
  <c r="U22" i="1" s="1"/>
  <c r="S4" i="1"/>
  <c r="U4" i="1" s="1"/>
  <c r="S138" i="1"/>
  <c r="U138" i="1" s="1"/>
  <c r="S132" i="1"/>
  <c r="U132" i="1" s="1"/>
  <c r="S185" i="1"/>
  <c r="U185" i="1" s="1"/>
  <c r="S191" i="1"/>
  <c r="U191" i="1" s="1"/>
  <c r="S118" i="1"/>
  <c r="U118" i="1" s="1"/>
  <c r="S83" i="1"/>
  <c r="U83" i="1" s="1"/>
  <c r="S153" i="1"/>
  <c r="U153" i="1" s="1"/>
  <c r="S119" i="1"/>
  <c r="U119" i="1" s="1"/>
  <c r="S145" i="1"/>
  <c r="U145" i="1" s="1"/>
  <c r="S142" i="1"/>
  <c r="U142" i="1" s="1"/>
  <c r="S137" i="1"/>
  <c r="U137" i="1" s="1"/>
  <c r="S77" i="1"/>
  <c r="U77" i="1" s="1"/>
  <c r="S246" i="1"/>
  <c r="U246" i="1" s="1"/>
  <c r="S48" i="1"/>
  <c r="U48" i="1" s="1"/>
  <c r="S112" i="1"/>
  <c r="U112" i="1" s="1"/>
  <c r="S44" i="1"/>
  <c r="U44" i="1" s="1"/>
  <c r="S200" i="1"/>
  <c r="U200" i="1" s="1"/>
  <c r="S210" i="1"/>
  <c r="U210" i="1" s="1"/>
  <c r="S66" i="1"/>
  <c r="U66" i="1" s="1"/>
  <c r="S19" i="1"/>
  <c r="U19" i="1" s="1"/>
  <c r="S168" i="1"/>
  <c r="U168" i="1" s="1"/>
  <c r="S199" i="1"/>
  <c r="U199" i="1" s="1"/>
  <c r="S163" i="1"/>
  <c r="U163" i="1" s="1"/>
  <c r="S52" i="1"/>
  <c r="U52" i="1" s="1"/>
  <c r="S166" i="1"/>
  <c r="U166" i="1" s="1"/>
  <c r="S144" i="1"/>
  <c r="U144" i="1" s="1"/>
  <c r="S235" i="1"/>
  <c r="U235" i="1" s="1"/>
  <c r="S34" i="1"/>
  <c r="U34" i="1" s="1"/>
  <c r="S51" i="1"/>
  <c r="U51" i="1" s="1"/>
  <c r="S181" i="1"/>
  <c r="U181" i="1" s="1"/>
  <c r="S21" i="1"/>
  <c r="U21" i="1" s="1"/>
  <c r="S162" i="1"/>
  <c r="U162" i="1" s="1"/>
  <c r="S172" i="1"/>
  <c r="U172" i="1" s="1"/>
  <c r="S94" i="1"/>
  <c r="U94" i="1" s="1"/>
  <c r="S248" i="1"/>
  <c r="U248" i="1" s="1"/>
  <c r="S93" i="1"/>
  <c r="U93" i="1" s="1"/>
  <c r="S14" i="1"/>
  <c r="U14" i="1" s="1"/>
  <c r="S120" i="1"/>
  <c r="U120" i="1" s="1"/>
  <c r="S106" i="1"/>
  <c r="U106" i="1" s="1"/>
  <c r="S219" i="1"/>
  <c r="U219" i="1" s="1"/>
  <c r="S135" i="1"/>
  <c r="U135" i="1" s="1"/>
  <c r="S228" i="1"/>
  <c r="U228" i="1" s="1"/>
  <c r="S152" i="1"/>
  <c r="U152" i="1" s="1"/>
  <c r="S124" i="1"/>
  <c r="U124" i="1" s="1"/>
  <c r="S103" i="1"/>
  <c r="U103" i="1" s="1"/>
  <c r="S95" i="1"/>
  <c r="U95" i="1" s="1"/>
  <c r="S116" i="1"/>
  <c r="U116" i="1" s="1"/>
  <c r="S151" i="1"/>
  <c r="U151" i="1" s="1"/>
  <c r="S125" i="1"/>
  <c r="U125" i="1" s="1"/>
  <c r="S143" i="1"/>
  <c r="U143" i="1" s="1"/>
  <c r="S141" i="1"/>
  <c r="U141" i="1" s="1"/>
  <c r="S102" i="1"/>
  <c r="U102" i="1" s="1"/>
  <c r="S217" i="1"/>
  <c r="U217" i="1" s="1"/>
  <c r="S212" i="1"/>
  <c r="U212" i="1" s="1"/>
  <c r="S59" i="1"/>
  <c r="U59" i="1" s="1"/>
  <c r="S193" i="1"/>
  <c r="U193" i="1" s="1"/>
  <c r="S47" i="1"/>
  <c r="U47" i="1" s="1"/>
  <c r="S90" i="1"/>
  <c r="U90" i="1" s="1"/>
  <c r="S205" i="1"/>
  <c r="U205" i="1" s="1"/>
  <c r="S244" i="1"/>
  <c r="U244" i="1" s="1"/>
  <c r="S127" i="1"/>
  <c r="U127" i="1" s="1"/>
  <c r="S131" i="1"/>
  <c r="U131" i="1" s="1"/>
  <c r="S250" i="1"/>
  <c r="U250" i="1" s="1"/>
  <c r="S25" i="1"/>
  <c r="U25" i="1" s="1"/>
  <c r="S62" i="1"/>
  <c r="U62" i="1" s="1"/>
  <c r="S130" i="1"/>
  <c r="U130" i="1" s="1"/>
  <c r="S36" i="1"/>
  <c r="U36" i="1" s="1"/>
  <c r="S53" i="1"/>
  <c r="U53" i="1" s="1"/>
  <c r="U221" i="1"/>
  <c r="U230" i="1"/>
  <c r="U55" i="1"/>
  <c r="U122" i="1"/>
  <c r="U148" i="1"/>
  <c r="U229" i="1"/>
</calcChain>
</file>

<file path=xl/sharedStrings.xml><?xml version="1.0" encoding="utf-8"?>
<sst xmlns="http://schemas.openxmlformats.org/spreadsheetml/2006/main" count="1372" uniqueCount="803">
  <si>
    <t>#</t>
  </si>
  <si>
    <t>Identified Proteins (262)</t>
  </si>
  <si>
    <t>Accession Number</t>
  </si>
  <si>
    <t>Molecular Weight</t>
  </si>
  <si>
    <t>Protein Grouping Ambiguity</t>
  </si>
  <si>
    <t>Single-stranded DNA-binding protein RIM1, mitochondrial OS=Saccharomyces cerevisiae GN=RIM1 PE=1 SV=1</t>
  </si>
  <si>
    <t>RIM1_YEAST</t>
  </si>
  <si>
    <t>15 kDa</t>
  </si>
  <si>
    <t>60S ribosomal protein L10 OS=Saccharomyces cerevisiae GN=RPL10 PE=1 SV=1</t>
  </si>
  <si>
    <t>RL10_YEAST</t>
  </si>
  <si>
    <t>25 kDa</t>
  </si>
  <si>
    <t>60S ribosomal protein L17-A OS=Saccharomyces cerevisiae GN=RPL17A PE=1 SV=4</t>
  </si>
  <si>
    <t>RL17A_YEAST</t>
  </si>
  <si>
    <t>21 kDa</t>
  </si>
  <si>
    <t>Nuclear and cytoplasmic polyadenylated RNA-binding protein PUB1 OS=Saccharomyces cerevisiae GN=PUB1 PE=1 SV=3</t>
  </si>
  <si>
    <t>PUB1_YEAST</t>
  </si>
  <si>
    <t>51 kDa</t>
  </si>
  <si>
    <t>90 kDa</t>
  </si>
  <si>
    <t>Nuclear polyadenylated RNA-binding protein 4 OS=Saccharomyces cerevisiae GN=HRP1 PE=1 SV=1</t>
  </si>
  <si>
    <t>HRP1_YEAST</t>
  </si>
  <si>
    <t>60 kDa</t>
  </si>
  <si>
    <t>Uncharacterized RNA-binding protein YPL184C OS=Saccharomyces cerevisiae GN=YPL184C PE=1 SV=1</t>
  </si>
  <si>
    <t>YP184_YEAST</t>
  </si>
  <si>
    <t>69 kDa</t>
  </si>
  <si>
    <t>RNA-binding suppressor of PAS kinase protein 1 OS=Saccharomyces cerevisiae GN=RBS1 PE=1 SV=1</t>
  </si>
  <si>
    <t>RBS1_YEAST</t>
  </si>
  <si>
    <t>52 kDa</t>
  </si>
  <si>
    <t>60S ribosomal protein L2 OS=Saccharomyces cerevisiae GN=RPL2A PE=1 SV=3</t>
  </si>
  <si>
    <t>27 kDa</t>
  </si>
  <si>
    <t>ATP-dependent RNA helicase DBP2 OS=Saccharomyces cerevisiae (strain YJM789) GN=DBP2 PE=3 SV=1</t>
  </si>
  <si>
    <t>DBP2_YEAS7 (+1)</t>
  </si>
  <si>
    <t>61 kDa</t>
  </si>
  <si>
    <t>40S ribosomal protein S11 OS=Saccharomyces cerevisiae GN=RPS11A PE=1 SV=3</t>
  </si>
  <si>
    <t>RS11_YEAST</t>
  </si>
  <si>
    <t>18 kDa</t>
  </si>
  <si>
    <t>40S ribosomal protein S6 OS=Saccharomyces cerevisiae GN=RPS6A PE=1 SV=1</t>
  </si>
  <si>
    <t>Ribonuclease H OS=Saccharomyces cerevisiae GN=RNH1 PE=1 SV=2</t>
  </si>
  <si>
    <t>RNH1_YEAST</t>
  </si>
  <si>
    <t>39 kDa</t>
  </si>
  <si>
    <t>60S ribosomal protein L4-A OS=Saccharomyces cerevisiae GN=RPL4A PE=1 SV=4</t>
  </si>
  <si>
    <t>60S ribosomal protein L21-A OS=Saccharomyces cerevisiae GN=RPL21A PE=1 SV=1</t>
  </si>
  <si>
    <t>Protein NAM8 OS=Saccharomyces cerevisiae GN=NAM8 PE=1 SV=2</t>
  </si>
  <si>
    <t>NAM8_YEAST</t>
  </si>
  <si>
    <t>57 kDa</t>
  </si>
  <si>
    <t>60S ribosomal protein L20 OS=Saccharomyces cerevisiae GN=RPL20A PE=1 SV=2</t>
  </si>
  <si>
    <t>RL20_YEAST</t>
  </si>
  <si>
    <t>20 kDa</t>
  </si>
  <si>
    <t>Nucleolar protein 3 OS=Saccharomyces cerevisiae GN=NPL3 PE=1 SV=1</t>
  </si>
  <si>
    <t>45 kDa</t>
  </si>
  <si>
    <t>60S ribosomal protein L16-B OS=Saccharomyces cerevisiae GN=RPL16B PE=1 SV=3</t>
  </si>
  <si>
    <t>RL16B_YEAST</t>
  </si>
  <si>
    <t>22 kDa</t>
  </si>
  <si>
    <t>60S ribosomal protein L24-B OS=Saccharomyces cerevisiae GN=RPL24B PE=1 SV=1</t>
  </si>
  <si>
    <t>RL24B_YEAST</t>
  </si>
  <si>
    <t>Serine/threonine-protein kinase KSP1 OS=Saccharomyces cerevisiae GN=KSP1 PE=1 SV=1</t>
  </si>
  <si>
    <t>KSP1_YEAST</t>
  </si>
  <si>
    <t>117 kDa</t>
  </si>
  <si>
    <t>RNA-binding protein SGN1 OS=Saccharomyces cerevisiae GN=SGN1 PE=1 SV=1</t>
  </si>
  <si>
    <t>SGN1_YEAST</t>
  </si>
  <si>
    <t>29 kDa</t>
  </si>
  <si>
    <t>ATP-dependent RNA helicase DED1 OS=Saccharomyces cerevisiae (strain YJM789) GN=DED1 PE=3 SV=1</t>
  </si>
  <si>
    <t>DED1_YEAS7 (+1)</t>
  </si>
  <si>
    <t>66 kDa</t>
  </si>
  <si>
    <t>60S ribosomal protein L13-B OS=Saccharomyces cerevisiae GN=RPL13B PE=1 SV=1</t>
  </si>
  <si>
    <t>23 kDa</t>
  </si>
  <si>
    <t>60S ribosomal protein L3 OS=Saccharomyces cerevisiae GN=RPL3 PE=1 SV=4</t>
  </si>
  <si>
    <t>44 kDa</t>
  </si>
  <si>
    <t>Replication factor A protein 1 OS=Saccharomyces cerevisiae GN=RFA1 PE=1 SV=1</t>
  </si>
  <si>
    <t>RFA1_YEAST</t>
  </si>
  <si>
    <t>70 kDa</t>
  </si>
  <si>
    <t>PAB1-binding protein 1 OS=Saccharomyces cerevisiae GN=PBP1 PE=1 SV=1</t>
  </si>
  <si>
    <t>PBP1_YEAST</t>
  </si>
  <si>
    <t>79 kDa</t>
  </si>
  <si>
    <t>40S ribosomal protein S18 OS=Saccharomyces cerevisiae GN=RPS18A PE=1 SV=4</t>
  </si>
  <si>
    <t>RS18_YEAST</t>
  </si>
  <si>
    <t>17 kDa</t>
  </si>
  <si>
    <t>40S ribosomal protein S8 OS=Saccharomyces cerevisiae GN=RPS8A PE=1 SV=3</t>
  </si>
  <si>
    <t>Uncharacterized ATP-dependent helicase YHR031C OS=Saccharomyces cerevisiae GN=YHR031C PE=1 SV=1</t>
  </si>
  <si>
    <t>YHJ1_YEAST</t>
  </si>
  <si>
    <t>82 kDa</t>
  </si>
  <si>
    <t>60S ribosomal protein L37-A OS=Saccharomyces cerevisiae GN=RPL37A PE=1 SV=2</t>
  </si>
  <si>
    <t>RL37A_YEAST</t>
  </si>
  <si>
    <t>10 kDa</t>
  </si>
  <si>
    <t>Elongation factor 1-alpha OS=Saccharomyces cerevisiae GN=TEF1 PE=1 SV=1</t>
  </si>
  <si>
    <t>EF1A_YEAST</t>
  </si>
  <si>
    <t>50 kDa</t>
  </si>
  <si>
    <t>60S ribosomal protein L32 OS=Saccharomyces cerevisiae GN=RPL32 PE=1 SV=1</t>
  </si>
  <si>
    <t>RL32_YEAST</t>
  </si>
  <si>
    <t>Ubiquitin-like-specific protease 1 OS=Saccharomyces cerevisiae GN=ULP1 PE=1 SV=1</t>
  </si>
  <si>
    <t>ULP1_YEAST</t>
  </si>
  <si>
    <t>72 kDa</t>
  </si>
  <si>
    <t>60S ribosomal protein L28 OS=Saccharomyces cerevisiae GN=RPL28 PE=1 SV=2</t>
  </si>
  <si>
    <t>RL28_YEAST</t>
  </si>
  <si>
    <t>RNA polymerase II transcriptional coactivator SUB1 OS=Saccharomyces cerevisiae GN=SUB1 PE=1 SV=1</t>
  </si>
  <si>
    <t>SUB1_YEAST</t>
  </si>
  <si>
    <t>33 kDa</t>
  </si>
  <si>
    <t>40S ribosomal protein S1-B OS=Saccharomyces cerevisiae (strain RM11-1a) GN=RPS1B PE=3 SV=1</t>
  </si>
  <si>
    <t>RS3A2_YEAS1 (+3)</t>
  </si>
  <si>
    <t>Glyceraldehyde-3-phosphate dehydrogenase 3 OS=Saccharomyces cerevisiae GN=TDH3 PE=1 SV=3</t>
  </si>
  <si>
    <t>G3P3_YEAST</t>
  </si>
  <si>
    <t>36 kDa</t>
  </si>
  <si>
    <t>Meiotic sister-chromatid recombination protein 3 OS=Saccharomyces cerevisiae GN=MSC3 PE=1 SV=1</t>
  </si>
  <si>
    <t>MSC3_YEAST</t>
  </si>
  <si>
    <t>81 kDa</t>
  </si>
  <si>
    <t>40S ribosomal protein S9-B OS=Saccharomyces cerevisiae GN=RPS9B PE=1 SV=4</t>
  </si>
  <si>
    <t>RS9B_YEAST</t>
  </si>
  <si>
    <t>60S ribosomal protein L8-A OS=Saccharomyces cerevisiae GN=RPL8A PE=1 SV=4</t>
  </si>
  <si>
    <t>RL8A_YEAST</t>
  </si>
  <si>
    <t>28 kDa</t>
  </si>
  <si>
    <t>DNA mismatch repair protein MSH3 OS=Saccharomyces cerevisiae (strain YJM789) GN=MSH3 PE=3 SV=2</t>
  </si>
  <si>
    <t>MSH3_YEAS7 (+1)</t>
  </si>
  <si>
    <t>60S ribosomal protein L16-A OS=Saccharomyces cerevisiae GN=RPL16A PE=1 SV=3</t>
  </si>
  <si>
    <t>RL16A_YEAST</t>
  </si>
  <si>
    <t>Negative growth regulatory protein NGR1 OS=Saccharomyces cerevisiae GN=NGR1 PE=1 SV=2</t>
  </si>
  <si>
    <t>NGR1_YEAST</t>
  </si>
  <si>
    <t>75 kDa</t>
  </si>
  <si>
    <t>Glutamyl-tRNA synthetase, cytoplasmic OS=Saccharomyces cerevisiae GN=GUS1 PE=1 SV=3</t>
  </si>
  <si>
    <t>Heat shock protein SSA1 OS=Saccharomyces cerevisiae GN=SSA1 PE=1 SV=4</t>
  </si>
  <si>
    <t>HSP71_YEAST</t>
  </si>
  <si>
    <t>Polyadenylate-binding protein, cytoplasmic and nuclear OS=Saccharomyces cerevisiae GN=PAB1 PE=1 SV=4</t>
  </si>
  <si>
    <t>PABP_YEAST</t>
  </si>
  <si>
    <t>64 kDa</t>
  </si>
  <si>
    <t>Pyruvate kinase 1 OS=Saccharomyces cerevisiae GN=PYK1 PE=1 SV=2</t>
  </si>
  <si>
    <t>KPYK1_YEAST</t>
  </si>
  <si>
    <t>55 kDa</t>
  </si>
  <si>
    <t>12 kDa</t>
  </si>
  <si>
    <t>60S ribosomal protein L33-B OS=Saccharomyces cerevisiae GN=RPL33B PE=1 SV=2</t>
  </si>
  <si>
    <t>RL33B_YEAST</t>
  </si>
  <si>
    <t>Alcohol dehydrogenase 1 OS=Saccharomyces cerevisiae GN=ADH1 PE=1 SV=4</t>
  </si>
  <si>
    <t>ADH1_YEAST</t>
  </si>
  <si>
    <t>37 kDa</t>
  </si>
  <si>
    <t>P24276-DECOY</t>
  </si>
  <si>
    <t>?</t>
  </si>
  <si>
    <t>40S ribosomal protein S14-A OS=Saccharomyces cerevisiae GN=RPS14A PE=1 SV=5</t>
  </si>
  <si>
    <t>RS14A_YEAST</t>
  </si>
  <si>
    <t>40S ribosomal protein S4 OS=Saccharomyces cerevisiae GN=RPS4A PE=1 SV=3</t>
  </si>
  <si>
    <t>RS4_YEAST</t>
  </si>
  <si>
    <t>Acetyl-coenzyme A synthetase 1 OS=Saccharomyces cerevisiae GN=ACS1 PE=1 SV=2</t>
  </si>
  <si>
    <t>ACS1_YEAST</t>
  </si>
  <si>
    <t>Transcriptional regulatory protein LGE1 OS=Saccharomyces cerevisiae GN=LGE1 PE=1 SV=1</t>
  </si>
  <si>
    <t>LGE1_YEAST</t>
  </si>
  <si>
    <t>40S ribosomal protein S17-A OS=Saccharomyces cerevisiae GN=RPS17A PE=1 SV=1</t>
  </si>
  <si>
    <t>RS17A_YEAST (+1)</t>
  </si>
  <si>
    <t>16 kDa</t>
  </si>
  <si>
    <t>37S ribosomal protein NAM9, mitochondrial OS=Saccharomyces cerevisiae GN=NAM9 PE=1 SV=2</t>
  </si>
  <si>
    <t>NAM9_YEAST</t>
  </si>
  <si>
    <t>56 kDa</t>
  </si>
  <si>
    <t>Single-stranded nucleic acid-binding protein OS=Saccharomyces cerevisiae GN=SBP1 PE=1 SV=2</t>
  </si>
  <si>
    <t>Actin OS=Saccharomyces cerevisiae GN=ACT1 PE=1 SV=1</t>
  </si>
  <si>
    <t>ACT_YEAST</t>
  </si>
  <si>
    <t>42 kDa</t>
  </si>
  <si>
    <t>60S ribosomal protein L35 OS=Saccharomyces cerevisiae GN=RPL35A PE=1 SV=1</t>
  </si>
  <si>
    <t>RL35_YEAST</t>
  </si>
  <si>
    <t>14 kDa</t>
  </si>
  <si>
    <t>Histone H2B.1 OS=Saccharomyces cerevisiae GN=HTB1 PE=1 SV=2</t>
  </si>
  <si>
    <t>H2B1_YEAST (+1)</t>
  </si>
  <si>
    <t>40S ribosomal protein S16 OS=Saccharomyces cerevisiae GN=RPS16A PE=1 SV=2</t>
  </si>
  <si>
    <t>RS16_YEAST</t>
  </si>
  <si>
    <t>74 kDa</t>
  </si>
  <si>
    <t>40S ribosomal protein S2 OS=Saccharomyces cerevisiae GN=RPS2 PE=1 SV=3</t>
  </si>
  <si>
    <t>RS2_YEAST</t>
  </si>
  <si>
    <t>60S ribosomal protein L11-A OS=Saccharomyces cerevisiae GN=RPL11A PE=1 SV=2</t>
  </si>
  <si>
    <t>RL11A_YEAST</t>
  </si>
  <si>
    <t>ATP synthase subunit beta, mitochondrial OS=Saccharomyces cerevisiae GN=ATP2 PE=1 SV=2</t>
  </si>
  <si>
    <t>ATPB_YEAST</t>
  </si>
  <si>
    <t>Enolase 1 OS=Saccharomyces cerevisiae GN=ENO1 PE=1 SV=2</t>
  </si>
  <si>
    <t>ENO1_YEAST</t>
  </si>
  <si>
    <t>47 kDa</t>
  </si>
  <si>
    <t>U1 small nuclear ribonucleoprotein component PRP42 OS=Saccharomyces cerevisiae GN=PRP42 PE=1 SV=1</t>
  </si>
  <si>
    <t>PRP42_YEAST</t>
  </si>
  <si>
    <t>65 kDa</t>
  </si>
  <si>
    <t>60S ribosomal protein L19 OS=Saccharomyces cerevisiae GN=RPL19A PE=1 SV=5</t>
  </si>
  <si>
    <t>RL19_YEAST</t>
  </si>
  <si>
    <t>Uncharacterized protein YIL055C OS=Saccharomyces cerevisiae GN=YIL055C PE=1 SV=1</t>
  </si>
  <si>
    <t>YIF5_YEAST</t>
  </si>
  <si>
    <t>71 kDa</t>
  </si>
  <si>
    <t>54S ribosomal protein L20, mitochondrial OS=Saccharomyces cerevisiae GN=MRPL20 PE=1 SV=2</t>
  </si>
  <si>
    <t>RM20_YEAST</t>
  </si>
  <si>
    <t>40S ribosomal protein S3 OS=Saccharomyces cerevisiae GN=RPS3 PE=1 SV=5</t>
  </si>
  <si>
    <t>RS3_YEAST</t>
  </si>
  <si>
    <t>Heat shock protein 26 OS=Saccharomyces cerevisiae GN=HSP26 PE=1 SV=3</t>
  </si>
  <si>
    <t>HSP26_YEAST</t>
  </si>
  <si>
    <t>24 kDa</t>
  </si>
  <si>
    <t>60S ribosomal protein L27-A OS=Saccharomyces cerevisiae GN=RPL27A PE=1 SV=1</t>
  </si>
  <si>
    <t>RL27A_YEAST (+1)</t>
  </si>
  <si>
    <t>40S ribosomal protein S26-A OS=Saccharomyces cerevisiae GN=RPS26A PE=1 SV=1</t>
  </si>
  <si>
    <t>RS26A_YEAST</t>
  </si>
  <si>
    <t>ATP synthase subunit alpha, mitochondrial OS=Saccharomyces cerevisiae GN=ATP1 PE=1 SV=3</t>
  </si>
  <si>
    <t>ATPA_YEAST</t>
  </si>
  <si>
    <t>59 kDa</t>
  </si>
  <si>
    <t>Protein LSM12 OS=Saccharomyces cerevisiae GN=LSM12 PE=1 SV=1</t>
  </si>
  <si>
    <t>LSM12_YEAST</t>
  </si>
  <si>
    <t>60S ribosomal protein L23 OS=Saccharomyces cerevisiae GN=RPL23A PE=1 SV=3</t>
  </si>
  <si>
    <t>RL23_YEAST</t>
  </si>
  <si>
    <t>Protein PBP4 OS=Saccharomyces cerevisiae GN=PBP4 PE=1 SV=1</t>
  </si>
  <si>
    <t>PBP4_YEAST</t>
  </si>
  <si>
    <t>Pre-mRNA-processing factor 39 OS=Saccharomyces cerevisiae GN=PRP39 PE=1 SV=1</t>
  </si>
  <si>
    <t>PRP39_YEAST</t>
  </si>
  <si>
    <t>60S ribosomal protein L34-A OS=Saccharomyces cerevisiae GN=RPL34A PE=1 SV=1</t>
  </si>
  <si>
    <t>40S ribosomal protein S13 OS=Saccharomyces cerevisiae GN=RPS13 PE=1 SV=3</t>
  </si>
  <si>
    <t>RS13_YEAST</t>
  </si>
  <si>
    <t>40S ribosomal protein S24 OS=Saccharomyces cerevisiae GN=RPS24A PE=1 SV=3</t>
  </si>
  <si>
    <t>RS24_YEAST</t>
  </si>
  <si>
    <t>Potassium-activated aldehyde dehydrogenase, mitochondrial OS=Saccharomyces cerevisiae GN=ALD4 PE=1 SV=2</t>
  </si>
  <si>
    <t>ALDH4_YEAST</t>
  </si>
  <si>
    <t>E3 ubiquitin-protein ligase BRE1 OS=Saccharomyces cerevisiae GN=BRE1 PE=1 SV=1</t>
  </si>
  <si>
    <t>BRE1_YEAST</t>
  </si>
  <si>
    <t>RNA-binding protein NAB6 OS=Saccharomyces cerevisiae GN=NAB6 PE=1 SV=1</t>
  </si>
  <si>
    <t>NAB6_YEAST</t>
  </si>
  <si>
    <t>126 kDa</t>
  </si>
  <si>
    <t>60S ribosomal protein L5 OS=Saccharomyces cerevisiae GN=RPL5 PE=1 SV=3</t>
  </si>
  <si>
    <t>34 kDa</t>
  </si>
  <si>
    <t>56 kDa U1 small nuclear ribonucleoprotein component OS=Saccharomyces cerevisiae GN=SNU56 PE=1 SV=1</t>
  </si>
  <si>
    <t>SNU56_YEAST</t>
  </si>
  <si>
    <t>60S ribosomal protein L15-A OS=Saccharomyces cerevisiae GN=RPL15A PE=1 SV=3</t>
  </si>
  <si>
    <t>RL15A_YEAST</t>
  </si>
  <si>
    <t>Target of rapamycin complex 1 subunit TCO89 OS=Saccharomyces cerevisiae GN=TCO89 PE=1 SV=1</t>
  </si>
  <si>
    <t>TCO89_YEAST</t>
  </si>
  <si>
    <t>89 kDa</t>
  </si>
  <si>
    <t>Protein AIR2 OS=Saccharomyces cerevisiae GN=AIR2 PE=1 SV=1</t>
  </si>
  <si>
    <t>AIR2_YEAST</t>
  </si>
  <si>
    <t>Protein HRB1 OS=Saccharomyces cerevisiae GN=HRB1 PE=1 SV=2</t>
  </si>
  <si>
    <t>HRB1_YEAST</t>
  </si>
  <si>
    <t>ADP,ATP carrier protein 2 OS=Saccharomyces cerevisiae GN=AAC2 PE=1 SV=2</t>
  </si>
  <si>
    <t>ADT2_YEAST</t>
  </si>
  <si>
    <t>Histone-lysine N-methyltransferase, H3 lysine-4 specific OS=Saccharomyces cerevisiae GN=SET1 PE=1 SV=1</t>
  </si>
  <si>
    <t>SET1_YEAST</t>
  </si>
  <si>
    <t>124 kDa</t>
  </si>
  <si>
    <t>26S protease regulatory subunit 4 homolog OS=Saccharomyces cerevisiae GN=RPT2 PE=1 SV=3</t>
  </si>
  <si>
    <t>PRS4_YEAST</t>
  </si>
  <si>
    <t>49 kDa</t>
  </si>
  <si>
    <t>60S ribosomal protein L36-B OS=Saccharomyces cerevisiae GN=RPL36B PE=1 SV=3</t>
  </si>
  <si>
    <t>RL36B_YEAST</t>
  </si>
  <si>
    <t>11 kDa</t>
  </si>
  <si>
    <t>ATP-dependent RNA helicase DBP1 OS=Saccharomyces cerevisiae GN=DBP1 PE=1 SV=2</t>
  </si>
  <si>
    <t>DBP1_YEAST</t>
  </si>
  <si>
    <t>68 kDa</t>
  </si>
  <si>
    <t>Histone H4 OS=Saccharomyces cerevisiae GN=HHF1 PE=1 SV=2</t>
  </si>
  <si>
    <t>H4_YEAST</t>
  </si>
  <si>
    <t>Heat shock protein SSB2 OS=Saccharomyces cerevisiae GN=SSB2 PE=1 SV=2</t>
  </si>
  <si>
    <t>67 kDa</t>
  </si>
  <si>
    <t>Phosphoglycerate kinase OS=Saccharomyces cerevisiae GN=PGK1 PE=1 SV=2</t>
  </si>
  <si>
    <t>PGK_YEAST</t>
  </si>
  <si>
    <t>Small nuclear ribonucleoprotein Sm D1 OS=Saccharomyces cerevisiae GN=SMD1 PE=1 SV=1</t>
  </si>
  <si>
    <t>SMD1_YEAST</t>
  </si>
  <si>
    <t>SWIRM domain-containing protein FUN19 OS=Saccharomyces cerevisiae GN=FUN19 PE=1 SV=3</t>
  </si>
  <si>
    <t>FUN19_YEAST</t>
  </si>
  <si>
    <t>ATP-dependent RNA helicase MSS116, mitochondrial OS=Saccharomyces cerevisiae GN=MSS116 PE=1 SV=1</t>
  </si>
  <si>
    <t>76 kDa</t>
  </si>
  <si>
    <t>40S ribosomal protein S23 OS=Saccharomyces cerevisiae GN=RPS23A PE=1 SV=1</t>
  </si>
  <si>
    <t>RS23_YEAST</t>
  </si>
  <si>
    <t>U1 small nuclear ribonucleoprotein component SNU71 OS=Saccharomyces cerevisiae (strain YJM789) GN=SNU71 PE=3 SV=1</t>
  </si>
  <si>
    <t>SNU71_YEAS7 (+1)</t>
  </si>
  <si>
    <t>40S ribosomal protein S25-A OS=Saccharomyces cerevisiae GN=RPS25A PE=1 SV=1</t>
  </si>
  <si>
    <t>RS25A_YEAST (+1)</t>
  </si>
  <si>
    <t>Elongation factor 2 OS=Saccharomyces cerevisiae GN=EFT1 PE=1 SV=1</t>
  </si>
  <si>
    <t>EF2_YEAST</t>
  </si>
  <si>
    <t>93 kDa</t>
  </si>
  <si>
    <t>Protein PSP2 OS=Saccharomyces cerevisiae GN=PSP2 PE=1 SV=2</t>
  </si>
  <si>
    <t>PSP2_YEAST</t>
  </si>
  <si>
    <t>60S ribosomal protein L42 OS=Saccharomyces cerevisiae GN=RPL42A PE=1 SV=3</t>
  </si>
  <si>
    <t>RL44_YEAST</t>
  </si>
  <si>
    <t>rRNA 2'-O-methyltransferase fibrillarin OS=Saccharomyces cerevisiae GN=NOP1 PE=1 SV=1</t>
  </si>
  <si>
    <t>RNA annealing protein YRA1 OS=Saccharomyces cerevisiae GN=YRA1 PE=1 SV=2</t>
  </si>
  <si>
    <t>YRA1_YEAST</t>
  </si>
  <si>
    <t>U6 snRNA-associated Sm-like protein LSm4 OS=Saccharomyces cerevisiae GN=LSM4 PE=1 SV=1</t>
  </si>
  <si>
    <t>LSM4_YEAST</t>
  </si>
  <si>
    <t>40S ribosomal protein S29-A OS=Saccharomyces cerevisiae GN=RPS29A PE=1 SV=3</t>
  </si>
  <si>
    <t>RS29A_YEAST</t>
  </si>
  <si>
    <t>7 kDa</t>
  </si>
  <si>
    <t>Pyruvate decarboxylase isozyme 1 OS=Saccharomyces cerevisiae GN=PDC1 PE=1 SV=7</t>
  </si>
  <si>
    <t>PDC1_YEAST</t>
  </si>
  <si>
    <t>60S ribosomal protein L43 OS=Saccharomyces cerevisiae GN=RPL43A PE=1 SV=2</t>
  </si>
  <si>
    <t>RL43_YEAST</t>
  </si>
  <si>
    <t>60S ribosomal protein L7-A OS=Saccharomyces cerevisiae GN=RPL7A PE=1 SV=3</t>
  </si>
  <si>
    <t>RL7A_YEAST (+1)</t>
  </si>
  <si>
    <t>DNA topoisomerase 2-associated protein PAT1 OS=Saccharomyces cerevisiae GN=PAT1 PE=1 SV=3</t>
  </si>
  <si>
    <t>PAT1_YEAST</t>
  </si>
  <si>
    <t>88 kDa</t>
  </si>
  <si>
    <t>60S ribosomal protein L9-A OS=Saccharomyces cerevisiae GN=RPL9A PE=1 SV=2</t>
  </si>
  <si>
    <t>RL9A_YEAST (+1)</t>
  </si>
  <si>
    <t>Ribosome biogenesis protein NSA2 OS=Saccharomyces cerevisiae (strain YJM789) GN=NSA2 PE=3 SV=1</t>
  </si>
  <si>
    <t>NSA2_YEAS7 (+1)</t>
  </si>
  <si>
    <t>30 kDa</t>
  </si>
  <si>
    <t>Ubiquitin OS=Saccharomyces cerevisiae GN=UBI1 PE=1 SV=1</t>
  </si>
  <si>
    <t>UBIQ_YEAST</t>
  </si>
  <si>
    <t>9 kDa</t>
  </si>
  <si>
    <t>Morphogenesis-related protein MSB1 OS=Saccharomyces cerevisiae GN=MSB1 PE=1 SV=1</t>
  </si>
  <si>
    <t>MSB1_YEAST</t>
  </si>
  <si>
    <t>130 kDa</t>
  </si>
  <si>
    <t>Isocitrate dehydrogenase [NADP] cytoplasmic OS=Saccharomyces cerevisiae GN=IDP2 PE=1 SV=2</t>
  </si>
  <si>
    <t>IDHC_YEAST</t>
  </si>
  <si>
    <t>Phosphoglycerate mutase 1 OS=Saccharomyces cerevisiae GN=GPM1 PE=1 SV=3</t>
  </si>
  <si>
    <t>PMG1_YEAST</t>
  </si>
  <si>
    <t>Pre-mRNA-processing protein PRP40 OS=Saccharomyces cerevisiae GN=PRP40 PE=1 SV=1</t>
  </si>
  <si>
    <t>PRP40_YEAST</t>
  </si>
  <si>
    <t>[PIN+] prion protein RNQ1 OS=Saccharomyces cerevisiae GN=RNQ1 PE=1 SV=2</t>
  </si>
  <si>
    <t>RNQ1_YEAST</t>
  </si>
  <si>
    <t>43 kDa</t>
  </si>
  <si>
    <t>Lipase 3 OS=Saccharomyces cerevisiae GN=TGL3 PE=1 SV=2</t>
  </si>
  <si>
    <t>TGL3_YEAST</t>
  </si>
  <si>
    <t>U1 small nuclear ribonucleoprotein 70 kDa homolog OS=Saccharomyces cerevisiae GN=SNP1 PE=1 SV=1</t>
  </si>
  <si>
    <t>RU17_YEAST</t>
  </si>
  <si>
    <t>U1 small nuclear ribonucleoprotein C homolog OS=Saccharomyces cerevisiae GN=YHC1 PE=1 SV=1</t>
  </si>
  <si>
    <t>RU1C_YEAST</t>
  </si>
  <si>
    <t>Mitochondrial outer membrane protein porin 1 OS=Saccharomyces cerevisiae GN=POR1 PE=1 SV=4</t>
  </si>
  <si>
    <t>VDAC1_YEAST</t>
  </si>
  <si>
    <t>54S ribosomal protein L31, mitochondrial OS=Saccharomyces cerevisiae GN=MRPL31 PE=1 SV=1</t>
  </si>
  <si>
    <t>RM31_YEAST</t>
  </si>
  <si>
    <t>Succinate dehydrogenase [ubiquinone] flavoprotein subunit, mitochondrial OS=Saccharomyces cerevisiae GN=SDH1 PE=1 SV=1</t>
  </si>
  <si>
    <t>DHSA_YEAST</t>
  </si>
  <si>
    <t>5'-3' exoribonuclease 2 OS=Saccharomyces cerevisiae GN=RAT1 PE=1 SV=3</t>
  </si>
  <si>
    <t>XRN2_YEAST</t>
  </si>
  <si>
    <t>116 kDa</t>
  </si>
  <si>
    <t>E3 ubiquitin-protein ligase TOM1 OS=Saccharomyces cerevisiae GN=TOM1 PE=1 SV=1</t>
  </si>
  <si>
    <t>TOM1_YEAST</t>
  </si>
  <si>
    <t>374 kDa</t>
  </si>
  <si>
    <t>Heat shock protein SSC1, mitochondrial OS=Saccharomyces cerevisiae GN=SSC1 PE=1 SV=1</t>
  </si>
  <si>
    <t>HSP77_YEAST</t>
  </si>
  <si>
    <t>60S ribosomal protein L31-A OS=Saccharomyces cerevisiae GN=RPL31A PE=1 SV=1</t>
  </si>
  <si>
    <t>RL31A_YEAST</t>
  </si>
  <si>
    <t>13 kDa</t>
  </si>
  <si>
    <t>COMPASS component SPP1 OS=Saccharomyces cerevisiae GN=SPP1 PE=1 SV=1</t>
  </si>
  <si>
    <t>SPP1_YEAST</t>
  </si>
  <si>
    <t>41 kDa</t>
  </si>
  <si>
    <t>Lipase 4 OS=Saccharomyces cerevisiae GN=TGL4 PE=1 SV=1</t>
  </si>
  <si>
    <t>TGL4_YEAST</t>
  </si>
  <si>
    <t>103 kDa</t>
  </si>
  <si>
    <t>60S ribosomal protein L18 OS=Saccharomyces cerevisiae GN=RPL18A PE=1 SV=1</t>
  </si>
  <si>
    <t>RL18_YEAST</t>
  </si>
  <si>
    <t>40S ribosomal protein S31 OS=Saccharomyces cerevisiae GN=UBI3 PE=1 SV=2</t>
  </si>
  <si>
    <t>RS37_YEAST</t>
  </si>
  <si>
    <t>40S ribosomal protein S29-B OS=Saccharomyces cerevisiae GN=RPS29B PE=1 SV=3</t>
  </si>
  <si>
    <t>RS29B_YEAST</t>
  </si>
  <si>
    <t>60S ribosomal protein L38 OS=Saccharomyces cerevisiae GN=RPL38 PE=1 SV=1</t>
  </si>
  <si>
    <t>RL38_YEAST</t>
  </si>
  <si>
    <t>60S ribosomal protein L39 OS=Saccharomyces cerevisiae GN=RPL39 PE=1 SV=3</t>
  </si>
  <si>
    <t>RL39_YEAST</t>
  </si>
  <si>
    <t>6 kDa</t>
  </si>
  <si>
    <t>Regulatory protein ADR1 OS=Saccharomyces cerevisiae GN=ADR1 PE=1 SV=2</t>
  </si>
  <si>
    <t>ADR1_YEAST</t>
  </si>
  <si>
    <t>151 kDa</t>
  </si>
  <si>
    <t>COMPASS component BRE2 OS=Saccharomyces cerevisiae GN=BRE2 PE=1 SV=2</t>
  </si>
  <si>
    <t>BRE2_YEAST</t>
  </si>
  <si>
    <t>58 kDa</t>
  </si>
  <si>
    <t>60S ribosomal protein L25 OS=Saccharomyces cerevisiae GN=RPL25 PE=1 SV=4</t>
  </si>
  <si>
    <t>RL25_YEAST</t>
  </si>
  <si>
    <t>26S proteasome regulatory subunit RPN2 OS=Saccharomyces cerevisiae GN=RPN2 PE=1 SV=4</t>
  </si>
  <si>
    <t>RPN2_YEAST</t>
  </si>
  <si>
    <t>104 kDa</t>
  </si>
  <si>
    <t>40S ribosomal protein S15 OS=Saccharomyces cerevisiae GN=RPS15 PE=1 SV=1</t>
  </si>
  <si>
    <t>RS15_YEAST</t>
  </si>
  <si>
    <t>40S ribosomal protein S20 OS=Saccharomyces cerevisiae GN=RPS20 PE=1 SV=3</t>
  </si>
  <si>
    <t>RS20_YEAST</t>
  </si>
  <si>
    <t>40S ribosomal protein S0-A OS=Saccharomyces cerevisiae (strain RM11-1a) GN=RPS0A PE=3 SV=1</t>
  </si>
  <si>
    <t>RSSA1_YEAS1 (+5)</t>
  </si>
  <si>
    <t>Uncharacterized protein YPL034W OS=Saccharomyces cerevisiae GN=YPL034W PE=2 SV=1</t>
  </si>
  <si>
    <t>YP034_YEAST</t>
  </si>
  <si>
    <t>19 kDa</t>
  </si>
  <si>
    <t>Protein SUE1, mitochondrial OS=Saccharomyces cerevisiae GN=SUE1 PE=1 SV=1</t>
  </si>
  <si>
    <t>SUE1_YEAST</t>
  </si>
  <si>
    <t>40S ribosomal protein S7-B OS=Saccharomyces cerevisiae GN=RPS7B PE=1 SV=1</t>
  </si>
  <si>
    <t>RS7B_YEAST</t>
  </si>
  <si>
    <t>Mitochondrial homologous recombination protein 1 OS=Saccharomyces cerevisiae GN=MHR1 PE=1 SV=1</t>
  </si>
  <si>
    <t>MHR1_YEAST</t>
  </si>
  <si>
    <t>Histone H2A.Z OS=Saccharomyces cerevisiae GN=HTZ1 PE=1 SV=3</t>
  </si>
  <si>
    <t>H2AZ_YEAST</t>
  </si>
  <si>
    <t>Fructose-bisphosphate aldolase OS=Saccharomyces cerevisiae GN=FBA1 PE=1 SV=3</t>
  </si>
  <si>
    <t>ALF_YEAST</t>
  </si>
  <si>
    <t>40 kDa</t>
  </si>
  <si>
    <t>Protein BOP3 OS=Saccharomyces cerevisiae GN=BOP3 PE=1 SV=1</t>
  </si>
  <si>
    <t>BOP3_YEAST</t>
  </si>
  <si>
    <t>Protein LUC7 OS=Saccharomyces cerevisiae GN=LUC7 PE=1 SV=1</t>
  </si>
  <si>
    <t>Nucleolar GTP-binding protein 2 OS=Saccharomyces cerevisiae GN=NOG2 PE=1 SV=1</t>
  </si>
  <si>
    <t>54S ribosomal protein L16, mitochondrial OS=Saccharomyces cerevisiae GN=MRPL16 PE=1 SV=1</t>
  </si>
  <si>
    <t>RM16_YEAST</t>
  </si>
  <si>
    <t>40S ribosomal protein S5 OS=Saccharomyces cerevisiae GN=RPS5 PE=1 SV=3</t>
  </si>
  <si>
    <t>60S ribosomal protein L6-A OS=Saccharomyces cerevisiae GN=RPL6A PE=1 SV=2</t>
  </si>
  <si>
    <t>V-type proton ATPase subunit B OS=Saccharomyces cerevisiae GN=VMA2 PE=1 SV=2</t>
  </si>
  <si>
    <t>U6 snRNA-associated Sm-like protein LSm2 OS=Saccharomyces cerevisiae GN=LSM2 PE=1 SV=1</t>
  </si>
  <si>
    <t>GTPase-activating protein SAC7 OS=Saccharomyces cerevisiae GN=SAC7 PE=1 SV=2</t>
  </si>
  <si>
    <t>ATP synthase subunit gamma, mitochondrial OS=Saccharomyces cerevisiae GN=ATP3 PE=1 SV=1</t>
  </si>
  <si>
    <t>Sphingolipid long chain base-responsive protein PIL1 OS=Saccharomyces cerevisiae GN=PIL1 PE=1 SV=1</t>
  </si>
  <si>
    <t>38 kDa</t>
  </si>
  <si>
    <t>Replication factor A protein 2 OS=Saccharomyces cerevisiae GN=RFA2 PE=1 SV=1</t>
  </si>
  <si>
    <t>Replication factor A protein 3 OS=Saccharomyces cerevisiae GN=RFA3 PE=1 SV=1</t>
  </si>
  <si>
    <t>Serine/threonine-protein kinase TOR1 OS=Saccharomyces cerevisiae GN=TOR1 PE=1 SV=3</t>
  </si>
  <si>
    <t>281 kDa</t>
  </si>
  <si>
    <t>Histone H2A.1 OS=Saccharomyces cerevisiae GN=HTA1 PE=1 SV=2</t>
  </si>
  <si>
    <t>H2A1_YEAST (+1)</t>
  </si>
  <si>
    <t>TBC domain-containing protein YMR192W OS=Saccharomyces cerevisiae GN=YMR192W PE=1 SV=1</t>
  </si>
  <si>
    <t>40S ribosomal protein S10-B OS=Saccharomyces cerevisiae GN=RPS10B PE=1 SV=1</t>
  </si>
  <si>
    <t>CTD kinase subunit alpha OS=Saccharomyces cerevisiae GN=CTK1 PE=1 SV=1</t>
  </si>
  <si>
    <t>Acetolactate synthase catalytic subunit, mitochondrial OS=Saccharomyces cerevisiae GN=ILV2 PE=1 SV=1</t>
  </si>
  <si>
    <t>Small nuclear ribonucleoprotein-associated protein B OS=Saccharomyces cerevisiae GN=SMB1 PE=1 SV=1</t>
  </si>
  <si>
    <t>Spermidine synthase OS=Saccharomyces cerevisiae GN=SPE3 PE=1 SV=1</t>
  </si>
  <si>
    <t>Lipase 5 OS=Saccharomyces cerevisiae GN=TGL5 PE=1 SV=1</t>
  </si>
  <si>
    <t>85 kDa</t>
  </si>
  <si>
    <t>Cell division control protein 48 OS=Saccharomyces cerevisiae GN=CDC48 PE=1 SV=3</t>
  </si>
  <si>
    <t>92 kDa</t>
  </si>
  <si>
    <t>U6 snRNA-associated Sm-like protein LSm6 OS=Saccharomyces cerevisiae (strain YJM789) GN=LSM6 PE=3 SV=1</t>
  </si>
  <si>
    <t>Small nuclear ribonucleoprotein Sm D2 OS=Saccharomyces cerevisiae GN=SMD2 PE=1 SV=2</t>
  </si>
  <si>
    <t>U1 small nuclear ribonucleoprotein A OS=Saccharomyces cerevisiae GN=MUD1 PE=1 SV=1</t>
  </si>
  <si>
    <t>54S ribosomal protein L10, mitochondrial OS=Saccharomyces cerevisiae GN=MRPL10 PE=1 SV=2</t>
  </si>
  <si>
    <t>60S ribosomal protein L14-A OS=Saccharomyces cerevisiae GN=RPL14A PE=1 SV=1</t>
  </si>
  <si>
    <t>Pyruvate dehydrogenase E1 component subunit alpha, mitochondrial OS=Saccharomyces cerevisiae GN=PDA1 PE=1 SV=2</t>
  </si>
  <si>
    <t>46 kDa</t>
  </si>
  <si>
    <t>Sm-like protein LSm1 OS=Saccharomyces cerevisiae GN=LSM1 PE=1 SV=1</t>
  </si>
  <si>
    <t>37S ribosomal protein S12, mitochondrial OS=Saccharomyces cerevisiae GN=MRPS12 PE=1 SV=1</t>
  </si>
  <si>
    <t>Glucan 1,3-beta-glucosidase OS=Saccharomyces cerevisiae GN=BGL2 PE=1 SV=1</t>
  </si>
  <si>
    <t>Mitochondrial phosphate carrier protein OS=Saccharomyces cerevisiae GN=MIR1 PE=1 SV=1</t>
  </si>
  <si>
    <t>ATP-dependent DNA helicase SRS2 OS=Saccharomyces cerevisiae GN=SRS2 PE=1 SV=2</t>
  </si>
  <si>
    <t>134 kDa</t>
  </si>
  <si>
    <t>Zinc finger protein GIS2 OS=Saccharomyces cerevisiae GN=GIS2 PE=1 SV=1</t>
  </si>
  <si>
    <t>40S ribosomal protein S27-A OS=Saccharomyces cerevisiae GN=RPS27A PE=1 SV=1</t>
  </si>
  <si>
    <t>Aromatic amino acid aminotransferase 2 OS=Saccharomyces cerevisiae GN=ARO9 PE=1 SV=2</t>
  </si>
  <si>
    <t>Cell division control protein 13 OS=Saccharomyces cerevisiae GN=CDC13 PE=1 SV=2</t>
  </si>
  <si>
    <t>105 kDa</t>
  </si>
  <si>
    <t>Sphingolipid long chain base-responsive protein LSP1 OS=Saccharomyces cerevisiae GN=LSP1 PE=1 SV=1</t>
  </si>
  <si>
    <t>Tubulin alpha-1 chain OS=Saccharomyces cerevisiae GN=TUB1 PE=1 SV=2</t>
  </si>
  <si>
    <t>Tubulin beta chain OS=Saccharomyces cerevisiae GN=TUB2 PE=1 SV=2</t>
  </si>
  <si>
    <t>Ribosome assembly protein RRB1 OS=Saccharomyces cerevisiae GN=RRB1 PE=1 SV=1</t>
  </si>
  <si>
    <t>Glucosamine--fructose-6-phosphate aminotransferase [isomerizing] OS=Saccharomyces cerevisiae GN=GFA1 PE=1 SV=4</t>
  </si>
  <si>
    <t>80 kDa</t>
  </si>
  <si>
    <t>Ribose-phosphate pyrophosphokinase 1 OS=Saccharomyces cerevisiae GN=PRS1 PE=1 SV=1</t>
  </si>
  <si>
    <t>U3 small nucleolar RNA-associated protein 11 OS=Saccharomyces cerevisiae (strain AWRI1631) GN=UTP11 PE=3 SV=1</t>
  </si>
  <si>
    <t>ATP synthase subunit 4, mitochondrial OS=Saccharomyces cerevisiae GN=ATP4 PE=1 SV=1</t>
  </si>
  <si>
    <t>Peroxisomal acyl-coenzyme A thioester hydrolase 1 OS=Saccharomyces cerevisiae GN=TES1 PE=1 SV=1</t>
  </si>
  <si>
    <t>40S ribosomal protein S19-A OS=Saccharomyces cerevisiae GN=RPS19A PE=1 SV=2</t>
  </si>
  <si>
    <t>Uncharacterized mitochondrial membrane protein FMP10 OS=Saccharomyces cerevisiae GN=FMP10 PE=1 SV=1</t>
  </si>
  <si>
    <t>Serine/threonine-protein phosphatase PP-Z2 OS=Saccharomyces cerevisiae GN=PPZ2 PE=1 SV=4</t>
  </si>
  <si>
    <t>78 kDa</t>
  </si>
  <si>
    <t>Plasma membrane ATPase 1 OS=Saccharomyces cerevisiae GN=PMA1 PE=1 SV=2</t>
  </si>
  <si>
    <t>100 kDa</t>
  </si>
  <si>
    <t>Cytochrome c iso-1 OS=Saccharomyces cerevisiae GN=CYC1 PE=1 SV=2</t>
  </si>
  <si>
    <t>Malate dehydrogenase, mitochondrial OS=Saccharomyces cerevisiae GN=MDH1 PE=1 SV=2</t>
  </si>
  <si>
    <t>COMPASS component SWD1 OS=Saccharomyces cerevisiae GN=SWD1 PE=1 SV=1</t>
  </si>
  <si>
    <t>COMPASS component SWD2 OS=Saccharomyces cerevisiae GN=SWD2 PE=1 SV=1</t>
  </si>
  <si>
    <t>Glycerol kinase OS=Saccharomyces cerevisiae GN=GUT1 PE=1 SV=1</t>
  </si>
  <si>
    <t>Uncharacterized protein YMR147W OS=Saccharomyces cerevisiae GN=YMR147W PE=1 SV=1</t>
  </si>
  <si>
    <t>26 kDa</t>
  </si>
  <si>
    <t>Guanine nucleotide-binding protein subunit beta-like protein OS=Saccharomyces cerevisiae GN=ASC1 PE=1 SV=4</t>
  </si>
  <si>
    <t>35 kDa</t>
  </si>
  <si>
    <t>Mitogen-activated protein kinase FUS3 OS=Saccharomyces cerevisiae GN=FUS3 PE=1 SV=2</t>
  </si>
  <si>
    <t>Bifunctional purine biosynthetic protein ADE5,7 OS=Saccharomyces cerevisiae GN=ADE5,7 PE=1 SV=1</t>
  </si>
  <si>
    <t>86 kDa</t>
  </si>
  <si>
    <t>Pre-mRNA-splicing factor ATP-dependent RNA helicase PRP43 OS=Saccharomyces cerevisiae GN=PRP43 PE=1 SV=1</t>
  </si>
  <si>
    <t>37S ribosomal protein S35, mitochondrial OS=Saccharomyces cerevisiae GN=MRPS35 PE=1 SV=1</t>
  </si>
  <si>
    <t>Nucleolar GTP-binding protein 1 OS=Saccharomyces cerevisiae GN=NOG1 PE=1 SV=1</t>
  </si>
  <si>
    <t>U6 snRNA-associated Sm-like protein LSm7 OS=Saccharomyces cerevisiae GN=LSM7 PE=1 SV=2</t>
  </si>
  <si>
    <t>60S ribosomal protein L26-A OS=Saccharomyces cerevisiae GN=RPL26A PE=1 SV=3</t>
  </si>
  <si>
    <t>WD repeat-containing protein YDL156W OS=Saccharomyces cerevisiae GN=YDL156W PE=1 SV=1</t>
  </si>
  <si>
    <t>Pyruvate carboxylase 2 OS=Saccharomyces cerevisiae GN=PYC2 PE=1 SV=2</t>
  </si>
  <si>
    <t>Cytochrome b-c1 complex subunit 2, mitochondrial OS=Saccharomyces cerevisiae GN=QCR2 PE=1 SV=1</t>
  </si>
  <si>
    <t>78 kDa glucose-regulated protein homolog OS=Saccharomyces cerevisiae GN=KAR2 PE=1 SV=1</t>
  </si>
  <si>
    <t>54S ribosomal protein L25, mitochondrial OS=Saccharomyces cerevisiae GN=MRPL25 PE=1 SV=2</t>
  </si>
  <si>
    <t>Triosephosphate isomerase OS=Saccharomyces cerevisiae GN=TPI1 PE=1 SV=2</t>
  </si>
  <si>
    <t>Bypass of stop codon protein 2 OS=Saccharomyces cerevisiae GN=BSC2 PE=1 SV=1</t>
  </si>
  <si>
    <t>Acetyl-coenzyme A synthetase 2 OS=Saccharomyces cerevisiae GN=ACS2 PE=1 SV=1</t>
  </si>
  <si>
    <t>Protein AIR1 OS=Saccharomyces cerevisiae GN=AIR1 PE=1 SV=1</t>
  </si>
  <si>
    <t>Protein FMP52, mitochondrial OS=Saccharomyces cerevisiae GN=FMP52 PE=1 SV=1</t>
  </si>
  <si>
    <t>Ornithine aminotransferase OS=Saccharomyces cerevisiae GN=CAR2 PE=1 SV=2</t>
  </si>
  <si>
    <t>Endopolyphosphatase OS=Saccharomyces cerevisiae GN=PPN1 PE=1 SV=1</t>
  </si>
  <si>
    <t>26S protease regulatory subunit 8 homolog OS=Saccharomyces cerevisiae GN=RPT6 PE=1 SV=4</t>
  </si>
  <si>
    <t>GTP-binding nuclear protein GSP1/CNR1 OS=Saccharomyces cerevisiae GN=GSP1 PE=1 SV=1</t>
  </si>
  <si>
    <t>Serine/threonine-protein kinase CBK1 OS=Saccharomyces cerevisiae GN=CBK1 PE=1 SV=1</t>
  </si>
  <si>
    <t>87 kDa</t>
  </si>
  <si>
    <t>26S protease regulatory subunit 7 homolog OS=Saccharomyces cerevisiae GN=RPT1 PE=1 SV=1</t>
  </si>
  <si>
    <t>Long-chain-fatty-acid--CoA ligase 4 OS=Saccharomyces cerevisiae GN=FAA4 PE=1 SV=1</t>
  </si>
  <si>
    <t>77 kDa</t>
  </si>
  <si>
    <t>Small nuclear ribonucleoprotein F OS=Saccharomyces cerevisiae GN=SMX3 PE=1 SV=1</t>
  </si>
  <si>
    <t>Splicing factor MUD2 OS=Saccharomyces cerevisiae GN=MUD2 PE=1 SV=3</t>
  </si>
  <si>
    <t>Succinyl-CoA ligase [ADP-forming] subunit beta, mitochondrial OS=Saccharomyces cerevisiae GN=LSC2 PE=1 SV=1</t>
  </si>
  <si>
    <t>Small nuclear ribonucleoprotein Sm D3 OS=Saccharomyces cerevisiae GN=SMD3 PE=1 SV=1</t>
  </si>
  <si>
    <t>37S ribosomal protein RSM18, mitochondrial OS=Saccharomyces cerevisiae (strain RM11-1a) GN=RSM18 PE=3 SV=2</t>
  </si>
  <si>
    <t>ATP synthase subunit 5, mitochondrial OS=Saccharomyces cerevisiae GN=ATP5 PE=1 SV=1</t>
  </si>
  <si>
    <t>26S proteasome regulatory subunit RPN1 OS=Saccharomyces cerevisiae GN=RPN1 PE=1 SV=3</t>
  </si>
  <si>
    <t>109 kDa</t>
  </si>
  <si>
    <t>Protein SQS1 OS=Saccharomyces cerevisiae (strain YJM789) GN=SQS1 PE=3 SV=1</t>
  </si>
  <si>
    <t>Reticulon-like protein 1 OS=Saccharomyces cerevisiae GN=RTN1 PE=1 SV=1</t>
  </si>
  <si>
    <t>Transposon TyH3 Gag-Pol polyprotein OS=Saccharomyces cerevisiae GN=TY1B PE=1 SV=2</t>
  </si>
  <si>
    <t>199 kDa</t>
  </si>
  <si>
    <t>Histone H3 OS=Saccharomyces cerevisiae GN=HHT1 PE=1 SV=2</t>
  </si>
  <si>
    <t>Putative mitochondrial translation system component PET127 OS=Saccharomyces cerevisiae GN=PET127 PE=1 SV=2</t>
  </si>
  <si>
    <t>S</t>
  </si>
  <si>
    <t>no.S</t>
  </si>
  <si>
    <t>Cntrl.S</t>
  </si>
  <si>
    <t>/Cntrl.S/</t>
  </si>
  <si>
    <t>/Cntrl_no.S/</t>
  </si>
  <si>
    <t>Cntrl_no.S</t>
  </si>
  <si>
    <t>Fold.Sonication</t>
  </si>
  <si>
    <t>Fold.No.Sonication</t>
  </si>
  <si>
    <t>TOTAL SPECTRA</t>
  </si>
  <si>
    <t>G-stat.S</t>
  </si>
  <si>
    <t>G-stat.no.S</t>
  </si>
  <si>
    <t>p-val.S</t>
  </si>
  <si>
    <t>p-val.no.S</t>
  </si>
  <si>
    <t>test.S</t>
  </si>
  <si>
    <t>test.no.S</t>
  </si>
  <si>
    <t>all.test</t>
  </si>
  <si>
    <t>DBP2</t>
  </si>
  <si>
    <t>YEAS7 (+1)</t>
  </si>
  <si>
    <t>RL2</t>
  </si>
  <si>
    <t>YEAST</t>
  </si>
  <si>
    <t>RL13B</t>
  </si>
  <si>
    <t>KSP1</t>
  </si>
  <si>
    <t>DED1</t>
  </si>
  <si>
    <t>MSC3</t>
  </si>
  <si>
    <t>RS6</t>
  </si>
  <si>
    <t>RS3A2</t>
  </si>
  <si>
    <t>YEAS1 (+3)</t>
  </si>
  <si>
    <t>RS9B</t>
  </si>
  <si>
    <t>RS8</t>
  </si>
  <si>
    <t>SUB1</t>
  </si>
  <si>
    <t>SSBP1</t>
  </si>
  <si>
    <t>SET1</t>
  </si>
  <si>
    <t>RL5</t>
  </si>
  <si>
    <t>BRE1</t>
  </si>
  <si>
    <t>EF2</t>
  </si>
  <si>
    <t>SYEC</t>
  </si>
  <si>
    <t>YIF5</t>
  </si>
  <si>
    <t>RL17A</t>
  </si>
  <si>
    <t>ACS1</t>
  </si>
  <si>
    <t>PRP42</t>
  </si>
  <si>
    <t>BUR1</t>
  </si>
  <si>
    <t>RL21A</t>
  </si>
  <si>
    <t>RL4A</t>
  </si>
  <si>
    <t>HSP76</t>
  </si>
  <si>
    <t>YG5B</t>
  </si>
  <si>
    <t>KPYK1</t>
  </si>
  <si>
    <t>RL34A</t>
  </si>
  <si>
    <t>YEAST (+1)</t>
  </si>
  <si>
    <t>PAT1</t>
  </si>
  <si>
    <t>RL43</t>
  </si>
  <si>
    <t>HSP77</t>
  </si>
  <si>
    <t>ADR1</t>
  </si>
  <si>
    <t>NOP3</t>
  </si>
  <si>
    <t>DBP1</t>
  </si>
  <si>
    <t>FBRL</t>
  </si>
  <si>
    <t>RS11</t>
  </si>
  <si>
    <t>G4P1</t>
  </si>
  <si>
    <t>AIR2</t>
  </si>
  <si>
    <t>MS116</t>
  </si>
  <si>
    <t>YRA1</t>
  </si>
  <si>
    <t>RL3</t>
  </si>
  <si>
    <t>FUN19</t>
  </si>
  <si>
    <t>LGE1</t>
  </si>
  <si>
    <t>RM20</t>
  </si>
  <si>
    <t>SNU71</t>
  </si>
  <si>
    <t>TGL4</t>
  </si>
  <si>
    <t>TGL3</t>
  </si>
  <si>
    <t>PRP40</t>
  </si>
  <si>
    <t>LUC7</t>
  </si>
  <si>
    <t>PBP1</t>
  </si>
  <si>
    <t>YP184</t>
  </si>
  <si>
    <t>HRP1</t>
  </si>
  <si>
    <t>PUB1</t>
  </si>
  <si>
    <t>RIM1</t>
  </si>
  <si>
    <t>RNH1</t>
  </si>
  <si>
    <t>NAM8</t>
  </si>
  <si>
    <t>NGR1</t>
  </si>
  <si>
    <t>RL6A</t>
  </si>
  <si>
    <t>NAB6</t>
  </si>
  <si>
    <t>LSP1</t>
  </si>
  <si>
    <t>MSH3</t>
  </si>
  <si>
    <t>RBS1</t>
  </si>
  <si>
    <t>PABP</t>
  </si>
  <si>
    <t>ADT2</t>
  </si>
  <si>
    <t>ATPB</t>
  </si>
  <si>
    <t>H2A1</t>
  </si>
  <si>
    <t>PIL1</t>
  </si>
  <si>
    <t>PPN1</t>
  </si>
  <si>
    <t>HSP71</t>
  </si>
  <si>
    <t>RL20</t>
  </si>
  <si>
    <t>H4</t>
  </si>
  <si>
    <t>RL44</t>
  </si>
  <si>
    <t>NSA2</t>
  </si>
  <si>
    <t>RM31</t>
  </si>
  <si>
    <t>RPN2</t>
  </si>
  <si>
    <t>VATB</t>
  </si>
  <si>
    <t>HRB1</t>
  </si>
  <si>
    <t>RL36B</t>
  </si>
  <si>
    <t>RS26A</t>
  </si>
  <si>
    <t>BRE2</t>
  </si>
  <si>
    <t>RS15</t>
  </si>
  <si>
    <t>SPEE</t>
  </si>
  <si>
    <t>CDC48</t>
  </si>
  <si>
    <t>H2B1</t>
  </si>
  <si>
    <t>RS2</t>
  </si>
  <si>
    <t>RL24B</t>
  </si>
  <si>
    <t>RL28</t>
  </si>
  <si>
    <t>MSB1</t>
  </si>
  <si>
    <t>RNQ1</t>
  </si>
  <si>
    <t>ACT</t>
  </si>
  <si>
    <t>SGN1</t>
  </si>
  <si>
    <t>H2AZ</t>
  </si>
  <si>
    <t>ALF</t>
  </si>
  <si>
    <t>ILVB</t>
  </si>
  <si>
    <t>RM10</t>
  </si>
  <si>
    <t>ARO9</t>
  </si>
  <si>
    <t>ODPA</t>
  </si>
  <si>
    <t>CDC13</t>
  </si>
  <si>
    <t>TBA1</t>
  </si>
  <si>
    <t>TBB</t>
  </si>
  <si>
    <t>RRB1</t>
  </si>
  <si>
    <t>GFA1</t>
  </si>
  <si>
    <t>KPR1</t>
  </si>
  <si>
    <t>ACS2</t>
  </si>
  <si>
    <t>MHR1</t>
  </si>
  <si>
    <t>YM52</t>
  </si>
  <si>
    <t>ALDH4</t>
  </si>
  <si>
    <t>ATPF</t>
  </si>
  <si>
    <t>SUE1</t>
  </si>
  <si>
    <t>MPCP</t>
  </si>
  <si>
    <t>PDC1</t>
  </si>
  <si>
    <t>PSP2</t>
  </si>
  <si>
    <t>RM16</t>
  </si>
  <si>
    <t>SPP1</t>
  </si>
  <si>
    <t>YP034</t>
  </si>
  <si>
    <t>RL14A</t>
  </si>
  <si>
    <t>GRP78</t>
  </si>
  <si>
    <t>GLPK</t>
  </si>
  <si>
    <t>GBLP</t>
  </si>
  <si>
    <t>FUS3</t>
  </si>
  <si>
    <t>PUR2</t>
  </si>
  <si>
    <t>PRP43</t>
  </si>
  <si>
    <t>PYC2</t>
  </si>
  <si>
    <t>PRS8</t>
  </si>
  <si>
    <t>RS29B</t>
  </si>
  <si>
    <t>RL15A</t>
  </si>
  <si>
    <t>ADH1</t>
  </si>
  <si>
    <t>RL32</t>
  </si>
  <si>
    <t>YHJ1</t>
  </si>
  <si>
    <t>LSM12</t>
  </si>
  <si>
    <t>RL9A</t>
  </si>
  <si>
    <t>RS5</t>
  </si>
  <si>
    <t>NOG2</t>
  </si>
  <si>
    <t>SAC7</t>
  </si>
  <si>
    <t>LSM2</t>
  </si>
  <si>
    <t>RT12</t>
  </si>
  <si>
    <t>GIS2</t>
  </si>
  <si>
    <t>UTP11</t>
  </si>
  <si>
    <t>PTE1</t>
  </si>
  <si>
    <t>SWD1</t>
  </si>
  <si>
    <t>SWD2</t>
  </si>
  <si>
    <t>YD156</t>
  </si>
  <si>
    <t>OAT</t>
  </si>
  <si>
    <t>GSP1</t>
  </si>
  <si>
    <t>PRS7</t>
  </si>
  <si>
    <t>LCF4</t>
  </si>
  <si>
    <t>SUCB</t>
  </si>
  <si>
    <t>RSM18</t>
  </si>
  <si>
    <t>RPN1</t>
  </si>
  <si>
    <t>SQS1</t>
  </si>
  <si>
    <t>RTN1</t>
  </si>
  <si>
    <t>TY1AB</t>
  </si>
  <si>
    <t>PT127</t>
  </si>
  <si>
    <t>UBIQ</t>
  </si>
  <si>
    <t>PGK</t>
  </si>
  <si>
    <t>VDAC1</t>
  </si>
  <si>
    <t>RU17</t>
  </si>
  <si>
    <t>RL38</t>
  </si>
  <si>
    <t>RS7B</t>
  </si>
  <si>
    <t>BOP3</t>
  </si>
  <si>
    <t>RFA3</t>
  </si>
  <si>
    <t>RL16B</t>
  </si>
  <si>
    <t>RL39</t>
  </si>
  <si>
    <t>RS20</t>
  </si>
  <si>
    <t>RS17A</t>
  </si>
  <si>
    <t>RL16A</t>
  </si>
  <si>
    <t>ULP1</t>
  </si>
  <si>
    <t>RS25A</t>
  </si>
  <si>
    <t>RL27A</t>
  </si>
  <si>
    <t>RL33B</t>
  </si>
  <si>
    <t>RS16</t>
  </si>
  <si>
    <t>RFA1</t>
  </si>
  <si>
    <t>PMA1</t>
  </si>
  <si>
    <t>MDHM</t>
  </si>
  <si>
    <t>RL19</t>
  </si>
  <si>
    <t>RS18</t>
  </si>
  <si>
    <t>LSM6</t>
  </si>
  <si>
    <t>BGL2</t>
  </si>
  <si>
    <t>PPZ2</t>
  </si>
  <si>
    <t>RS19A</t>
  </si>
  <si>
    <t>RT35</t>
  </si>
  <si>
    <t>QCR2</t>
  </si>
  <si>
    <t>RM25</t>
  </si>
  <si>
    <t>RS37</t>
  </si>
  <si>
    <t>DHSA</t>
  </si>
  <si>
    <t>SRS2</t>
  </si>
  <si>
    <t>RS3</t>
  </si>
  <si>
    <t>LSM4</t>
  </si>
  <si>
    <t>ATPG</t>
  </si>
  <si>
    <t>RFA2</t>
  </si>
  <si>
    <t>RSSA1</t>
  </si>
  <si>
    <t>ENO1</t>
  </si>
  <si>
    <t>RS14A</t>
  </si>
  <si>
    <t>RL10</t>
  </si>
  <si>
    <t>G3P3</t>
  </si>
  <si>
    <t>EF1A</t>
  </si>
  <si>
    <t>RL37A</t>
  </si>
  <si>
    <t>TCO89</t>
  </si>
  <si>
    <t>RS23</t>
  </si>
  <si>
    <t>IDHC</t>
  </si>
  <si>
    <t>SNU56</t>
  </si>
  <si>
    <t>NAM9</t>
  </si>
  <si>
    <t>RS29A</t>
  </si>
  <si>
    <t>RL31A</t>
  </si>
  <si>
    <t>RL25</t>
  </si>
  <si>
    <t>RS10B</t>
  </si>
  <si>
    <t>RL7A</t>
  </si>
  <si>
    <t>RL23</t>
  </si>
  <si>
    <t>TOR1</t>
  </si>
  <si>
    <t>CTK1</t>
  </si>
  <si>
    <t>TGL5</t>
  </si>
  <si>
    <t>SMD2</t>
  </si>
  <si>
    <t>RU1A</t>
  </si>
  <si>
    <t>RSMB</t>
  </si>
  <si>
    <t>LSM1</t>
  </si>
  <si>
    <t>CYC1</t>
  </si>
  <si>
    <t>YM24</t>
  </si>
  <si>
    <t>NOG1</t>
  </si>
  <si>
    <t>BSC2</t>
  </si>
  <si>
    <t>LSM7</t>
  </si>
  <si>
    <t>RL26A</t>
  </si>
  <si>
    <t>TPIS</t>
  </si>
  <si>
    <t>FMP52</t>
  </si>
  <si>
    <t>ATPO</t>
  </si>
  <si>
    <t>AIR1</t>
  </si>
  <si>
    <t>CBK1</t>
  </si>
  <si>
    <t>RUXF</t>
  </si>
  <si>
    <t>MUD2</t>
  </si>
  <si>
    <t>SMD3</t>
  </si>
  <si>
    <t>H3</t>
  </si>
  <si>
    <t>PBP4</t>
  </si>
  <si>
    <t>PRS4</t>
  </si>
  <si>
    <t>PMG1</t>
  </si>
  <si>
    <t>XRN2</t>
  </si>
  <si>
    <t>TOM1</t>
  </si>
  <si>
    <t>RS27A</t>
  </si>
  <si>
    <t>FMP10</t>
  </si>
  <si>
    <t>PRP39</t>
  </si>
  <si>
    <t>RS13</t>
  </si>
  <si>
    <t>RL35</t>
  </si>
  <si>
    <t>ATPA</t>
  </si>
  <si>
    <t>SMD1</t>
  </si>
  <si>
    <t>RU1C</t>
  </si>
  <si>
    <t>RL18</t>
  </si>
  <si>
    <t>RL8A</t>
  </si>
  <si>
    <t>RS24</t>
  </si>
  <si>
    <t>RS4</t>
  </si>
  <si>
    <t>RL11A</t>
  </si>
  <si>
    <t>HSP26</t>
  </si>
  <si>
    <t>VERY STRINGENT SIGNIFICANCE FILTER</t>
  </si>
  <si>
    <t>RELAXED SIGNIFICANCE FILTER</t>
  </si>
  <si>
    <t>CONSISTENT SIGNIFICANCE FILTER</t>
  </si>
  <si>
    <t>Average</t>
  </si>
  <si>
    <t>Total spectra T15</t>
  </si>
  <si>
    <t>Total spectra G4</t>
  </si>
  <si>
    <t>avg p-val</t>
  </si>
  <si>
    <t>Cntrl.1</t>
  </si>
  <si>
    <t>/Cntrl.1/</t>
  </si>
  <si>
    <t>Cntrl_2</t>
  </si>
  <si>
    <t>/Cntrl_2/</t>
  </si>
  <si>
    <t>Fold.1</t>
  </si>
  <si>
    <t>Fold.2</t>
  </si>
  <si>
    <t>G-stat.1</t>
  </si>
  <si>
    <t>G-stat.2</t>
  </si>
  <si>
    <t>p-val.1</t>
  </si>
  <si>
    <t>p-val.2</t>
  </si>
  <si>
    <t>SBP1_YEAST</t>
  </si>
  <si>
    <t>GUS1_YEAST</t>
  </si>
  <si>
    <t>MSS116_YEAST</t>
  </si>
  <si>
    <t xml:space="preserve"> 2-fold Enrich</t>
  </si>
  <si>
    <t>RPL4A_YEAST</t>
  </si>
  <si>
    <t>RPL21A_YEAST</t>
  </si>
  <si>
    <t>RPL34A_YEAST (+1)</t>
  </si>
  <si>
    <t>RPL5_YEAST</t>
  </si>
  <si>
    <t>RPL13B_YEAST</t>
  </si>
  <si>
    <t>RPL2A_YEAST</t>
  </si>
  <si>
    <t>RPS6A_YEAST</t>
  </si>
  <si>
    <t>RPS8A_YEAST</t>
  </si>
  <si>
    <t>RIE1_YEAST</t>
  </si>
  <si>
    <t>NPL3_YEAST</t>
  </si>
  <si>
    <t>SSB2_YEAST</t>
  </si>
  <si>
    <t>RPL3_YEAST</t>
  </si>
  <si>
    <t>NOP1_YEAST</t>
  </si>
  <si>
    <t>Putative RNA-binding protein YGR250C OS=Saccharomyces cerevisiae GN=YGR250C PE=1 SV=1</t>
  </si>
  <si>
    <t>RPL2A</t>
  </si>
  <si>
    <t>RPS6A</t>
  </si>
  <si>
    <t>RPS8A</t>
  </si>
  <si>
    <t>SSB2</t>
  </si>
  <si>
    <t>RIE1</t>
  </si>
  <si>
    <t>NPL3</t>
  </si>
  <si>
    <t>NOP1</t>
  </si>
  <si>
    <t>RPL3</t>
  </si>
  <si>
    <t>SBP1</t>
  </si>
  <si>
    <t>ARC1</t>
  </si>
  <si>
    <t>Aminoacyl-tRNA synthetase Cofactor OS=Saccharomyces cerevisiae GN=ARC1 PE=1 SV=2</t>
  </si>
  <si>
    <t>ARC1_YEAST</t>
  </si>
  <si>
    <t>SGV1_YEAST</t>
  </si>
  <si>
    <t>Cyclin (Bur2p)-dependent protein kinase OS=Saccharomyces cerevisiae GN=SGV1 PE=1 SV=1</t>
  </si>
  <si>
    <t>SGV1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</si>
</sst>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rgb="FF222222"/>
      <name val="Arial"/>
      <family val="2"/>
    </font>
    <font>
      <sz val="10"/>
      <color rgb="FF222222"/>
      <name val="Verdana"/>
      <family val="2"/>
    </font>
    <font>
      <sz val="9"/>
      <color theme="1"/>
      <name val="Calibri"/>
      <family val="2"/>
      <scheme val="minor"/>
    </font>
    <font>
      <sz val="9"/>
      <color rgb="FF22222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8" fillId="33" borderId="10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0" fillId="0" borderId="10" xfId="0" applyBorder="1"/>
    <xf numFmtId="0" fontId="19" fillId="35" borderId="10" xfId="0" applyFont="1" applyFill="1" applyBorder="1" applyAlignment="1">
      <alignment horizontal="center" wrapText="1"/>
    </xf>
    <xf numFmtId="0" fontId="20" fillId="35" borderId="10" xfId="0" applyFont="1" applyFill="1" applyBorder="1"/>
    <xf numFmtId="0" fontId="0" fillId="36" borderId="10" xfId="0" applyFill="1" applyBorder="1"/>
    <xf numFmtId="0" fontId="16" fillId="36" borderId="0" xfId="0" applyFont="1" applyFill="1"/>
    <xf numFmtId="0" fontId="18" fillId="33" borderId="13" xfId="0" applyFont="1" applyFill="1" applyBorder="1" applyAlignment="1">
      <alignment horizontal="center" wrapText="1"/>
    </xf>
    <xf numFmtId="0" fontId="16" fillId="34" borderId="0" xfId="0" applyFont="1" applyFill="1"/>
    <xf numFmtId="0" fontId="16" fillId="0" borderId="0" xfId="0" applyFont="1"/>
    <xf numFmtId="0" fontId="0" fillId="35" borderId="0" xfId="0" applyFill="1"/>
    <xf numFmtId="0" fontId="0" fillId="0" borderId="0" xfId="0" applyBorder="1"/>
    <xf numFmtId="0" fontId="0" fillId="35" borderId="0" xfId="0" applyFill="1" applyBorder="1"/>
    <xf numFmtId="0" fontId="23" fillId="0" borderId="0" xfId="0" applyFont="1"/>
    <xf numFmtId="0" fontId="23" fillId="35" borderId="0" xfId="0" applyFont="1" applyFill="1" applyBorder="1"/>
    <xf numFmtId="0" fontId="23" fillId="0" borderId="0" xfId="0" applyFont="1" applyBorder="1"/>
    <xf numFmtId="0" fontId="25" fillId="35" borderId="10" xfId="0" applyFont="1" applyFill="1" applyBorder="1" applyAlignment="1">
      <alignment horizontal="center" wrapText="1"/>
    </xf>
    <xf numFmtId="0" fontId="26" fillId="0" borderId="0" xfId="0" applyFont="1"/>
    <xf numFmtId="0" fontId="25" fillId="35" borderId="11" xfId="0" applyFont="1" applyFill="1" applyBorder="1" applyAlignment="1">
      <alignment horizontal="center" wrapText="1"/>
    </xf>
    <xf numFmtId="0" fontId="25" fillId="35" borderId="12" xfId="0" applyFont="1" applyFill="1" applyBorder="1" applyAlignment="1">
      <alignment horizontal="center" wrapText="1"/>
    </xf>
    <xf numFmtId="0" fontId="25" fillId="35" borderId="14" xfId="0" applyFont="1" applyFill="1" applyBorder="1" applyAlignment="1">
      <alignment horizontal="center" wrapText="1"/>
    </xf>
    <xf numFmtId="0" fontId="27" fillId="35" borderId="14" xfId="0" applyFont="1" applyFill="1" applyBorder="1" applyAlignment="1">
      <alignment horizontal="center" wrapText="1"/>
    </xf>
    <xf numFmtId="0" fontId="28" fillId="35" borderId="0" xfId="0" applyFont="1" applyFill="1"/>
    <xf numFmtId="0" fontId="26" fillId="35" borderId="0" xfId="0" applyFont="1" applyFill="1" applyBorder="1"/>
    <xf numFmtId="0" fontId="21" fillId="0" borderId="0" xfId="0" applyFont="1" applyBorder="1"/>
    <xf numFmtId="0" fontId="22" fillId="0" borderId="0" xfId="0" applyFont="1" applyBorder="1"/>
    <xf numFmtId="0" fontId="0" fillId="35" borderId="0" xfId="0" applyFont="1" applyFill="1" applyBorder="1"/>
    <xf numFmtId="0" fontId="24" fillId="35" borderId="0" xfId="0" applyFont="1" applyFill="1" applyBorder="1"/>
    <xf numFmtId="0" fontId="26" fillId="0" borderId="0" xfId="0" applyFont="1" applyBorder="1"/>
    <xf numFmtId="0" fontId="16" fillId="35" borderId="0" xfId="0" applyFont="1" applyFill="1" applyBorder="1"/>
    <xf numFmtId="0" fontId="16" fillId="0" borderId="0" xfId="0" applyFont="1" applyBorder="1"/>
    <xf numFmtId="0" fontId="0" fillId="33" borderId="0" xfId="0" applyFill="1"/>
    <xf numFmtId="0" fontId="16" fillId="33" borderId="0" xfId="0" applyFont="1" applyFill="1" applyBorder="1"/>
    <xf numFmtId="0" fontId="21" fillId="35" borderId="0" xfId="0" applyFont="1" applyFill="1" applyBorder="1"/>
    <xf numFmtId="0" fontId="22" fillId="35" borderId="0" xfId="0" applyFont="1" applyFill="1" applyBorder="1"/>
    <xf numFmtId="0" fontId="25" fillId="33" borderId="10" xfId="0" applyFont="1" applyFill="1" applyBorder="1" applyAlignment="1">
      <alignment horizontal="center" wrapText="1"/>
    </xf>
    <xf numFmtId="0" fontId="25" fillId="33" borderId="14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1"/>
  <sheetViews>
    <sheetView topLeftCell="A10" workbookViewId="0">
      <selection activeCell="B13" sqref="B13"/>
    </sheetView>
  </sheetViews>
  <sheetFormatPr defaultRowHeight="15" x14ac:dyDescent="0.25"/>
  <cols>
    <col min="1" max="1" width="5" bestFit="1" customWidth="1"/>
    <col min="2" max="2" width="94.5703125" customWidth="1"/>
    <col min="3" max="3" width="17" bestFit="1" customWidth="1"/>
    <col min="4" max="4" width="9.5703125" customWidth="1"/>
    <col min="5" max="5" width="10" customWidth="1"/>
    <col min="6" max="6" width="9.140625" style="19" customWidth="1"/>
    <col min="7" max="7" width="6.85546875" customWidth="1"/>
    <col min="8" max="8" width="5.28515625" customWidth="1"/>
    <col min="9" max="9" width="4" customWidth="1"/>
    <col min="10" max="10" width="5.85546875" customWidth="1"/>
    <col min="11" max="11" width="5.7109375" customWidth="1"/>
    <col min="12" max="12" width="4.85546875" customWidth="1"/>
    <col min="13" max="13" width="7.42578125" customWidth="1"/>
    <col min="14" max="14" width="7.5703125" customWidth="1"/>
    <col min="15" max="16" width="9.140625" customWidth="1"/>
    <col min="17" max="18" width="9.140625" style="11"/>
    <col min="19" max="20" width="9.140625" customWidth="1"/>
    <col min="23" max="23" width="12" style="11" bestFit="1" customWidth="1"/>
    <col min="27" max="27" width="9.140625" style="15"/>
  </cols>
  <sheetData>
    <row r="1" spans="1:30" s="19" customFormat="1" ht="75" x14ac:dyDescent="0.25">
      <c r="A1" s="18" t="s">
        <v>0</v>
      </c>
      <c r="B1" s="18" t="s">
        <v>1</v>
      </c>
      <c r="C1" s="37" t="s">
        <v>2</v>
      </c>
      <c r="D1" s="18" t="s">
        <v>3</v>
      </c>
      <c r="E1" s="20" t="s">
        <v>4</v>
      </c>
      <c r="F1" s="18" t="s">
        <v>492</v>
      </c>
      <c r="G1" s="21" t="s">
        <v>760</v>
      </c>
      <c r="H1" s="18" t="s">
        <v>761</v>
      </c>
      <c r="I1" s="18">
        <v>1</v>
      </c>
      <c r="J1" s="18" t="s">
        <v>762</v>
      </c>
      <c r="K1" s="18" t="s">
        <v>763</v>
      </c>
      <c r="L1" s="18">
        <v>2</v>
      </c>
      <c r="M1" s="18" t="s">
        <v>757</v>
      </c>
      <c r="N1" s="18" t="s">
        <v>758</v>
      </c>
      <c r="O1" s="18" t="s">
        <v>764</v>
      </c>
      <c r="P1" s="18" t="s">
        <v>765</v>
      </c>
      <c r="Q1" s="22" t="s">
        <v>756</v>
      </c>
      <c r="R1" s="22" t="s">
        <v>773</v>
      </c>
      <c r="S1" s="22" t="s">
        <v>766</v>
      </c>
      <c r="T1" s="22" t="s">
        <v>767</v>
      </c>
      <c r="U1" s="22" t="s">
        <v>768</v>
      </c>
      <c r="V1" s="22" t="s">
        <v>769</v>
      </c>
      <c r="W1" s="38" t="s">
        <v>759</v>
      </c>
      <c r="X1" s="23" t="s">
        <v>753</v>
      </c>
      <c r="Y1" s="22" t="s">
        <v>754</v>
      </c>
      <c r="Z1" s="22" t="s">
        <v>755</v>
      </c>
      <c r="AA1" s="24"/>
    </row>
    <row r="2" spans="1:30" s="12" customFormat="1" x14ac:dyDescent="0.25">
      <c r="A2" s="12">
        <v>10</v>
      </c>
      <c r="B2" s="12" t="s">
        <v>29</v>
      </c>
      <c r="C2" s="33" t="s">
        <v>30</v>
      </c>
      <c r="D2" s="12" t="s">
        <v>31</v>
      </c>
      <c r="E2" s="12" t="b">
        <v>1</v>
      </c>
      <c r="F2" s="25">
        <f t="shared" ref="F2:F33" si="0">SUM(G2,I2,J2,L2)</f>
        <v>184</v>
      </c>
      <c r="G2" s="14">
        <v>1</v>
      </c>
      <c r="H2" s="14">
        <f t="shared" ref="H2:H33" si="1">G2*SUM(I:I)/SUM(G:G)</f>
        <v>2.287386576158482</v>
      </c>
      <c r="I2" s="14">
        <v>73</v>
      </c>
      <c r="J2" s="14">
        <v>5</v>
      </c>
      <c r="K2" s="14">
        <f t="shared" ref="K2:K33" si="2">J2*SUM(L:L)/SUM(J:J)</f>
        <v>10.989829982144244</v>
      </c>
      <c r="L2" s="14">
        <v>105</v>
      </c>
      <c r="M2" s="14">
        <f t="shared" ref="M2:M33" si="3">SUM(G2,J2)</f>
        <v>6</v>
      </c>
      <c r="N2" s="14">
        <f t="shared" ref="N2:N33" si="4">SUM(I2,L2)</f>
        <v>178</v>
      </c>
      <c r="O2" s="14">
        <f t="shared" ref="O2:O33" si="5">IF((I2&lt;H2),(-H2/I2),I2/H2)</f>
        <v>31.914150743421249</v>
      </c>
      <c r="P2" s="14">
        <f t="shared" ref="P2:P33" si="6">IF((L2&lt;K2),(-K2/L2),L2/K2)</f>
        <v>9.5542879344447584</v>
      </c>
      <c r="Q2" s="31">
        <f t="shared" ref="Q2:Q33" si="7">AVERAGE(O2:P2)</f>
        <v>20.734219338933002</v>
      </c>
      <c r="R2" s="31" t="b">
        <f>Q2&gt;2</f>
        <v>1</v>
      </c>
      <c r="S2" s="14">
        <f t="shared" ref="S2:S33" si="8">2*((G2*LN(G2)+I2*LN(I2)+(SUM(G:G)-G2)*LN(SUM(G:G)-G2)+(SUM(I:I)-I2)*LN(SUM(I:I)-I2)+(SUM(I:I,G:G))*LN(SUM(I:I,G:G)))-(SUM(G:G)*LN(SUM(G:G))+SUM(I:I)*LN(SUM(I:I))+(G2+I2)*LN(G2+I2)+(SUM(I:I,G:G)-G2-I2)*LN(SUM(I:I,G:G)-G2-I2)))</f>
        <v>45.203925909241661</v>
      </c>
      <c r="T2" s="14">
        <f t="shared" ref="T2:T33" si="9">2*((J2*LN(J2)+L2*LN(L2)+(SUM(J:J)-J2)*LN(SUM(J:J)-J2)+(SUM(L:L)-L2)*LN(SUM(L:L)-L2)+(SUM(L:L,J:J))*LN(SUM(L:L,J:J)))-(SUM(J:J)*LN(SUM(J:J))+SUM(L:L)*LN(SUM(L:L))+(J2+L2)*LN(J2+L2)+(SUM(L:L,J:J)-J2-L2)*LN(SUM(L:L,J:J)-J2-L2)))</f>
        <v>50.690568881618674</v>
      </c>
      <c r="U2" s="14">
        <f t="shared" ref="U2:U33" si="10">CHIDIST(S2,1)</f>
        <v>1.7754880749522004E-11</v>
      </c>
      <c r="V2" s="14">
        <f t="shared" ref="V2:V33" si="11">CHIDIST(T2,1)</f>
        <v>1.0813794120323657E-12</v>
      </c>
      <c r="W2" s="34">
        <f t="shared" ref="W2:W33" si="12">AVERAGE(U2:V2)</f>
        <v>9.4181300807771849E-12</v>
      </c>
      <c r="X2" s="14" t="b">
        <f t="shared" ref="X2:X33" si="13">AND(U2&lt;0.01,V2&lt;0.01,O2&gt;4,P2&gt;4)</f>
        <v>1</v>
      </c>
      <c r="Y2" s="14" t="b">
        <f t="shared" ref="Y2:Y33" si="14">AND(OR(O2&gt;2,P2&gt;2),OR(U2&lt;0.01,V2&lt;0.01))</f>
        <v>1</v>
      </c>
      <c r="Z2" s="14" t="b">
        <f t="shared" ref="Z2:Z33" si="15">AND(H2&lt;10,K2&lt;10,O2&gt;4,P2&gt;4)</f>
        <v>0</v>
      </c>
      <c r="AA2" s="16"/>
      <c r="AB2" s="14"/>
      <c r="AC2" s="14"/>
      <c r="AD2" s="14"/>
    </row>
    <row r="3" spans="1:30" s="12" customFormat="1" x14ac:dyDescent="0.25">
      <c r="A3" s="12">
        <v>21</v>
      </c>
      <c r="B3" s="12" t="s">
        <v>54</v>
      </c>
      <c r="C3" s="33" t="s">
        <v>55</v>
      </c>
      <c r="D3" s="12" t="s">
        <v>56</v>
      </c>
      <c r="F3" s="25">
        <f t="shared" si="0"/>
        <v>101.1</v>
      </c>
      <c r="G3" s="14">
        <v>3</v>
      </c>
      <c r="H3" s="14">
        <f t="shared" si="1"/>
        <v>6.8621597284754454</v>
      </c>
      <c r="I3" s="14">
        <v>58</v>
      </c>
      <c r="J3" s="14">
        <v>0.1</v>
      </c>
      <c r="K3" s="14">
        <f t="shared" si="2"/>
        <v>0.21979659964288487</v>
      </c>
      <c r="L3" s="14">
        <v>40</v>
      </c>
      <c r="M3" s="14">
        <f t="shared" si="3"/>
        <v>3.1</v>
      </c>
      <c r="N3" s="14">
        <f t="shared" si="4"/>
        <v>98</v>
      </c>
      <c r="O3" s="14">
        <f t="shared" si="5"/>
        <v>8.4521495119563124</v>
      </c>
      <c r="P3" s="14">
        <f t="shared" si="6"/>
        <v>181.98643684656682</v>
      </c>
      <c r="Q3" s="31">
        <f t="shared" si="7"/>
        <v>95.21929317926157</v>
      </c>
      <c r="R3" s="31" t="b">
        <f t="shared" ref="R3:R66" si="16">Q3&gt;2</f>
        <v>1</v>
      </c>
      <c r="S3" s="14">
        <f t="shared" si="8"/>
        <v>25.531762204831466</v>
      </c>
      <c r="T3" s="14">
        <f t="shared" si="9"/>
        <v>29.008754647598835</v>
      </c>
      <c r="U3" s="14">
        <f t="shared" si="10"/>
        <v>4.3515992483982187E-7</v>
      </c>
      <c r="V3" s="14">
        <f t="shared" si="11"/>
        <v>7.2051938794203822E-8</v>
      </c>
      <c r="W3" s="34">
        <f t="shared" si="12"/>
        <v>2.5360593181701284E-7</v>
      </c>
      <c r="X3" s="14" t="b">
        <f t="shared" si="13"/>
        <v>1</v>
      </c>
      <c r="Y3" s="14" t="b">
        <f t="shared" si="14"/>
        <v>1</v>
      </c>
      <c r="Z3" s="14" t="b">
        <f t="shared" si="15"/>
        <v>1</v>
      </c>
      <c r="AA3" s="16"/>
      <c r="AB3" s="14"/>
      <c r="AC3" s="14"/>
      <c r="AD3" s="14"/>
    </row>
    <row r="4" spans="1:30" s="12" customFormat="1" x14ac:dyDescent="0.25">
      <c r="A4" s="12">
        <v>9</v>
      </c>
      <c r="B4" s="12" t="s">
        <v>27</v>
      </c>
      <c r="C4" s="33" t="s">
        <v>779</v>
      </c>
      <c r="D4" s="12" t="s">
        <v>28</v>
      </c>
      <c r="F4" s="25">
        <f t="shared" si="0"/>
        <v>192</v>
      </c>
      <c r="G4" s="14">
        <v>8</v>
      </c>
      <c r="H4" s="14">
        <f t="shared" si="1"/>
        <v>18.299092609267856</v>
      </c>
      <c r="I4" s="14">
        <v>102</v>
      </c>
      <c r="J4" s="14">
        <v>7</v>
      </c>
      <c r="K4" s="14">
        <f t="shared" si="2"/>
        <v>15.385761975001943</v>
      </c>
      <c r="L4" s="14">
        <v>75</v>
      </c>
      <c r="M4" s="14">
        <f t="shared" si="3"/>
        <v>15</v>
      </c>
      <c r="N4" s="14">
        <f t="shared" si="4"/>
        <v>177</v>
      </c>
      <c r="O4" s="14">
        <f t="shared" si="5"/>
        <v>5.5740468764194642</v>
      </c>
      <c r="P4" s="14">
        <f t="shared" si="6"/>
        <v>4.8746367012473248</v>
      </c>
      <c r="Q4" s="31">
        <f t="shared" si="7"/>
        <v>5.2243417888333941</v>
      </c>
      <c r="R4" s="31" t="b">
        <f t="shared" si="16"/>
        <v>1</v>
      </c>
      <c r="S4" s="14">
        <f t="shared" si="8"/>
        <v>36.347096823184984</v>
      </c>
      <c r="T4" s="14">
        <f t="shared" si="9"/>
        <v>25.086024817544967</v>
      </c>
      <c r="U4" s="14">
        <f t="shared" si="10"/>
        <v>1.6512499452345881E-9</v>
      </c>
      <c r="V4" s="14">
        <f t="shared" si="11"/>
        <v>5.4828783871007062E-7</v>
      </c>
      <c r="W4" s="34">
        <f t="shared" si="12"/>
        <v>2.7496954432765259E-7</v>
      </c>
      <c r="X4" s="14" t="b">
        <f t="shared" si="13"/>
        <v>1</v>
      </c>
      <c r="Y4" s="14" t="b">
        <f t="shared" si="14"/>
        <v>1</v>
      </c>
      <c r="Z4" s="14" t="b">
        <f t="shared" si="15"/>
        <v>0</v>
      </c>
      <c r="AA4" s="16"/>
      <c r="AB4" s="14"/>
      <c r="AC4" s="14"/>
      <c r="AD4" s="14"/>
    </row>
    <row r="5" spans="1:30" s="12" customFormat="1" x14ac:dyDescent="0.25">
      <c r="A5" s="12">
        <v>39</v>
      </c>
      <c r="B5" s="12" t="s">
        <v>101</v>
      </c>
      <c r="C5" s="33" t="s">
        <v>102</v>
      </c>
      <c r="D5" s="12" t="s">
        <v>103</v>
      </c>
      <c r="F5" s="25">
        <f t="shared" si="0"/>
        <v>53.2</v>
      </c>
      <c r="G5" s="14">
        <v>0.1</v>
      </c>
      <c r="H5" s="14">
        <f t="shared" si="1"/>
        <v>0.22873865761584822</v>
      </c>
      <c r="I5" s="14">
        <v>24</v>
      </c>
      <c r="J5" s="14">
        <v>0.1</v>
      </c>
      <c r="K5" s="14">
        <f t="shared" si="2"/>
        <v>0.21979659964288487</v>
      </c>
      <c r="L5" s="14">
        <v>29</v>
      </c>
      <c r="M5" s="14">
        <f t="shared" si="3"/>
        <v>0.2</v>
      </c>
      <c r="N5" s="14">
        <f t="shared" si="4"/>
        <v>53</v>
      </c>
      <c r="O5" s="14">
        <f t="shared" si="5"/>
        <v>104.92323532083697</v>
      </c>
      <c r="P5" s="14">
        <f t="shared" si="6"/>
        <v>131.94016671376096</v>
      </c>
      <c r="Q5" s="31">
        <f t="shared" si="7"/>
        <v>118.43170101729896</v>
      </c>
      <c r="R5" s="31" t="b">
        <f t="shared" si="16"/>
        <v>1</v>
      </c>
      <c r="S5" s="14">
        <f t="shared" si="8"/>
        <v>16.402525299577974</v>
      </c>
      <c r="T5" s="14">
        <f t="shared" si="9"/>
        <v>20.739190217980649</v>
      </c>
      <c r="U5" s="14">
        <f t="shared" si="10"/>
        <v>5.1216949339061707E-5</v>
      </c>
      <c r="V5" s="14">
        <f t="shared" si="11"/>
        <v>5.2627818961823461E-6</v>
      </c>
      <c r="W5" s="34">
        <f t="shared" si="12"/>
        <v>2.8239865617622027E-5</v>
      </c>
      <c r="X5" s="14" t="b">
        <f t="shared" si="13"/>
        <v>1</v>
      </c>
      <c r="Y5" s="14" t="b">
        <f t="shared" si="14"/>
        <v>1</v>
      </c>
      <c r="Z5" s="14" t="b">
        <f t="shared" si="15"/>
        <v>1</v>
      </c>
      <c r="AA5" s="16"/>
      <c r="AB5" s="14"/>
      <c r="AC5" s="14"/>
      <c r="AD5" s="14"/>
    </row>
    <row r="6" spans="1:30" s="12" customFormat="1" x14ac:dyDescent="0.25">
      <c r="A6" s="12">
        <v>12</v>
      </c>
      <c r="B6" s="12" t="s">
        <v>35</v>
      </c>
      <c r="C6" s="33" t="s">
        <v>780</v>
      </c>
      <c r="D6" s="12" t="s">
        <v>28</v>
      </c>
      <c r="F6" s="25">
        <f t="shared" si="0"/>
        <v>161</v>
      </c>
      <c r="G6" s="14">
        <v>8</v>
      </c>
      <c r="H6" s="14">
        <f t="shared" si="1"/>
        <v>18.299092609267856</v>
      </c>
      <c r="I6" s="14">
        <v>66</v>
      </c>
      <c r="J6" s="14">
        <v>10</v>
      </c>
      <c r="K6" s="14">
        <f t="shared" si="2"/>
        <v>21.979659964288487</v>
      </c>
      <c r="L6" s="14">
        <v>77</v>
      </c>
      <c r="M6" s="14">
        <f t="shared" si="3"/>
        <v>18</v>
      </c>
      <c r="N6" s="14">
        <f t="shared" si="4"/>
        <v>143</v>
      </c>
      <c r="O6" s="14">
        <f t="shared" si="5"/>
        <v>3.6067362141537713</v>
      </c>
      <c r="P6" s="14">
        <f t="shared" si="6"/>
        <v>3.5032389092964116</v>
      </c>
      <c r="Q6" s="31">
        <f t="shared" si="7"/>
        <v>3.5549875617250914</v>
      </c>
      <c r="R6" s="31" t="b">
        <f t="shared" si="16"/>
        <v>1</v>
      </c>
      <c r="S6" s="14">
        <f t="shared" si="8"/>
        <v>16.432006416463992</v>
      </c>
      <c r="T6" s="14">
        <f t="shared" si="9"/>
        <v>19.268069279642077</v>
      </c>
      <c r="U6" s="14">
        <f t="shared" si="10"/>
        <v>5.0426554578842303E-5</v>
      </c>
      <c r="V6" s="14">
        <f t="shared" si="11"/>
        <v>1.1359021586574041E-5</v>
      </c>
      <c r="W6" s="34">
        <f t="shared" si="12"/>
        <v>3.089278808270817E-5</v>
      </c>
      <c r="X6" s="14" t="b">
        <f t="shared" si="13"/>
        <v>0</v>
      </c>
      <c r="Y6" s="14" t="b">
        <f t="shared" si="14"/>
        <v>1</v>
      </c>
      <c r="Z6" s="14" t="b">
        <f t="shared" si="15"/>
        <v>0</v>
      </c>
      <c r="AA6" s="16"/>
      <c r="AB6" s="14"/>
      <c r="AC6" s="14"/>
      <c r="AD6" s="14"/>
    </row>
    <row r="7" spans="1:30" s="12" customFormat="1" x14ac:dyDescent="0.25">
      <c r="A7" s="12">
        <v>23</v>
      </c>
      <c r="B7" s="12" t="s">
        <v>60</v>
      </c>
      <c r="C7" s="33" t="s">
        <v>61</v>
      </c>
      <c r="D7" s="12" t="s">
        <v>62</v>
      </c>
      <c r="E7" s="12" t="b">
        <v>1</v>
      </c>
      <c r="F7" s="25">
        <f t="shared" si="0"/>
        <v>142</v>
      </c>
      <c r="G7" s="14">
        <v>5</v>
      </c>
      <c r="H7" s="14">
        <f t="shared" si="1"/>
        <v>11.43693288079241</v>
      </c>
      <c r="I7" s="14">
        <v>61</v>
      </c>
      <c r="J7" s="14">
        <v>9</v>
      </c>
      <c r="K7" s="14">
        <f t="shared" si="2"/>
        <v>19.781693967859638</v>
      </c>
      <c r="L7" s="14">
        <v>67</v>
      </c>
      <c r="M7" s="14">
        <f t="shared" si="3"/>
        <v>14</v>
      </c>
      <c r="N7" s="14">
        <f t="shared" si="4"/>
        <v>128</v>
      </c>
      <c r="O7" s="14">
        <f t="shared" si="5"/>
        <v>5.33359779547588</v>
      </c>
      <c r="P7" s="14">
        <f t="shared" si="6"/>
        <v>3.3869697968666603</v>
      </c>
      <c r="Q7" s="31">
        <f t="shared" si="7"/>
        <v>4.3602837961712702</v>
      </c>
      <c r="R7" s="31" t="b">
        <f t="shared" si="16"/>
        <v>1</v>
      </c>
      <c r="S7" s="14">
        <f t="shared" si="8"/>
        <v>20.963834939466324</v>
      </c>
      <c r="T7" s="14">
        <f t="shared" si="9"/>
        <v>16.130673922569258</v>
      </c>
      <c r="U7" s="14">
        <f t="shared" si="10"/>
        <v>4.6803558073496734E-6</v>
      </c>
      <c r="V7" s="14">
        <f t="shared" si="11"/>
        <v>5.9118733341764246E-5</v>
      </c>
      <c r="W7" s="34">
        <f t="shared" si="12"/>
        <v>3.1899544574556958E-5</v>
      </c>
      <c r="X7" s="14" t="b">
        <f t="shared" si="13"/>
        <v>0</v>
      </c>
      <c r="Y7" s="14" t="b">
        <f t="shared" si="14"/>
        <v>1</v>
      </c>
      <c r="Z7" s="14" t="b">
        <f t="shared" si="15"/>
        <v>0</v>
      </c>
      <c r="AA7" s="16"/>
      <c r="AB7" s="14"/>
      <c r="AC7" s="14"/>
      <c r="AD7" s="14"/>
    </row>
    <row r="8" spans="1:30" s="12" customFormat="1" x14ac:dyDescent="0.25">
      <c r="A8" s="12">
        <v>36</v>
      </c>
      <c r="B8" s="12" t="s">
        <v>93</v>
      </c>
      <c r="C8" s="33" t="s">
        <v>94</v>
      </c>
      <c r="D8" s="12" t="s">
        <v>95</v>
      </c>
      <c r="F8" s="25">
        <f t="shared" si="0"/>
        <v>52.1</v>
      </c>
      <c r="G8" s="14">
        <v>1</v>
      </c>
      <c r="H8" s="14">
        <f t="shared" si="1"/>
        <v>2.287386576158482</v>
      </c>
      <c r="I8" s="14">
        <v>25</v>
      </c>
      <c r="J8" s="14">
        <v>0.1</v>
      </c>
      <c r="K8" s="14">
        <f t="shared" si="2"/>
        <v>0.21979659964288487</v>
      </c>
      <c r="L8" s="14">
        <v>26</v>
      </c>
      <c r="M8" s="14">
        <f t="shared" si="3"/>
        <v>1.1000000000000001</v>
      </c>
      <c r="N8" s="14">
        <f t="shared" si="4"/>
        <v>51</v>
      </c>
      <c r="O8" s="14">
        <f t="shared" si="5"/>
        <v>10.929503679253852</v>
      </c>
      <c r="P8" s="14">
        <f t="shared" si="6"/>
        <v>118.29118395026843</v>
      </c>
      <c r="Q8" s="31">
        <f t="shared" si="7"/>
        <v>64.610343814761137</v>
      </c>
      <c r="R8" s="31" t="b">
        <f t="shared" si="16"/>
        <v>1</v>
      </c>
      <c r="S8" s="14">
        <f t="shared" si="8"/>
        <v>12.084842907584971</v>
      </c>
      <c r="T8" s="14">
        <f t="shared" si="9"/>
        <v>18.492866884131217</v>
      </c>
      <c r="U8" s="14">
        <f t="shared" si="10"/>
        <v>5.0833384314924316E-4</v>
      </c>
      <c r="V8" s="14">
        <f t="shared" si="11"/>
        <v>1.7054138262098977E-5</v>
      </c>
      <c r="W8" s="34">
        <f t="shared" si="12"/>
        <v>2.6269399070567108E-4</v>
      </c>
      <c r="X8" s="14" t="b">
        <f t="shared" si="13"/>
        <v>1</v>
      </c>
      <c r="Y8" s="14" t="b">
        <f t="shared" si="14"/>
        <v>1</v>
      </c>
      <c r="Z8" s="14" t="b">
        <f t="shared" si="15"/>
        <v>1</v>
      </c>
      <c r="AA8" s="16"/>
      <c r="AB8" s="14"/>
      <c r="AC8" s="14"/>
      <c r="AD8" s="14"/>
    </row>
    <row r="9" spans="1:30" s="12" customFormat="1" x14ac:dyDescent="0.25">
      <c r="A9" s="12">
        <v>58</v>
      </c>
      <c r="B9" s="12" t="s">
        <v>147</v>
      </c>
      <c r="C9" s="33" t="s">
        <v>770</v>
      </c>
      <c r="D9" s="12" t="s">
        <v>95</v>
      </c>
      <c r="F9" s="25">
        <f t="shared" si="0"/>
        <v>35.200000000000003</v>
      </c>
      <c r="G9" s="14">
        <v>0.1</v>
      </c>
      <c r="H9" s="14">
        <f t="shared" si="1"/>
        <v>0.22873865761584822</v>
      </c>
      <c r="I9" s="14">
        <v>17</v>
      </c>
      <c r="J9" s="14">
        <v>0.1</v>
      </c>
      <c r="K9" s="14">
        <f t="shared" si="2"/>
        <v>0.21979659964288487</v>
      </c>
      <c r="L9" s="14">
        <v>18</v>
      </c>
      <c r="M9" s="14">
        <f t="shared" si="3"/>
        <v>0.2</v>
      </c>
      <c r="N9" s="14">
        <f t="shared" si="4"/>
        <v>35</v>
      </c>
      <c r="O9" s="14">
        <f t="shared" si="5"/>
        <v>74.320625018926194</v>
      </c>
      <c r="P9" s="14">
        <f t="shared" si="6"/>
        <v>81.893896580955072</v>
      </c>
      <c r="Q9" s="31">
        <f t="shared" si="7"/>
        <v>78.107260799940633</v>
      </c>
      <c r="R9" s="31" t="b">
        <f t="shared" si="16"/>
        <v>1</v>
      </c>
      <c r="S9" s="14">
        <f t="shared" si="8"/>
        <v>11.367478771629976</v>
      </c>
      <c r="T9" s="14">
        <f t="shared" si="9"/>
        <v>12.527773476409493</v>
      </c>
      <c r="U9" s="14">
        <f t="shared" si="10"/>
        <v>7.4741263359690512E-4</v>
      </c>
      <c r="V9" s="14">
        <f t="shared" si="11"/>
        <v>4.0094730333490214E-4</v>
      </c>
      <c r="W9" s="34">
        <f t="shared" si="12"/>
        <v>5.7417996846590358E-4</v>
      </c>
      <c r="X9" s="14" t="b">
        <f t="shared" si="13"/>
        <v>1</v>
      </c>
      <c r="Y9" s="14" t="b">
        <f t="shared" si="14"/>
        <v>1</v>
      </c>
      <c r="Z9" s="14" t="b">
        <f t="shared" si="15"/>
        <v>1</v>
      </c>
      <c r="AA9" s="16"/>
      <c r="AB9" s="14"/>
      <c r="AC9" s="14"/>
      <c r="AD9" s="14"/>
    </row>
    <row r="10" spans="1:30" s="12" customFormat="1" ht="15.75" x14ac:dyDescent="0.25">
      <c r="A10" s="12">
        <v>45</v>
      </c>
      <c r="B10" s="12" t="s">
        <v>116</v>
      </c>
      <c r="C10" s="33" t="s">
        <v>771</v>
      </c>
      <c r="D10" s="12" t="s">
        <v>103</v>
      </c>
      <c r="F10" s="25">
        <f t="shared" si="0"/>
        <v>47.1</v>
      </c>
      <c r="G10" s="14">
        <v>0.1</v>
      </c>
      <c r="H10" s="14">
        <f t="shared" si="1"/>
        <v>0.22873865761584822</v>
      </c>
      <c r="I10" s="14">
        <v>13</v>
      </c>
      <c r="J10" s="14">
        <v>1</v>
      </c>
      <c r="K10" s="14">
        <f t="shared" si="2"/>
        <v>2.1979659964288487</v>
      </c>
      <c r="L10" s="14">
        <v>33</v>
      </c>
      <c r="M10" s="14">
        <f t="shared" si="3"/>
        <v>1.1000000000000001</v>
      </c>
      <c r="N10" s="14">
        <f t="shared" si="4"/>
        <v>46</v>
      </c>
      <c r="O10" s="14">
        <f t="shared" si="5"/>
        <v>56.833419132120028</v>
      </c>
      <c r="P10" s="14">
        <f t="shared" si="6"/>
        <v>15.013881039841763</v>
      </c>
      <c r="Q10" s="31">
        <f t="shared" si="7"/>
        <v>35.923650085980896</v>
      </c>
      <c r="R10" s="31" t="b">
        <f t="shared" si="16"/>
        <v>1</v>
      </c>
      <c r="S10" s="14">
        <f t="shared" si="8"/>
        <v>8.5085599322628696</v>
      </c>
      <c r="T10" s="14">
        <f t="shared" si="9"/>
        <v>18.156381488923216</v>
      </c>
      <c r="U10" s="14">
        <f t="shared" si="10"/>
        <v>3.5347968990569151E-3</v>
      </c>
      <c r="V10" s="14">
        <f t="shared" si="11"/>
        <v>2.0348639723574304E-5</v>
      </c>
      <c r="W10" s="34">
        <f t="shared" si="12"/>
        <v>1.7775727693902447E-3</v>
      </c>
      <c r="X10" s="14" t="b">
        <f t="shared" si="13"/>
        <v>1</v>
      </c>
      <c r="Y10" s="14" t="b">
        <f t="shared" si="14"/>
        <v>1</v>
      </c>
      <c r="Z10" s="14" t="b">
        <f t="shared" si="15"/>
        <v>1</v>
      </c>
      <c r="AA10" s="16"/>
      <c r="AB10" s="35"/>
      <c r="AC10" s="14"/>
      <c r="AD10" s="14"/>
    </row>
    <row r="11" spans="1:30" s="12" customFormat="1" x14ac:dyDescent="0.25">
      <c r="A11" s="12">
        <v>71</v>
      </c>
      <c r="B11" s="12" t="s">
        <v>173</v>
      </c>
      <c r="C11" s="33" t="s">
        <v>174</v>
      </c>
      <c r="D11" s="12" t="s">
        <v>175</v>
      </c>
      <c r="F11" s="25">
        <f t="shared" si="0"/>
        <v>26.2</v>
      </c>
      <c r="G11" s="14">
        <v>0.1</v>
      </c>
      <c r="H11" s="14">
        <f t="shared" si="1"/>
        <v>0.22873865761584822</v>
      </c>
      <c r="I11" s="14">
        <v>13</v>
      </c>
      <c r="J11" s="14">
        <v>0.1</v>
      </c>
      <c r="K11" s="14">
        <f t="shared" si="2"/>
        <v>0.21979659964288487</v>
      </c>
      <c r="L11" s="14">
        <v>13</v>
      </c>
      <c r="M11" s="14">
        <f t="shared" si="3"/>
        <v>0.2</v>
      </c>
      <c r="N11" s="14">
        <f t="shared" si="4"/>
        <v>26</v>
      </c>
      <c r="O11" s="14">
        <f t="shared" si="5"/>
        <v>56.833419132120028</v>
      </c>
      <c r="P11" s="14">
        <f t="shared" si="6"/>
        <v>59.145591975134217</v>
      </c>
      <c r="Q11" s="31">
        <f t="shared" si="7"/>
        <v>57.989505553627126</v>
      </c>
      <c r="R11" s="31" t="b">
        <f t="shared" si="16"/>
        <v>1</v>
      </c>
      <c r="S11" s="14">
        <f t="shared" si="8"/>
        <v>8.5085599322628696</v>
      </c>
      <c r="T11" s="14">
        <f t="shared" si="9"/>
        <v>8.8258634522790089</v>
      </c>
      <c r="U11" s="14">
        <f t="shared" si="10"/>
        <v>3.5347968990569151E-3</v>
      </c>
      <c r="V11" s="14">
        <f t="shared" si="11"/>
        <v>2.969908328613441E-3</v>
      </c>
      <c r="W11" s="34">
        <f t="shared" si="12"/>
        <v>3.252352613835178E-3</v>
      </c>
      <c r="X11" s="14" t="b">
        <f t="shared" si="13"/>
        <v>1</v>
      </c>
      <c r="Y11" s="14" t="b">
        <f t="shared" si="14"/>
        <v>1</v>
      </c>
      <c r="Z11" s="14" t="b">
        <f t="shared" si="15"/>
        <v>1</v>
      </c>
      <c r="AA11" s="16"/>
      <c r="AB11" s="14"/>
      <c r="AC11" s="14"/>
      <c r="AD11" s="14"/>
    </row>
    <row r="12" spans="1:30" s="12" customFormat="1" ht="15.75" x14ac:dyDescent="0.25">
      <c r="A12" s="12">
        <v>29</v>
      </c>
      <c r="B12" s="12" t="s">
        <v>76</v>
      </c>
      <c r="C12" s="33" t="s">
        <v>781</v>
      </c>
      <c r="D12" s="12" t="s">
        <v>51</v>
      </c>
      <c r="F12" s="25">
        <f t="shared" si="0"/>
        <v>70</v>
      </c>
      <c r="G12" s="14">
        <v>5</v>
      </c>
      <c r="H12" s="14">
        <f t="shared" si="1"/>
        <v>11.43693288079241</v>
      </c>
      <c r="I12" s="14">
        <v>47</v>
      </c>
      <c r="J12" s="14">
        <v>1</v>
      </c>
      <c r="K12" s="14">
        <f t="shared" si="2"/>
        <v>2.1979659964288487</v>
      </c>
      <c r="L12" s="14">
        <v>17</v>
      </c>
      <c r="M12" s="14">
        <f t="shared" si="3"/>
        <v>6</v>
      </c>
      <c r="N12" s="14">
        <f t="shared" si="4"/>
        <v>64</v>
      </c>
      <c r="O12" s="14">
        <f t="shared" si="5"/>
        <v>4.1094933833994478</v>
      </c>
      <c r="P12" s="14">
        <f t="shared" si="6"/>
        <v>7.7344235659790899</v>
      </c>
      <c r="Q12" s="31">
        <f t="shared" si="7"/>
        <v>5.9219584746892693</v>
      </c>
      <c r="R12" s="31" t="b">
        <f t="shared" si="16"/>
        <v>1</v>
      </c>
      <c r="S12" s="14">
        <f t="shared" si="8"/>
        <v>13.189659805095289</v>
      </c>
      <c r="T12" s="14">
        <f t="shared" si="9"/>
        <v>7.3745980033127125</v>
      </c>
      <c r="U12" s="14">
        <f t="shared" si="10"/>
        <v>2.8149799352190902E-4</v>
      </c>
      <c r="V12" s="14">
        <f t="shared" si="11"/>
        <v>6.6151576635534188E-3</v>
      </c>
      <c r="W12" s="34">
        <f t="shared" si="12"/>
        <v>3.448327828537664E-3</v>
      </c>
      <c r="X12" s="14" t="b">
        <f t="shared" si="13"/>
        <v>1</v>
      </c>
      <c r="Y12" s="14" t="b">
        <f t="shared" si="14"/>
        <v>1</v>
      </c>
      <c r="Z12" s="14" t="b">
        <f t="shared" si="15"/>
        <v>0</v>
      </c>
      <c r="AA12" s="16"/>
      <c r="AB12" s="35"/>
      <c r="AC12" s="14"/>
      <c r="AD12" s="14"/>
    </row>
    <row r="13" spans="1:30" s="12" customFormat="1" x14ac:dyDescent="0.25">
      <c r="A13" s="12">
        <v>63.1</v>
      </c>
      <c r="B13" s="12" t="s">
        <v>801</v>
      </c>
      <c r="C13" s="33" t="s">
        <v>800</v>
      </c>
      <c r="D13" s="12" t="s">
        <v>158</v>
      </c>
      <c r="E13" s="12" t="b">
        <v>1</v>
      </c>
      <c r="F13" s="25">
        <f t="shared" si="0"/>
        <v>27.2</v>
      </c>
      <c r="G13" s="14">
        <v>0.1</v>
      </c>
      <c r="H13" s="14">
        <f t="shared" si="1"/>
        <v>0.22873865761584822</v>
      </c>
      <c r="I13" s="14">
        <v>11</v>
      </c>
      <c r="J13" s="14">
        <v>0.1</v>
      </c>
      <c r="K13" s="14">
        <f t="shared" si="2"/>
        <v>0.21979659964288487</v>
      </c>
      <c r="L13" s="14">
        <v>16</v>
      </c>
      <c r="M13" s="14">
        <f t="shared" si="3"/>
        <v>0.2</v>
      </c>
      <c r="N13" s="14">
        <f t="shared" si="4"/>
        <v>27</v>
      </c>
      <c r="O13" s="14">
        <f t="shared" si="5"/>
        <v>48.089816188716945</v>
      </c>
      <c r="P13" s="14">
        <f t="shared" si="6"/>
        <v>72.794574738626736</v>
      </c>
      <c r="Q13" s="31">
        <f t="shared" si="7"/>
        <v>60.442195463671837</v>
      </c>
      <c r="R13" s="31" t="b">
        <f t="shared" si="16"/>
        <v>1</v>
      </c>
      <c r="S13" s="14">
        <f t="shared" si="8"/>
        <v>7.0867490705859382</v>
      </c>
      <c r="T13" s="14">
        <f t="shared" si="9"/>
        <v>11.043879323406145</v>
      </c>
      <c r="U13" s="14">
        <f t="shared" si="10"/>
        <v>7.7655989103089136E-3</v>
      </c>
      <c r="V13" s="14">
        <f t="shared" si="11"/>
        <v>8.8980474314401411E-4</v>
      </c>
      <c r="W13" s="34">
        <f t="shared" si="12"/>
        <v>4.327701826726464E-3</v>
      </c>
      <c r="X13" s="14" t="b">
        <f t="shared" si="13"/>
        <v>1</v>
      </c>
      <c r="Y13" s="14" t="b">
        <f t="shared" si="14"/>
        <v>1</v>
      </c>
      <c r="Z13" s="14" t="b">
        <f t="shared" si="15"/>
        <v>1</v>
      </c>
      <c r="AA13" s="16"/>
      <c r="AB13" s="36"/>
      <c r="AC13" s="14"/>
      <c r="AD13" s="14"/>
    </row>
    <row r="14" spans="1:30" s="12" customFormat="1" x14ac:dyDescent="0.25">
      <c r="A14" s="12">
        <v>69</v>
      </c>
      <c r="B14" s="12" t="s">
        <v>168</v>
      </c>
      <c r="C14" s="33" t="s">
        <v>169</v>
      </c>
      <c r="D14" s="12" t="s">
        <v>170</v>
      </c>
      <c r="F14" s="25">
        <f t="shared" si="0"/>
        <v>27.1</v>
      </c>
      <c r="G14" s="14">
        <v>9</v>
      </c>
      <c r="H14" s="14">
        <f t="shared" si="1"/>
        <v>20.586479185426334</v>
      </c>
      <c r="I14" s="14">
        <v>5</v>
      </c>
      <c r="J14" s="14">
        <v>0.1</v>
      </c>
      <c r="K14" s="14">
        <f t="shared" si="2"/>
        <v>0.21979659964288487</v>
      </c>
      <c r="L14" s="14">
        <v>13</v>
      </c>
      <c r="M14" s="14">
        <f t="shared" si="3"/>
        <v>9.1</v>
      </c>
      <c r="N14" s="14">
        <f t="shared" si="4"/>
        <v>18</v>
      </c>
      <c r="O14" s="28">
        <f t="shared" si="5"/>
        <v>-4.1172958370852673</v>
      </c>
      <c r="P14" s="14">
        <f t="shared" si="6"/>
        <v>59.145591975134217</v>
      </c>
      <c r="Q14" s="31">
        <f t="shared" si="7"/>
        <v>27.514148069024476</v>
      </c>
      <c r="R14" s="31" t="b">
        <f t="shared" si="16"/>
        <v>1</v>
      </c>
      <c r="S14" s="14">
        <f t="shared" si="8"/>
        <v>6.8217765235167462</v>
      </c>
      <c r="T14" s="14">
        <f t="shared" si="9"/>
        <v>8.8258634522790089</v>
      </c>
      <c r="U14" s="14">
        <f t="shared" si="10"/>
        <v>9.0052944328923891E-3</v>
      </c>
      <c r="V14" s="14">
        <f t="shared" si="11"/>
        <v>2.969908328613441E-3</v>
      </c>
      <c r="W14" s="34">
        <f t="shared" si="12"/>
        <v>5.9876013807529148E-3</v>
      </c>
      <c r="X14" s="14" t="b">
        <f t="shared" si="13"/>
        <v>0</v>
      </c>
      <c r="Y14" s="14" t="b">
        <f t="shared" si="14"/>
        <v>1</v>
      </c>
      <c r="Z14" s="14" t="b">
        <f t="shared" si="15"/>
        <v>0</v>
      </c>
      <c r="AA14" s="16"/>
      <c r="AB14" s="14"/>
      <c r="AC14" s="14"/>
      <c r="AD14" s="14"/>
    </row>
    <row r="15" spans="1:30" s="12" customFormat="1" x14ac:dyDescent="0.25">
      <c r="A15" s="12">
        <v>14.1</v>
      </c>
      <c r="B15" s="12" t="s">
        <v>39</v>
      </c>
      <c r="C15" s="33" t="s">
        <v>774</v>
      </c>
      <c r="D15" s="12" t="s">
        <v>38</v>
      </c>
      <c r="E15" s="12" t="b">
        <v>1</v>
      </c>
      <c r="F15" s="25">
        <f t="shared" si="0"/>
        <v>140</v>
      </c>
      <c r="G15" s="14">
        <v>17</v>
      </c>
      <c r="H15" s="14">
        <f t="shared" si="1"/>
        <v>38.885571794694194</v>
      </c>
      <c r="I15" s="14">
        <v>73</v>
      </c>
      <c r="J15" s="14">
        <v>4</v>
      </c>
      <c r="K15" s="14">
        <f t="shared" si="2"/>
        <v>8.7918639857153948</v>
      </c>
      <c r="L15" s="14">
        <v>46</v>
      </c>
      <c r="M15" s="14">
        <f t="shared" si="3"/>
        <v>21</v>
      </c>
      <c r="N15" s="14">
        <f t="shared" si="4"/>
        <v>119</v>
      </c>
      <c r="O15" s="14">
        <f t="shared" si="5"/>
        <v>1.8773029849071323</v>
      </c>
      <c r="P15" s="14">
        <f t="shared" si="6"/>
        <v>5.2321100593387966</v>
      </c>
      <c r="Q15" s="31">
        <f t="shared" si="7"/>
        <v>3.5547065221229643</v>
      </c>
      <c r="R15" s="31" t="b">
        <f t="shared" si="16"/>
        <v>1</v>
      </c>
      <c r="S15" s="14">
        <f t="shared" si="8"/>
        <v>6.294588669174118</v>
      </c>
      <c r="T15" s="14">
        <f t="shared" si="9"/>
        <v>16.076113225019071</v>
      </c>
      <c r="U15" s="14">
        <f t="shared" si="10"/>
        <v>1.211071176515153E-2</v>
      </c>
      <c r="V15" s="14">
        <f t="shared" si="11"/>
        <v>6.0846714835654035E-5</v>
      </c>
      <c r="W15" s="34">
        <f t="shared" si="12"/>
        <v>6.0857792399935922E-3</v>
      </c>
      <c r="X15" s="14" t="b">
        <f t="shared" si="13"/>
        <v>0</v>
      </c>
      <c r="Y15" s="14" t="b">
        <f t="shared" si="14"/>
        <v>1</v>
      </c>
      <c r="Z15" s="14" t="b">
        <f t="shared" si="15"/>
        <v>0</v>
      </c>
      <c r="AA15" s="16"/>
      <c r="AB15" s="14"/>
      <c r="AC15" s="14"/>
      <c r="AD15" s="14"/>
    </row>
    <row r="16" spans="1:30" s="12" customFormat="1" x14ac:dyDescent="0.25">
      <c r="A16" s="12">
        <v>15.1</v>
      </c>
      <c r="B16" s="12" t="s">
        <v>40</v>
      </c>
      <c r="C16" s="33" t="s">
        <v>775</v>
      </c>
      <c r="D16" s="12" t="s">
        <v>34</v>
      </c>
      <c r="E16" s="12" t="b">
        <v>1</v>
      </c>
      <c r="F16" s="25">
        <f t="shared" si="0"/>
        <v>147</v>
      </c>
      <c r="G16" s="14">
        <v>14</v>
      </c>
      <c r="H16" s="14">
        <f t="shared" si="1"/>
        <v>32.023412066218746</v>
      </c>
      <c r="I16" s="14">
        <v>65</v>
      </c>
      <c r="J16" s="14">
        <v>11</v>
      </c>
      <c r="K16" s="14">
        <f t="shared" si="2"/>
        <v>24.177625960717339</v>
      </c>
      <c r="L16" s="14">
        <v>57</v>
      </c>
      <c r="M16" s="14">
        <f t="shared" si="3"/>
        <v>25</v>
      </c>
      <c r="N16" s="14">
        <f t="shared" si="4"/>
        <v>122</v>
      </c>
      <c r="O16" s="14">
        <f t="shared" si="5"/>
        <v>2.0297649690042867</v>
      </c>
      <c r="P16" s="14">
        <f t="shared" si="6"/>
        <v>2.3575515682396153</v>
      </c>
      <c r="Q16" s="31">
        <f t="shared" si="7"/>
        <v>2.193658268621951</v>
      </c>
      <c r="R16" s="31" t="b">
        <f t="shared" si="16"/>
        <v>1</v>
      </c>
      <c r="S16" s="14">
        <f t="shared" si="8"/>
        <v>6.7643085653253365</v>
      </c>
      <c r="T16" s="14">
        <f t="shared" si="9"/>
        <v>8.2526441538939252</v>
      </c>
      <c r="U16" s="14">
        <f t="shared" si="10"/>
        <v>9.2998949670194692E-3</v>
      </c>
      <c r="V16" s="14">
        <f t="shared" si="11"/>
        <v>4.0692683360184657E-3</v>
      </c>
      <c r="W16" s="34">
        <f t="shared" si="12"/>
        <v>6.6845816515189675E-3</v>
      </c>
      <c r="X16" s="14" t="b">
        <f t="shared" si="13"/>
        <v>0</v>
      </c>
      <c r="Y16" s="14" t="b">
        <f t="shared" si="14"/>
        <v>1</v>
      </c>
      <c r="Z16" s="14" t="b">
        <f t="shared" si="15"/>
        <v>0</v>
      </c>
      <c r="AA16" s="16"/>
      <c r="AB16" s="14"/>
      <c r="AC16" s="14"/>
      <c r="AD16" s="14"/>
    </row>
    <row r="17" spans="1:30" s="12" customFormat="1" x14ac:dyDescent="0.25">
      <c r="A17" s="12">
        <v>5</v>
      </c>
      <c r="B17" s="12" t="s">
        <v>787</v>
      </c>
      <c r="C17" s="33" t="s">
        <v>782</v>
      </c>
      <c r="D17" s="12" t="s">
        <v>17</v>
      </c>
      <c r="F17" s="25">
        <f t="shared" si="0"/>
        <v>305</v>
      </c>
      <c r="G17" s="14">
        <v>51</v>
      </c>
      <c r="H17" s="14">
        <f t="shared" si="1"/>
        <v>116.65671538408257</v>
      </c>
      <c r="I17" s="14">
        <v>170</v>
      </c>
      <c r="J17" s="14">
        <v>16</v>
      </c>
      <c r="K17" s="14">
        <f t="shared" si="2"/>
        <v>35.167455942861579</v>
      </c>
      <c r="L17" s="14">
        <v>68</v>
      </c>
      <c r="M17" s="14">
        <f t="shared" si="3"/>
        <v>67</v>
      </c>
      <c r="N17" s="14">
        <f t="shared" si="4"/>
        <v>238</v>
      </c>
      <c r="O17" s="14">
        <f t="shared" si="5"/>
        <v>1.4572671572338469</v>
      </c>
      <c r="P17" s="14">
        <f t="shared" si="6"/>
        <v>1.9336058914947725</v>
      </c>
      <c r="Q17" s="31">
        <f t="shared" si="7"/>
        <v>1.6954365243643097</v>
      </c>
      <c r="R17" s="31" t="b">
        <f t="shared" si="16"/>
        <v>0</v>
      </c>
      <c r="S17" s="14">
        <f t="shared" si="8"/>
        <v>6.2057652888761368</v>
      </c>
      <c r="T17" s="14">
        <f t="shared" si="9"/>
        <v>6.5181366725882981</v>
      </c>
      <c r="U17" s="14">
        <f t="shared" si="10"/>
        <v>1.2733488487861086E-2</v>
      </c>
      <c r="V17" s="14">
        <f t="shared" si="11"/>
        <v>1.0677982036038515E-2</v>
      </c>
      <c r="W17" s="34">
        <f t="shared" si="12"/>
        <v>1.17057352619498E-2</v>
      </c>
      <c r="X17" s="14" t="b">
        <f t="shared" si="13"/>
        <v>0</v>
      </c>
      <c r="Y17" s="14" t="b">
        <f t="shared" si="14"/>
        <v>0</v>
      </c>
      <c r="Z17" s="14" t="b">
        <f t="shared" si="15"/>
        <v>0</v>
      </c>
      <c r="AA17" s="16"/>
      <c r="AB17" s="14"/>
      <c r="AC17" s="14"/>
      <c r="AD17" s="14"/>
    </row>
    <row r="18" spans="1:30" s="12" customFormat="1" x14ac:dyDescent="0.25">
      <c r="A18" s="12">
        <v>18</v>
      </c>
      <c r="B18" s="12" t="s">
        <v>47</v>
      </c>
      <c r="C18" s="33" t="s">
        <v>783</v>
      </c>
      <c r="D18" s="12" t="s">
        <v>48</v>
      </c>
      <c r="F18" s="25">
        <f t="shared" si="0"/>
        <v>109</v>
      </c>
      <c r="G18" s="14">
        <v>9</v>
      </c>
      <c r="H18" s="14">
        <f t="shared" si="1"/>
        <v>20.586479185426334</v>
      </c>
      <c r="I18" s="14">
        <v>43</v>
      </c>
      <c r="J18" s="14">
        <v>8</v>
      </c>
      <c r="K18" s="14">
        <f t="shared" si="2"/>
        <v>17.58372797143079</v>
      </c>
      <c r="L18" s="14">
        <v>49</v>
      </c>
      <c r="M18" s="14">
        <f t="shared" si="3"/>
        <v>17</v>
      </c>
      <c r="N18" s="14">
        <f t="shared" si="4"/>
        <v>92</v>
      </c>
      <c r="O18" s="14">
        <f t="shared" si="5"/>
        <v>2.0887495920351808</v>
      </c>
      <c r="P18" s="14">
        <f t="shared" si="6"/>
        <v>2.7866673142130547</v>
      </c>
      <c r="Q18" s="31">
        <f t="shared" si="7"/>
        <v>2.4377084531241175</v>
      </c>
      <c r="R18" s="31" t="b">
        <f t="shared" si="16"/>
        <v>1</v>
      </c>
      <c r="S18" s="14">
        <f t="shared" si="8"/>
        <v>4.7430590574513189</v>
      </c>
      <c r="T18" s="14">
        <f t="shared" si="9"/>
        <v>9.220528177858796</v>
      </c>
      <c r="U18" s="14">
        <f t="shared" si="10"/>
        <v>2.9416719834341045E-2</v>
      </c>
      <c r="V18" s="14">
        <f t="shared" si="11"/>
        <v>2.3931649694992575E-3</v>
      </c>
      <c r="W18" s="34">
        <f t="shared" si="12"/>
        <v>1.5904942401920152E-2</v>
      </c>
      <c r="X18" s="14" t="b">
        <f t="shared" si="13"/>
        <v>0</v>
      </c>
      <c r="Y18" s="14" t="b">
        <f t="shared" si="14"/>
        <v>1</v>
      </c>
      <c r="Z18" s="14" t="b">
        <f t="shared" si="15"/>
        <v>0</v>
      </c>
      <c r="AA18" s="29"/>
      <c r="AB18" s="14"/>
      <c r="AC18" s="14"/>
      <c r="AD18" s="14"/>
    </row>
    <row r="19" spans="1:30" s="12" customFormat="1" x14ac:dyDescent="0.25">
      <c r="A19" s="12">
        <v>98</v>
      </c>
      <c r="B19" s="12" t="s">
        <v>234</v>
      </c>
      <c r="C19" s="33" t="s">
        <v>235</v>
      </c>
      <c r="D19" s="12" t="s">
        <v>236</v>
      </c>
      <c r="E19" s="12" t="b">
        <v>1</v>
      </c>
      <c r="F19" s="25">
        <f t="shared" si="0"/>
        <v>65</v>
      </c>
      <c r="G19" s="14">
        <v>4</v>
      </c>
      <c r="H19" s="14">
        <f t="shared" si="1"/>
        <v>9.1495463046339278</v>
      </c>
      <c r="I19" s="14">
        <v>25</v>
      </c>
      <c r="J19" s="14">
        <v>4</v>
      </c>
      <c r="K19" s="14">
        <f t="shared" si="2"/>
        <v>8.7918639857153948</v>
      </c>
      <c r="L19" s="14">
        <v>32</v>
      </c>
      <c r="M19" s="14">
        <f t="shared" si="3"/>
        <v>8</v>
      </c>
      <c r="N19" s="14">
        <f t="shared" si="4"/>
        <v>57</v>
      </c>
      <c r="O19" s="14">
        <f t="shared" si="5"/>
        <v>2.732375919813463</v>
      </c>
      <c r="P19" s="14">
        <f t="shared" si="6"/>
        <v>3.6397287369313367</v>
      </c>
      <c r="Q19" s="31">
        <f t="shared" si="7"/>
        <v>3.1860523283723996</v>
      </c>
      <c r="R19" s="31" t="b">
        <f t="shared" si="16"/>
        <v>1</v>
      </c>
      <c r="S19" s="14">
        <f t="shared" si="8"/>
        <v>4.4091497322078794</v>
      </c>
      <c r="T19" s="14">
        <f t="shared" si="9"/>
        <v>8.2430467707745265</v>
      </c>
      <c r="U19" s="14">
        <f t="shared" si="10"/>
        <v>3.5746654263260041E-2</v>
      </c>
      <c r="V19" s="14">
        <f t="shared" si="11"/>
        <v>4.0908406280210086E-3</v>
      </c>
      <c r="W19" s="34">
        <f t="shared" si="12"/>
        <v>1.9918747445640525E-2</v>
      </c>
      <c r="X19" s="14" t="b">
        <f t="shared" si="13"/>
        <v>0</v>
      </c>
      <c r="Y19" s="14" t="b">
        <f t="shared" si="14"/>
        <v>1</v>
      </c>
      <c r="Z19" s="14" t="b">
        <f t="shared" si="15"/>
        <v>0</v>
      </c>
      <c r="AA19" s="16"/>
      <c r="AB19" s="14"/>
      <c r="AC19" s="14"/>
      <c r="AD19" s="14"/>
    </row>
    <row r="20" spans="1:30" s="12" customFormat="1" x14ac:dyDescent="0.25">
      <c r="A20" s="12">
        <v>100</v>
      </c>
      <c r="B20" s="12" t="s">
        <v>239</v>
      </c>
      <c r="C20" s="33" t="s">
        <v>784</v>
      </c>
      <c r="D20" s="12" t="s">
        <v>240</v>
      </c>
      <c r="F20" s="25">
        <f t="shared" si="0"/>
        <v>17.2</v>
      </c>
      <c r="G20" s="14">
        <v>0.1</v>
      </c>
      <c r="H20" s="14">
        <f t="shared" si="1"/>
        <v>0.22873865761584822</v>
      </c>
      <c r="I20" s="14">
        <v>9</v>
      </c>
      <c r="J20" s="14">
        <v>0.1</v>
      </c>
      <c r="K20" s="14">
        <f t="shared" si="2"/>
        <v>0.21979659964288487</v>
      </c>
      <c r="L20" s="14">
        <v>8</v>
      </c>
      <c r="M20" s="14">
        <f t="shared" si="3"/>
        <v>0.2</v>
      </c>
      <c r="N20" s="14">
        <f t="shared" si="4"/>
        <v>17</v>
      </c>
      <c r="O20" s="14">
        <f t="shared" si="5"/>
        <v>39.346213245313862</v>
      </c>
      <c r="P20" s="14">
        <f t="shared" si="6"/>
        <v>36.397287369313368</v>
      </c>
      <c r="Q20" s="31">
        <f t="shared" si="7"/>
        <v>37.871750307313619</v>
      </c>
      <c r="R20" s="31" t="b">
        <f t="shared" si="16"/>
        <v>1</v>
      </c>
      <c r="S20" s="14">
        <f t="shared" si="8"/>
        <v>5.6723410125414375</v>
      </c>
      <c r="T20" s="14">
        <f t="shared" si="9"/>
        <v>5.1612708084867336</v>
      </c>
      <c r="U20" s="14">
        <f t="shared" si="10"/>
        <v>1.7234441746488919E-2</v>
      </c>
      <c r="V20" s="14">
        <f t="shared" si="11"/>
        <v>2.3095992108220598E-2</v>
      </c>
      <c r="W20" s="34">
        <f t="shared" si="12"/>
        <v>2.0165216927354759E-2</v>
      </c>
      <c r="X20" s="14" t="b">
        <f t="shared" si="13"/>
        <v>0</v>
      </c>
      <c r="Y20" s="14" t="b">
        <f t="shared" si="14"/>
        <v>0</v>
      </c>
      <c r="Z20" s="14" t="b">
        <f t="shared" si="15"/>
        <v>1</v>
      </c>
      <c r="AA20" s="16"/>
      <c r="AB20" s="14"/>
      <c r="AC20" s="14"/>
      <c r="AD20" s="14"/>
    </row>
    <row r="21" spans="1:30" s="12" customFormat="1" x14ac:dyDescent="0.25">
      <c r="A21" s="12">
        <v>86</v>
      </c>
      <c r="B21" s="12" t="s">
        <v>205</v>
      </c>
      <c r="C21" s="33" t="s">
        <v>206</v>
      </c>
      <c r="D21" s="12" t="s">
        <v>103</v>
      </c>
      <c r="F21" s="25">
        <f t="shared" si="0"/>
        <v>21.2</v>
      </c>
      <c r="G21" s="14">
        <v>0.1</v>
      </c>
      <c r="H21" s="14">
        <f t="shared" si="1"/>
        <v>0.22873865761584822</v>
      </c>
      <c r="I21" s="14">
        <v>15</v>
      </c>
      <c r="J21" s="14">
        <v>0.1</v>
      </c>
      <c r="K21" s="14">
        <f t="shared" si="2"/>
        <v>0.21979659964288487</v>
      </c>
      <c r="L21" s="14">
        <v>6</v>
      </c>
      <c r="M21" s="14">
        <f t="shared" si="3"/>
        <v>0.2</v>
      </c>
      <c r="N21" s="14">
        <f t="shared" si="4"/>
        <v>21</v>
      </c>
      <c r="O21" s="14">
        <f t="shared" si="5"/>
        <v>65.577022075523104</v>
      </c>
      <c r="P21" s="14">
        <f t="shared" si="6"/>
        <v>27.297965526985024</v>
      </c>
      <c r="Q21" s="31">
        <f t="shared" si="7"/>
        <v>46.437493801254064</v>
      </c>
      <c r="R21" s="31" t="b">
        <f t="shared" si="16"/>
        <v>1</v>
      </c>
      <c r="S21" s="14">
        <f t="shared" si="8"/>
        <v>9.9358662683516741</v>
      </c>
      <c r="T21" s="14">
        <f t="shared" si="9"/>
        <v>3.715462413179921</v>
      </c>
      <c r="U21" s="14">
        <f t="shared" si="10"/>
        <v>1.6208913658726091E-3</v>
      </c>
      <c r="V21" s="14">
        <f t="shared" si="11"/>
        <v>5.3910690104804149E-2</v>
      </c>
      <c r="W21" s="34">
        <f t="shared" si="12"/>
        <v>2.7765790735338379E-2</v>
      </c>
      <c r="X21" s="14" t="b">
        <f t="shared" si="13"/>
        <v>0</v>
      </c>
      <c r="Y21" s="14" t="b">
        <f t="shared" si="14"/>
        <v>1</v>
      </c>
      <c r="Z21" s="14" t="b">
        <f t="shared" si="15"/>
        <v>1</v>
      </c>
      <c r="AA21" s="29"/>
      <c r="AB21" s="36"/>
      <c r="AC21" s="14"/>
      <c r="AD21" s="14"/>
    </row>
    <row r="22" spans="1:30" s="12" customFormat="1" x14ac:dyDescent="0.25">
      <c r="A22" s="12">
        <v>82</v>
      </c>
      <c r="B22" s="12" t="s">
        <v>198</v>
      </c>
      <c r="C22" s="33" t="s">
        <v>776</v>
      </c>
      <c r="D22" s="12" t="s">
        <v>153</v>
      </c>
      <c r="F22" s="25">
        <f t="shared" si="0"/>
        <v>22.1</v>
      </c>
      <c r="G22" s="14">
        <v>1</v>
      </c>
      <c r="H22" s="14">
        <f t="shared" si="1"/>
        <v>2.287386576158482</v>
      </c>
      <c r="I22" s="14">
        <v>14</v>
      </c>
      <c r="J22" s="14">
        <v>0.1</v>
      </c>
      <c r="K22" s="14">
        <f t="shared" si="2"/>
        <v>0.21979659964288487</v>
      </c>
      <c r="L22" s="14">
        <v>7</v>
      </c>
      <c r="M22" s="14">
        <f t="shared" si="3"/>
        <v>1.1000000000000001</v>
      </c>
      <c r="N22" s="14">
        <f t="shared" si="4"/>
        <v>21</v>
      </c>
      <c r="O22" s="14">
        <f t="shared" si="5"/>
        <v>6.1205220603821573</v>
      </c>
      <c r="P22" s="14">
        <f t="shared" si="6"/>
        <v>31.847626448149196</v>
      </c>
      <c r="Q22" s="31">
        <f t="shared" si="7"/>
        <v>18.984074254265678</v>
      </c>
      <c r="R22" s="31" t="b">
        <f t="shared" si="16"/>
        <v>1</v>
      </c>
      <c r="S22" s="14">
        <f t="shared" si="8"/>
        <v>5.2000790213933215</v>
      </c>
      <c r="T22" s="14">
        <f t="shared" si="9"/>
        <v>4.4362231153936591</v>
      </c>
      <c r="U22" s="14">
        <f t="shared" si="10"/>
        <v>2.2585861384667238E-2</v>
      </c>
      <c r="V22" s="14">
        <f t="shared" si="11"/>
        <v>3.518400119533998E-2</v>
      </c>
      <c r="W22" s="34">
        <f t="shared" si="12"/>
        <v>2.8884931290003607E-2</v>
      </c>
      <c r="X22" s="14" t="b">
        <f t="shared" si="13"/>
        <v>0</v>
      </c>
      <c r="Y22" s="14" t="b">
        <f t="shared" si="14"/>
        <v>0</v>
      </c>
      <c r="Z22" s="14" t="b">
        <f t="shared" si="15"/>
        <v>1</v>
      </c>
      <c r="AA22" s="16"/>
      <c r="AB22" s="14"/>
      <c r="AC22" s="14"/>
      <c r="AD22" s="14"/>
    </row>
    <row r="23" spans="1:30" s="12" customFormat="1" x14ac:dyDescent="0.25">
      <c r="A23" s="12">
        <v>64</v>
      </c>
      <c r="B23" s="12" t="s">
        <v>798</v>
      </c>
      <c r="C23" s="33" t="s">
        <v>799</v>
      </c>
      <c r="D23" s="12" t="s">
        <v>150</v>
      </c>
      <c r="F23" s="25">
        <f t="shared" si="0"/>
        <v>28.2</v>
      </c>
      <c r="G23" s="14">
        <v>0.1</v>
      </c>
      <c r="H23" s="14">
        <f t="shared" si="1"/>
        <v>0.22873865761584822</v>
      </c>
      <c r="I23" s="14">
        <v>6</v>
      </c>
      <c r="J23" s="14">
        <v>0.1</v>
      </c>
      <c r="K23" s="14">
        <f t="shared" si="2"/>
        <v>0.21979659964288487</v>
      </c>
      <c r="L23" s="14">
        <v>22</v>
      </c>
      <c r="M23" s="14">
        <f t="shared" si="3"/>
        <v>0.2</v>
      </c>
      <c r="N23" s="14">
        <f t="shared" si="4"/>
        <v>28</v>
      </c>
      <c r="O23" s="14">
        <f t="shared" si="5"/>
        <v>26.230808830209241</v>
      </c>
      <c r="P23" s="14">
        <f t="shared" si="6"/>
        <v>100.09254026561176</v>
      </c>
      <c r="Q23" s="31">
        <f t="shared" si="7"/>
        <v>63.161674547910501</v>
      </c>
      <c r="R23" s="31" t="b">
        <f t="shared" si="16"/>
        <v>1</v>
      </c>
      <c r="S23" s="14">
        <f t="shared" si="8"/>
        <v>3.5727591145259794</v>
      </c>
      <c r="T23" s="14">
        <f t="shared" si="9"/>
        <v>15.505183520202991</v>
      </c>
      <c r="U23" s="14">
        <f t="shared" si="10"/>
        <v>5.8734644518532018E-2</v>
      </c>
      <c r="V23" s="14">
        <f t="shared" si="11"/>
        <v>8.2279316654024131E-5</v>
      </c>
      <c r="W23" s="34">
        <f t="shared" si="12"/>
        <v>2.9408461917593023E-2</v>
      </c>
      <c r="X23" s="14" t="b">
        <f t="shared" si="13"/>
        <v>0</v>
      </c>
      <c r="Y23" s="14" t="b">
        <f t="shared" si="14"/>
        <v>1</v>
      </c>
      <c r="Z23" s="14" t="b">
        <f t="shared" si="15"/>
        <v>1</v>
      </c>
      <c r="AA23" s="16"/>
      <c r="AB23" s="14"/>
      <c r="AC23" s="14"/>
      <c r="AD23" s="14"/>
    </row>
    <row r="24" spans="1:30" s="12" customFormat="1" x14ac:dyDescent="0.25">
      <c r="A24" s="12">
        <v>92</v>
      </c>
      <c r="B24" s="12" t="s">
        <v>219</v>
      </c>
      <c r="C24" s="33" t="s">
        <v>220</v>
      </c>
      <c r="D24" s="12" t="s">
        <v>38</v>
      </c>
      <c r="F24" s="25">
        <f t="shared" si="0"/>
        <v>19.2</v>
      </c>
      <c r="G24" s="14">
        <v>0.1</v>
      </c>
      <c r="H24" s="14">
        <f t="shared" si="1"/>
        <v>0.22873865761584822</v>
      </c>
      <c r="I24" s="14">
        <v>6</v>
      </c>
      <c r="J24" s="14">
        <v>0.1</v>
      </c>
      <c r="K24" s="14">
        <f t="shared" si="2"/>
        <v>0.21979659964288487</v>
      </c>
      <c r="L24" s="14">
        <v>13</v>
      </c>
      <c r="M24" s="14">
        <f t="shared" si="3"/>
        <v>0.2</v>
      </c>
      <c r="N24" s="14">
        <f t="shared" si="4"/>
        <v>19</v>
      </c>
      <c r="O24" s="14">
        <f t="shared" si="5"/>
        <v>26.230808830209241</v>
      </c>
      <c r="P24" s="14">
        <f t="shared" si="6"/>
        <v>59.145591975134217</v>
      </c>
      <c r="Q24" s="31">
        <f t="shared" si="7"/>
        <v>42.688200402671725</v>
      </c>
      <c r="R24" s="31" t="b">
        <f t="shared" si="16"/>
        <v>1</v>
      </c>
      <c r="S24" s="14">
        <f t="shared" si="8"/>
        <v>3.5727591145259794</v>
      </c>
      <c r="T24" s="14">
        <f t="shared" si="9"/>
        <v>8.8258634522790089</v>
      </c>
      <c r="U24" s="14">
        <f t="shared" si="10"/>
        <v>5.8734644518532018E-2</v>
      </c>
      <c r="V24" s="14">
        <f t="shared" si="11"/>
        <v>2.969908328613441E-3</v>
      </c>
      <c r="W24" s="34">
        <f t="shared" si="12"/>
        <v>3.085227642357273E-2</v>
      </c>
      <c r="X24" s="14" t="b">
        <f t="shared" si="13"/>
        <v>0</v>
      </c>
      <c r="Y24" s="14" t="b">
        <f t="shared" si="14"/>
        <v>1</v>
      </c>
      <c r="Z24" s="14" t="b">
        <f t="shared" si="15"/>
        <v>1</v>
      </c>
      <c r="AA24" s="29"/>
      <c r="AB24" s="14"/>
      <c r="AC24" s="14"/>
      <c r="AD24" s="14"/>
    </row>
    <row r="25" spans="1:30" s="12" customFormat="1" x14ac:dyDescent="0.25">
      <c r="A25" s="12">
        <v>25</v>
      </c>
      <c r="B25" s="12" t="s">
        <v>65</v>
      </c>
      <c r="C25" s="33" t="s">
        <v>785</v>
      </c>
      <c r="D25" s="12" t="s">
        <v>66</v>
      </c>
      <c r="F25" s="25">
        <f t="shared" si="0"/>
        <v>84</v>
      </c>
      <c r="G25" s="14">
        <v>11</v>
      </c>
      <c r="H25" s="14">
        <f t="shared" si="1"/>
        <v>25.161252337743299</v>
      </c>
      <c r="I25" s="14">
        <v>46</v>
      </c>
      <c r="J25" s="14">
        <v>3</v>
      </c>
      <c r="K25" s="14">
        <f t="shared" si="2"/>
        <v>6.5938979892865461</v>
      </c>
      <c r="L25" s="14">
        <v>24</v>
      </c>
      <c r="M25" s="14">
        <f t="shared" si="3"/>
        <v>14</v>
      </c>
      <c r="N25" s="14">
        <f t="shared" si="4"/>
        <v>70</v>
      </c>
      <c r="O25" s="14">
        <f t="shared" si="5"/>
        <v>1.828207888166099</v>
      </c>
      <c r="P25" s="14">
        <f t="shared" si="6"/>
        <v>3.6397287369313367</v>
      </c>
      <c r="Q25" s="31">
        <f t="shared" si="7"/>
        <v>2.733968312548718</v>
      </c>
      <c r="R25" s="31" t="b">
        <f t="shared" si="16"/>
        <v>1</v>
      </c>
      <c r="S25" s="14">
        <f t="shared" si="8"/>
        <v>3.6701902774511836</v>
      </c>
      <c r="T25" s="14">
        <f t="shared" si="9"/>
        <v>6.1709786665742286</v>
      </c>
      <c r="U25" s="14">
        <f t="shared" si="10"/>
        <v>5.5393859950608915E-2</v>
      </c>
      <c r="V25" s="14">
        <f t="shared" si="11"/>
        <v>1.2986274997718426E-2</v>
      </c>
      <c r="W25" s="34">
        <f t="shared" si="12"/>
        <v>3.4190067474163671E-2</v>
      </c>
      <c r="X25" s="14" t="b">
        <f t="shared" si="13"/>
        <v>0</v>
      </c>
      <c r="Y25" s="14" t="b">
        <f t="shared" si="14"/>
        <v>0</v>
      </c>
      <c r="Z25" s="14" t="b">
        <f t="shared" si="15"/>
        <v>0</v>
      </c>
      <c r="AA25" s="16"/>
      <c r="AB25" s="14"/>
      <c r="AC25" s="14"/>
      <c r="AD25" s="14"/>
    </row>
    <row r="26" spans="1:30" s="12" customFormat="1" x14ac:dyDescent="0.25">
      <c r="A26" s="12">
        <v>104</v>
      </c>
      <c r="B26" s="12" t="s">
        <v>247</v>
      </c>
      <c r="C26" s="33" t="s">
        <v>772</v>
      </c>
      <c r="D26" s="12" t="s">
        <v>248</v>
      </c>
      <c r="F26" s="25">
        <f t="shared" si="0"/>
        <v>16.2</v>
      </c>
      <c r="G26" s="14">
        <v>0.1</v>
      </c>
      <c r="H26" s="14">
        <f t="shared" si="1"/>
        <v>0.22873865761584822</v>
      </c>
      <c r="I26" s="14">
        <v>6</v>
      </c>
      <c r="J26" s="14">
        <v>0.1</v>
      </c>
      <c r="K26" s="14">
        <f t="shared" si="2"/>
        <v>0.21979659964288487</v>
      </c>
      <c r="L26" s="14">
        <v>10</v>
      </c>
      <c r="M26" s="14">
        <f t="shared" si="3"/>
        <v>0.2</v>
      </c>
      <c r="N26" s="14">
        <f t="shared" si="4"/>
        <v>16</v>
      </c>
      <c r="O26" s="14">
        <f t="shared" si="5"/>
        <v>26.230808830209241</v>
      </c>
      <c r="P26" s="14">
        <f t="shared" si="6"/>
        <v>45.496609211641704</v>
      </c>
      <c r="Q26" s="31">
        <f t="shared" si="7"/>
        <v>35.863709020925469</v>
      </c>
      <c r="R26" s="31" t="b">
        <f t="shared" si="16"/>
        <v>1</v>
      </c>
      <c r="S26" s="14">
        <f t="shared" si="8"/>
        <v>3.5727591145259794</v>
      </c>
      <c r="T26" s="14">
        <f t="shared" si="9"/>
        <v>6.6207101491454523</v>
      </c>
      <c r="U26" s="14">
        <f t="shared" si="10"/>
        <v>5.8734644518532018E-2</v>
      </c>
      <c r="V26" s="14">
        <f t="shared" si="11"/>
        <v>1.007996336798996E-2</v>
      </c>
      <c r="W26" s="34">
        <f t="shared" si="12"/>
        <v>3.440730394326099E-2</v>
      </c>
      <c r="X26" s="14" t="b">
        <f t="shared" si="13"/>
        <v>0</v>
      </c>
      <c r="Y26" s="14" t="b">
        <f t="shared" si="14"/>
        <v>0</v>
      </c>
      <c r="Z26" s="14" t="b">
        <f t="shared" si="15"/>
        <v>1</v>
      </c>
      <c r="AA26" s="16"/>
      <c r="AB26" s="14"/>
      <c r="AC26" s="14"/>
      <c r="AD26" s="14"/>
    </row>
    <row r="27" spans="1:30" s="12" customFormat="1" x14ac:dyDescent="0.25">
      <c r="A27" s="12">
        <v>111</v>
      </c>
      <c r="B27" s="12" t="s">
        <v>262</v>
      </c>
      <c r="C27" s="33" t="s">
        <v>786</v>
      </c>
      <c r="D27" s="12" t="s">
        <v>211</v>
      </c>
      <c r="F27" s="25">
        <f t="shared" si="0"/>
        <v>14.2</v>
      </c>
      <c r="G27" s="14">
        <v>0.1</v>
      </c>
      <c r="H27" s="14">
        <f t="shared" si="1"/>
        <v>0.22873865761584822</v>
      </c>
      <c r="I27" s="14">
        <v>7</v>
      </c>
      <c r="J27" s="14">
        <v>0.1</v>
      </c>
      <c r="K27" s="14">
        <f t="shared" si="2"/>
        <v>0.21979659964288487</v>
      </c>
      <c r="L27" s="14">
        <v>7</v>
      </c>
      <c r="M27" s="14">
        <f t="shared" si="3"/>
        <v>0.2</v>
      </c>
      <c r="N27" s="14">
        <f t="shared" si="4"/>
        <v>14</v>
      </c>
      <c r="O27" s="14">
        <f t="shared" si="5"/>
        <v>30.602610301910783</v>
      </c>
      <c r="P27" s="14">
        <f t="shared" si="6"/>
        <v>31.847626448149196</v>
      </c>
      <c r="Q27" s="31">
        <f t="shared" si="7"/>
        <v>31.225118375029989</v>
      </c>
      <c r="R27" s="31" t="b">
        <f t="shared" si="16"/>
        <v>1</v>
      </c>
      <c r="S27" s="14">
        <f t="shared" si="8"/>
        <v>4.2686878791137133</v>
      </c>
      <c r="T27" s="14">
        <f t="shared" si="9"/>
        <v>4.4362231153936591</v>
      </c>
      <c r="U27" s="14">
        <f t="shared" si="10"/>
        <v>3.8820896370111602E-2</v>
      </c>
      <c r="V27" s="14">
        <f t="shared" si="11"/>
        <v>3.518400119533998E-2</v>
      </c>
      <c r="W27" s="34">
        <f t="shared" si="12"/>
        <v>3.7002448782725794E-2</v>
      </c>
      <c r="X27" s="14" t="b">
        <f t="shared" si="13"/>
        <v>0</v>
      </c>
      <c r="Y27" s="14" t="b">
        <f t="shared" si="14"/>
        <v>0</v>
      </c>
      <c r="Z27" s="14" t="b">
        <f t="shared" si="15"/>
        <v>1</v>
      </c>
      <c r="AA27" s="29"/>
      <c r="AB27" s="14"/>
      <c r="AC27" s="14"/>
      <c r="AD27" s="14"/>
    </row>
    <row r="28" spans="1:30" s="12" customFormat="1" x14ac:dyDescent="0.25">
      <c r="A28" s="12">
        <v>112</v>
      </c>
      <c r="B28" s="12" t="s">
        <v>263</v>
      </c>
      <c r="C28" s="33" t="s">
        <v>264</v>
      </c>
      <c r="D28" s="12" t="s">
        <v>10</v>
      </c>
      <c r="F28" s="25">
        <f t="shared" si="0"/>
        <v>14.2</v>
      </c>
      <c r="G28" s="14">
        <v>0.1</v>
      </c>
      <c r="H28" s="14">
        <f t="shared" si="1"/>
        <v>0.22873865761584822</v>
      </c>
      <c r="I28" s="14">
        <v>6</v>
      </c>
      <c r="J28" s="14">
        <v>0.1</v>
      </c>
      <c r="K28" s="14">
        <f t="shared" si="2"/>
        <v>0.21979659964288487</v>
      </c>
      <c r="L28" s="14">
        <v>8</v>
      </c>
      <c r="M28" s="14">
        <f t="shared" si="3"/>
        <v>0.2</v>
      </c>
      <c r="N28" s="14">
        <f t="shared" si="4"/>
        <v>14</v>
      </c>
      <c r="O28" s="14">
        <f t="shared" si="5"/>
        <v>26.230808830209241</v>
      </c>
      <c r="P28" s="14">
        <f t="shared" si="6"/>
        <v>36.397287369313368</v>
      </c>
      <c r="Q28" s="31">
        <f t="shared" si="7"/>
        <v>31.314048099761305</v>
      </c>
      <c r="R28" s="31" t="b">
        <f t="shared" si="16"/>
        <v>1</v>
      </c>
      <c r="S28" s="14">
        <f t="shared" si="8"/>
        <v>3.5727591145259794</v>
      </c>
      <c r="T28" s="14">
        <f t="shared" si="9"/>
        <v>5.1612708084867336</v>
      </c>
      <c r="U28" s="14">
        <f t="shared" si="10"/>
        <v>5.8734644518532018E-2</v>
      </c>
      <c r="V28" s="14">
        <f t="shared" si="11"/>
        <v>2.3095992108220598E-2</v>
      </c>
      <c r="W28" s="34">
        <f t="shared" si="12"/>
        <v>4.091531831337631E-2</v>
      </c>
      <c r="X28" s="14" t="b">
        <f t="shared" si="13"/>
        <v>0</v>
      </c>
      <c r="Y28" s="14" t="b">
        <f t="shared" si="14"/>
        <v>0</v>
      </c>
      <c r="Z28" s="14" t="b">
        <f t="shared" si="15"/>
        <v>1</v>
      </c>
      <c r="AA28" s="16"/>
      <c r="AB28" s="14"/>
      <c r="AC28" s="14"/>
      <c r="AD28" s="14"/>
    </row>
    <row r="29" spans="1:30" s="12" customFormat="1" x14ac:dyDescent="0.25">
      <c r="A29" s="12">
        <v>88</v>
      </c>
      <c r="B29" s="12" t="s">
        <v>210</v>
      </c>
      <c r="C29" s="33" t="s">
        <v>777</v>
      </c>
      <c r="D29" s="12" t="s">
        <v>211</v>
      </c>
      <c r="F29" s="25">
        <f t="shared" si="0"/>
        <v>21.200000000000003</v>
      </c>
      <c r="G29" s="14">
        <v>0.1</v>
      </c>
      <c r="H29" s="14">
        <f t="shared" si="1"/>
        <v>0.22873865761584822</v>
      </c>
      <c r="I29" s="14">
        <v>16</v>
      </c>
      <c r="J29" s="14">
        <v>0.1</v>
      </c>
      <c r="K29" s="14">
        <f t="shared" si="2"/>
        <v>0.21979659964288487</v>
      </c>
      <c r="L29" s="14">
        <v>5</v>
      </c>
      <c r="M29" s="14">
        <f t="shared" si="3"/>
        <v>0.2</v>
      </c>
      <c r="N29" s="14">
        <f t="shared" si="4"/>
        <v>21</v>
      </c>
      <c r="O29" s="14">
        <f t="shared" si="5"/>
        <v>69.948823547224649</v>
      </c>
      <c r="P29" s="14">
        <f t="shared" si="6"/>
        <v>22.748304605820852</v>
      </c>
      <c r="Q29" s="31">
        <f t="shared" si="7"/>
        <v>46.348564076522749</v>
      </c>
      <c r="R29" s="31" t="b">
        <f t="shared" si="16"/>
        <v>1</v>
      </c>
      <c r="S29" s="14">
        <f t="shared" si="8"/>
        <v>10.651190693170065</v>
      </c>
      <c r="T29" s="14">
        <f t="shared" si="9"/>
        <v>3.0004639137769118</v>
      </c>
      <c r="U29" s="14">
        <f t="shared" si="10"/>
        <v>1.1000006648194107E-3</v>
      </c>
      <c r="V29" s="14">
        <f t="shared" si="11"/>
        <v>8.3240678223644865E-2</v>
      </c>
      <c r="W29" s="34">
        <f t="shared" si="12"/>
        <v>4.2170339444232138E-2</v>
      </c>
      <c r="X29" s="14" t="b">
        <f t="shared" si="13"/>
        <v>0</v>
      </c>
      <c r="Y29" s="14" t="b">
        <f t="shared" si="14"/>
        <v>1</v>
      </c>
      <c r="Z29" s="14" t="b">
        <f t="shared" si="15"/>
        <v>1</v>
      </c>
      <c r="AA29" s="16"/>
      <c r="AB29" s="14"/>
      <c r="AC29" s="14"/>
      <c r="AD29" s="14"/>
    </row>
    <row r="30" spans="1:30" s="12" customFormat="1" x14ac:dyDescent="0.25">
      <c r="A30" s="12">
        <v>24</v>
      </c>
      <c r="B30" s="12" t="s">
        <v>63</v>
      </c>
      <c r="C30" s="33" t="s">
        <v>778</v>
      </c>
      <c r="D30" s="12" t="s">
        <v>64</v>
      </c>
      <c r="F30" s="25">
        <f t="shared" si="0"/>
        <v>88</v>
      </c>
      <c r="G30" s="14">
        <v>4</v>
      </c>
      <c r="H30" s="14">
        <f t="shared" si="1"/>
        <v>9.1495463046339278</v>
      </c>
      <c r="I30" s="14">
        <v>64</v>
      </c>
      <c r="J30" s="14">
        <v>3</v>
      </c>
      <c r="K30" s="14">
        <f t="shared" si="2"/>
        <v>6.5938979892865461</v>
      </c>
      <c r="L30" s="14">
        <v>17</v>
      </c>
      <c r="M30" s="14">
        <f t="shared" si="3"/>
        <v>7</v>
      </c>
      <c r="N30" s="14">
        <f t="shared" si="4"/>
        <v>81</v>
      </c>
      <c r="O30" s="14">
        <f t="shared" si="5"/>
        <v>6.9948823547224652</v>
      </c>
      <c r="P30" s="14">
        <f t="shared" si="6"/>
        <v>2.5781411886596968</v>
      </c>
      <c r="Q30" s="31">
        <f t="shared" si="7"/>
        <v>4.7865117716910808</v>
      </c>
      <c r="R30" s="31" t="b">
        <f t="shared" si="16"/>
        <v>1</v>
      </c>
      <c r="S30" s="14">
        <f t="shared" si="8"/>
        <v>25.799054989998695</v>
      </c>
      <c r="T30" s="14">
        <f t="shared" si="9"/>
        <v>2.8281474747345783</v>
      </c>
      <c r="U30" s="14">
        <f t="shared" si="10"/>
        <v>3.7887392807484268E-7</v>
      </c>
      <c r="V30" s="14">
        <f t="shared" si="11"/>
        <v>9.2625148497476995E-2</v>
      </c>
      <c r="W30" s="34">
        <f t="shared" si="12"/>
        <v>4.6312763685702536E-2</v>
      </c>
      <c r="X30" s="14" t="b">
        <f t="shared" si="13"/>
        <v>0</v>
      </c>
      <c r="Y30" s="14" t="b">
        <f t="shared" si="14"/>
        <v>1</v>
      </c>
      <c r="Z30" s="14" t="b">
        <f t="shared" si="15"/>
        <v>0</v>
      </c>
      <c r="AA30" s="16"/>
      <c r="AB30" s="14"/>
      <c r="AC30" s="14"/>
      <c r="AD30" s="14"/>
    </row>
    <row r="31" spans="1:30" x14ac:dyDescent="0.25">
      <c r="A31" s="12">
        <v>118</v>
      </c>
      <c r="B31" s="12" t="s">
        <v>276</v>
      </c>
      <c r="C31" s="12" t="s">
        <v>277</v>
      </c>
      <c r="D31" s="12" t="s">
        <v>278</v>
      </c>
      <c r="E31" s="12"/>
      <c r="F31" s="25">
        <f t="shared" si="0"/>
        <v>13.2</v>
      </c>
      <c r="G31" s="14">
        <v>0.1</v>
      </c>
      <c r="H31" s="14">
        <f t="shared" si="1"/>
        <v>0.22873865761584822</v>
      </c>
      <c r="I31" s="14">
        <v>8</v>
      </c>
      <c r="J31" s="14">
        <v>0.1</v>
      </c>
      <c r="K31" s="14">
        <f t="shared" si="2"/>
        <v>0.21979659964288487</v>
      </c>
      <c r="L31" s="14">
        <v>5</v>
      </c>
      <c r="M31" s="14">
        <f t="shared" si="3"/>
        <v>0.2</v>
      </c>
      <c r="N31" s="14">
        <f t="shared" si="4"/>
        <v>13</v>
      </c>
      <c r="O31" s="14">
        <f t="shared" si="5"/>
        <v>34.974411773612324</v>
      </c>
      <c r="P31" s="14">
        <f t="shared" si="6"/>
        <v>22.748304605820852</v>
      </c>
      <c r="Q31" s="31">
        <f t="shared" si="7"/>
        <v>28.86135818971659</v>
      </c>
      <c r="R31" s="31" t="b">
        <f t="shared" si="16"/>
        <v>1</v>
      </c>
      <c r="S31" s="14">
        <f t="shared" si="8"/>
        <v>4.9688667132286355</v>
      </c>
      <c r="T31" s="14">
        <f t="shared" si="9"/>
        <v>3.0004639137769118</v>
      </c>
      <c r="U31" s="14">
        <f t="shared" si="10"/>
        <v>2.5807551792058125E-2</v>
      </c>
      <c r="V31" s="14">
        <f t="shared" si="11"/>
        <v>8.3240678223644865E-2</v>
      </c>
      <c r="W31" s="31">
        <f t="shared" si="12"/>
        <v>5.4524115007851495E-2</v>
      </c>
      <c r="X31" s="14" t="b">
        <f t="shared" si="13"/>
        <v>0</v>
      </c>
      <c r="Y31" s="14" t="b">
        <f t="shared" si="14"/>
        <v>0</v>
      </c>
      <c r="Z31" s="14" t="b">
        <f t="shared" si="15"/>
        <v>1</v>
      </c>
      <c r="AA31" s="16"/>
      <c r="AB31" s="13"/>
      <c r="AC31" s="13"/>
      <c r="AD31" s="13"/>
    </row>
    <row r="32" spans="1:30" x14ac:dyDescent="0.25">
      <c r="A32" s="12">
        <v>120</v>
      </c>
      <c r="B32" s="12" t="s">
        <v>281</v>
      </c>
      <c r="C32" s="12" t="s">
        <v>282</v>
      </c>
      <c r="D32" s="12" t="s">
        <v>283</v>
      </c>
      <c r="E32" s="12"/>
      <c r="F32" s="25">
        <f t="shared" si="0"/>
        <v>12.2</v>
      </c>
      <c r="G32" s="14">
        <v>0.1</v>
      </c>
      <c r="H32" s="14">
        <f t="shared" si="1"/>
        <v>0.22873865761584822</v>
      </c>
      <c r="I32" s="14">
        <v>6</v>
      </c>
      <c r="J32" s="14">
        <v>0.1</v>
      </c>
      <c r="K32" s="14">
        <f t="shared" si="2"/>
        <v>0.21979659964288487</v>
      </c>
      <c r="L32" s="14">
        <v>6</v>
      </c>
      <c r="M32" s="14">
        <f t="shared" si="3"/>
        <v>0.2</v>
      </c>
      <c r="N32" s="14">
        <f t="shared" si="4"/>
        <v>12</v>
      </c>
      <c r="O32" s="14">
        <f t="shared" si="5"/>
        <v>26.230808830209241</v>
      </c>
      <c r="P32" s="14">
        <f t="shared" si="6"/>
        <v>27.297965526985024</v>
      </c>
      <c r="Q32" s="31">
        <f t="shared" si="7"/>
        <v>26.764387178597133</v>
      </c>
      <c r="R32" s="31" t="b">
        <f t="shared" si="16"/>
        <v>1</v>
      </c>
      <c r="S32" s="14">
        <f t="shared" si="8"/>
        <v>3.5727591145259794</v>
      </c>
      <c r="T32" s="14">
        <f t="shared" si="9"/>
        <v>3.715462413179921</v>
      </c>
      <c r="U32" s="14">
        <f t="shared" si="10"/>
        <v>5.8734644518532018E-2</v>
      </c>
      <c r="V32" s="14">
        <f t="shared" si="11"/>
        <v>5.3910690104804149E-2</v>
      </c>
      <c r="W32" s="31">
        <f t="shared" si="12"/>
        <v>5.6322667311668087E-2</v>
      </c>
      <c r="X32" s="14" t="b">
        <f t="shared" si="13"/>
        <v>0</v>
      </c>
      <c r="Y32" s="14" t="b">
        <f t="shared" si="14"/>
        <v>0</v>
      </c>
      <c r="Z32" s="14" t="b">
        <f t="shared" si="15"/>
        <v>1</v>
      </c>
      <c r="AA32" s="16"/>
      <c r="AB32" s="13"/>
      <c r="AC32" s="13"/>
      <c r="AD32" s="13"/>
    </row>
    <row r="33" spans="1:30" x14ac:dyDescent="0.25">
      <c r="A33" s="12">
        <v>93</v>
      </c>
      <c r="B33" s="12" t="s">
        <v>221</v>
      </c>
      <c r="C33" s="12" t="s">
        <v>222</v>
      </c>
      <c r="D33" s="12" t="s">
        <v>26</v>
      </c>
      <c r="E33" s="12"/>
      <c r="F33" s="25">
        <f t="shared" si="0"/>
        <v>18.100000000000001</v>
      </c>
      <c r="G33" s="14">
        <v>1</v>
      </c>
      <c r="H33" s="14">
        <f t="shared" si="1"/>
        <v>2.287386576158482</v>
      </c>
      <c r="I33" s="14">
        <v>11</v>
      </c>
      <c r="J33" s="14">
        <v>0.1</v>
      </c>
      <c r="K33" s="14">
        <f t="shared" si="2"/>
        <v>0.21979659964288487</v>
      </c>
      <c r="L33" s="14">
        <v>6</v>
      </c>
      <c r="M33" s="14">
        <f t="shared" si="3"/>
        <v>1.1000000000000001</v>
      </c>
      <c r="N33" s="14">
        <f t="shared" si="4"/>
        <v>17</v>
      </c>
      <c r="O33" s="14">
        <f t="shared" si="5"/>
        <v>4.8089816188716945</v>
      </c>
      <c r="P33" s="14">
        <f t="shared" si="6"/>
        <v>27.297965526985024</v>
      </c>
      <c r="Q33" s="31">
        <f t="shared" si="7"/>
        <v>16.053473572928361</v>
      </c>
      <c r="R33" s="31" t="b">
        <f t="shared" si="16"/>
        <v>1</v>
      </c>
      <c r="S33" s="14">
        <f t="shared" si="8"/>
        <v>3.4821551357745193</v>
      </c>
      <c r="T33" s="14">
        <f t="shared" si="9"/>
        <v>3.715462413179921</v>
      </c>
      <c r="U33" s="14">
        <f t="shared" si="10"/>
        <v>6.2033900617313939E-2</v>
      </c>
      <c r="V33" s="14">
        <f t="shared" si="11"/>
        <v>5.3910690104804149E-2</v>
      </c>
      <c r="W33" s="31">
        <f t="shared" si="12"/>
        <v>5.7972295361059044E-2</v>
      </c>
      <c r="X33" s="14" t="b">
        <f t="shared" si="13"/>
        <v>0</v>
      </c>
      <c r="Y33" s="14" t="b">
        <f t="shared" si="14"/>
        <v>0</v>
      </c>
      <c r="Z33" s="14" t="b">
        <f t="shared" si="15"/>
        <v>1</v>
      </c>
      <c r="AA33" s="29"/>
      <c r="AB33" s="13"/>
      <c r="AC33" s="13"/>
      <c r="AD33" s="13"/>
    </row>
    <row r="34" spans="1:30" x14ac:dyDescent="0.25">
      <c r="A34" s="12">
        <v>11</v>
      </c>
      <c r="B34" s="12" t="s">
        <v>32</v>
      </c>
      <c r="C34" s="12" t="s">
        <v>33</v>
      </c>
      <c r="D34" s="12" t="s">
        <v>34</v>
      </c>
      <c r="E34" s="12"/>
      <c r="F34" s="25">
        <f t="shared" ref="F34:F65" si="17">SUM(G34,I34,J34,L34)</f>
        <v>158</v>
      </c>
      <c r="G34" s="14">
        <v>17</v>
      </c>
      <c r="H34" s="14">
        <f t="shared" ref="H34:H65" si="18">G34*SUM(I:I)/SUM(G:G)</f>
        <v>38.885571794694194</v>
      </c>
      <c r="I34" s="14">
        <v>66</v>
      </c>
      <c r="J34" s="14">
        <v>17</v>
      </c>
      <c r="K34" s="14">
        <f t="shared" ref="K34:K65" si="19">J34*SUM(L:L)/SUM(J:J)</f>
        <v>37.365421939290428</v>
      </c>
      <c r="L34" s="14">
        <v>58</v>
      </c>
      <c r="M34" s="14">
        <f t="shared" ref="M34:M65" si="20">SUM(G34,J34)</f>
        <v>34</v>
      </c>
      <c r="N34" s="14">
        <f t="shared" ref="N34:N65" si="21">SUM(I34,L34)</f>
        <v>124</v>
      </c>
      <c r="O34" s="14">
        <f t="shared" ref="O34:O65" si="22">IF((I34&lt;H34),(-H34/I34),I34/H34)</f>
        <v>1.6972876301900099</v>
      </c>
      <c r="P34" s="14">
        <f t="shared" ref="P34:P65" si="23">IF((L34&lt;K34),(-K34/L34),L34/K34)</f>
        <v>1.5522372554560111</v>
      </c>
      <c r="Q34" s="31">
        <f t="shared" ref="Q34:Q65" si="24">AVERAGE(O34:P34)</f>
        <v>1.6247624428230105</v>
      </c>
      <c r="R34" s="31" t="b">
        <f t="shared" si="16"/>
        <v>0</v>
      </c>
      <c r="S34" s="14">
        <f t="shared" ref="S34:S65" si="25">2*((G34*LN(G34)+I34*LN(I34)+(SUM(G:G)-G34)*LN(SUM(G:G)-G34)+(SUM(I:I)-I34)*LN(SUM(I:I)-I34)+(SUM(I:I,G:G))*LN(SUM(I:I,G:G)))-(SUM(G:G)*LN(SUM(G:G))+SUM(I:I)*LN(SUM(I:I))+(G34+I34)*LN(G34+I34)+(SUM(I:I,G:G)-G34-I34)*LN(SUM(I:I,G:G)-G34-I34)))</f>
        <v>4.2423013952793553</v>
      </c>
      <c r="T34" s="14">
        <f t="shared" ref="T34:T65" si="26">2*((J34*LN(J34)+L34*LN(L34)+(SUM(J:J)-J34)*LN(SUM(J:J)-J34)+(SUM(L:L)-L34)*LN(SUM(L:L)-L34)+(SUM(L:L,J:J))*LN(SUM(L:L,J:J)))-(SUM(J:J)*LN(SUM(J:J))+SUM(L:L)*LN(SUM(L:L))+(J34+L34)*LN(J34+L34)+(SUM(L:L,J:J)-J34-L34)*LN(SUM(L:L,J:J)-J34-L34)))</f>
        <v>2.7887711977527943</v>
      </c>
      <c r="U34" s="14">
        <f t="shared" ref="U34:U65" si="27">CHIDIST(S34,1)</f>
        <v>3.9428685314637946E-2</v>
      </c>
      <c r="V34" s="14">
        <f t="shared" ref="V34:V65" si="28">CHIDIST(T34,1)</f>
        <v>9.492699377377839E-2</v>
      </c>
      <c r="W34" s="31">
        <f t="shared" ref="W34:W65" si="29">AVERAGE(U34:V34)</f>
        <v>6.7177839544208168E-2</v>
      </c>
      <c r="X34" s="14" t="b">
        <f t="shared" ref="X34:X65" si="30">AND(U34&lt;0.01,V34&lt;0.01,O34&gt;4,P34&gt;4)</f>
        <v>0</v>
      </c>
      <c r="Y34" s="14" t="b">
        <f t="shared" ref="Y34:Y65" si="31">AND(OR(O34&gt;2,P34&gt;2),OR(U34&lt;0.01,V34&lt;0.01))</f>
        <v>0</v>
      </c>
      <c r="Z34" s="14" t="b">
        <f t="shared" ref="Z34:Z65" si="32">AND(H34&lt;10,K34&lt;10,O34&gt;4,P34&gt;4)</f>
        <v>0</v>
      </c>
      <c r="AA34" s="16"/>
      <c r="AB34" s="13"/>
      <c r="AC34" s="13"/>
      <c r="AD34" s="13"/>
    </row>
    <row r="35" spans="1:30" x14ac:dyDescent="0.25">
      <c r="A35" s="12">
        <v>40</v>
      </c>
      <c r="B35" s="12" t="s">
        <v>104</v>
      </c>
      <c r="C35" s="12" t="s">
        <v>105</v>
      </c>
      <c r="D35" s="12" t="s">
        <v>51</v>
      </c>
      <c r="E35" s="12"/>
      <c r="F35" s="25">
        <f t="shared" si="17"/>
        <v>51</v>
      </c>
      <c r="G35" s="14">
        <v>2</v>
      </c>
      <c r="H35" s="14">
        <f t="shared" si="18"/>
        <v>4.5747731523169639</v>
      </c>
      <c r="I35" s="14">
        <v>35</v>
      </c>
      <c r="J35" s="14">
        <v>2</v>
      </c>
      <c r="K35" s="14">
        <f t="shared" si="19"/>
        <v>4.3959319928576974</v>
      </c>
      <c r="L35" s="14">
        <v>12</v>
      </c>
      <c r="M35" s="14">
        <f t="shared" si="20"/>
        <v>4</v>
      </c>
      <c r="N35" s="14">
        <f t="shared" si="21"/>
        <v>47</v>
      </c>
      <c r="O35" s="14">
        <f t="shared" si="22"/>
        <v>7.6506525754776966</v>
      </c>
      <c r="P35" s="14">
        <f t="shared" si="23"/>
        <v>2.7297965526985024</v>
      </c>
      <c r="Q35" s="31">
        <f t="shared" si="24"/>
        <v>5.1902245640880995</v>
      </c>
      <c r="R35" s="31" t="b">
        <f t="shared" si="16"/>
        <v>1</v>
      </c>
      <c r="S35" s="14">
        <f t="shared" si="25"/>
        <v>14.673043532064185</v>
      </c>
      <c r="T35" s="14">
        <f t="shared" si="26"/>
        <v>2.1727912171045318</v>
      </c>
      <c r="U35" s="14">
        <f t="shared" si="27"/>
        <v>1.2786188082292727E-4</v>
      </c>
      <c r="V35" s="14">
        <f t="shared" si="28"/>
        <v>0.14047106862415573</v>
      </c>
      <c r="W35" s="31">
        <f t="shared" si="29"/>
        <v>7.0299465252489327E-2</v>
      </c>
      <c r="X35" s="14" t="b">
        <f t="shared" si="30"/>
        <v>0</v>
      </c>
      <c r="Y35" s="14" t="b">
        <f t="shared" si="31"/>
        <v>1</v>
      </c>
      <c r="Z35" s="14" t="b">
        <f t="shared" si="32"/>
        <v>0</v>
      </c>
      <c r="AA35" s="16"/>
      <c r="AB35" s="13"/>
      <c r="AC35" s="13"/>
      <c r="AD35" s="13"/>
    </row>
    <row r="36" spans="1:30" x14ac:dyDescent="0.25">
      <c r="A36" s="12">
        <v>103</v>
      </c>
      <c r="B36" s="12" t="s">
        <v>245</v>
      </c>
      <c r="C36" s="12" t="s">
        <v>246</v>
      </c>
      <c r="D36" s="12" t="s">
        <v>167</v>
      </c>
      <c r="E36" s="12"/>
      <c r="F36" s="25">
        <f t="shared" si="17"/>
        <v>15.2</v>
      </c>
      <c r="G36" s="14">
        <v>0.1</v>
      </c>
      <c r="H36" s="14">
        <f t="shared" si="18"/>
        <v>0.22873865761584822</v>
      </c>
      <c r="I36" s="14">
        <v>4</v>
      </c>
      <c r="J36" s="14">
        <v>0.1</v>
      </c>
      <c r="K36" s="14">
        <f t="shared" si="19"/>
        <v>0.21979659964288487</v>
      </c>
      <c r="L36" s="14">
        <v>11</v>
      </c>
      <c r="M36" s="14">
        <f t="shared" si="20"/>
        <v>0.2</v>
      </c>
      <c r="N36" s="14">
        <f t="shared" si="21"/>
        <v>15</v>
      </c>
      <c r="O36" s="14">
        <f t="shared" si="22"/>
        <v>17.487205886806162</v>
      </c>
      <c r="P36" s="14">
        <f t="shared" si="23"/>
        <v>50.04627013280588</v>
      </c>
      <c r="Q36" s="31">
        <f t="shared" si="24"/>
        <v>33.766738009806019</v>
      </c>
      <c r="R36" s="31" t="b">
        <f t="shared" si="16"/>
        <v>1</v>
      </c>
      <c r="S36" s="14">
        <f t="shared" si="25"/>
        <v>2.2005380077171139</v>
      </c>
      <c r="T36" s="14">
        <f t="shared" si="26"/>
        <v>7.3539816447591875</v>
      </c>
      <c r="U36" s="14">
        <f t="shared" si="27"/>
        <v>0.13796257847107601</v>
      </c>
      <c r="V36" s="14">
        <f t="shared" si="28"/>
        <v>6.691439988851044E-3</v>
      </c>
      <c r="W36" s="31">
        <f t="shared" si="29"/>
        <v>7.2327009229963532E-2</v>
      </c>
      <c r="X36" s="14" t="b">
        <f t="shared" si="30"/>
        <v>0</v>
      </c>
      <c r="Y36" s="14" t="b">
        <f t="shared" si="31"/>
        <v>1</v>
      </c>
      <c r="Z36" s="14" t="b">
        <f t="shared" si="32"/>
        <v>1</v>
      </c>
      <c r="AA36" s="16"/>
      <c r="AB36" s="13"/>
      <c r="AC36" s="13"/>
      <c r="AD36" s="13"/>
    </row>
    <row r="37" spans="1:30" x14ac:dyDescent="0.25">
      <c r="A37" s="12">
        <v>55</v>
      </c>
      <c r="B37" s="12" t="s">
        <v>139</v>
      </c>
      <c r="C37" s="12" t="s">
        <v>140</v>
      </c>
      <c r="D37" s="12" t="s">
        <v>130</v>
      </c>
      <c r="E37" s="12"/>
      <c r="F37" s="25">
        <f t="shared" si="17"/>
        <v>35.1</v>
      </c>
      <c r="G37" s="14">
        <v>3</v>
      </c>
      <c r="H37" s="14">
        <f t="shared" si="18"/>
        <v>6.8621597284754454</v>
      </c>
      <c r="I37" s="14">
        <v>15</v>
      </c>
      <c r="J37" s="14">
        <v>0.1</v>
      </c>
      <c r="K37" s="14">
        <f t="shared" si="19"/>
        <v>0.21979659964288487</v>
      </c>
      <c r="L37" s="14">
        <v>17</v>
      </c>
      <c r="M37" s="14">
        <f t="shared" si="20"/>
        <v>3.1</v>
      </c>
      <c r="N37" s="14">
        <f t="shared" si="21"/>
        <v>32</v>
      </c>
      <c r="O37" s="14">
        <f t="shared" si="22"/>
        <v>2.1859007358507707</v>
      </c>
      <c r="P37" s="14">
        <f t="shared" si="23"/>
        <v>77.344235659790897</v>
      </c>
      <c r="Q37" s="31">
        <f t="shared" si="24"/>
        <v>39.765068197820831</v>
      </c>
      <c r="R37" s="31" t="b">
        <f t="shared" si="16"/>
        <v>1</v>
      </c>
      <c r="S37" s="14">
        <f t="shared" si="25"/>
        <v>1.8069642783957534</v>
      </c>
      <c r="T37" s="14">
        <f t="shared" si="26"/>
        <v>11.785370240453631</v>
      </c>
      <c r="U37" s="14">
        <f t="shared" si="27"/>
        <v>0.17887282270531824</v>
      </c>
      <c r="V37" s="14">
        <f t="shared" si="28"/>
        <v>5.9698018107871766E-4</v>
      </c>
      <c r="W37" s="31">
        <f t="shared" si="29"/>
        <v>8.973490144319847E-2</v>
      </c>
      <c r="X37" s="14" t="b">
        <f t="shared" si="30"/>
        <v>0</v>
      </c>
      <c r="Y37" s="14" t="b">
        <f t="shared" si="31"/>
        <v>1</v>
      </c>
      <c r="Z37" s="14" t="b">
        <f t="shared" si="32"/>
        <v>0</v>
      </c>
      <c r="AA37" s="29"/>
      <c r="AB37" s="13"/>
      <c r="AC37" s="13"/>
      <c r="AD37" s="13"/>
    </row>
    <row r="38" spans="1:30" ht="15.75" x14ac:dyDescent="0.25">
      <c r="A38" s="12">
        <v>108</v>
      </c>
      <c r="B38" s="12" t="s">
        <v>255</v>
      </c>
      <c r="C38" s="12" t="s">
        <v>256</v>
      </c>
      <c r="D38" s="12" t="s">
        <v>257</v>
      </c>
      <c r="E38" s="12"/>
      <c r="F38" s="25">
        <f t="shared" si="17"/>
        <v>15.2</v>
      </c>
      <c r="G38" s="14">
        <v>0.1</v>
      </c>
      <c r="H38" s="14">
        <f t="shared" si="18"/>
        <v>0.22873865761584822</v>
      </c>
      <c r="I38" s="14">
        <v>14</v>
      </c>
      <c r="J38" s="14">
        <v>1</v>
      </c>
      <c r="K38" s="14">
        <f t="shared" si="19"/>
        <v>2.1979659964288487</v>
      </c>
      <c r="L38" s="14">
        <v>0.1</v>
      </c>
      <c r="M38" s="14">
        <f t="shared" si="20"/>
        <v>1.1000000000000001</v>
      </c>
      <c r="N38" s="14">
        <f t="shared" si="21"/>
        <v>14.1</v>
      </c>
      <c r="O38" s="14">
        <f t="shared" si="22"/>
        <v>61.205220603821566</v>
      </c>
      <c r="P38" s="14">
        <f t="shared" si="23"/>
        <v>-21.979659964288487</v>
      </c>
      <c r="Q38" s="31">
        <f t="shared" si="24"/>
        <v>19.612780319766539</v>
      </c>
      <c r="R38" s="31" t="b">
        <f t="shared" si="16"/>
        <v>1</v>
      </c>
      <c r="S38" s="14">
        <f t="shared" si="25"/>
        <v>9.221612450259272</v>
      </c>
      <c r="T38" s="14">
        <f t="shared" si="26"/>
        <v>1.7303133731766138</v>
      </c>
      <c r="U38" s="14">
        <f t="shared" si="27"/>
        <v>2.3917481065897847E-3</v>
      </c>
      <c r="V38" s="14">
        <f t="shared" si="28"/>
        <v>0.18837088185394471</v>
      </c>
      <c r="W38" s="31">
        <f t="shared" si="29"/>
        <v>9.5381314980267251E-2</v>
      </c>
      <c r="X38" s="14" t="b">
        <f t="shared" si="30"/>
        <v>0</v>
      </c>
      <c r="Y38" s="14" t="b">
        <f t="shared" si="31"/>
        <v>1</v>
      </c>
      <c r="Z38" s="14" t="b">
        <f t="shared" si="32"/>
        <v>0</v>
      </c>
      <c r="AA38" s="16"/>
      <c r="AB38" s="26"/>
      <c r="AC38" s="13"/>
      <c r="AD38" s="13"/>
    </row>
    <row r="39" spans="1:30" x14ac:dyDescent="0.25">
      <c r="A39" s="12">
        <v>46.1</v>
      </c>
      <c r="B39" s="12" t="s">
        <v>117</v>
      </c>
      <c r="C39" s="12" t="s">
        <v>118</v>
      </c>
      <c r="D39" s="12" t="s">
        <v>69</v>
      </c>
      <c r="E39" s="12" t="b">
        <v>1</v>
      </c>
      <c r="F39" s="25">
        <f t="shared" si="17"/>
        <v>37</v>
      </c>
      <c r="G39" s="14">
        <v>4</v>
      </c>
      <c r="H39" s="14">
        <f t="shared" si="18"/>
        <v>9.1495463046339278</v>
      </c>
      <c r="I39" s="14">
        <v>24</v>
      </c>
      <c r="J39" s="14">
        <v>1</v>
      </c>
      <c r="K39" s="14">
        <f t="shared" si="19"/>
        <v>2.1979659964288487</v>
      </c>
      <c r="L39" s="14">
        <v>8</v>
      </c>
      <c r="M39" s="14">
        <f t="shared" si="20"/>
        <v>5</v>
      </c>
      <c r="N39" s="14">
        <f t="shared" si="21"/>
        <v>32</v>
      </c>
      <c r="O39" s="14">
        <f t="shared" si="22"/>
        <v>2.6230808830209247</v>
      </c>
      <c r="P39" s="14">
        <f t="shared" si="23"/>
        <v>3.6397287369313367</v>
      </c>
      <c r="Q39" s="31">
        <f t="shared" si="24"/>
        <v>3.1314048099761305</v>
      </c>
      <c r="R39" s="31" t="b">
        <f t="shared" si="16"/>
        <v>1</v>
      </c>
      <c r="S39" s="14">
        <f t="shared" si="25"/>
        <v>3.9834348456643056</v>
      </c>
      <c r="T39" s="14">
        <f t="shared" si="26"/>
        <v>2.0494990178267471</v>
      </c>
      <c r="U39" s="14">
        <f t="shared" si="27"/>
        <v>4.594977179719871E-2</v>
      </c>
      <c r="V39" s="14">
        <f t="shared" si="28"/>
        <v>0.15225628364684909</v>
      </c>
      <c r="W39" s="31">
        <f t="shared" si="29"/>
        <v>9.9103027722023895E-2</v>
      </c>
      <c r="X39" s="14" t="b">
        <f t="shared" si="30"/>
        <v>0</v>
      </c>
      <c r="Y39" s="14" t="b">
        <f t="shared" si="31"/>
        <v>0</v>
      </c>
      <c r="Z39" s="14" t="b">
        <f t="shared" si="32"/>
        <v>0</v>
      </c>
      <c r="AA39" s="16"/>
      <c r="AB39" s="13"/>
      <c r="AC39" s="13"/>
      <c r="AD39" s="13"/>
    </row>
    <row r="40" spans="1:30" x14ac:dyDescent="0.25">
      <c r="A40" s="12">
        <v>72</v>
      </c>
      <c r="B40" s="12" t="s">
        <v>176</v>
      </c>
      <c r="C40" s="12" t="s">
        <v>177</v>
      </c>
      <c r="D40" s="12" t="s">
        <v>51</v>
      </c>
      <c r="E40" s="12"/>
      <c r="F40" s="25">
        <f t="shared" si="17"/>
        <v>24.1</v>
      </c>
      <c r="G40" s="14">
        <v>2</v>
      </c>
      <c r="H40" s="14">
        <f t="shared" si="18"/>
        <v>4.5747731523169639</v>
      </c>
      <c r="I40" s="14">
        <v>11</v>
      </c>
      <c r="J40" s="14">
        <v>0.1</v>
      </c>
      <c r="K40" s="14">
        <f t="shared" si="19"/>
        <v>0.21979659964288487</v>
      </c>
      <c r="L40" s="14">
        <v>11</v>
      </c>
      <c r="M40" s="14">
        <f t="shared" si="20"/>
        <v>2.1</v>
      </c>
      <c r="N40" s="14">
        <f t="shared" si="21"/>
        <v>22</v>
      </c>
      <c r="O40" s="14">
        <f t="shared" si="22"/>
        <v>2.4044908094358473</v>
      </c>
      <c r="P40" s="14">
        <f t="shared" si="23"/>
        <v>50.04627013280588</v>
      </c>
      <c r="Q40" s="31">
        <f t="shared" si="24"/>
        <v>26.225380471120864</v>
      </c>
      <c r="R40" s="31" t="b">
        <f t="shared" si="16"/>
        <v>1</v>
      </c>
      <c r="S40" s="14">
        <f t="shared" si="25"/>
        <v>1.5808105174219236</v>
      </c>
      <c r="T40" s="14">
        <f t="shared" si="26"/>
        <v>7.3539816447591875</v>
      </c>
      <c r="U40" s="14">
        <f t="shared" si="27"/>
        <v>0.208643983633131</v>
      </c>
      <c r="V40" s="14">
        <f t="shared" si="28"/>
        <v>6.691439988851044E-3</v>
      </c>
      <c r="W40" s="31">
        <f t="shared" si="29"/>
        <v>0.10766771181099102</v>
      </c>
      <c r="X40" s="14" t="b">
        <f t="shared" si="30"/>
        <v>0</v>
      </c>
      <c r="Y40" s="14" t="b">
        <f t="shared" si="31"/>
        <v>1</v>
      </c>
      <c r="Z40" s="14" t="b">
        <f t="shared" si="32"/>
        <v>0</v>
      </c>
      <c r="AA40" s="16"/>
      <c r="AB40" s="13"/>
      <c r="AC40" s="13"/>
      <c r="AD40" s="13"/>
    </row>
    <row r="41" spans="1:30" x14ac:dyDescent="0.25">
      <c r="A41" s="12">
        <v>20.100000000000001</v>
      </c>
      <c r="B41" s="12" t="s">
        <v>52</v>
      </c>
      <c r="C41" s="12" t="s">
        <v>53</v>
      </c>
      <c r="D41" s="12" t="s">
        <v>34</v>
      </c>
      <c r="E41" s="12" t="b">
        <v>1</v>
      </c>
      <c r="F41" s="25">
        <f t="shared" si="17"/>
        <v>88</v>
      </c>
      <c r="G41" s="14">
        <v>7</v>
      </c>
      <c r="H41" s="14">
        <f t="shared" si="18"/>
        <v>16.011706033109373</v>
      </c>
      <c r="I41" s="14">
        <v>31</v>
      </c>
      <c r="J41" s="14">
        <v>11</v>
      </c>
      <c r="K41" s="14">
        <f t="shared" si="19"/>
        <v>24.177625960717339</v>
      </c>
      <c r="L41" s="14">
        <v>39</v>
      </c>
      <c r="M41" s="14">
        <f t="shared" si="20"/>
        <v>18</v>
      </c>
      <c r="N41" s="14">
        <f t="shared" si="21"/>
        <v>70</v>
      </c>
      <c r="O41" s="14">
        <f t="shared" si="22"/>
        <v>1.9360835088963968</v>
      </c>
      <c r="P41" s="14">
        <f t="shared" si="23"/>
        <v>1.613061599321842</v>
      </c>
      <c r="Q41" s="31">
        <f t="shared" si="24"/>
        <v>1.7745725541091195</v>
      </c>
      <c r="R41" s="31" t="b">
        <f t="shared" si="16"/>
        <v>0</v>
      </c>
      <c r="S41" s="14">
        <f t="shared" si="25"/>
        <v>2.8618930862867273</v>
      </c>
      <c r="T41" s="14">
        <f t="shared" si="26"/>
        <v>2.1577234833966941</v>
      </c>
      <c r="U41" s="14">
        <f t="shared" si="27"/>
        <v>9.0700696583899607E-2</v>
      </c>
      <c r="V41" s="14">
        <f t="shared" si="28"/>
        <v>0.1418547185202752</v>
      </c>
      <c r="W41" s="31">
        <f t="shared" si="29"/>
        <v>0.11627770755208741</v>
      </c>
      <c r="X41" s="14" t="b">
        <f t="shared" si="30"/>
        <v>0</v>
      </c>
      <c r="Y41" s="14" t="b">
        <f t="shared" si="31"/>
        <v>0</v>
      </c>
      <c r="Z41" s="14" t="b">
        <f t="shared" si="32"/>
        <v>0</v>
      </c>
      <c r="AA41" s="16"/>
      <c r="AB41" s="13"/>
      <c r="AC41" s="13"/>
      <c r="AD41" s="13"/>
    </row>
    <row r="42" spans="1:30" x14ac:dyDescent="0.25">
      <c r="A42" s="12">
        <v>160</v>
      </c>
      <c r="B42" s="12" t="s">
        <v>374</v>
      </c>
      <c r="C42" s="12" t="s">
        <v>375</v>
      </c>
      <c r="D42" s="12" t="s">
        <v>28</v>
      </c>
      <c r="E42" s="12"/>
      <c r="F42" s="25">
        <f t="shared" si="17"/>
        <v>9.1999999999999993</v>
      </c>
      <c r="G42" s="14">
        <v>0.1</v>
      </c>
      <c r="H42" s="14">
        <f t="shared" si="18"/>
        <v>0.22873865761584822</v>
      </c>
      <c r="I42" s="14">
        <v>3</v>
      </c>
      <c r="J42" s="14">
        <v>0.1</v>
      </c>
      <c r="K42" s="14">
        <f t="shared" si="19"/>
        <v>0.21979659964288487</v>
      </c>
      <c r="L42" s="14">
        <v>6</v>
      </c>
      <c r="M42" s="14">
        <f t="shared" si="20"/>
        <v>0.2</v>
      </c>
      <c r="N42" s="14">
        <f t="shared" si="21"/>
        <v>9</v>
      </c>
      <c r="O42" s="14">
        <f t="shared" si="22"/>
        <v>13.115404415104621</v>
      </c>
      <c r="P42" s="14">
        <f t="shared" si="23"/>
        <v>27.297965526985024</v>
      </c>
      <c r="Q42" s="31">
        <f t="shared" si="24"/>
        <v>20.206684971044822</v>
      </c>
      <c r="R42" s="31" t="b">
        <f t="shared" si="16"/>
        <v>1</v>
      </c>
      <c r="S42" s="14">
        <f t="shared" si="25"/>
        <v>1.5312877985998057</v>
      </c>
      <c r="T42" s="14">
        <f t="shared" si="26"/>
        <v>3.715462413179921</v>
      </c>
      <c r="U42" s="14">
        <f t="shared" si="27"/>
        <v>0.21591927199210104</v>
      </c>
      <c r="V42" s="14">
        <f t="shared" si="28"/>
        <v>5.3910690104804149E-2</v>
      </c>
      <c r="W42" s="31">
        <f t="shared" si="29"/>
        <v>0.13491498104845259</v>
      </c>
      <c r="X42" s="14" t="b">
        <f t="shared" si="30"/>
        <v>0</v>
      </c>
      <c r="Y42" s="14" t="b">
        <f t="shared" si="31"/>
        <v>0</v>
      </c>
      <c r="Z42" s="14" t="b">
        <f t="shared" si="32"/>
        <v>1</v>
      </c>
      <c r="AA42" s="16"/>
      <c r="AB42" s="13"/>
      <c r="AC42" s="13"/>
      <c r="AD42" s="13"/>
    </row>
    <row r="43" spans="1:30" x14ac:dyDescent="0.25">
      <c r="A43" s="12">
        <v>145</v>
      </c>
      <c r="B43" s="12" t="s">
        <v>342</v>
      </c>
      <c r="C43" s="12" t="s">
        <v>343</v>
      </c>
      <c r="D43" s="12" t="s">
        <v>344</v>
      </c>
      <c r="E43" s="12"/>
      <c r="F43" s="25">
        <f t="shared" si="17"/>
        <v>8.1999999999999993</v>
      </c>
      <c r="G43" s="14">
        <v>0.1</v>
      </c>
      <c r="H43" s="14">
        <f t="shared" si="18"/>
        <v>0.22873865761584822</v>
      </c>
      <c r="I43" s="14">
        <v>5</v>
      </c>
      <c r="J43" s="14">
        <v>0.1</v>
      </c>
      <c r="K43" s="14">
        <f t="shared" si="19"/>
        <v>0.21979659964288487</v>
      </c>
      <c r="L43" s="14">
        <v>3</v>
      </c>
      <c r="M43" s="14">
        <f t="shared" si="20"/>
        <v>0.2</v>
      </c>
      <c r="N43" s="14">
        <f t="shared" si="21"/>
        <v>8</v>
      </c>
      <c r="O43" s="14">
        <f t="shared" si="22"/>
        <v>21.859007358507704</v>
      </c>
      <c r="P43" s="14">
        <f t="shared" si="23"/>
        <v>13.648982763492512</v>
      </c>
      <c r="Q43" s="31">
        <f t="shared" si="24"/>
        <v>17.753995061000108</v>
      </c>
      <c r="R43" s="31" t="b">
        <f t="shared" si="16"/>
        <v>1</v>
      </c>
      <c r="S43" s="14">
        <f t="shared" si="25"/>
        <v>2.8825556687370408</v>
      </c>
      <c r="T43" s="14">
        <f t="shared" si="26"/>
        <v>1.5997164392611012</v>
      </c>
      <c r="U43" s="14">
        <f t="shared" si="27"/>
        <v>8.9543801799393405E-2</v>
      </c>
      <c r="V43" s="14">
        <f t="shared" si="28"/>
        <v>0.20594340004851727</v>
      </c>
      <c r="W43" s="31">
        <f t="shared" si="29"/>
        <v>0.14774360092395533</v>
      </c>
      <c r="X43" s="14" t="b">
        <f t="shared" si="30"/>
        <v>0</v>
      </c>
      <c r="Y43" s="14" t="b">
        <f t="shared" si="31"/>
        <v>0</v>
      </c>
      <c r="Z43" s="14" t="b">
        <f t="shared" si="32"/>
        <v>1</v>
      </c>
      <c r="AA43" s="16"/>
      <c r="AB43" s="13"/>
      <c r="AC43" s="13"/>
      <c r="AD43" s="13"/>
    </row>
    <row r="44" spans="1:30" x14ac:dyDescent="0.25">
      <c r="A44" s="12">
        <v>137</v>
      </c>
      <c r="B44" s="12" t="s">
        <v>322</v>
      </c>
      <c r="C44" s="12" t="s">
        <v>323</v>
      </c>
      <c r="D44" s="12" t="s">
        <v>324</v>
      </c>
      <c r="E44" s="12"/>
      <c r="F44" s="25">
        <f t="shared" si="17"/>
        <v>8.1999999999999993</v>
      </c>
      <c r="G44" s="14">
        <v>0.1</v>
      </c>
      <c r="H44" s="14">
        <f t="shared" si="18"/>
        <v>0.22873865761584822</v>
      </c>
      <c r="I44" s="14">
        <v>3</v>
      </c>
      <c r="J44" s="14">
        <v>0.1</v>
      </c>
      <c r="K44" s="14">
        <f t="shared" si="19"/>
        <v>0.21979659964288487</v>
      </c>
      <c r="L44" s="14">
        <v>5</v>
      </c>
      <c r="M44" s="14">
        <f t="shared" si="20"/>
        <v>0.2</v>
      </c>
      <c r="N44" s="14">
        <f t="shared" si="21"/>
        <v>8</v>
      </c>
      <c r="O44" s="14">
        <f t="shared" si="22"/>
        <v>13.115404415104621</v>
      </c>
      <c r="P44" s="14">
        <f t="shared" si="23"/>
        <v>22.748304605820852</v>
      </c>
      <c r="Q44" s="31">
        <f t="shared" si="24"/>
        <v>17.931854510462735</v>
      </c>
      <c r="R44" s="31" t="b">
        <f t="shared" si="16"/>
        <v>1</v>
      </c>
      <c r="S44" s="14">
        <f t="shared" si="25"/>
        <v>1.5312877985998057</v>
      </c>
      <c r="T44" s="14">
        <f t="shared" si="26"/>
        <v>3.0004639137769118</v>
      </c>
      <c r="U44" s="14">
        <f t="shared" si="27"/>
        <v>0.21591927199210104</v>
      </c>
      <c r="V44" s="14">
        <f t="shared" si="28"/>
        <v>8.3240678223644865E-2</v>
      </c>
      <c r="W44" s="31">
        <f t="shared" si="29"/>
        <v>0.14957997510787296</v>
      </c>
      <c r="X44" s="14" t="b">
        <f t="shared" si="30"/>
        <v>0</v>
      </c>
      <c r="Y44" s="14" t="b">
        <f t="shared" si="31"/>
        <v>0</v>
      </c>
      <c r="Z44" s="14" t="b">
        <f t="shared" si="32"/>
        <v>1</v>
      </c>
      <c r="AA44" s="16"/>
      <c r="AB44" s="13"/>
      <c r="AC44" s="13"/>
      <c r="AD44" s="13"/>
    </row>
    <row r="45" spans="1:30" x14ac:dyDescent="0.25">
      <c r="A45" s="12">
        <v>65</v>
      </c>
      <c r="B45" s="12" t="s">
        <v>159</v>
      </c>
      <c r="C45" s="12" t="s">
        <v>160</v>
      </c>
      <c r="D45" s="12" t="s">
        <v>28</v>
      </c>
      <c r="E45" s="12"/>
      <c r="F45" s="25">
        <f t="shared" si="17"/>
        <v>28</v>
      </c>
      <c r="G45" s="14">
        <v>2</v>
      </c>
      <c r="H45" s="14">
        <f t="shared" si="18"/>
        <v>4.5747731523169639</v>
      </c>
      <c r="I45" s="14">
        <v>14</v>
      </c>
      <c r="J45" s="14">
        <v>2</v>
      </c>
      <c r="K45" s="14">
        <f t="shared" si="19"/>
        <v>4.3959319928576974</v>
      </c>
      <c r="L45" s="14">
        <v>10</v>
      </c>
      <c r="M45" s="14">
        <f t="shared" si="20"/>
        <v>4</v>
      </c>
      <c r="N45" s="14">
        <f t="shared" si="21"/>
        <v>24</v>
      </c>
      <c r="O45" s="14">
        <f t="shared" si="22"/>
        <v>3.0602610301910786</v>
      </c>
      <c r="P45" s="14">
        <f t="shared" si="23"/>
        <v>2.2748304605820855</v>
      </c>
      <c r="Q45" s="31">
        <f t="shared" si="24"/>
        <v>2.6675457453865823</v>
      </c>
      <c r="R45" s="31" t="b">
        <f t="shared" si="16"/>
        <v>1</v>
      </c>
      <c r="S45" s="14">
        <f t="shared" si="25"/>
        <v>2.8670570607064292</v>
      </c>
      <c r="T45" s="14">
        <f t="shared" si="26"/>
        <v>1.3397207708621863</v>
      </c>
      <c r="U45" s="14">
        <f t="shared" si="27"/>
        <v>9.0410054154920427E-2</v>
      </c>
      <c r="V45" s="14">
        <f t="shared" si="28"/>
        <v>0.24708321683100204</v>
      </c>
      <c r="W45" s="31">
        <f t="shared" si="29"/>
        <v>0.16874663549296123</v>
      </c>
      <c r="X45" s="14" t="b">
        <f t="shared" si="30"/>
        <v>0</v>
      </c>
      <c r="Y45" s="14" t="b">
        <f t="shared" si="31"/>
        <v>0</v>
      </c>
      <c r="Z45" s="14" t="b">
        <f t="shared" si="32"/>
        <v>0</v>
      </c>
      <c r="AA45" s="16"/>
      <c r="AB45" s="13"/>
      <c r="AC45" s="13"/>
      <c r="AD45" s="13"/>
    </row>
    <row r="46" spans="1:30" x14ac:dyDescent="0.25">
      <c r="A46" s="12">
        <v>106</v>
      </c>
      <c r="B46" s="12" t="s">
        <v>251</v>
      </c>
      <c r="C46" s="12" t="s">
        <v>252</v>
      </c>
      <c r="D46" s="12" t="s">
        <v>175</v>
      </c>
      <c r="E46" s="12"/>
      <c r="F46" s="25">
        <f t="shared" si="17"/>
        <v>16.2</v>
      </c>
      <c r="G46" s="14">
        <v>0.1</v>
      </c>
      <c r="H46" s="14">
        <f t="shared" si="18"/>
        <v>0.22873865761584822</v>
      </c>
      <c r="I46" s="14">
        <v>2</v>
      </c>
      <c r="J46" s="14">
        <v>0.1</v>
      </c>
      <c r="K46" s="14">
        <f t="shared" si="19"/>
        <v>0.21979659964288487</v>
      </c>
      <c r="L46" s="14">
        <v>14</v>
      </c>
      <c r="M46" s="14">
        <f t="shared" si="20"/>
        <v>0.2</v>
      </c>
      <c r="N46" s="14">
        <f t="shared" si="21"/>
        <v>16</v>
      </c>
      <c r="O46" s="14">
        <f t="shared" si="22"/>
        <v>8.7436029434030811</v>
      </c>
      <c r="P46" s="14">
        <f t="shared" si="23"/>
        <v>63.695252896298392</v>
      </c>
      <c r="Q46" s="31">
        <f t="shared" si="24"/>
        <v>36.219427919850737</v>
      </c>
      <c r="R46" s="31" t="b">
        <f t="shared" si="16"/>
        <v>1</v>
      </c>
      <c r="S46" s="14">
        <f t="shared" si="25"/>
        <v>0.88497439312050119</v>
      </c>
      <c r="T46" s="14">
        <f t="shared" si="26"/>
        <v>9.5640071438683663</v>
      </c>
      <c r="U46" s="14">
        <f t="shared" si="27"/>
        <v>0.3468428432378533</v>
      </c>
      <c r="V46" s="14">
        <f t="shared" si="28"/>
        <v>1.9842948974088731E-3</v>
      </c>
      <c r="W46" s="31">
        <f t="shared" si="29"/>
        <v>0.17441356906763109</v>
      </c>
      <c r="X46" s="14" t="b">
        <f t="shared" si="30"/>
        <v>0</v>
      </c>
      <c r="Y46" s="14" t="b">
        <f t="shared" si="31"/>
        <v>1</v>
      </c>
      <c r="Z46" s="14" t="b">
        <f t="shared" si="32"/>
        <v>1</v>
      </c>
      <c r="AA46" s="16"/>
      <c r="AB46" s="13"/>
      <c r="AC46" s="13"/>
      <c r="AD46" s="13"/>
    </row>
    <row r="47" spans="1:30" x14ac:dyDescent="0.25">
      <c r="A47" s="12">
        <v>76.099999999999994</v>
      </c>
      <c r="B47" s="12" t="s">
        <v>185</v>
      </c>
      <c r="C47" s="12" t="s">
        <v>186</v>
      </c>
      <c r="D47" s="12" t="s">
        <v>153</v>
      </c>
      <c r="E47" s="12" t="b">
        <v>1</v>
      </c>
      <c r="F47" s="25">
        <f t="shared" si="17"/>
        <v>22</v>
      </c>
      <c r="G47" s="14">
        <v>1</v>
      </c>
      <c r="H47" s="14">
        <f t="shared" si="18"/>
        <v>2.287386576158482</v>
      </c>
      <c r="I47" s="14">
        <v>10</v>
      </c>
      <c r="J47" s="14">
        <v>2</v>
      </c>
      <c r="K47" s="14">
        <f t="shared" si="19"/>
        <v>4.3959319928576974</v>
      </c>
      <c r="L47" s="14">
        <v>9</v>
      </c>
      <c r="M47" s="14">
        <f t="shared" si="20"/>
        <v>3</v>
      </c>
      <c r="N47" s="14">
        <f t="shared" si="21"/>
        <v>19</v>
      </c>
      <c r="O47" s="14">
        <f t="shared" si="22"/>
        <v>4.3718014717015405</v>
      </c>
      <c r="P47" s="14">
        <f t="shared" si="23"/>
        <v>2.0473474145238768</v>
      </c>
      <c r="Q47" s="31">
        <f t="shared" si="24"/>
        <v>3.2095744431127087</v>
      </c>
      <c r="R47" s="31" t="b">
        <f t="shared" si="16"/>
        <v>1</v>
      </c>
      <c r="S47" s="14">
        <f t="shared" si="25"/>
        <v>2.9373413898283616</v>
      </c>
      <c r="T47" s="14">
        <f t="shared" si="26"/>
        <v>0.97102876045391895</v>
      </c>
      <c r="U47" s="14">
        <f t="shared" si="27"/>
        <v>8.6553085473535199E-2</v>
      </c>
      <c r="V47" s="14">
        <f t="shared" si="28"/>
        <v>0.32442374298355819</v>
      </c>
      <c r="W47" s="31">
        <f t="shared" si="29"/>
        <v>0.20548841422854669</v>
      </c>
      <c r="X47" s="14" t="b">
        <f t="shared" si="30"/>
        <v>0</v>
      </c>
      <c r="Y47" s="14" t="b">
        <f t="shared" si="31"/>
        <v>0</v>
      </c>
      <c r="Z47" s="14" t="b">
        <f t="shared" si="32"/>
        <v>0</v>
      </c>
      <c r="AA47" s="16"/>
      <c r="AB47" s="13"/>
      <c r="AC47" s="13"/>
      <c r="AD47" s="13"/>
    </row>
    <row r="48" spans="1:30" x14ac:dyDescent="0.25">
      <c r="A48" s="12">
        <v>90</v>
      </c>
      <c r="B48" s="12" t="s">
        <v>214</v>
      </c>
      <c r="C48" s="12" t="s">
        <v>215</v>
      </c>
      <c r="D48" s="12" t="s">
        <v>182</v>
      </c>
      <c r="E48" s="12"/>
      <c r="F48" s="25">
        <f t="shared" si="17"/>
        <v>20.100000000000001</v>
      </c>
      <c r="G48" s="14">
        <v>3</v>
      </c>
      <c r="H48" s="14">
        <f t="shared" si="18"/>
        <v>6.8621597284754454</v>
      </c>
      <c r="I48" s="14">
        <v>14</v>
      </c>
      <c r="J48" s="14">
        <v>0.1</v>
      </c>
      <c r="K48" s="14">
        <f t="shared" si="19"/>
        <v>0.21979659964288487</v>
      </c>
      <c r="L48" s="14">
        <v>3</v>
      </c>
      <c r="M48" s="14">
        <f t="shared" si="20"/>
        <v>3.1</v>
      </c>
      <c r="N48" s="14">
        <f t="shared" si="21"/>
        <v>17</v>
      </c>
      <c r="O48" s="14">
        <f t="shared" si="22"/>
        <v>2.0401740201273859</v>
      </c>
      <c r="P48" s="14">
        <f t="shared" si="23"/>
        <v>13.648982763492512</v>
      </c>
      <c r="Q48" s="31">
        <f t="shared" si="24"/>
        <v>7.8445783918099492</v>
      </c>
      <c r="R48" s="31" t="b">
        <f t="shared" si="16"/>
        <v>1</v>
      </c>
      <c r="S48" s="14">
        <f t="shared" si="25"/>
        <v>1.4564142981544137</v>
      </c>
      <c r="T48" s="14">
        <f t="shared" si="26"/>
        <v>1.5997164392611012</v>
      </c>
      <c r="U48" s="14">
        <f t="shared" si="27"/>
        <v>0.22750150621685769</v>
      </c>
      <c r="V48" s="14">
        <f t="shared" si="28"/>
        <v>0.20594340004851727</v>
      </c>
      <c r="W48" s="31">
        <f t="shared" si="29"/>
        <v>0.21672245313268748</v>
      </c>
      <c r="X48" s="14" t="b">
        <f t="shared" si="30"/>
        <v>0</v>
      </c>
      <c r="Y48" s="14" t="b">
        <f t="shared" si="31"/>
        <v>0</v>
      </c>
      <c r="Z48" s="14" t="b">
        <f t="shared" si="32"/>
        <v>0</v>
      </c>
      <c r="AA48" s="16"/>
      <c r="AB48" s="13"/>
      <c r="AC48" s="13"/>
      <c r="AD48" s="13"/>
    </row>
    <row r="49" spans="1:30" x14ac:dyDescent="0.25">
      <c r="A49" s="12">
        <v>37.1</v>
      </c>
      <c r="B49" s="12" t="s">
        <v>96</v>
      </c>
      <c r="C49" s="12" t="s">
        <v>97</v>
      </c>
      <c r="D49" s="12" t="s">
        <v>59</v>
      </c>
      <c r="E49" s="12" t="b">
        <v>1</v>
      </c>
      <c r="F49" s="25">
        <f t="shared" si="17"/>
        <v>44.1</v>
      </c>
      <c r="G49" s="14">
        <v>0.1</v>
      </c>
      <c r="H49" s="14">
        <f t="shared" si="18"/>
        <v>0.22873865761584822</v>
      </c>
      <c r="I49" s="14">
        <v>23</v>
      </c>
      <c r="J49" s="14">
        <v>5</v>
      </c>
      <c r="K49" s="14">
        <f t="shared" si="19"/>
        <v>10.989829982144244</v>
      </c>
      <c r="L49" s="14">
        <v>16</v>
      </c>
      <c r="M49" s="14">
        <f t="shared" si="20"/>
        <v>5.0999999999999996</v>
      </c>
      <c r="N49" s="14">
        <f t="shared" si="21"/>
        <v>39</v>
      </c>
      <c r="O49" s="14">
        <f t="shared" si="22"/>
        <v>100.55143384913544</v>
      </c>
      <c r="P49" s="14">
        <f t="shared" si="23"/>
        <v>1.4558914947725345</v>
      </c>
      <c r="Q49" s="31">
        <f t="shared" si="24"/>
        <v>51.003662671953983</v>
      </c>
      <c r="R49" s="31" t="b">
        <f t="shared" si="16"/>
        <v>1</v>
      </c>
      <c r="S49" s="14">
        <f t="shared" si="25"/>
        <v>15.681339867471252</v>
      </c>
      <c r="T49" s="14">
        <f t="shared" si="26"/>
        <v>0.57465475585195236</v>
      </c>
      <c r="U49" s="14">
        <f t="shared" si="27"/>
        <v>7.4960072545324796E-5</v>
      </c>
      <c r="V49" s="14">
        <f t="shared" si="28"/>
        <v>0.44841514640457492</v>
      </c>
      <c r="W49" s="31">
        <f t="shared" si="29"/>
        <v>0.22424505323856012</v>
      </c>
      <c r="X49" s="14" t="b">
        <f t="shared" si="30"/>
        <v>0</v>
      </c>
      <c r="Y49" s="14" t="b">
        <f t="shared" si="31"/>
        <v>1</v>
      </c>
      <c r="Z49" s="14" t="b">
        <f t="shared" si="32"/>
        <v>0</v>
      </c>
      <c r="AA49" s="16"/>
      <c r="AB49" s="13"/>
      <c r="AC49" s="13"/>
      <c r="AD49" s="13"/>
    </row>
    <row r="50" spans="1:30" x14ac:dyDescent="0.25">
      <c r="A50" s="12">
        <v>109</v>
      </c>
      <c r="B50" s="12" t="s">
        <v>258</v>
      </c>
      <c r="C50" s="12" t="s">
        <v>259</v>
      </c>
      <c r="D50" s="12" t="s">
        <v>62</v>
      </c>
      <c r="E50" s="12"/>
      <c r="F50" s="25">
        <f t="shared" si="17"/>
        <v>15.1</v>
      </c>
      <c r="G50" s="14">
        <v>0.1</v>
      </c>
      <c r="H50" s="14">
        <f t="shared" si="18"/>
        <v>0.22873865761584822</v>
      </c>
      <c r="I50" s="14">
        <v>3</v>
      </c>
      <c r="J50" s="14">
        <v>2</v>
      </c>
      <c r="K50" s="14">
        <f t="shared" si="19"/>
        <v>4.3959319928576974</v>
      </c>
      <c r="L50" s="14">
        <v>10</v>
      </c>
      <c r="M50" s="14">
        <f t="shared" si="20"/>
        <v>2.1</v>
      </c>
      <c r="N50" s="14">
        <f t="shared" si="21"/>
        <v>13</v>
      </c>
      <c r="O50" s="14">
        <f t="shared" si="22"/>
        <v>13.115404415104621</v>
      </c>
      <c r="P50" s="14">
        <f t="shared" si="23"/>
        <v>2.2748304605820855</v>
      </c>
      <c r="Q50" s="31">
        <f t="shared" si="24"/>
        <v>7.6951174378433533</v>
      </c>
      <c r="R50" s="31" t="b">
        <f t="shared" si="16"/>
        <v>1</v>
      </c>
      <c r="S50" s="14">
        <f t="shared" si="25"/>
        <v>1.5312877985998057</v>
      </c>
      <c r="T50" s="14">
        <f t="shared" si="26"/>
        <v>1.3397207708621863</v>
      </c>
      <c r="U50" s="14">
        <f t="shared" si="27"/>
        <v>0.21591927199210104</v>
      </c>
      <c r="V50" s="14">
        <f t="shared" si="28"/>
        <v>0.24708321683100204</v>
      </c>
      <c r="W50" s="31">
        <f t="shared" si="29"/>
        <v>0.23150124441155154</v>
      </c>
      <c r="X50" s="14" t="b">
        <f t="shared" si="30"/>
        <v>0</v>
      </c>
      <c r="Y50" s="14" t="b">
        <f t="shared" si="31"/>
        <v>0</v>
      </c>
      <c r="Z50" s="14" t="b">
        <f t="shared" si="32"/>
        <v>0</v>
      </c>
      <c r="AA50" s="16"/>
      <c r="AB50" s="13"/>
      <c r="AC50" s="13"/>
      <c r="AD50" s="13"/>
    </row>
    <row r="51" spans="1:30" x14ac:dyDescent="0.25">
      <c r="A51" s="12">
        <v>43</v>
      </c>
      <c r="B51" s="12" t="s">
        <v>111</v>
      </c>
      <c r="C51" s="12" t="s">
        <v>112</v>
      </c>
      <c r="D51" s="12" t="s">
        <v>51</v>
      </c>
      <c r="E51" s="12" t="b">
        <v>1</v>
      </c>
      <c r="F51" s="25">
        <f t="shared" si="17"/>
        <v>105</v>
      </c>
      <c r="G51" s="14">
        <v>22</v>
      </c>
      <c r="H51" s="14">
        <f t="shared" si="18"/>
        <v>50.322504675486599</v>
      </c>
      <c r="I51" s="14">
        <v>61</v>
      </c>
      <c r="J51" s="14">
        <v>3</v>
      </c>
      <c r="K51" s="14">
        <f t="shared" si="19"/>
        <v>6.5938979892865461</v>
      </c>
      <c r="L51" s="14">
        <v>19</v>
      </c>
      <c r="M51" s="14">
        <f t="shared" si="20"/>
        <v>25</v>
      </c>
      <c r="N51" s="14">
        <f t="shared" si="21"/>
        <v>80</v>
      </c>
      <c r="O51" s="14">
        <f t="shared" si="22"/>
        <v>1.2121813171536091</v>
      </c>
      <c r="P51" s="14">
        <f t="shared" si="23"/>
        <v>2.881451916737308</v>
      </c>
      <c r="Q51" s="31">
        <f t="shared" si="24"/>
        <v>2.0468166169454585</v>
      </c>
      <c r="R51" s="31" t="b">
        <f t="shared" si="16"/>
        <v>1</v>
      </c>
      <c r="S51" s="14">
        <f t="shared" si="25"/>
        <v>0.62703165196580812</v>
      </c>
      <c r="T51" s="14">
        <f t="shared" si="26"/>
        <v>3.7159965366008691</v>
      </c>
      <c r="U51" s="14">
        <f t="shared" si="27"/>
        <v>0.428446218487264</v>
      </c>
      <c r="V51" s="14">
        <f t="shared" si="28"/>
        <v>5.3893444864809091E-2</v>
      </c>
      <c r="W51" s="31">
        <f t="shared" si="29"/>
        <v>0.24116983167603653</v>
      </c>
      <c r="X51" s="14" t="b">
        <f t="shared" si="30"/>
        <v>0</v>
      </c>
      <c r="Y51" s="14" t="b">
        <f t="shared" si="31"/>
        <v>0</v>
      </c>
      <c r="Z51" s="14" t="b">
        <f t="shared" si="32"/>
        <v>0</v>
      </c>
      <c r="AA51" s="16"/>
      <c r="AB51" s="13"/>
      <c r="AC51" s="13"/>
      <c r="AD51" s="13"/>
    </row>
    <row r="52" spans="1:30" x14ac:dyDescent="0.25">
      <c r="A52" s="12">
        <v>3.1</v>
      </c>
      <c r="B52" s="12" t="s">
        <v>11</v>
      </c>
      <c r="C52" s="12" t="s">
        <v>12</v>
      </c>
      <c r="D52" s="12" t="s">
        <v>13</v>
      </c>
      <c r="E52" s="12" t="b">
        <v>1</v>
      </c>
      <c r="F52" s="25">
        <f t="shared" si="17"/>
        <v>334</v>
      </c>
      <c r="G52" s="14">
        <v>23</v>
      </c>
      <c r="H52" s="14">
        <f t="shared" si="18"/>
        <v>52.609891251645081</v>
      </c>
      <c r="I52" s="14">
        <v>99</v>
      </c>
      <c r="J52" s="14">
        <v>62</v>
      </c>
      <c r="K52" s="14">
        <f t="shared" si="19"/>
        <v>136.27389177858862</v>
      </c>
      <c r="L52" s="14">
        <v>150</v>
      </c>
      <c r="M52" s="14">
        <f t="shared" si="20"/>
        <v>85</v>
      </c>
      <c r="N52" s="14">
        <f t="shared" si="21"/>
        <v>249</v>
      </c>
      <c r="O52" s="14">
        <f t="shared" si="22"/>
        <v>1.8817754160802287</v>
      </c>
      <c r="P52" s="14">
        <f t="shared" si="23"/>
        <v>1.1007244164106864</v>
      </c>
      <c r="Q52" s="31">
        <f t="shared" si="24"/>
        <v>1.4912499162454576</v>
      </c>
      <c r="R52" s="31" t="b">
        <f t="shared" si="16"/>
        <v>0</v>
      </c>
      <c r="S52" s="14">
        <f t="shared" si="25"/>
        <v>8.6439154539257288</v>
      </c>
      <c r="T52" s="14">
        <f t="shared" si="26"/>
        <v>0.43123205703159329</v>
      </c>
      <c r="U52" s="14">
        <f t="shared" si="27"/>
        <v>3.2815542351616236E-3</v>
      </c>
      <c r="V52" s="14">
        <f t="shared" si="28"/>
        <v>0.51138501511971812</v>
      </c>
      <c r="W52" s="31">
        <f t="shared" si="29"/>
        <v>0.25733328467743988</v>
      </c>
      <c r="X52" s="14" t="b">
        <f t="shared" si="30"/>
        <v>0</v>
      </c>
      <c r="Y52" s="14" t="b">
        <f t="shared" si="31"/>
        <v>0</v>
      </c>
      <c r="Z52" s="14" t="b">
        <f t="shared" si="32"/>
        <v>0</v>
      </c>
      <c r="AA52" s="16"/>
      <c r="AB52" s="13"/>
      <c r="AC52" s="13"/>
      <c r="AD52" s="13"/>
    </row>
    <row r="53" spans="1:30" x14ac:dyDescent="0.25">
      <c r="A53" s="12">
        <v>156</v>
      </c>
      <c r="B53" s="12" t="s">
        <v>367</v>
      </c>
      <c r="C53" s="12" t="s">
        <v>368</v>
      </c>
      <c r="D53" s="12" t="s">
        <v>369</v>
      </c>
      <c r="E53" s="12"/>
      <c r="F53" s="25">
        <f t="shared" si="17"/>
        <v>8.1</v>
      </c>
      <c r="G53" s="14">
        <v>0.1</v>
      </c>
      <c r="H53" s="14">
        <f t="shared" si="18"/>
        <v>0.22873865761584822</v>
      </c>
      <c r="I53" s="14">
        <v>4</v>
      </c>
      <c r="J53" s="14">
        <v>2</v>
      </c>
      <c r="K53" s="14">
        <f t="shared" si="19"/>
        <v>4.3959319928576974</v>
      </c>
      <c r="L53" s="14">
        <v>2</v>
      </c>
      <c r="M53" s="14">
        <f t="shared" si="20"/>
        <v>2.1</v>
      </c>
      <c r="N53" s="14">
        <f t="shared" si="21"/>
        <v>6</v>
      </c>
      <c r="O53" s="14">
        <f t="shared" si="22"/>
        <v>17.487205886806162</v>
      </c>
      <c r="P53" s="14">
        <f t="shared" si="23"/>
        <v>-2.1979659964288487</v>
      </c>
      <c r="Q53" s="31">
        <f t="shared" si="24"/>
        <v>7.6446199451886567</v>
      </c>
      <c r="R53" s="31" t="b">
        <f t="shared" si="16"/>
        <v>1</v>
      </c>
      <c r="S53" s="14">
        <f t="shared" si="25"/>
        <v>2.2005380077171139</v>
      </c>
      <c r="T53" s="14">
        <f t="shared" si="26"/>
        <v>0.60544757155003026</v>
      </c>
      <c r="U53" s="14">
        <f t="shared" si="27"/>
        <v>0.13796257847107601</v>
      </c>
      <c r="V53" s="14">
        <f t="shared" si="28"/>
        <v>0.43650704693918807</v>
      </c>
      <c r="W53" s="31">
        <f t="shared" si="29"/>
        <v>0.28723481270513207</v>
      </c>
      <c r="X53" s="14" t="b">
        <f t="shared" si="30"/>
        <v>0</v>
      </c>
      <c r="Y53" s="14" t="b">
        <f t="shared" si="31"/>
        <v>0</v>
      </c>
      <c r="Z53" s="14" t="b">
        <f t="shared" si="32"/>
        <v>0</v>
      </c>
      <c r="AA53" s="16"/>
      <c r="AB53" s="13"/>
      <c r="AC53" s="13"/>
      <c r="AD53" s="13"/>
    </row>
    <row r="54" spans="1:30" x14ac:dyDescent="0.25">
      <c r="A54" s="12">
        <v>95</v>
      </c>
      <c r="B54" s="12" t="s">
        <v>225</v>
      </c>
      <c r="C54" s="12" t="s">
        <v>226</v>
      </c>
      <c r="D54" s="12" t="s">
        <v>227</v>
      </c>
      <c r="E54" s="12"/>
      <c r="F54" s="25">
        <f t="shared" si="17"/>
        <v>18.200000000000003</v>
      </c>
      <c r="G54" s="14">
        <v>0.1</v>
      </c>
      <c r="H54" s="14">
        <f t="shared" si="18"/>
        <v>0.22873865761584822</v>
      </c>
      <c r="I54" s="14">
        <v>17</v>
      </c>
      <c r="J54" s="14">
        <v>0.1</v>
      </c>
      <c r="K54" s="14">
        <f t="shared" si="19"/>
        <v>0.21979659964288487</v>
      </c>
      <c r="L54" s="14">
        <v>1</v>
      </c>
      <c r="M54" s="14">
        <f t="shared" si="20"/>
        <v>0.2</v>
      </c>
      <c r="N54" s="14">
        <f t="shared" si="21"/>
        <v>18</v>
      </c>
      <c r="O54" s="14">
        <f t="shared" si="22"/>
        <v>74.320625018926194</v>
      </c>
      <c r="P54" s="14">
        <f t="shared" si="23"/>
        <v>4.549660921164171</v>
      </c>
      <c r="Q54" s="31">
        <f t="shared" si="24"/>
        <v>39.435142970045185</v>
      </c>
      <c r="R54" s="31" t="b">
        <f t="shared" si="16"/>
        <v>1</v>
      </c>
      <c r="S54" s="14">
        <f t="shared" si="25"/>
        <v>11.367478771629976</v>
      </c>
      <c r="T54" s="14">
        <f t="shared" si="26"/>
        <v>0.31233602101565339</v>
      </c>
      <c r="U54" s="14">
        <f t="shared" si="27"/>
        <v>7.4741263359690512E-4</v>
      </c>
      <c r="V54" s="14">
        <f t="shared" si="28"/>
        <v>0.57625023481082027</v>
      </c>
      <c r="W54" s="31">
        <f t="shared" si="29"/>
        <v>0.28849882372220859</v>
      </c>
      <c r="X54" s="14" t="b">
        <f t="shared" si="30"/>
        <v>0</v>
      </c>
      <c r="Y54" s="14" t="b">
        <f t="shared" si="31"/>
        <v>1</v>
      </c>
      <c r="Z54" s="14" t="b">
        <f t="shared" si="32"/>
        <v>1</v>
      </c>
      <c r="AA54" s="16"/>
      <c r="AB54" s="13"/>
      <c r="AC54" s="13"/>
      <c r="AD54" s="13"/>
    </row>
    <row r="55" spans="1:30" x14ac:dyDescent="0.25">
      <c r="A55" s="12">
        <v>116</v>
      </c>
      <c r="B55" s="12" t="s">
        <v>272</v>
      </c>
      <c r="C55" s="12" t="s">
        <v>273</v>
      </c>
      <c r="D55" s="12" t="s">
        <v>82</v>
      </c>
      <c r="E55" s="12"/>
      <c r="F55" s="25">
        <f t="shared" si="17"/>
        <v>13.1</v>
      </c>
      <c r="G55" s="14">
        <v>0.1</v>
      </c>
      <c r="H55" s="14">
        <f t="shared" si="18"/>
        <v>0.22873865761584822</v>
      </c>
      <c r="I55" s="14">
        <v>8</v>
      </c>
      <c r="J55" s="14">
        <v>1</v>
      </c>
      <c r="K55" s="14">
        <f t="shared" si="19"/>
        <v>2.1979659964288487</v>
      </c>
      <c r="L55" s="14">
        <v>4</v>
      </c>
      <c r="M55" s="14">
        <f t="shared" si="20"/>
        <v>1.1000000000000001</v>
      </c>
      <c r="N55" s="14">
        <f t="shared" si="21"/>
        <v>12</v>
      </c>
      <c r="O55" s="14">
        <f t="shared" si="22"/>
        <v>34.974411773612324</v>
      </c>
      <c r="P55" s="14">
        <f t="shared" si="23"/>
        <v>1.8198643684656683</v>
      </c>
      <c r="Q55" s="31">
        <f t="shared" si="24"/>
        <v>18.397138071038995</v>
      </c>
      <c r="R55" s="31" t="b">
        <f t="shared" si="16"/>
        <v>1</v>
      </c>
      <c r="S55" s="14">
        <f t="shared" si="25"/>
        <v>4.9688667132286355</v>
      </c>
      <c r="T55" s="14">
        <f t="shared" si="26"/>
        <v>0.32122556169633754</v>
      </c>
      <c r="U55" s="14">
        <f t="shared" si="27"/>
        <v>2.5807551792058125E-2</v>
      </c>
      <c r="V55" s="14">
        <f t="shared" si="28"/>
        <v>0.57087205651237083</v>
      </c>
      <c r="W55" s="31">
        <f t="shared" si="29"/>
        <v>0.2983398041522145</v>
      </c>
      <c r="X55" s="14" t="b">
        <f t="shared" si="30"/>
        <v>0</v>
      </c>
      <c r="Y55" s="14" t="b">
        <f t="shared" si="31"/>
        <v>0</v>
      </c>
      <c r="Z55" s="14" t="b">
        <f t="shared" si="32"/>
        <v>0</v>
      </c>
      <c r="AA55" s="16"/>
      <c r="AB55" s="13"/>
      <c r="AC55" s="13"/>
      <c r="AD55" s="13"/>
    </row>
    <row r="56" spans="1:30" x14ac:dyDescent="0.25">
      <c r="A56" s="12">
        <v>110</v>
      </c>
      <c r="B56" s="12" t="s">
        <v>260</v>
      </c>
      <c r="C56" s="12" t="s">
        <v>261</v>
      </c>
      <c r="D56" s="12" t="s">
        <v>125</v>
      </c>
      <c r="E56" s="12"/>
      <c r="F56" s="25">
        <f t="shared" si="17"/>
        <v>15.1</v>
      </c>
      <c r="G56" s="14">
        <v>0.1</v>
      </c>
      <c r="H56" s="14">
        <f t="shared" si="18"/>
        <v>0.22873865761584822</v>
      </c>
      <c r="I56" s="14">
        <v>6</v>
      </c>
      <c r="J56" s="14">
        <v>2</v>
      </c>
      <c r="K56" s="14">
        <f t="shared" si="19"/>
        <v>4.3959319928576974</v>
      </c>
      <c r="L56" s="14">
        <v>7</v>
      </c>
      <c r="M56" s="14">
        <f t="shared" si="20"/>
        <v>2.1</v>
      </c>
      <c r="N56" s="14">
        <f t="shared" si="21"/>
        <v>13</v>
      </c>
      <c r="O56" s="14">
        <f t="shared" si="22"/>
        <v>26.230808830209241</v>
      </c>
      <c r="P56" s="14">
        <f t="shared" si="23"/>
        <v>1.5923813224074597</v>
      </c>
      <c r="Q56" s="31">
        <f t="shared" si="24"/>
        <v>13.91159507630835</v>
      </c>
      <c r="R56" s="31" t="b">
        <f t="shared" si="16"/>
        <v>1</v>
      </c>
      <c r="S56" s="14">
        <f t="shared" si="25"/>
        <v>3.5727591145259794</v>
      </c>
      <c r="T56" s="14">
        <f t="shared" si="26"/>
        <v>0.36585520324297249</v>
      </c>
      <c r="U56" s="14">
        <f t="shared" si="27"/>
        <v>5.8734644518532018E-2</v>
      </c>
      <c r="V56" s="14">
        <f t="shared" si="28"/>
        <v>0.5452722515804187</v>
      </c>
      <c r="W56" s="31">
        <f t="shared" si="29"/>
        <v>0.30200344804947538</v>
      </c>
      <c r="X56" s="14" t="b">
        <f t="shared" si="30"/>
        <v>0</v>
      </c>
      <c r="Y56" s="14" t="b">
        <f t="shared" si="31"/>
        <v>0</v>
      </c>
      <c r="Z56" s="14" t="b">
        <f t="shared" si="32"/>
        <v>0</v>
      </c>
      <c r="AA56" s="16"/>
      <c r="AB56" s="13"/>
      <c r="AC56" s="13"/>
      <c r="AD56" s="13"/>
    </row>
    <row r="57" spans="1:30" x14ac:dyDescent="0.25">
      <c r="A57" s="12">
        <v>138</v>
      </c>
      <c r="B57" s="12" t="s">
        <v>325</v>
      </c>
      <c r="C57" s="12" t="s">
        <v>326</v>
      </c>
      <c r="D57" s="12" t="s">
        <v>327</v>
      </c>
      <c r="E57" s="12"/>
      <c r="F57" s="25">
        <f t="shared" si="17"/>
        <v>9.1999999999999993</v>
      </c>
      <c r="G57" s="14">
        <v>0.1</v>
      </c>
      <c r="H57" s="14">
        <f t="shared" si="18"/>
        <v>0.22873865761584822</v>
      </c>
      <c r="I57" s="14">
        <v>1</v>
      </c>
      <c r="J57" s="14">
        <v>0.1</v>
      </c>
      <c r="K57" s="14">
        <f t="shared" si="19"/>
        <v>0.21979659964288487</v>
      </c>
      <c r="L57" s="14">
        <v>8</v>
      </c>
      <c r="M57" s="14">
        <f t="shared" si="20"/>
        <v>0.2</v>
      </c>
      <c r="N57" s="14">
        <f t="shared" si="21"/>
        <v>9</v>
      </c>
      <c r="O57" s="14">
        <f t="shared" si="22"/>
        <v>4.3718014717015405</v>
      </c>
      <c r="P57" s="14">
        <f t="shared" si="23"/>
        <v>36.397287369313368</v>
      </c>
      <c r="Q57" s="31">
        <f t="shared" si="24"/>
        <v>20.384544420507453</v>
      </c>
      <c r="R57" s="31" t="b">
        <f t="shared" si="16"/>
        <v>1</v>
      </c>
      <c r="S57" s="14">
        <f t="shared" si="25"/>
        <v>0.29323989554541185</v>
      </c>
      <c r="T57" s="14">
        <f t="shared" si="26"/>
        <v>5.1612708084867336</v>
      </c>
      <c r="U57" s="14">
        <f t="shared" si="27"/>
        <v>0.58815177060081625</v>
      </c>
      <c r="V57" s="14">
        <f t="shared" si="28"/>
        <v>2.3095992108220598E-2</v>
      </c>
      <c r="W57" s="31">
        <f t="shared" si="29"/>
        <v>0.3056238813545184</v>
      </c>
      <c r="X57" s="14" t="b">
        <f t="shared" si="30"/>
        <v>0</v>
      </c>
      <c r="Y57" s="14" t="b">
        <f t="shared" si="31"/>
        <v>0</v>
      </c>
      <c r="Z57" s="14" t="b">
        <f t="shared" si="32"/>
        <v>1</v>
      </c>
      <c r="AA57" s="16"/>
      <c r="AB57" s="13"/>
      <c r="AC57" s="13"/>
      <c r="AD57" s="13"/>
    </row>
    <row r="58" spans="1:30" x14ac:dyDescent="0.25">
      <c r="A58" s="12">
        <v>143</v>
      </c>
      <c r="B58" s="12" t="s">
        <v>336</v>
      </c>
      <c r="C58" s="12" t="s">
        <v>337</v>
      </c>
      <c r="D58" s="12" t="s">
        <v>338</v>
      </c>
      <c r="E58" s="12"/>
      <c r="F58" s="25">
        <f t="shared" si="17"/>
        <v>9.1</v>
      </c>
      <c r="G58" s="14">
        <v>1</v>
      </c>
      <c r="H58" s="14">
        <f t="shared" si="18"/>
        <v>2.287386576158482</v>
      </c>
      <c r="I58" s="14">
        <v>5</v>
      </c>
      <c r="J58" s="14">
        <v>0.1</v>
      </c>
      <c r="K58" s="14">
        <f t="shared" si="19"/>
        <v>0.21979659964288487</v>
      </c>
      <c r="L58" s="14">
        <v>3</v>
      </c>
      <c r="M58" s="14">
        <f t="shared" si="20"/>
        <v>1.1000000000000001</v>
      </c>
      <c r="N58" s="14">
        <f t="shared" si="21"/>
        <v>8</v>
      </c>
      <c r="O58" s="14">
        <f t="shared" si="22"/>
        <v>2.1859007358507703</v>
      </c>
      <c r="P58" s="14">
        <f t="shared" si="23"/>
        <v>13.648982763492512</v>
      </c>
      <c r="Q58" s="31">
        <f t="shared" si="24"/>
        <v>7.9174417496716414</v>
      </c>
      <c r="R58" s="31" t="b">
        <f t="shared" si="16"/>
        <v>1</v>
      </c>
      <c r="S58" s="14">
        <f t="shared" si="25"/>
        <v>0.60095950646791607</v>
      </c>
      <c r="T58" s="14">
        <f t="shared" si="26"/>
        <v>1.5997164392611012</v>
      </c>
      <c r="U58" s="14">
        <f t="shared" si="27"/>
        <v>0.43821216491077386</v>
      </c>
      <c r="V58" s="14">
        <f t="shared" si="28"/>
        <v>0.20594340004851727</v>
      </c>
      <c r="W58" s="31">
        <f t="shared" si="29"/>
        <v>0.32207778247964558</v>
      </c>
      <c r="X58" s="14" t="b">
        <f t="shared" si="30"/>
        <v>0</v>
      </c>
      <c r="Y58" s="14" t="b">
        <f t="shared" si="31"/>
        <v>0</v>
      </c>
      <c r="Z58" s="14" t="b">
        <f t="shared" si="32"/>
        <v>0</v>
      </c>
      <c r="AA58" s="16"/>
      <c r="AB58" s="13"/>
      <c r="AC58" s="13"/>
      <c r="AD58" s="13"/>
    </row>
    <row r="59" spans="1:30" x14ac:dyDescent="0.25">
      <c r="A59" s="12">
        <v>70</v>
      </c>
      <c r="B59" s="12" t="s">
        <v>171</v>
      </c>
      <c r="C59" s="12" t="s">
        <v>172</v>
      </c>
      <c r="D59" s="12" t="s">
        <v>51</v>
      </c>
      <c r="E59" s="12"/>
      <c r="F59" s="25">
        <f t="shared" si="17"/>
        <v>26</v>
      </c>
      <c r="G59" s="14">
        <v>3</v>
      </c>
      <c r="H59" s="14">
        <f t="shared" si="18"/>
        <v>6.8621597284754454</v>
      </c>
      <c r="I59" s="14">
        <v>10</v>
      </c>
      <c r="J59" s="14">
        <v>2</v>
      </c>
      <c r="K59" s="14">
        <f t="shared" si="19"/>
        <v>4.3959319928576974</v>
      </c>
      <c r="L59" s="14">
        <v>11</v>
      </c>
      <c r="M59" s="14">
        <f t="shared" si="20"/>
        <v>5</v>
      </c>
      <c r="N59" s="14">
        <f t="shared" si="21"/>
        <v>21</v>
      </c>
      <c r="O59" s="14">
        <f t="shared" si="22"/>
        <v>1.4572671572338471</v>
      </c>
      <c r="P59" s="14">
        <f t="shared" si="23"/>
        <v>2.5023135066402937</v>
      </c>
      <c r="Q59" s="31">
        <f t="shared" si="24"/>
        <v>1.9797903319370704</v>
      </c>
      <c r="R59" s="31" t="b">
        <f t="shared" si="16"/>
        <v>0</v>
      </c>
      <c r="S59" s="14">
        <f t="shared" si="25"/>
        <v>0.34981827341835015</v>
      </c>
      <c r="T59" s="14">
        <f t="shared" si="26"/>
        <v>1.7421093296725303</v>
      </c>
      <c r="U59" s="14">
        <f t="shared" si="27"/>
        <v>0.55421601910181728</v>
      </c>
      <c r="V59" s="14">
        <f t="shared" si="28"/>
        <v>0.18687178252855127</v>
      </c>
      <c r="W59" s="31">
        <f t="shared" si="29"/>
        <v>0.37054390081518429</v>
      </c>
      <c r="X59" s="14" t="b">
        <f t="shared" si="30"/>
        <v>0</v>
      </c>
      <c r="Y59" s="14" t="b">
        <f t="shared" si="31"/>
        <v>0</v>
      </c>
      <c r="Z59" s="14" t="b">
        <f t="shared" si="32"/>
        <v>0</v>
      </c>
      <c r="AA59" s="16"/>
      <c r="AB59" s="13"/>
      <c r="AC59" s="13"/>
      <c r="AD59" s="13"/>
    </row>
    <row r="60" spans="1:30" x14ac:dyDescent="0.25">
      <c r="A60" s="12">
        <v>97.1</v>
      </c>
      <c r="B60" s="12" t="s">
        <v>231</v>
      </c>
      <c r="C60" s="12" t="s">
        <v>232</v>
      </c>
      <c r="D60" s="12" t="s">
        <v>233</v>
      </c>
      <c r="E60" s="12" t="b">
        <v>1</v>
      </c>
      <c r="F60" s="25">
        <f t="shared" si="17"/>
        <v>17</v>
      </c>
      <c r="G60" s="14">
        <v>1</v>
      </c>
      <c r="H60" s="14">
        <f t="shared" si="18"/>
        <v>2.287386576158482</v>
      </c>
      <c r="I60" s="14">
        <v>11</v>
      </c>
      <c r="J60" s="14">
        <v>2</v>
      </c>
      <c r="K60" s="14">
        <f t="shared" si="19"/>
        <v>4.3959319928576974</v>
      </c>
      <c r="L60" s="14">
        <v>3</v>
      </c>
      <c r="M60" s="14">
        <f t="shared" si="20"/>
        <v>3</v>
      </c>
      <c r="N60" s="14">
        <f t="shared" si="21"/>
        <v>14</v>
      </c>
      <c r="O60" s="14">
        <f t="shared" si="22"/>
        <v>4.8089816188716945</v>
      </c>
      <c r="P60" s="14">
        <f t="shared" si="23"/>
        <v>-1.4653106642858991</v>
      </c>
      <c r="Q60" s="31">
        <f t="shared" si="24"/>
        <v>1.6718354772928978</v>
      </c>
      <c r="R60" s="31" t="b">
        <f t="shared" si="16"/>
        <v>0</v>
      </c>
      <c r="S60" s="14">
        <f t="shared" si="25"/>
        <v>3.4821551357745193</v>
      </c>
      <c r="T60" s="14">
        <f t="shared" si="26"/>
        <v>0.17005432766745798</v>
      </c>
      <c r="U60" s="14">
        <f t="shared" si="27"/>
        <v>6.2033900617313939E-2</v>
      </c>
      <c r="V60" s="14">
        <f t="shared" si="28"/>
        <v>0.68006352948238025</v>
      </c>
      <c r="W60" s="31">
        <f t="shared" si="29"/>
        <v>0.3710487150498471</v>
      </c>
      <c r="X60" s="14" t="b">
        <f t="shared" si="30"/>
        <v>0</v>
      </c>
      <c r="Y60" s="14" t="b">
        <f t="shared" si="31"/>
        <v>0</v>
      </c>
      <c r="Z60" s="14" t="b">
        <f t="shared" si="32"/>
        <v>0</v>
      </c>
      <c r="AA60" s="16"/>
      <c r="AB60" s="13"/>
      <c r="AC60" s="13"/>
      <c r="AD60" s="13"/>
    </row>
    <row r="61" spans="1:30" x14ac:dyDescent="0.25">
      <c r="A61" s="12">
        <v>99</v>
      </c>
      <c r="B61" s="12" t="s">
        <v>237</v>
      </c>
      <c r="C61" s="12" t="s">
        <v>238</v>
      </c>
      <c r="D61" s="12" t="s">
        <v>233</v>
      </c>
      <c r="E61" s="12"/>
      <c r="F61" s="25">
        <f t="shared" si="17"/>
        <v>17.100000000000001</v>
      </c>
      <c r="G61" s="14">
        <v>0.1</v>
      </c>
      <c r="H61" s="14">
        <f t="shared" si="18"/>
        <v>0.22873865761584822</v>
      </c>
      <c r="I61" s="14">
        <v>6</v>
      </c>
      <c r="J61" s="14">
        <v>4</v>
      </c>
      <c r="K61" s="14">
        <f t="shared" si="19"/>
        <v>8.7918639857153948</v>
      </c>
      <c r="L61" s="14">
        <v>7</v>
      </c>
      <c r="M61" s="14">
        <f t="shared" si="20"/>
        <v>4.0999999999999996</v>
      </c>
      <c r="N61" s="14">
        <f t="shared" si="21"/>
        <v>13</v>
      </c>
      <c r="O61" s="14">
        <f t="shared" si="22"/>
        <v>26.230808830209241</v>
      </c>
      <c r="P61" s="14">
        <f t="shared" si="23"/>
        <v>-1.2559805693879136</v>
      </c>
      <c r="Q61" s="31">
        <f t="shared" si="24"/>
        <v>12.487414130410665</v>
      </c>
      <c r="R61" s="31" t="b">
        <f t="shared" si="16"/>
        <v>1</v>
      </c>
      <c r="S61" s="14">
        <f t="shared" si="25"/>
        <v>3.5727591145259794</v>
      </c>
      <c r="T61" s="14">
        <f t="shared" si="26"/>
        <v>0.12963277014205232</v>
      </c>
      <c r="U61" s="14">
        <f t="shared" si="27"/>
        <v>5.8734644518532018E-2</v>
      </c>
      <c r="V61" s="14">
        <f t="shared" si="28"/>
        <v>0.71881309959510609</v>
      </c>
      <c r="W61" s="31">
        <f t="shared" si="29"/>
        <v>0.38877387205681907</v>
      </c>
      <c r="X61" s="14" t="b">
        <f t="shared" si="30"/>
        <v>0</v>
      </c>
      <c r="Y61" s="14" t="b">
        <f t="shared" si="31"/>
        <v>0</v>
      </c>
      <c r="Z61" s="14" t="b">
        <f t="shared" si="32"/>
        <v>0</v>
      </c>
      <c r="AA61" s="16"/>
      <c r="AB61" s="13"/>
      <c r="AC61" s="13"/>
      <c r="AD61" s="13"/>
    </row>
    <row r="62" spans="1:30" x14ac:dyDescent="0.25">
      <c r="A62" s="12">
        <v>151</v>
      </c>
      <c r="B62" s="12" t="s">
        <v>356</v>
      </c>
      <c r="C62" s="12" t="s">
        <v>357</v>
      </c>
      <c r="D62" s="12" t="s">
        <v>358</v>
      </c>
      <c r="E62" s="12"/>
      <c r="F62" s="25">
        <f t="shared" si="17"/>
        <v>8.1</v>
      </c>
      <c r="G62" s="14">
        <v>0.1</v>
      </c>
      <c r="H62" s="14">
        <f t="shared" si="18"/>
        <v>0.22873865761584822</v>
      </c>
      <c r="I62" s="14">
        <v>3</v>
      </c>
      <c r="J62" s="14">
        <v>1</v>
      </c>
      <c r="K62" s="14">
        <f t="shared" si="19"/>
        <v>2.1979659964288487</v>
      </c>
      <c r="L62" s="14">
        <v>4</v>
      </c>
      <c r="M62" s="14">
        <f t="shared" si="20"/>
        <v>1.1000000000000001</v>
      </c>
      <c r="N62" s="14">
        <f t="shared" si="21"/>
        <v>7</v>
      </c>
      <c r="O62" s="14">
        <f t="shared" si="22"/>
        <v>13.115404415104621</v>
      </c>
      <c r="P62" s="14">
        <f t="shared" si="23"/>
        <v>1.8198643684656683</v>
      </c>
      <c r="Q62" s="31">
        <f t="shared" si="24"/>
        <v>7.4676343917851442</v>
      </c>
      <c r="R62" s="31" t="b">
        <f t="shared" si="16"/>
        <v>1</v>
      </c>
      <c r="S62" s="14">
        <f t="shared" si="25"/>
        <v>1.5312877985998057</v>
      </c>
      <c r="T62" s="14">
        <f t="shared" si="26"/>
        <v>0.32122556169633754</v>
      </c>
      <c r="U62" s="14">
        <f t="shared" si="27"/>
        <v>0.21591927199210104</v>
      </c>
      <c r="V62" s="14">
        <f t="shared" si="28"/>
        <v>0.57087205651237083</v>
      </c>
      <c r="W62" s="31">
        <f t="shared" si="29"/>
        <v>0.39339566425223593</v>
      </c>
      <c r="X62" s="14" t="b">
        <f t="shared" si="30"/>
        <v>0</v>
      </c>
      <c r="Y62" s="14" t="b">
        <f t="shared" si="31"/>
        <v>0</v>
      </c>
      <c r="Z62" s="14" t="b">
        <f t="shared" si="32"/>
        <v>0</v>
      </c>
      <c r="AA62" s="16"/>
      <c r="AB62" s="13"/>
      <c r="AC62" s="13"/>
      <c r="AD62" s="13"/>
    </row>
    <row r="63" spans="1:30" x14ac:dyDescent="0.25">
      <c r="A63" s="12">
        <v>28</v>
      </c>
      <c r="B63" s="12" t="s">
        <v>73</v>
      </c>
      <c r="C63" s="12" t="s">
        <v>74</v>
      </c>
      <c r="D63" s="12" t="s">
        <v>75</v>
      </c>
      <c r="E63" s="12"/>
      <c r="F63" s="25">
        <f t="shared" si="17"/>
        <v>77</v>
      </c>
      <c r="G63" s="14">
        <v>13</v>
      </c>
      <c r="H63" s="14">
        <f t="shared" si="18"/>
        <v>29.736025490060261</v>
      </c>
      <c r="I63" s="14">
        <v>36</v>
      </c>
      <c r="J63" s="14">
        <v>6</v>
      </c>
      <c r="K63" s="14">
        <f t="shared" si="19"/>
        <v>13.187795978573092</v>
      </c>
      <c r="L63" s="14">
        <v>22</v>
      </c>
      <c r="M63" s="14">
        <f t="shared" si="20"/>
        <v>19</v>
      </c>
      <c r="N63" s="14">
        <f t="shared" si="21"/>
        <v>58</v>
      </c>
      <c r="O63" s="14">
        <f t="shared" si="22"/>
        <v>1.2106527152404269</v>
      </c>
      <c r="P63" s="14">
        <f t="shared" si="23"/>
        <v>1.6682090044268625</v>
      </c>
      <c r="Q63" s="31">
        <f t="shared" si="24"/>
        <v>1.4394308598336447</v>
      </c>
      <c r="R63" s="31" t="b">
        <f t="shared" si="16"/>
        <v>0</v>
      </c>
      <c r="S63" s="14">
        <f t="shared" si="25"/>
        <v>0.36289739893982187</v>
      </c>
      <c r="T63" s="14">
        <f t="shared" si="26"/>
        <v>1.361575122224167</v>
      </c>
      <c r="U63" s="14">
        <f t="shared" si="27"/>
        <v>0.54690148114924431</v>
      </c>
      <c r="V63" s="14">
        <f t="shared" si="28"/>
        <v>0.2432646856254419</v>
      </c>
      <c r="W63" s="31">
        <f t="shared" si="29"/>
        <v>0.3950830833873431</v>
      </c>
      <c r="X63" s="14" t="b">
        <f t="shared" si="30"/>
        <v>0</v>
      </c>
      <c r="Y63" s="14" t="b">
        <f t="shared" si="31"/>
        <v>0</v>
      </c>
      <c r="Z63" s="14" t="b">
        <f t="shared" si="32"/>
        <v>0</v>
      </c>
      <c r="AA63" s="16"/>
      <c r="AB63" s="13"/>
      <c r="AC63" s="13"/>
      <c r="AD63" s="13"/>
    </row>
    <row r="64" spans="1:30" x14ac:dyDescent="0.25">
      <c r="A64" s="12">
        <v>89</v>
      </c>
      <c r="B64" s="12" t="s">
        <v>212</v>
      </c>
      <c r="C64" s="12" t="s">
        <v>213</v>
      </c>
      <c r="D64" s="12" t="s">
        <v>43</v>
      </c>
      <c r="E64" s="12"/>
      <c r="F64" s="25">
        <f t="shared" si="17"/>
        <v>21.1</v>
      </c>
      <c r="G64" s="14">
        <v>4</v>
      </c>
      <c r="H64" s="14">
        <f t="shared" si="18"/>
        <v>9.1495463046339278</v>
      </c>
      <c r="I64" s="14">
        <v>11</v>
      </c>
      <c r="J64" s="14">
        <v>0.1</v>
      </c>
      <c r="K64" s="14">
        <f t="shared" si="19"/>
        <v>0.21979659964288487</v>
      </c>
      <c r="L64" s="14">
        <v>6</v>
      </c>
      <c r="M64" s="14">
        <f t="shared" si="20"/>
        <v>4.0999999999999996</v>
      </c>
      <c r="N64" s="14">
        <f t="shared" si="21"/>
        <v>17</v>
      </c>
      <c r="O64" s="14">
        <f t="shared" si="22"/>
        <v>1.2022454047179236</v>
      </c>
      <c r="P64" s="14">
        <f t="shared" si="23"/>
        <v>27.297965526985024</v>
      </c>
      <c r="Q64" s="31">
        <f t="shared" si="24"/>
        <v>14.250105465851474</v>
      </c>
      <c r="R64" s="31" t="b">
        <f t="shared" si="16"/>
        <v>1</v>
      </c>
      <c r="S64" s="14">
        <f t="shared" si="25"/>
        <v>0.10262959465035237</v>
      </c>
      <c r="T64" s="14">
        <f t="shared" si="26"/>
        <v>3.715462413179921</v>
      </c>
      <c r="U64" s="14">
        <f t="shared" si="27"/>
        <v>0.74869655034998628</v>
      </c>
      <c r="V64" s="14">
        <f t="shared" si="28"/>
        <v>5.3910690104804149E-2</v>
      </c>
      <c r="W64" s="31">
        <f t="shared" si="29"/>
        <v>0.40130362022739519</v>
      </c>
      <c r="X64" s="14" t="b">
        <f t="shared" si="30"/>
        <v>0</v>
      </c>
      <c r="Y64" s="14" t="b">
        <f t="shared" si="31"/>
        <v>0</v>
      </c>
      <c r="Z64" s="14" t="b">
        <f t="shared" si="32"/>
        <v>0</v>
      </c>
      <c r="AA64" s="16"/>
      <c r="AB64" s="27"/>
      <c r="AC64" s="13"/>
      <c r="AD64" s="13"/>
    </row>
    <row r="65" spans="1:30" x14ac:dyDescent="0.25">
      <c r="A65" s="12">
        <v>131</v>
      </c>
      <c r="B65" s="12" t="s">
        <v>307</v>
      </c>
      <c r="C65" s="12" t="s">
        <v>308</v>
      </c>
      <c r="D65" s="12" t="s">
        <v>143</v>
      </c>
      <c r="E65" s="12"/>
      <c r="F65" s="25">
        <f t="shared" si="17"/>
        <v>10.1</v>
      </c>
      <c r="G65" s="14">
        <v>0.1</v>
      </c>
      <c r="H65" s="14">
        <f t="shared" si="18"/>
        <v>0.22873865761584822</v>
      </c>
      <c r="I65" s="14">
        <v>6</v>
      </c>
      <c r="J65" s="14">
        <v>1</v>
      </c>
      <c r="K65" s="14">
        <f t="shared" si="19"/>
        <v>2.1979659964288487</v>
      </c>
      <c r="L65" s="14">
        <v>3</v>
      </c>
      <c r="M65" s="14">
        <f t="shared" si="20"/>
        <v>1.1000000000000001</v>
      </c>
      <c r="N65" s="14">
        <f t="shared" si="21"/>
        <v>9</v>
      </c>
      <c r="O65" s="14">
        <f t="shared" si="22"/>
        <v>26.230808830209241</v>
      </c>
      <c r="P65" s="14">
        <f t="shared" si="23"/>
        <v>1.3648982763492512</v>
      </c>
      <c r="Q65" s="31">
        <f t="shared" si="24"/>
        <v>13.797853553279246</v>
      </c>
      <c r="R65" s="31" t="b">
        <f t="shared" si="16"/>
        <v>1</v>
      </c>
      <c r="S65" s="14">
        <f t="shared" si="25"/>
        <v>3.5727591145259794</v>
      </c>
      <c r="T65" s="14">
        <f t="shared" si="26"/>
        <v>7.6315494807204232E-2</v>
      </c>
      <c r="U65" s="14">
        <f t="shared" si="27"/>
        <v>5.8734644518532018E-2</v>
      </c>
      <c r="V65" s="14">
        <f t="shared" si="28"/>
        <v>0.78235406531381224</v>
      </c>
      <c r="W65" s="31">
        <f t="shared" si="29"/>
        <v>0.42054435491617215</v>
      </c>
      <c r="X65" s="14" t="b">
        <f t="shared" si="30"/>
        <v>0</v>
      </c>
      <c r="Y65" s="14" t="b">
        <f t="shared" si="31"/>
        <v>0</v>
      </c>
      <c r="Z65" s="14" t="b">
        <f t="shared" si="32"/>
        <v>0</v>
      </c>
      <c r="AA65" s="16"/>
      <c r="AB65" s="13"/>
      <c r="AC65" s="13"/>
      <c r="AD65" s="13"/>
    </row>
    <row r="66" spans="1:30" x14ac:dyDescent="0.25">
      <c r="A66" s="12">
        <v>127</v>
      </c>
      <c r="B66" s="12" t="s">
        <v>299</v>
      </c>
      <c r="C66" s="12" t="s">
        <v>300</v>
      </c>
      <c r="D66" s="12" t="s">
        <v>158</v>
      </c>
      <c r="E66" s="12"/>
      <c r="F66" s="25">
        <f t="shared" ref="F66:F97" si="33">SUM(G66,I66,J66,L66)</f>
        <v>12.3</v>
      </c>
      <c r="G66" s="14">
        <v>0.1</v>
      </c>
      <c r="H66" s="14">
        <f t="shared" ref="H66:H97" si="34">G66*SUM(I:I)/SUM(G:G)</f>
        <v>0.22873865761584822</v>
      </c>
      <c r="I66" s="14">
        <v>0.1</v>
      </c>
      <c r="J66" s="14">
        <v>0.1</v>
      </c>
      <c r="K66" s="14">
        <f t="shared" ref="K66:K97" si="35">J66*SUM(L:L)/SUM(J:J)</f>
        <v>0.21979659964288487</v>
      </c>
      <c r="L66" s="14">
        <v>12</v>
      </c>
      <c r="M66" s="14">
        <f t="shared" ref="M66:M97" si="36">SUM(G66,J66)</f>
        <v>0.2</v>
      </c>
      <c r="N66" s="14">
        <f t="shared" ref="N66:N97" si="37">SUM(I66,L66)</f>
        <v>12.1</v>
      </c>
      <c r="O66" s="14">
        <f t="shared" ref="O66:O97" si="38">IF((I66&lt;H66),(-H66/I66),I66/H66)</f>
        <v>-2.287386576158482</v>
      </c>
      <c r="P66" s="14">
        <f t="shared" ref="P66:P97" si="39">IF((L66&lt;K66),(-K66/L66),L66/K66)</f>
        <v>54.595931053970048</v>
      </c>
      <c r="Q66" s="31">
        <f t="shared" ref="Q66:Q97" si="40">AVERAGE(O66:P66)</f>
        <v>26.154272238905783</v>
      </c>
      <c r="R66" s="31" t="b">
        <f t="shared" si="16"/>
        <v>1</v>
      </c>
      <c r="S66" s="14">
        <f t="shared" ref="S66:S97" si="41">2*((G66*LN(G66)+I66*LN(I66)+(SUM(G:G)-G66)*LN(SUM(G:G)-G66)+(SUM(I:I)-I66)*LN(SUM(I:I)-I66)+(SUM(I:I,G:G))*LN(SUM(I:I,G:G)))-(SUM(G:G)*LN(SUM(G:G))+SUM(I:I)*LN(SUM(I:I))+(G66+I66)*LN(G66+I66)+(SUM(I:I,G:G)-G66-I66)*LN(SUM(I:I,G:G)-G66-I66)))</f>
        <v>3.3297826157649979E-2</v>
      </c>
      <c r="T66" s="14">
        <f t="shared" ref="T66:T97" si="42">2*((J66*LN(J66)+L66*LN(L66)+(SUM(J:J)-J66)*LN(SUM(J:J)-J66)+(SUM(L:L)-L66)*LN(SUM(L:L)-L66)+(SUM(L:L,J:J))*LN(SUM(L:L,J:J)))-(SUM(J:J)*LN(SUM(J:J))+SUM(L:L)*LN(SUM(L:L))+(J66+L66)*LN(J66+L66)+(SUM(L:L,J:J)-J66-L66)*LN(SUM(L:L,J:J)-J66-L66)))</f>
        <v>8.0891202250495553</v>
      </c>
      <c r="U66" s="14">
        <f t="shared" ref="U66:U97" si="43">CHIDIST(S66,1)</f>
        <v>0.85520846581735799</v>
      </c>
      <c r="V66" s="14">
        <f t="shared" ref="V66:V97" si="44">CHIDIST(T66,1)</f>
        <v>4.4531774187769324E-3</v>
      </c>
      <c r="W66" s="31">
        <f t="shared" ref="W66:W97" si="45">AVERAGE(U66:V66)</f>
        <v>0.42983082161806746</v>
      </c>
      <c r="X66" s="14" t="b">
        <f t="shared" ref="X66:X97" si="46">AND(U66&lt;0.01,V66&lt;0.01,O66&gt;4,P66&gt;4)</f>
        <v>0</v>
      </c>
      <c r="Y66" s="14" t="b">
        <f t="shared" ref="Y66:Y97" si="47">AND(OR(O66&gt;2,P66&gt;2),OR(U66&lt;0.01,V66&lt;0.01))</f>
        <v>1</v>
      </c>
      <c r="Z66" s="14" t="b">
        <f t="shared" ref="Z66:Z97" si="48">AND(H66&lt;10,K66&lt;10,O66&gt;4,P66&gt;4)</f>
        <v>0</v>
      </c>
      <c r="AA66" s="16"/>
      <c r="AB66" s="13"/>
      <c r="AC66" s="13"/>
      <c r="AD66" s="13"/>
    </row>
    <row r="67" spans="1:30" x14ac:dyDescent="0.25">
      <c r="A67" s="12">
        <v>125</v>
      </c>
      <c r="B67" s="12" t="s">
        <v>294</v>
      </c>
      <c r="C67" s="12" t="s">
        <v>295</v>
      </c>
      <c r="D67" s="12" t="s">
        <v>23</v>
      </c>
      <c r="E67" s="12"/>
      <c r="F67" s="25">
        <f t="shared" si="33"/>
        <v>11.3</v>
      </c>
      <c r="G67" s="14">
        <v>0.1</v>
      </c>
      <c r="H67" s="14">
        <f t="shared" si="34"/>
        <v>0.22873865761584822</v>
      </c>
      <c r="I67" s="14">
        <v>0.1</v>
      </c>
      <c r="J67" s="14">
        <v>0.1</v>
      </c>
      <c r="K67" s="14">
        <f t="shared" si="35"/>
        <v>0.21979659964288487</v>
      </c>
      <c r="L67" s="14">
        <v>11</v>
      </c>
      <c r="M67" s="14">
        <f t="shared" si="36"/>
        <v>0.2</v>
      </c>
      <c r="N67" s="14">
        <f t="shared" si="37"/>
        <v>11.1</v>
      </c>
      <c r="O67" s="14">
        <f t="shared" si="38"/>
        <v>-2.287386576158482</v>
      </c>
      <c r="P67" s="14">
        <f t="shared" si="39"/>
        <v>50.04627013280588</v>
      </c>
      <c r="Q67" s="31">
        <f t="shared" si="40"/>
        <v>23.879441778323699</v>
      </c>
      <c r="R67" s="31" t="b">
        <f t="shared" ref="R67:R130" si="49">Q67&gt;2</f>
        <v>1</v>
      </c>
      <c r="S67" s="14">
        <f t="shared" si="41"/>
        <v>3.3297826157649979E-2</v>
      </c>
      <c r="T67" s="14">
        <f t="shared" si="42"/>
        <v>7.3539816447591875</v>
      </c>
      <c r="U67" s="14">
        <f t="shared" si="43"/>
        <v>0.85520846581735799</v>
      </c>
      <c r="V67" s="14">
        <f t="shared" si="44"/>
        <v>6.691439988851044E-3</v>
      </c>
      <c r="W67" s="31">
        <f t="shared" si="45"/>
        <v>0.43094995290310451</v>
      </c>
      <c r="X67" s="14" t="b">
        <f t="shared" si="46"/>
        <v>0</v>
      </c>
      <c r="Y67" s="14" t="b">
        <f t="shared" si="47"/>
        <v>1</v>
      </c>
      <c r="Z67" s="14" t="b">
        <f t="shared" si="48"/>
        <v>0</v>
      </c>
      <c r="AA67" s="16"/>
      <c r="AB67" s="13"/>
      <c r="AC67" s="13"/>
      <c r="AD67" s="13"/>
    </row>
    <row r="68" spans="1:30" x14ac:dyDescent="0.25">
      <c r="A68" s="12">
        <v>135</v>
      </c>
      <c r="B68" s="12" t="s">
        <v>317</v>
      </c>
      <c r="C68" s="12" t="s">
        <v>318</v>
      </c>
      <c r="D68" s="12" t="s">
        <v>175</v>
      </c>
      <c r="E68" s="12"/>
      <c r="F68" s="25">
        <f t="shared" si="33"/>
        <v>8.2999999999999989</v>
      </c>
      <c r="G68" s="14">
        <v>0.1</v>
      </c>
      <c r="H68" s="14">
        <f t="shared" si="34"/>
        <v>0.22873865761584822</v>
      </c>
      <c r="I68" s="14">
        <v>8</v>
      </c>
      <c r="J68" s="14">
        <v>0.1</v>
      </c>
      <c r="K68" s="14">
        <f t="shared" si="35"/>
        <v>0.21979659964288487</v>
      </c>
      <c r="L68" s="14">
        <v>0.1</v>
      </c>
      <c r="M68" s="14">
        <f t="shared" si="36"/>
        <v>0.2</v>
      </c>
      <c r="N68" s="14">
        <f t="shared" si="37"/>
        <v>8.1</v>
      </c>
      <c r="O68" s="14">
        <f t="shared" si="38"/>
        <v>34.974411773612324</v>
      </c>
      <c r="P68" s="14">
        <f t="shared" si="39"/>
        <v>-2.1979659964288487</v>
      </c>
      <c r="Q68" s="31">
        <f t="shared" si="40"/>
        <v>16.388222888591738</v>
      </c>
      <c r="R68" s="31" t="b">
        <f t="shared" si="49"/>
        <v>1</v>
      </c>
      <c r="S68" s="14">
        <f t="shared" si="41"/>
        <v>4.9688667132286355</v>
      </c>
      <c r="T68" s="14">
        <f t="shared" si="42"/>
        <v>3.0242228414863348E-2</v>
      </c>
      <c r="U68" s="14">
        <f t="shared" si="43"/>
        <v>2.5807551792058125E-2</v>
      </c>
      <c r="V68" s="14">
        <f t="shared" si="44"/>
        <v>0.86194175137428497</v>
      </c>
      <c r="W68" s="31">
        <f t="shared" si="45"/>
        <v>0.44387465158317152</v>
      </c>
      <c r="X68" s="14" t="b">
        <f t="shared" si="46"/>
        <v>0</v>
      </c>
      <c r="Y68" s="14" t="b">
        <f t="shared" si="47"/>
        <v>0</v>
      </c>
      <c r="Z68" s="14" t="b">
        <f t="shared" si="48"/>
        <v>0</v>
      </c>
      <c r="AA68" s="16"/>
      <c r="AB68" s="13"/>
      <c r="AC68" s="13"/>
      <c r="AD68" s="13"/>
    </row>
    <row r="69" spans="1:30" x14ac:dyDescent="0.25">
      <c r="A69" s="12">
        <v>144</v>
      </c>
      <c r="B69" s="12" t="s">
        <v>339</v>
      </c>
      <c r="C69" s="12" t="s">
        <v>340</v>
      </c>
      <c r="D69" s="12" t="s">
        <v>341</v>
      </c>
      <c r="E69" s="12"/>
      <c r="F69" s="25">
        <f t="shared" si="33"/>
        <v>8.2999999999999989</v>
      </c>
      <c r="G69" s="14">
        <v>0.1</v>
      </c>
      <c r="H69" s="14">
        <f t="shared" si="34"/>
        <v>0.22873865761584822</v>
      </c>
      <c r="I69" s="14">
        <v>8</v>
      </c>
      <c r="J69" s="14">
        <v>0.1</v>
      </c>
      <c r="K69" s="14">
        <f t="shared" si="35"/>
        <v>0.21979659964288487</v>
      </c>
      <c r="L69" s="14">
        <v>0.1</v>
      </c>
      <c r="M69" s="14">
        <f t="shared" si="36"/>
        <v>0.2</v>
      </c>
      <c r="N69" s="14">
        <f t="shared" si="37"/>
        <v>8.1</v>
      </c>
      <c r="O69" s="14">
        <f t="shared" si="38"/>
        <v>34.974411773612324</v>
      </c>
      <c r="P69" s="14">
        <f t="shared" si="39"/>
        <v>-2.1979659964288487</v>
      </c>
      <c r="Q69" s="31">
        <f t="shared" si="40"/>
        <v>16.388222888591738</v>
      </c>
      <c r="R69" s="31" t="b">
        <f t="shared" si="49"/>
        <v>1</v>
      </c>
      <c r="S69" s="14">
        <f t="shared" si="41"/>
        <v>4.9688667132286355</v>
      </c>
      <c r="T69" s="14">
        <f t="shared" si="42"/>
        <v>3.0242228414863348E-2</v>
      </c>
      <c r="U69" s="14">
        <f t="shared" si="43"/>
        <v>2.5807551792058125E-2</v>
      </c>
      <c r="V69" s="14">
        <f t="shared" si="44"/>
        <v>0.86194175137428497</v>
      </c>
      <c r="W69" s="31">
        <f t="shared" si="45"/>
        <v>0.44387465158317152</v>
      </c>
      <c r="X69" s="14" t="b">
        <f t="shared" si="46"/>
        <v>0</v>
      </c>
      <c r="Y69" s="14" t="b">
        <f t="shared" si="47"/>
        <v>0</v>
      </c>
      <c r="Z69" s="14" t="b">
        <f t="shared" si="48"/>
        <v>0</v>
      </c>
      <c r="AA69" s="16"/>
      <c r="AB69" s="13"/>
      <c r="AC69" s="13"/>
      <c r="AD69" s="13"/>
    </row>
    <row r="70" spans="1:30" x14ac:dyDescent="0.25">
      <c r="A70" s="12">
        <v>117</v>
      </c>
      <c r="B70" s="12" t="s">
        <v>274</v>
      </c>
      <c r="C70" s="12" t="s">
        <v>275</v>
      </c>
      <c r="D70" s="12" t="s">
        <v>108</v>
      </c>
      <c r="E70" s="12"/>
      <c r="F70" s="25">
        <f t="shared" si="33"/>
        <v>13.1</v>
      </c>
      <c r="G70" s="14">
        <v>3</v>
      </c>
      <c r="H70" s="14">
        <f t="shared" si="34"/>
        <v>6.8621597284754454</v>
      </c>
      <c r="I70" s="14">
        <v>6</v>
      </c>
      <c r="J70" s="14">
        <v>0.1</v>
      </c>
      <c r="K70" s="14">
        <f t="shared" si="35"/>
        <v>0.21979659964288487</v>
      </c>
      <c r="L70" s="14">
        <v>4</v>
      </c>
      <c r="M70" s="14">
        <f t="shared" si="36"/>
        <v>3.1</v>
      </c>
      <c r="N70" s="14">
        <f t="shared" si="37"/>
        <v>10</v>
      </c>
      <c r="O70" s="14">
        <f t="shared" si="38"/>
        <v>-1.143693288079241</v>
      </c>
      <c r="P70" s="14">
        <f t="shared" si="39"/>
        <v>18.198643684656684</v>
      </c>
      <c r="Q70" s="31">
        <f t="shared" si="40"/>
        <v>8.5274751982887214</v>
      </c>
      <c r="R70" s="31" t="b">
        <f t="shared" si="49"/>
        <v>1</v>
      </c>
      <c r="S70" s="14">
        <f t="shared" si="41"/>
        <v>3.5566497885156423E-2</v>
      </c>
      <c r="T70" s="14">
        <f t="shared" si="42"/>
        <v>2.2936880458146334</v>
      </c>
      <c r="U70" s="14">
        <f t="shared" si="43"/>
        <v>0.85041352725073205</v>
      </c>
      <c r="V70" s="14">
        <f t="shared" si="44"/>
        <v>0.12990093165598118</v>
      </c>
      <c r="W70" s="31">
        <f t="shared" si="45"/>
        <v>0.4901572294533566</v>
      </c>
      <c r="X70" s="14" t="b">
        <f t="shared" si="46"/>
        <v>0</v>
      </c>
      <c r="Y70" s="14" t="b">
        <f t="shared" si="47"/>
        <v>0</v>
      </c>
      <c r="Z70" s="14" t="b">
        <f t="shared" si="48"/>
        <v>0</v>
      </c>
      <c r="AA70" s="16"/>
      <c r="AB70" s="13"/>
      <c r="AC70" s="13"/>
      <c r="AD70" s="13"/>
    </row>
    <row r="71" spans="1:30" x14ac:dyDescent="0.25">
      <c r="A71" s="12">
        <v>148</v>
      </c>
      <c r="B71" s="12" t="s">
        <v>350</v>
      </c>
      <c r="C71" s="12" t="s">
        <v>351</v>
      </c>
      <c r="D71" s="12" t="s">
        <v>143</v>
      </c>
      <c r="E71" s="12"/>
      <c r="F71" s="25">
        <f t="shared" si="33"/>
        <v>8.1</v>
      </c>
      <c r="G71" s="14">
        <v>0.1</v>
      </c>
      <c r="H71" s="14">
        <f t="shared" si="34"/>
        <v>0.22873865761584822</v>
      </c>
      <c r="I71" s="14">
        <v>5</v>
      </c>
      <c r="J71" s="14">
        <v>1</v>
      </c>
      <c r="K71" s="14">
        <f t="shared" si="35"/>
        <v>2.1979659964288487</v>
      </c>
      <c r="L71" s="14">
        <v>2</v>
      </c>
      <c r="M71" s="14">
        <f t="shared" si="36"/>
        <v>1.1000000000000001</v>
      </c>
      <c r="N71" s="14">
        <f t="shared" si="37"/>
        <v>7</v>
      </c>
      <c r="O71" s="14">
        <f t="shared" si="38"/>
        <v>21.859007358507704</v>
      </c>
      <c r="P71" s="14">
        <f t="shared" si="39"/>
        <v>-1.0989829982144244</v>
      </c>
      <c r="Q71" s="31">
        <f t="shared" si="40"/>
        <v>10.38001218014664</v>
      </c>
      <c r="R71" s="31" t="b">
        <f t="shared" si="49"/>
        <v>1</v>
      </c>
      <c r="S71" s="14">
        <f t="shared" si="41"/>
        <v>2.8825556687370408</v>
      </c>
      <c r="T71" s="14">
        <f t="shared" si="42"/>
        <v>5.8796689554583281E-3</v>
      </c>
      <c r="U71" s="14">
        <f t="shared" si="43"/>
        <v>8.9543801799393405E-2</v>
      </c>
      <c r="V71" s="14">
        <f t="shared" si="44"/>
        <v>0.93887891136218549</v>
      </c>
      <c r="W71" s="31">
        <f t="shared" si="45"/>
        <v>0.51421135658078942</v>
      </c>
      <c r="X71" s="14" t="b">
        <f t="shared" si="46"/>
        <v>0</v>
      </c>
      <c r="Y71" s="14" t="b">
        <f t="shared" si="47"/>
        <v>0</v>
      </c>
      <c r="Z71" s="14" t="b">
        <f t="shared" si="48"/>
        <v>0</v>
      </c>
      <c r="AA71" s="16"/>
      <c r="AB71" s="13"/>
      <c r="AC71" s="13"/>
      <c r="AD71" s="13"/>
    </row>
    <row r="72" spans="1:30" x14ac:dyDescent="0.25">
      <c r="A72" s="12">
        <v>35</v>
      </c>
      <c r="B72" s="12" t="s">
        <v>91</v>
      </c>
      <c r="C72" s="12" t="s">
        <v>92</v>
      </c>
      <c r="D72" s="12" t="s">
        <v>75</v>
      </c>
      <c r="E72" s="12"/>
      <c r="F72" s="25">
        <f t="shared" si="33"/>
        <v>54</v>
      </c>
      <c r="G72" s="14">
        <v>7</v>
      </c>
      <c r="H72" s="14">
        <f t="shared" si="34"/>
        <v>16.011706033109373</v>
      </c>
      <c r="I72" s="14">
        <v>31</v>
      </c>
      <c r="J72" s="14">
        <v>5</v>
      </c>
      <c r="K72" s="14">
        <f t="shared" si="35"/>
        <v>10.989829982144244</v>
      </c>
      <c r="L72" s="14">
        <v>11</v>
      </c>
      <c r="M72" s="14">
        <f t="shared" si="36"/>
        <v>12</v>
      </c>
      <c r="N72" s="14">
        <f t="shared" si="37"/>
        <v>42</v>
      </c>
      <c r="O72" s="14">
        <f t="shared" si="38"/>
        <v>1.9360835088963968</v>
      </c>
      <c r="P72" s="14">
        <f t="shared" si="39"/>
        <v>1.0009254026561176</v>
      </c>
      <c r="Q72" s="31">
        <f t="shared" si="40"/>
        <v>1.4685044557762572</v>
      </c>
      <c r="R72" s="31" t="b">
        <f t="shared" si="49"/>
        <v>0</v>
      </c>
      <c r="S72" s="14">
        <f t="shared" si="41"/>
        <v>2.8618930862867273</v>
      </c>
      <c r="T72" s="14">
        <f t="shared" si="42"/>
        <v>2.9528455343097448E-6</v>
      </c>
      <c r="U72" s="14">
        <f t="shared" si="43"/>
        <v>9.0700696583899607E-2</v>
      </c>
      <c r="V72" s="14">
        <f t="shared" si="44"/>
        <v>0.99862892815593129</v>
      </c>
      <c r="W72" s="31">
        <f t="shared" si="45"/>
        <v>0.54466481236991549</v>
      </c>
      <c r="X72" s="14" t="b">
        <f t="shared" si="46"/>
        <v>0</v>
      </c>
      <c r="Y72" s="14" t="b">
        <f t="shared" si="47"/>
        <v>0</v>
      </c>
      <c r="Z72" s="14" t="b">
        <f t="shared" si="48"/>
        <v>0</v>
      </c>
      <c r="AA72" s="16"/>
      <c r="AB72" s="13"/>
      <c r="AC72" s="13"/>
      <c r="AD72" s="13"/>
    </row>
    <row r="73" spans="1:30" x14ac:dyDescent="0.25">
      <c r="A73" s="12">
        <v>81</v>
      </c>
      <c r="B73" s="12" t="s">
        <v>196</v>
      </c>
      <c r="C73" s="12" t="s">
        <v>197</v>
      </c>
      <c r="D73" s="12" t="s">
        <v>115</v>
      </c>
      <c r="E73" s="12"/>
      <c r="F73" s="25">
        <f t="shared" si="33"/>
        <v>22</v>
      </c>
      <c r="G73" s="14">
        <v>4</v>
      </c>
      <c r="H73" s="14">
        <f t="shared" si="34"/>
        <v>9.1495463046339278</v>
      </c>
      <c r="I73" s="14">
        <v>10</v>
      </c>
      <c r="J73" s="14">
        <v>1</v>
      </c>
      <c r="K73" s="14">
        <f t="shared" si="35"/>
        <v>2.1979659964288487</v>
      </c>
      <c r="L73" s="14">
        <v>7</v>
      </c>
      <c r="M73" s="14">
        <f t="shared" si="36"/>
        <v>5</v>
      </c>
      <c r="N73" s="14">
        <f t="shared" si="37"/>
        <v>17</v>
      </c>
      <c r="O73" s="14">
        <f t="shared" si="38"/>
        <v>1.0929503679253851</v>
      </c>
      <c r="P73" s="14">
        <f t="shared" si="39"/>
        <v>3.1847626448149193</v>
      </c>
      <c r="Q73" s="31">
        <f t="shared" si="40"/>
        <v>2.1388565063701521</v>
      </c>
      <c r="R73" s="31" t="b">
        <f t="shared" si="49"/>
        <v>1</v>
      </c>
      <c r="S73" s="14">
        <f t="shared" si="41"/>
        <v>2.2920754156075418E-2</v>
      </c>
      <c r="T73" s="14">
        <f t="shared" si="42"/>
        <v>1.5490150072146207</v>
      </c>
      <c r="U73" s="14">
        <f t="shared" si="43"/>
        <v>0.87966333072115299</v>
      </c>
      <c r="V73" s="14">
        <f t="shared" si="44"/>
        <v>0.21328091140016714</v>
      </c>
      <c r="W73" s="31">
        <f t="shared" si="45"/>
        <v>0.54647212106066001</v>
      </c>
      <c r="X73" s="14" t="b">
        <f t="shared" si="46"/>
        <v>0</v>
      </c>
      <c r="Y73" s="14" t="b">
        <f t="shared" si="47"/>
        <v>0</v>
      </c>
      <c r="Z73" s="14" t="b">
        <f t="shared" si="48"/>
        <v>0</v>
      </c>
      <c r="AA73" s="16"/>
      <c r="AB73" s="13"/>
      <c r="AC73" s="13"/>
      <c r="AD73" s="13"/>
    </row>
    <row r="74" spans="1:30" x14ac:dyDescent="0.25">
      <c r="A74" s="12">
        <v>83</v>
      </c>
      <c r="B74" s="12" t="s">
        <v>199</v>
      </c>
      <c r="C74" s="12" t="s">
        <v>200</v>
      </c>
      <c r="D74" s="12" t="s">
        <v>75</v>
      </c>
      <c r="E74" s="12"/>
      <c r="F74" s="25">
        <f t="shared" si="33"/>
        <v>22</v>
      </c>
      <c r="G74" s="14">
        <v>4</v>
      </c>
      <c r="H74" s="14">
        <f t="shared" si="34"/>
        <v>9.1495463046339278</v>
      </c>
      <c r="I74" s="14">
        <v>10</v>
      </c>
      <c r="J74" s="14">
        <v>1</v>
      </c>
      <c r="K74" s="14">
        <f t="shared" si="35"/>
        <v>2.1979659964288487</v>
      </c>
      <c r="L74" s="14">
        <v>7</v>
      </c>
      <c r="M74" s="14">
        <f t="shared" si="36"/>
        <v>5</v>
      </c>
      <c r="N74" s="14">
        <f t="shared" si="37"/>
        <v>17</v>
      </c>
      <c r="O74" s="14">
        <f t="shared" si="38"/>
        <v>1.0929503679253851</v>
      </c>
      <c r="P74" s="14">
        <f t="shared" si="39"/>
        <v>3.1847626448149193</v>
      </c>
      <c r="Q74" s="31">
        <f t="shared" si="40"/>
        <v>2.1388565063701521</v>
      </c>
      <c r="R74" s="31" t="b">
        <f t="shared" si="49"/>
        <v>1</v>
      </c>
      <c r="S74" s="14">
        <f t="shared" si="41"/>
        <v>2.2920754156075418E-2</v>
      </c>
      <c r="T74" s="14">
        <f t="shared" si="42"/>
        <v>1.5490150072146207</v>
      </c>
      <c r="U74" s="14">
        <f t="shared" si="43"/>
        <v>0.87966333072115299</v>
      </c>
      <c r="V74" s="14">
        <f t="shared" si="44"/>
        <v>0.21328091140016714</v>
      </c>
      <c r="W74" s="31">
        <f t="shared" si="45"/>
        <v>0.54647212106066001</v>
      </c>
      <c r="X74" s="14" t="b">
        <f t="shared" si="46"/>
        <v>0</v>
      </c>
      <c r="Y74" s="14" t="b">
        <f t="shared" si="47"/>
        <v>0</v>
      </c>
      <c r="Z74" s="14" t="b">
        <f t="shared" si="48"/>
        <v>0</v>
      </c>
      <c r="AA74" s="16"/>
      <c r="AB74" s="13"/>
      <c r="AC74" s="13"/>
      <c r="AD74" s="13"/>
    </row>
    <row r="75" spans="1:30" x14ac:dyDescent="0.25">
      <c r="A75" s="12">
        <v>31.1</v>
      </c>
      <c r="B75" s="12" t="s">
        <v>80</v>
      </c>
      <c r="C75" s="12" t="s">
        <v>81</v>
      </c>
      <c r="D75" s="12" t="s">
        <v>82</v>
      </c>
      <c r="E75" s="12" t="b">
        <v>1</v>
      </c>
      <c r="F75" s="25">
        <f t="shared" si="33"/>
        <v>58</v>
      </c>
      <c r="G75" s="14">
        <v>9</v>
      </c>
      <c r="H75" s="14">
        <f t="shared" si="34"/>
        <v>20.586479185426334</v>
      </c>
      <c r="I75" s="14">
        <v>24</v>
      </c>
      <c r="J75" s="14">
        <v>6</v>
      </c>
      <c r="K75" s="14">
        <f t="shared" si="35"/>
        <v>13.187795978573092</v>
      </c>
      <c r="L75" s="14">
        <v>19</v>
      </c>
      <c r="M75" s="14">
        <f t="shared" si="36"/>
        <v>15</v>
      </c>
      <c r="N75" s="14">
        <f t="shared" si="37"/>
        <v>43</v>
      </c>
      <c r="O75" s="14">
        <f t="shared" si="38"/>
        <v>1.1658137257870778</v>
      </c>
      <c r="P75" s="14">
        <f t="shared" si="39"/>
        <v>1.440725958368654</v>
      </c>
      <c r="Q75" s="31">
        <f t="shared" si="40"/>
        <v>1.3032698420778659</v>
      </c>
      <c r="R75" s="31" t="b">
        <f t="shared" si="49"/>
        <v>0</v>
      </c>
      <c r="S75" s="14">
        <f t="shared" si="41"/>
        <v>0.15866222383920103</v>
      </c>
      <c r="T75" s="14">
        <f t="shared" si="42"/>
        <v>0.64927494016592391</v>
      </c>
      <c r="U75" s="14">
        <f t="shared" si="43"/>
        <v>0.69039117280424867</v>
      </c>
      <c r="V75" s="14">
        <f t="shared" si="44"/>
        <v>0.42037202666627921</v>
      </c>
      <c r="W75" s="31">
        <f t="shared" si="45"/>
        <v>0.55538159973526391</v>
      </c>
      <c r="X75" s="14" t="b">
        <f t="shared" si="46"/>
        <v>0</v>
      </c>
      <c r="Y75" s="14" t="b">
        <f t="shared" si="47"/>
        <v>0</v>
      </c>
      <c r="Z75" s="14" t="b">
        <f t="shared" si="48"/>
        <v>0</v>
      </c>
      <c r="AA75" s="16"/>
      <c r="AB75" s="13"/>
      <c r="AC75" s="13"/>
      <c r="AD75" s="13"/>
    </row>
    <row r="76" spans="1:30" x14ac:dyDescent="0.25">
      <c r="A76" s="12">
        <v>129</v>
      </c>
      <c r="B76" s="12" t="s">
        <v>303</v>
      </c>
      <c r="C76" s="12" t="s">
        <v>304</v>
      </c>
      <c r="D76" s="12" t="s">
        <v>28</v>
      </c>
      <c r="E76" s="12"/>
      <c r="F76" s="25">
        <f t="shared" si="33"/>
        <v>10.1</v>
      </c>
      <c r="G76" s="14">
        <v>2</v>
      </c>
      <c r="H76" s="14">
        <f t="shared" si="34"/>
        <v>4.5747731523169639</v>
      </c>
      <c r="I76" s="14">
        <v>5</v>
      </c>
      <c r="J76" s="14">
        <v>0.1</v>
      </c>
      <c r="K76" s="14">
        <f t="shared" si="35"/>
        <v>0.21979659964288487</v>
      </c>
      <c r="L76" s="14">
        <v>3</v>
      </c>
      <c r="M76" s="14">
        <f t="shared" si="36"/>
        <v>2.1</v>
      </c>
      <c r="N76" s="14">
        <f t="shared" si="37"/>
        <v>8</v>
      </c>
      <c r="O76" s="14">
        <f t="shared" si="38"/>
        <v>1.0929503679253851</v>
      </c>
      <c r="P76" s="14">
        <f t="shared" si="39"/>
        <v>13.648982763492512</v>
      </c>
      <c r="Q76" s="31">
        <f t="shared" si="40"/>
        <v>7.3709665657089483</v>
      </c>
      <c r="R76" s="31" t="b">
        <f t="shared" si="49"/>
        <v>1</v>
      </c>
      <c r="S76" s="14">
        <f t="shared" si="41"/>
        <v>1.1443647847045213E-2</v>
      </c>
      <c r="T76" s="14">
        <f t="shared" si="42"/>
        <v>1.5997164392611012</v>
      </c>
      <c r="U76" s="14">
        <f t="shared" si="43"/>
        <v>0.9148088233359617</v>
      </c>
      <c r="V76" s="14">
        <f t="shared" si="44"/>
        <v>0.20594340004851727</v>
      </c>
      <c r="W76" s="31">
        <f t="shared" si="45"/>
        <v>0.56037611169223944</v>
      </c>
      <c r="X76" s="14" t="b">
        <f t="shared" si="46"/>
        <v>0</v>
      </c>
      <c r="Y76" s="14" t="b">
        <f t="shared" si="47"/>
        <v>0</v>
      </c>
      <c r="Z76" s="14" t="b">
        <f t="shared" si="48"/>
        <v>0</v>
      </c>
      <c r="AA76" s="16"/>
      <c r="AB76" s="13"/>
      <c r="AC76" s="13"/>
      <c r="AD76" s="13"/>
    </row>
    <row r="77" spans="1:30" x14ac:dyDescent="0.25">
      <c r="A77" s="12">
        <v>56</v>
      </c>
      <c r="B77" s="12" t="s">
        <v>141</v>
      </c>
      <c r="C77" s="12" t="s">
        <v>142</v>
      </c>
      <c r="D77" s="12" t="s">
        <v>143</v>
      </c>
      <c r="E77" s="12"/>
      <c r="F77" s="25">
        <f t="shared" si="33"/>
        <v>33</v>
      </c>
      <c r="G77" s="14">
        <v>4</v>
      </c>
      <c r="H77" s="14">
        <f t="shared" si="34"/>
        <v>9.1495463046339278</v>
      </c>
      <c r="I77" s="14">
        <v>14</v>
      </c>
      <c r="J77" s="14">
        <v>4</v>
      </c>
      <c r="K77" s="14">
        <f t="shared" si="35"/>
        <v>8.7918639857153948</v>
      </c>
      <c r="L77" s="14">
        <v>11</v>
      </c>
      <c r="M77" s="14">
        <f t="shared" si="36"/>
        <v>8</v>
      </c>
      <c r="N77" s="14">
        <f t="shared" si="37"/>
        <v>25</v>
      </c>
      <c r="O77" s="14">
        <f t="shared" si="38"/>
        <v>1.5301305150955393</v>
      </c>
      <c r="P77" s="14">
        <f t="shared" si="39"/>
        <v>1.2511567533201469</v>
      </c>
      <c r="Q77" s="31">
        <f t="shared" si="40"/>
        <v>1.390643634207843</v>
      </c>
      <c r="R77" s="31" t="b">
        <f t="shared" si="49"/>
        <v>0</v>
      </c>
      <c r="S77" s="14">
        <f t="shared" si="41"/>
        <v>0.60861797450343147</v>
      </c>
      <c r="T77" s="14">
        <f t="shared" si="42"/>
        <v>0.15282226348062977</v>
      </c>
      <c r="U77" s="14">
        <f t="shared" si="43"/>
        <v>0.43530864215537046</v>
      </c>
      <c r="V77" s="14">
        <f t="shared" si="44"/>
        <v>0.69585276128745233</v>
      </c>
      <c r="W77" s="31">
        <f t="shared" si="45"/>
        <v>0.56558070172141139</v>
      </c>
      <c r="X77" s="14" t="b">
        <f t="shared" si="46"/>
        <v>0</v>
      </c>
      <c r="Y77" s="14" t="b">
        <f t="shared" si="47"/>
        <v>0</v>
      </c>
      <c r="Z77" s="14" t="b">
        <f t="shared" si="48"/>
        <v>0</v>
      </c>
      <c r="AA77" s="16"/>
      <c r="AB77" s="13"/>
      <c r="AC77" s="13"/>
      <c r="AD77" s="13"/>
    </row>
    <row r="78" spans="1:30" x14ac:dyDescent="0.25">
      <c r="A78" s="12">
        <v>132</v>
      </c>
      <c r="B78" s="12" t="s">
        <v>309</v>
      </c>
      <c r="C78" s="12" t="s">
        <v>310</v>
      </c>
      <c r="D78" s="12" t="s">
        <v>69</v>
      </c>
      <c r="E78" s="12"/>
      <c r="F78" s="25">
        <f t="shared" si="33"/>
        <v>10</v>
      </c>
      <c r="G78" s="14">
        <v>1</v>
      </c>
      <c r="H78" s="14">
        <f t="shared" si="34"/>
        <v>2.287386576158482</v>
      </c>
      <c r="I78" s="14">
        <v>4</v>
      </c>
      <c r="J78" s="14">
        <v>1</v>
      </c>
      <c r="K78" s="14">
        <f t="shared" si="35"/>
        <v>2.1979659964288487</v>
      </c>
      <c r="L78" s="14">
        <v>4</v>
      </c>
      <c r="M78" s="14">
        <f t="shared" si="36"/>
        <v>2</v>
      </c>
      <c r="N78" s="14">
        <f t="shared" si="37"/>
        <v>8</v>
      </c>
      <c r="O78" s="14">
        <f t="shared" si="38"/>
        <v>1.7487205886806163</v>
      </c>
      <c r="P78" s="14">
        <f t="shared" si="39"/>
        <v>1.8198643684656683</v>
      </c>
      <c r="Q78" s="31">
        <f t="shared" si="40"/>
        <v>1.7842924785731422</v>
      </c>
      <c r="R78" s="31" t="b">
        <f t="shared" si="49"/>
        <v>0</v>
      </c>
      <c r="S78" s="14">
        <f t="shared" si="41"/>
        <v>0.27789570175809786</v>
      </c>
      <c r="T78" s="14">
        <f t="shared" si="42"/>
        <v>0.32122556169633754</v>
      </c>
      <c r="U78" s="14">
        <f t="shared" si="43"/>
        <v>0.5980837768575944</v>
      </c>
      <c r="V78" s="14">
        <f t="shared" si="44"/>
        <v>0.57087205651237083</v>
      </c>
      <c r="W78" s="31">
        <f t="shared" si="45"/>
        <v>0.58447791668498261</v>
      </c>
      <c r="X78" s="14" t="b">
        <f t="shared" si="46"/>
        <v>0</v>
      </c>
      <c r="Y78" s="14" t="b">
        <f t="shared" si="47"/>
        <v>0</v>
      </c>
      <c r="Z78" s="14" t="b">
        <f t="shared" si="48"/>
        <v>0</v>
      </c>
      <c r="AA78" s="16"/>
      <c r="AB78" s="13"/>
      <c r="AC78" s="13"/>
      <c r="AD78" s="13"/>
    </row>
    <row r="79" spans="1:30" x14ac:dyDescent="0.25">
      <c r="A79" s="12">
        <v>62</v>
      </c>
      <c r="B79" s="12" t="s">
        <v>156</v>
      </c>
      <c r="C79" s="12" t="s">
        <v>157</v>
      </c>
      <c r="D79" s="12" t="s">
        <v>143</v>
      </c>
      <c r="E79" s="12"/>
      <c r="F79" s="25">
        <f t="shared" si="33"/>
        <v>29</v>
      </c>
      <c r="G79" s="14">
        <v>5</v>
      </c>
      <c r="H79" s="14">
        <f t="shared" si="34"/>
        <v>11.43693288079241</v>
      </c>
      <c r="I79" s="14">
        <v>16</v>
      </c>
      <c r="J79" s="14">
        <v>2</v>
      </c>
      <c r="K79" s="14">
        <f t="shared" si="35"/>
        <v>4.3959319928576974</v>
      </c>
      <c r="L79" s="14">
        <v>6</v>
      </c>
      <c r="M79" s="14">
        <f t="shared" si="36"/>
        <v>7</v>
      </c>
      <c r="N79" s="14">
        <f t="shared" si="37"/>
        <v>22</v>
      </c>
      <c r="O79" s="14">
        <f t="shared" si="38"/>
        <v>1.398976470944493</v>
      </c>
      <c r="P79" s="14">
        <f t="shared" si="39"/>
        <v>1.3648982763492512</v>
      </c>
      <c r="Q79" s="31">
        <f t="shared" si="40"/>
        <v>1.3819373736468721</v>
      </c>
      <c r="R79" s="31" t="b">
        <f t="shared" si="49"/>
        <v>0</v>
      </c>
      <c r="S79" s="14">
        <f t="shared" si="41"/>
        <v>0.45598577483906411</v>
      </c>
      <c r="T79" s="14">
        <f t="shared" si="42"/>
        <v>0.15277348185190931</v>
      </c>
      <c r="U79" s="14">
        <f t="shared" si="43"/>
        <v>0.49950602669764921</v>
      </c>
      <c r="V79" s="14">
        <f t="shared" si="44"/>
        <v>0.69589888540533473</v>
      </c>
      <c r="W79" s="31">
        <f t="shared" si="45"/>
        <v>0.59770245605149197</v>
      </c>
      <c r="X79" s="14" t="b">
        <f t="shared" si="46"/>
        <v>0</v>
      </c>
      <c r="Y79" s="14" t="b">
        <f t="shared" si="47"/>
        <v>0</v>
      </c>
      <c r="Z79" s="14" t="b">
        <f t="shared" si="48"/>
        <v>0</v>
      </c>
      <c r="AA79" s="16"/>
      <c r="AB79" s="13"/>
      <c r="AC79" s="13"/>
      <c r="AD79" s="13"/>
    </row>
    <row r="80" spans="1:30" x14ac:dyDescent="0.25">
      <c r="A80" s="12">
        <v>66.099999999999994</v>
      </c>
      <c r="B80" s="12" t="s">
        <v>161</v>
      </c>
      <c r="C80" s="12" t="s">
        <v>162</v>
      </c>
      <c r="D80" s="12" t="s">
        <v>46</v>
      </c>
      <c r="E80" s="12" t="b">
        <v>1</v>
      </c>
      <c r="F80" s="25">
        <f t="shared" si="33"/>
        <v>26</v>
      </c>
      <c r="G80" s="14">
        <v>3</v>
      </c>
      <c r="H80" s="14">
        <f t="shared" si="34"/>
        <v>6.8621597284754454</v>
      </c>
      <c r="I80" s="14">
        <v>7</v>
      </c>
      <c r="J80" s="14">
        <v>3</v>
      </c>
      <c r="K80" s="14">
        <f t="shared" si="35"/>
        <v>6.5938979892865461</v>
      </c>
      <c r="L80" s="14">
        <v>13</v>
      </c>
      <c r="M80" s="14">
        <f t="shared" si="36"/>
        <v>6</v>
      </c>
      <c r="N80" s="14">
        <f t="shared" si="37"/>
        <v>20</v>
      </c>
      <c r="O80" s="14">
        <f t="shared" si="38"/>
        <v>1.020087010063693</v>
      </c>
      <c r="P80" s="14">
        <f t="shared" si="39"/>
        <v>1.971519732504474</v>
      </c>
      <c r="Q80" s="31">
        <f t="shared" si="40"/>
        <v>1.4958033712840835</v>
      </c>
      <c r="R80" s="31" t="b">
        <f t="shared" si="49"/>
        <v>0</v>
      </c>
      <c r="S80" s="14">
        <f t="shared" si="41"/>
        <v>8.3456153515726328E-4</v>
      </c>
      <c r="T80" s="14">
        <f t="shared" si="42"/>
        <v>1.2867042408906855</v>
      </c>
      <c r="U80" s="14">
        <f t="shared" si="43"/>
        <v>0.97695329518304685</v>
      </c>
      <c r="V80" s="14">
        <f t="shared" si="44"/>
        <v>0.25665620657810645</v>
      </c>
      <c r="W80" s="31">
        <f t="shared" si="45"/>
        <v>0.61680475088057662</v>
      </c>
      <c r="X80" s="14" t="b">
        <f t="shared" si="46"/>
        <v>0</v>
      </c>
      <c r="Y80" s="14" t="b">
        <f t="shared" si="47"/>
        <v>0</v>
      </c>
      <c r="Z80" s="14" t="b">
        <f t="shared" si="48"/>
        <v>0</v>
      </c>
      <c r="AA80" s="16"/>
      <c r="AB80" s="13"/>
      <c r="AC80" s="13"/>
      <c r="AD80" s="13"/>
    </row>
    <row r="81" spans="1:30" x14ac:dyDescent="0.25">
      <c r="A81" s="12">
        <v>139</v>
      </c>
      <c r="B81" s="12" t="s">
        <v>328</v>
      </c>
      <c r="C81" s="12" t="s">
        <v>329</v>
      </c>
      <c r="D81" s="12" t="s">
        <v>13</v>
      </c>
      <c r="E81" s="12"/>
      <c r="F81" s="25">
        <f t="shared" si="33"/>
        <v>9.1</v>
      </c>
      <c r="G81" s="14">
        <v>2</v>
      </c>
      <c r="H81" s="14">
        <f t="shared" si="34"/>
        <v>4.5747731523169639</v>
      </c>
      <c r="I81" s="14">
        <v>5</v>
      </c>
      <c r="J81" s="14">
        <v>0.1</v>
      </c>
      <c r="K81" s="14">
        <f t="shared" si="35"/>
        <v>0.21979659964288487</v>
      </c>
      <c r="L81" s="14">
        <v>2</v>
      </c>
      <c r="M81" s="14">
        <f t="shared" si="36"/>
        <v>2.1</v>
      </c>
      <c r="N81" s="14">
        <f t="shared" si="37"/>
        <v>7</v>
      </c>
      <c r="O81" s="14">
        <f t="shared" si="38"/>
        <v>1.0929503679253851</v>
      </c>
      <c r="P81" s="14">
        <f t="shared" si="39"/>
        <v>9.099321842328342</v>
      </c>
      <c r="Q81" s="31">
        <f t="shared" si="40"/>
        <v>5.0961361051268632</v>
      </c>
      <c r="R81" s="31" t="b">
        <f t="shared" si="49"/>
        <v>1</v>
      </c>
      <c r="S81" s="14">
        <f t="shared" si="41"/>
        <v>1.1443647847045213E-2</v>
      </c>
      <c r="T81" s="14">
        <f t="shared" si="42"/>
        <v>0.9287184085987974</v>
      </c>
      <c r="U81" s="14">
        <f t="shared" si="43"/>
        <v>0.9148088233359617</v>
      </c>
      <c r="V81" s="14">
        <f t="shared" si="44"/>
        <v>0.33519616736933228</v>
      </c>
      <c r="W81" s="31">
        <f t="shared" si="45"/>
        <v>0.62500249535264696</v>
      </c>
      <c r="X81" s="14" t="b">
        <f t="shared" si="46"/>
        <v>0</v>
      </c>
      <c r="Y81" s="14" t="b">
        <f t="shared" si="47"/>
        <v>0</v>
      </c>
      <c r="Z81" s="14" t="b">
        <f t="shared" si="48"/>
        <v>0</v>
      </c>
      <c r="AA81" s="16"/>
      <c r="AB81" s="13"/>
      <c r="AC81" s="13"/>
      <c r="AD81" s="13"/>
    </row>
    <row r="82" spans="1:30" x14ac:dyDescent="0.25">
      <c r="A82" s="12">
        <v>105</v>
      </c>
      <c r="B82" s="12" t="s">
        <v>249</v>
      </c>
      <c r="C82" s="12" t="s">
        <v>250</v>
      </c>
      <c r="D82" s="12" t="s">
        <v>143</v>
      </c>
      <c r="E82" s="12"/>
      <c r="F82" s="25">
        <f t="shared" si="33"/>
        <v>16</v>
      </c>
      <c r="G82" s="14">
        <v>2</v>
      </c>
      <c r="H82" s="14">
        <f t="shared" si="34"/>
        <v>4.5747731523169639</v>
      </c>
      <c r="I82" s="14">
        <v>6</v>
      </c>
      <c r="J82" s="14">
        <v>2</v>
      </c>
      <c r="K82" s="14">
        <f t="shared" si="35"/>
        <v>4.3959319928576974</v>
      </c>
      <c r="L82" s="14">
        <v>6</v>
      </c>
      <c r="M82" s="14">
        <f t="shared" si="36"/>
        <v>4</v>
      </c>
      <c r="N82" s="14">
        <f t="shared" si="37"/>
        <v>12</v>
      </c>
      <c r="O82" s="14">
        <f t="shared" si="38"/>
        <v>1.3115404415104623</v>
      </c>
      <c r="P82" s="14">
        <f t="shared" si="39"/>
        <v>1.3648982763492512</v>
      </c>
      <c r="Q82" s="31">
        <f t="shared" si="40"/>
        <v>1.3382193589298568</v>
      </c>
      <c r="R82" s="31" t="b">
        <f t="shared" si="49"/>
        <v>0</v>
      </c>
      <c r="S82" s="14">
        <f t="shared" si="41"/>
        <v>0.11539223586441949</v>
      </c>
      <c r="T82" s="14">
        <f t="shared" si="42"/>
        <v>0.15277348185190931</v>
      </c>
      <c r="U82" s="14">
        <f t="shared" si="43"/>
        <v>0.73408673429856508</v>
      </c>
      <c r="V82" s="14">
        <f t="shared" si="44"/>
        <v>0.69589888540533473</v>
      </c>
      <c r="W82" s="31">
        <f t="shared" si="45"/>
        <v>0.71499280985194991</v>
      </c>
      <c r="X82" s="14" t="b">
        <f t="shared" si="46"/>
        <v>0</v>
      </c>
      <c r="Y82" s="14" t="b">
        <f t="shared" si="47"/>
        <v>0</v>
      </c>
      <c r="Z82" s="14" t="b">
        <f t="shared" si="48"/>
        <v>0</v>
      </c>
      <c r="AA82" s="16"/>
      <c r="AB82" s="13"/>
      <c r="AC82" s="13"/>
      <c r="AD82" s="13"/>
    </row>
    <row r="83" spans="1:30" x14ac:dyDescent="0.25">
      <c r="A83" s="12">
        <v>53</v>
      </c>
      <c r="B83" s="12" t="s">
        <v>135</v>
      </c>
      <c r="C83" s="12" t="s">
        <v>136</v>
      </c>
      <c r="D83" s="12" t="s">
        <v>59</v>
      </c>
      <c r="E83" s="12"/>
      <c r="F83" s="25">
        <f t="shared" si="33"/>
        <v>37</v>
      </c>
      <c r="G83" s="14">
        <v>8</v>
      </c>
      <c r="H83" s="14">
        <f t="shared" si="34"/>
        <v>18.299092609267856</v>
      </c>
      <c r="I83" s="14">
        <v>19</v>
      </c>
      <c r="J83" s="14">
        <v>3</v>
      </c>
      <c r="K83" s="14">
        <f t="shared" si="35"/>
        <v>6.5938979892865461</v>
      </c>
      <c r="L83" s="14">
        <v>7</v>
      </c>
      <c r="M83" s="14">
        <f t="shared" si="36"/>
        <v>11</v>
      </c>
      <c r="N83" s="14">
        <f t="shared" si="37"/>
        <v>26</v>
      </c>
      <c r="O83" s="14">
        <f t="shared" si="38"/>
        <v>1.038302849529116</v>
      </c>
      <c r="P83" s="14">
        <f t="shared" si="39"/>
        <v>1.0615875482716397</v>
      </c>
      <c r="Q83" s="31">
        <f t="shared" si="40"/>
        <v>1.0499451989003779</v>
      </c>
      <c r="R83" s="31" t="b">
        <f t="shared" si="49"/>
        <v>0</v>
      </c>
      <c r="S83" s="14">
        <f t="shared" si="41"/>
        <v>8.0395274562761188E-3</v>
      </c>
      <c r="T83" s="14">
        <f t="shared" si="42"/>
        <v>7.5784508371725678E-3</v>
      </c>
      <c r="U83" s="14">
        <f t="shared" si="43"/>
        <v>0.92855469176137051</v>
      </c>
      <c r="V83" s="14">
        <f t="shared" si="44"/>
        <v>0.93062835215425432</v>
      </c>
      <c r="W83" s="31">
        <f t="shared" si="45"/>
        <v>0.92959152195781236</v>
      </c>
      <c r="X83" s="14" t="b">
        <f t="shared" si="46"/>
        <v>0</v>
      </c>
      <c r="Y83" s="14" t="b">
        <f t="shared" si="47"/>
        <v>0</v>
      </c>
      <c r="Z83" s="14" t="b">
        <f t="shared" si="48"/>
        <v>0</v>
      </c>
      <c r="AA83" s="16"/>
      <c r="AB83" s="13"/>
      <c r="AC83" s="13"/>
      <c r="AD83" s="13"/>
    </row>
    <row r="84" spans="1:30" x14ac:dyDescent="0.25">
      <c r="A84" s="12">
        <v>1</v>
      </c>
      <c r="B84" s="12" t="s">
        <v>5</v>
      </c>
      <c r="C84" s="12" t="s">
        <v>6</v>
      </c>
      <c r="D84" s="12" t="s">
        <v>7</v>
      </c>
      <c r="E84" s="12"/>
      <c r="F84" s="25">
        <f t="shared" si="33"/>
        <v>1079</v>
      </c>
      <c r="G84" s="14">
        <v>213</v>
      </c>
      <c r="H84" s="14">
        <f t="shared" si="34"/>
        <v>487.21334072175659</v>
      </c>
      <c r="I84" s="14">
        <v>255</v>
      </c>
      <c r="J84" s="14">
        <v>285</v>
      </c>
      <c r="K84" s="14">
        <f t="shared" si="35"/>
        <v>626.42030898222185</v>
      </c>
      <c r="L84" s="14">
        <v>326</v>
      </c>
      <c r="M84" s="14">
        <f t="shared" si="36"/>
        <v>498</v>
      </c>
      <c r="N84" s="14">
        <f t="shared" si="37"/>
        <v>581</v>
      </c>
      <c r="O84" s="14">
        <f t="shared" si="38"/>
        <v>-1.9106405518500258</v>
      </c>
      <c r="P84" s="14">
        <f t="shared" si="39"/>
        <v>-1.9215346901295149</v>
      </c>
      <c r="Q84" s="31">
        <f t="shared" si="40"/>
        <v>-1.9160876209897704</v>
      </c>
      <c r="R84" s="31" t="b">
        <f t="shared" si="49"/>
        <v>0</v>
      </c>
      <c r="S84" s="14">
        <f t="shared" si="41"/>
        <v>52.505185662070289</v>
      </c>
      <c r="T84" s="14">
        <f t="shared" si="42"/>
        <v>74.74716778282891</v>
      </c>
      <c r="U84" s="14">
        <f t="shared" si="43"/>
        <v>4.2911376341743163E-13</v>
      </c>
      <c r="V84" s="14">
        <f t="shared" si="44"/>
        <v>5.3502472859496162E-18</v>
      </c>
      <c r="W84" s="31">
        <f t="shared" si="45"/>
        <v>2.145595568323588E-13</v>
      </c>
      <c r="X84" s="14" t="b">
        <f t="shared" si="46"/>
        <v>0</v>
      </c>
      <c r="Y84" s="14" t="b">
        <f t="shared" si="47"/>
        <v>0</v>
      </c>
      <c r="Z84" s="14" t="b">
        <f t="shared" si="48"/>
        <v>0</v>
      </c>
      <c r="AA84" s="16"/>
      <c r="AB84" s="13"/>
      <c r="AC84" s="13"/>
      <c r="AD84" s="13"/>
    </row>
    <row r="85" spans="1:30" x14ac:dyDescent="0.25">
      <c r="A85" s="12">
        <v>7</v>
      </c>
      <c r="B85" s="12" t="s">
        <v>21</v>
      </c>
      <c r="C85" s="12" t="s">
        <v>22</v>
      </c>
      <c r="D85" s="12" t="s">
        <v>23</v>
      </c>
      <c r="E85" s="12"/>
      <c r="F85" s="25">
        <f t="shared" si="33"/>
        <v>260</v>
      </c>
      <c r="G85" s="14">
        <v>102</v>
      </c>
      <c r="H85" s="14">
        <f t="shared" si="34"/>
        <v>233.31343076816515</v>
      </c>
      <c r="I85" s="14">
        <v>67</v>
      </c>
      <c r="J85" s="14">
        <v>56</v>
      </c>
      <c r="K85" s="14">
        <f t="shared" si="35"/>
        <v>123.08609580001554</v>
      </c>
      <c r="L85" s="14">
        <v>35</v>
      </c>
      <c r="M85" s="14">
        <f t="shared" si="36"/>
        <v>158</v>
      </c>
      <c r="N85" s="14">
        <f t="shared" si="37"/>
        <v>102</v>
      </c>
      <c r="O85" s="14">
        <f t="shared" si="38"/>
        <v>-3.4822900114651514</v>
      </c>
      <c r="P85" s="14">
        <f t="shared" si="39"/>
        <v>-3.5167455942861583</v>
      </c>
      <c r="Q85" s="31">
        <f t="shared" si="40"/>
        <v>-3.4995178028756548</v>
      </c>
      <c r="R85" s="31" t="b">
        <f t="shared" si="49"/>
        <v>0</v>
      </c>
      <c r="S85" s="14">
        <f t="shared" si="41"/>
        <v>67.05643281553057</v>
      </c>
      <c r="T85" s="14">
        <f t="shared" si="42"/>
        <v>36.067656327097211</v>
      </c>
      <c r="U85" s="14">
        <f t="shared" si="43"/>
        <v>2.638452487611367E-16</v>
      </c>
      <c r="V85" s="14">
        <f t="shared" si="44"/>
        <v>1.9058406071439064E-9</v>
      </c>
      <c r="W85" s="31">
        <f t="shared" si="45"/>
        <v>9.5292043549457752E-10</v>
      </c>
      <c r="X85" s="14" t="b">
        <f t="shared" si="46"/>
        <v>0</v>
      </c>
      <c r="Y85" s="14" t="b">
        <f t="shared" si="47"/>
        <v>0</v>
      </c>
      <c r="Z85" s="14" t="b">
        <f t="shared" si="48"/>
        <v>0</v>
      </c>
      <c r="AA85" s="16"/>
      <c r="AB85" s="13"/>
      <c r="AC85" s="13"/>
      <c r="AD85" s="13"/>
    </row>
    <row r="86" spans="1:30" x14ac:dyDescent="0.25">
      <c r="A86" s="12">
        <v>4</v>
      </c>
      <c r="B86" s="12" t="s">
        <v>14</v>
      </c>
      <c r="C86" s="12" t="s">
        <v>15</v>
      </c>
      <c r="D86" s="12" t="s">
        <v>16</v>
      </c>
      <c r="E86" s="12"/>
      <c r="F86" s="25">
        <f t="shared" si="33"/>
        <v>331</v>
      </c>
      <c r="G86" s="14">
        <v>102</v>
      </c>
      <c r="H86" s="14">
        <f t="shared" si="34"/>
        <v>233.31343076816515</v>
      </c>
      <c r="I86" s="14">
        <v>74</v>
      </c>
      <c r="J86" s="14">
        <v>81</v>
      </c>
      <c r="K86" s="14">
        <f t="shared" si="35"/>
        <v>178.03524571073677</v>
      </c>
      <c r="L86" s="14">
        <v>74</v>
      </c>
      <c r="M86" s="14">
        <f t="shared" si="36"/>
        <v>183</v>
      </c>
      <c r="N86" s="14">
        <f t="shared" si="37"/>
        <v>148</v>
      </c>
      <c r="O86" s="14">
        <f t="shared" si="38"/>
        <v>-3.1528841995697992</v>
      </c>
      <c r="P86" s="14">
        <f t="shared" si="39"/>
        <v>-2.4058816987937401</v>
      </c>
      <c r="Q86" s="31">
        <f t="shared" si="40"/>
        <v>-2.7793829491817696</v>
      </c>
      <c r="R86" s="31" t="b">
        <f t="shared" si="49"/>
        <v>0</v>
      </c>
      <c r="S86" s="14">
        <f t="shared" si="41"/>
        <v>59.386009631911293</v>
      </c>
      <c r="T86" s="14">
        <f t="shared" si="42"/>
        <v>30.513641326368088</v>
      </c>
      <c r="U86" s="14">
        <f t="shared" si="43"/>
        <v>1.2958708860708108E-14</v>
      </c>
      <c r="V86" s="14">
        <f t="shared" si="44"/>
        <v>3.3152714674391109E-8</v>
      </c>
      <c r="W86" s="31">
        <f t="shared" si="45"/>
        <v>1.6576363816549984E-8</v>
      </c>
      <c r="X86" s="14" t="b">
        <f t="shared" si="46"/>
        <v>0</v>
      </c>
      <c r="Y86" s="14" t="b">
        <f t="shared" si="47"/>
        <v>0</v>
      </c>
      <c r="Z86" s="14" t="b">
        <f t="shared" si="48"/>
        <v>0</v>
      </c>
      <c r="AA86" s="16"/>
      <c r="AB86" s="13"/>
      <c r="AC86" s="13"/>
      <c r="AD86" s="13"/>
    </row>
    <row r="87" spans="1:30" x14ac:dyDescent="0.25">
      <c r="A87" s="12">
        <v>6</v>
      </c>
      <c r="B87" s="12" t="s">
        <v>18</v>
      </c>
      <c r="C87" s="12" t="s">
        <v>19</v>
      </c>
      <c r="D87" s="12" t="s">
        <v>20</v>
      </c>
      <c r="E87" s="12"/>
      <c r="F87" s="25">
        <f t="shared" si="33"/>
        <v>257</v>
      </c>
      <c r="G87" s="14">
        <v>88</v>
      </c>
      <c r="H87" s="14">
        <f t="shared" si="34"/>
        <v>201.29001870194639</v>
      </c>
      <c r="I87" s="14">
        <v>55</v>
      </c>
      <c r="J87" s="14">
        <v>61</v>
      </c>
      <c r="K87" s="14">
        <f t="shared" si="35"/>
        <v>134.07592578215977</v>
      </c>
      <c r="L87" s="14">
        <v>53</v>
      </c>
      <c r="M87" s="14">
        <f t="shared" si="36"/>
        <v>149</v>
      </c>
      <c r="N87" s="14">
        <f t="shared" si="37"/>
        <v>108</v>
      </c>
      <c r="O87" s="14">
        <f t="shared" si="38"/>
        <v>-3.6598185218535706</v>
      </c>
      <c r="P87" s="14">
        <f t="shared" si="39"/>
        <v>-2.5297344487199958</v>
      </c>
      <c r="Q87" s="31">
        <f t="shared" si="40"/>
        <v>-3.0947764852867832</v>
      </c>
      <c r="R87" s="31" t="b">
        <f t="shared" si="49"/>
        <v>0</v>
      </c>
      <c r="S87" s="14">
        <f t="shared" si="41"/>
        <v>60.840808120119618</v>
      </c>
      <c r="T87" s="14">
        <f t="shared" si="42"/>
        <v>24.848744102870114</v>
      </c>
      <c r="U87" s="14">
        <f t="shared" si="43"/>
        <v>6.1881767814608419E-15</v>
      </c>
      <c r="V87" s="14">
        <f t="shared" si="44"/>
        <v>6.2009431799720133E-7</v>
      </c>
      <c r="W87" s="31">
        <f t="shared" si="45"/>
        <v>3.1004716209268904E-7</v>
      </c>
      <c r="X87" s="14" t="b">
        <f t="shared" si="46"/>
        <v>0</v>
      </c>
      <c r="Y87" s="14" t="b">
        <f t="shared" si="47"/>
        <v>0</v>
      </c>
      <c r="Z87" s="14" t="b">
        <f t="shared" si="48"/>
        <v>0</v>
      </c>
      <c r="AA87" s="16"/>
      <c r="AB87" s="13"/>
      <c r="AC87" s="13"/>
      <c r="AD87" s="13"/>
    </row>
    <row r="88" spans="1:30" x14ac:dyDescent="0.25">
      <c r="A88" s="12">
        <v>16</v>
      </c>
      <c r="B88" s="12" t="s">
        <v>41</v>
      </c>
      <c r="C88" s="12" t="s">
        <v>42</v>
      </c>
      <c r="D88" s="12" t="s">
        <v>43</v>
      </c>
      <c r="E88" s="12"/>
      <c r="F88" s="25">
        <f t="shared" si="33"/>
        <v>131</v>
      </c>
      <c r="G88" s="14">
        <v>42</v>
      </c>
      <c r="H88" s="14">
        <f t="shared" si="34"/>
        <v>96.070236198656232</v>
      </c>
      <c r="I88" s="14">
        <v>29</v>
      </c>
      <c r="J88" s="14">
        <v>31</v>
      </c>
      <c r="K88" s="14">
        <f t="shared" si="35"/>
        <v>68.13694588929431</v>
      </c>
      <c r="L88" s="14">
        <v>29</v>
      </c>
      <c r="M88" s="14">
        <f t="shared" si="36"/>
        <v>73</v>
      </c>
      <c r="N88" s="14">
        <f t="shared" si="37"/>
        <v>58</v>
      </c>
      <c r="O88" s="14">
        <f t="shared" si="38"/>
        <v>-3.3127667654709048</v>
      </c>
      <c r="P88" s="14">
        <f t="shared" si="39"/>
        <v>-2.3495498582515277</v>
      </c>
      <c r="Q88" s="31">
        <f t="shared" si="40"/>
        <v>-2.8311583118612162</v>
      </c>
      <c r="R88" s="31" t="b">
        <f t="shared" si="49"/>
        <v>0</v>
      </c>
      <c r="S88" s="14">
        <f t="shared" si="41"/>
        <v>25.392088814172894</v>
      </c>
      <c r="T88" s="14">
        <f t="shared" si="42"/>
        <v>10.885912390891463</v>
      </c>
      <c r="U88" s="14">
        <f t="shared" si="43"/>
        <v>4.6783276125473763E-7</v>
      </c>
      <c r="V88" s="14">
        <f t="shared" si="44"/>
        <v>9.6898436069386496E-4</v>
      </c>
      <c r="W88" s="31">
        <f t="shared" si="45"/>
        <v>4.8472609672755987E-4</v>
      </c>
      <c r="X88" s="14" t="b">
        <f t="shared" si="46"/>
        <v>0</v>
      </c>
      <c r="Y88" s="14" t="b">
        <f t="shared" si="47"/>
        <v>0</v>
      </c>
      <c r="Z88" s="14" t="b">
        <f t="shared" si="48"/>
        <v>0</v>
      </c>
      <c r="AA88" s="16"/>
      <c r="AB88" s="13"/>
      <c r="AC88" s="13"/>
      <c r="AD88" s="13"/>
    </row>
    <row r="89" spans="1:30" x14ac:dyDescent="0.25">
      <c r="A89" s="12">
        <v>44</v>
      </c>
      <c r="B89" s="12" t="s">
        <v>113</v>
      </c>
      <c r="C89" s="12" t="s">
        <v>114</v>
      </c>
      <c r="D89" s="12" t="s">
        <v>115</v>
      </c>
      <c r="E89" s="12"/>
      <c r="F89" s="25">
        <f t="shared" si="33"/>
        <v>47</v>
      </c>
      <c r="G89" s="14">
        <v>18</v>
      </c>
      <c r="H89" s="14">
        <f t="shared" si="34"/>
        <v>41.172958370852669</v>
      </c>
      <c r="I89" s="14">
        <v>7</v>
      </c>
      <c r="J89" s="14">
        <v>13</v>
      </c>
      <c r="K89" s="14">
        <f t="shared" si="35"/>
        <v>28.573557953575033</v>
      </c>
      <c r="L89" s="14">
        <v>9</v>
      </c>
      <c r="M89" s="14">
        <f t="shared" si="36"/>
        <v>31</v>
      </c>
      <c r="N89" s="14">
        <f t="shared" si="37"/>
        <v>16</v>
      </c>
      <c r="O89" s="14">
        <f t="shared" si="38"/>
        <v>-5.8818511958360959</v>
      </c>
      <c r="P89" s="14">
        <f t="shared" si="39"/>
        <v>-3.1748397726194479</v>
      </c>
      <c r="Q89" s="31">
        <f t="shared" si="40"/>
        <v>-4.5283454842277724</v>
      </c>
      <c r="R89" s="31" t="b">
        <f t="shared" si="49"/>
        <v>0</v>
      </c>
      <c r="S89" s="14">
        <f t="shared" si="41"/>
        <v>18.381528706901008</v>
      </c>
      <c r="T89" s="14">
        <f t="shared" si="42"/>
        <v>7.2505133175291121</v>
      </c>
      <c r="U89" s="14">
        <f t="shared" si="43"/>
        <v>1.8080221844354125E-5</v>
      </c>
      <c r="V89" s="14">
        <f t="shared" si="44"/>
        <v>7.0880747255216772E-3</v>
      </c>
      <c r="W89" s="31">
        <f t="shared" si="45"/>
        <v>3.5530774736830155E-3</v>
      </c>
      <c r="X89" s="14" t="b">
        <f t="shared" si="46"/>
        <v>0</v>
      </c>
      <c r="Y89" s="14" t="b">
        <f t="shared" si="47"/>
        <v>0</v>
      </c>
      <c r="Z89" s="14" t="b">
        <f t="shared" si="48"/>
        <v>0</v>
      </c>
      <c r="AA89" s="16"/>
      <c r="AB89" s="13"/>
      <c r="AC89" s="13"/>
      <c r="AD89" s="13"/>
    </row>
    <row r="90" spans="1:30" x14ac:dyDescent="0.25">
      <c r="A90" s="12">
        <v>87</v>
      </c>
      <c r="B90" s="12" t="s">
        <v>207</v>
      </c>
      <c r="C90" s="12" t="s">
        <v>208</v>
      </c>
      <c r="D90" s="12" t="s">
        <v>209</v>
      </c>
      <c r="E90" s="12"/>
      <c r="F90" s="25">
        <f t="shared" si="33"/>
        <v>33.1</v>
      </c>
      <c r="G90" s="14">
        <v>15</v>
      </c>
      <c r="H90" s="14">
        <f t="shared" si="34"/>
        <v>34.310798642377222</v>
      </c>
      <c r="I90" s="14">
        <v>13</v>
      </c>
      <c r="J90" s="14">
        <v>5</v>
      </c>
      <c r="K90" s="14">
        <f t="shared" si="35"/>
        <v>10.989829982144244</v>
      </c>
      <c r="L90" s="14">
        <v>0.1</v>
      </c>
      <c r="M90" s="14">
        <f t="shared" si="36"/>
        <v>20</v>
      </c>
      <c r="N90" s="14">
        <f t="shared" si="37"/>
        <v>13.1</v>
      </c>
      <c r="O90" s="14">
        <f t="shared" si="38"/>
        <v>-2.6392922032597861</v>
      </c>
      <c r="P90" s="14">
        <f t="shared" si="39"/>
        <v>-109.89829982144244</v>
      </c>
      <c r="Q90" s="31">
        <f t="shared" si="40"/>
        <v>-56.26879601235111</v>
      </c>
      <c r="R90" s="31" t="b">
        <f t="shared" si="49"/>
        <v>0</v>
      </c>
      <c r="S90" s="14">
        <f t="shared" si="41"/>
        <v>6.501398955238983</v>
      </c>
      <c r="T90" s="14">
        <f t="shared" si="42"/>
        <v>10.72887527308194</v>
      </c>
      <c r="U90" s="14">
        <f t="shared" si="43"/>
        <v>1.0778964781190494E-2</v>
      </c>
      <c r="V90" s="14">
        <f t="shared" si="44"/>
        <v>1.0547653807271575E-3</v>
      </c>
      <c r="W90" s="31">
        <f t="shared" si="45"/>
        <v>5.9168650809588259E-3</v>
      </c>
      <c r="X90" s="14" t="b">
        <f t="shared" si="46"/>
        <v>0</v>
      </c>
      <c r="Y90" s="14" t="b">
        <f t="shared" si="47"/>
        <v>0</v>
      </c>
      <c r="Z90" s="14" t="b">
        <f t="shared" si="48"/>
        <v>0</v>
      </c>
      <c r="AA90" s="16"/>
      <c r="AB90" s="13"/>
      <c r="AC90" s="13"/>
      <c r="AD90" s="13"/>
    </row>
    <row r="91" spans="1:30" x14ac:dyDescent="0.25">
      <c r="A91" s="12">
        <v>13</v>
      </c>
      <c r="B91" s="12" t="s">
        <v>36</v>
      </c>
      <c r="C91" s="12" t="s">
        <v>37</v>
      </c>
      <c r="D91" s="12" t="s">
        <v>38</v>
      </c>
      <c r="E91" s="12"/>
      <c r="F91" s="25">
        <f t="shared" si="33"/>
        <v>159</v>
      </c>
      <c r="G91" s="14">
        <v>53</v>
      </c>
      <c r="H91" s="14">
        <f t="shared" si="34"/>
        <v>121.23148853639954</v>
      </c>
      <c r="I91" s="14">
        <v>40</v>
      </c>
      <c r="J91" s="14">
        <v>30</v>
      </c>
      <c r="K91" s="14">
        <f t="shared" si="35"/>
        <v>65.938979892865461</v>
      </c>
      <c r="L91" s="14">
        <v>36</v>
      </c>
      <c r="M91" s="14">
        <f t="shared" si="36"/>
        <v>83</v>
      </c>
      <c r="N91" s="14">
        <f t="shared" si="37"/>
        <v>76</v>
      </c>
      <c r="O91" s="14">
        <f t="shared" si="38"/>
        <v>-3.0307872134099885</v>
      </c>
      <c r="P91" s="14">
        <f t="shared" si="39"/>
        <v>-1.831638330357374</v>
      </c>
      <c r="Q91" s="31">
        <f t="shared" si="40"/>
        <v>-2.4312127718836813</v>
      </c>
      <c r="R91" s="31" t="b">
        <f t="shared" si="49"/>
        <v>0</v>
      </c>
      <c r="S91" s="14">
        <f t="shared" si="41"/>
        <v>28.684309774747817</v>
      </c>
      <c r="T91" s="14">
        <f t="shared" si="42"/>
        <v>5.9011727547331247</v>
      </c>
      <c r="U91" s="14">
        <f t="shared" si="43"/>
        <v>8.5191174869095781E-8</v>
      </c>
      <c r="V91" s="14">
        <f t="shared" si="44"/>
        <v>1.5130806800078261E-2</v>
      </c>
      <c r="W91" s="31">
        <f t="shared" si="45"/>
        <v>7.5654459956265652E-3</v>
      </c>
      <c r="X91" s="14" t="b">
        <f t="shared" si="46"/>
        <v>0</v>
      </c>
      <c r="Y91" s="14" t="b">
        <f t="shared" si="47"/>
        <v>0</v>
      </c>
      <c r="Z91" s="14" t="b">
        <f t="shared" si="48"/>
        <v>0</v>
      </c>
      <c r="AA91" s="16"/>
      <c r="AB91" s="13"/>
      <c r="AC91" s="13"/>
      <c r="AD91" s="13"/>
    </row>
    <row r="92" spans="1:30" x14ac:dyDescent="0.25">
      <c r="A92" s="12">
        <v>42</v>
      </c>
      <c r="B92" s="12" t="s">
        <v>109</v>
      </c>
      <c r="C92" s="12" t="s">
        <v>110</v>
      </c>
      <c r="D92" s="12" t="s">
        <v>56</v>
      </c>
      <c r="E92" s="12"/>
      <c r="F92" s="25">
        <f t="shared" si="33"/>
        <v>48</v>
      </c>
      <c r="G92" s="14">
        <v>13</v>
      </c>
      <c r="H92" s="14">
        <f t="shared" si="34"/>
        <v>29.736025490060261</v>
      </c>
      <c r="I92" s="14">
        <v>11</v>
      </c>
      <c r="J92" s="14">
        <v>14</v>
      </c>
      <c r="K92" s="14">
        <f t="shared" si="35"/>
        <v>30.771523950003886</v>
      </c>
      <c r="L92" s="14">
        <v>10</v>
      </c>
      <c r="M92" s="14">
        <f t="shared" si="36"/>
        <v>27</v>
      </c>
      <c r="N92" s="14">
        <f t="shared" si="37"/>
        <v>21</v>
      </c>
      <c r="O92" s="14">
        <f t="shared" si="38"/>
        <v>-2.7032750445509328</v>
      </c>
      <c r="P92" s="14">
        <f t="shared" si="39"/>
        <v>-3.0771523950003887</v>
      </c>
      <c r="Q92" s="31">
        <f t="shared" si="40"/>
        <v>-2.8902137197756606</v>
      </c>
      <c r="R92" s="31" t="b">
        <f t="shared" si="49"/>
        <v>0</v>
      </c>
      <c r="S92" s="14">
        <f t="shared" si="41"/>
        <v>5.849760604032781</v>
      </c>
      <c r="T92" s="14">
        <f t="shared" si="42"/>
        <v>7.4967714544618502</v>
      </c>
      <c r="U92" s="14">
        <f t="shared" si="43"/>
        <v>1.5579170394551924E-2</v>
      </c>
      <c r="V92" s="14">
        <f t="shared" si="44"/>
        <v>6.180970130192651E-3</v>
      </c>
      <c r="W92" s="31">
        <f t="shared" si="45"/>
        <v>1.0880070262372287E-2</v>
      </c>
      <c r="X92" s="14" t="b">
        <f t="shared" si="46"/>
        <v>0</v>
      </c>
      <c r="Y92" s="14" t="b">
        <f t="shared" si="47"/>
        <v>0</v>
      </c>
      <c r="Z92" s="14" t="b">
        <f t="shared" si="48"/>
        <v>0</v>
      </c>
      <c r="AA92" s="16"/>
      <c r="AB92" s="13"/>
      <c r="AC92" s="13"/>
      <c r="AD92" s="13"/>
    </row>
    <row r="93" spans="1:30" x14ac:dyDescent="0.25">
      <c r="A93" s="12">
        <v>48.1</v>
      </c>
      <c r="B93" s="12" t="s">
        <v>122</v>
      </c>
      <c r="C93" s="12" t="s">
        <v>123</v>
      </c>
      <c r="D93" s="12" t="s">
        <v>124</v>
      </c>
      <c r="E93" s="12" t="b">
        <v>1</v>
      </c>
      <c r="F93" s="25">
        <f t="shared" si="33"/>
        <v>37</v>
      </c>
      <c r="G93" s="14">
        <v>2</v>
      </c>
      <c r="H93" s="14">
        <f t="shared" si="34"/>
        <v>4.5747731523169639</v>
      </c>
      <c r="I93" s="14">
        <v>19</v>
      </c>
      <c r="J93" s="14">
        <v>10</v>
      </c>
      <c r="K93" s="14">
        <f t="shared" si="35"/>
        <v>21.979659964288487</v>
      </c>
      <c r="L93" s="14">
        <v>6</v>
      </c>
      <c r="M93" s="14">
        <f t="shared" si="36"/>
        <v>12</v>
      </c>
      <c r="N93" s="14">
        <f t="shared" si="37"/>
        <v>25</v>
      </c>
      <c r="O93" s="14">
        <f t="shared" si="38"/>
        <v>4.153211398116464</v>
      </c>
      <c r="P93" s="14">
        <f t="shared" si="39"/>
        <v>-3.663276660714748</v>
      </c>
      <c r="Q93" s="31">
        <f t="shared" si="40"/>
        <v>0.244967368700858</v>
      </c>
      <c r="R93" s="31" t="b">
        <f t="shared" si="49"/>
        <v>0</v>
      </c>
      <c r="S93" s="14">
        <f t="shared" si="41"/>
        <v>5.3528939464595169</v>
      </c>
      <c r="T93" s="14">
        <f t="shared" si="42"/>
        <v>6.6083999180118553</v>
      </c>
      <c r="U93" s="14">
        <f t="shared" si="43"/>
        <v>2.0687905966885571E-2</v>
      </c>
      <c r="V93" s="14">
        <f t="shared" si="44"/>
        <v>1.0149882257202709E-2</v>
      </c>
      <c r="W93" s="31">
        <f t="shared" si="45"/>
        <v>1.541889411204414E-2</v>
      </c>
      <c r="X93" s="14" t="b">
        <f t="shared" si="46"/>
        <v>0</v>
      </c>
      <c r="Y93" s="14" t="b">
        <f t="shared" si="47"/>
        <v>0</v>
      </c>
      <c r="Z93" s="14" t="b">
        <f t="shared" si="48"/>
        <v>0</v>
      </c>
      <c r="AA93" s="16"/>
      <c r="AB93" s="13"/>
      <c r="AC93" s="13"/>
      <c r="AD93" s="13"/>
    </row>
    <row r="94" spans="1:30" x14ac:dyDescent="0.25">
      <c r="A94" s="12">
        <v>67</v>
      </c>
      <c r="B94" s="12" t="s">
        <v>163</v>
      </c>
      <c r="C94" s="12" t="s">
        <v>164</v>
      </c>
      <c r="D94" s="12" t="s">
        <v>124</v>
      </c>
      <c r="E94" s="12"/>
      <c r="F94" s="25">
        <f t="shared" si="33"/>
        <v>27</v>
      </c>
      <c r="G94" s="14">
        <v>7</v>
      </c>
      <c r="H94" s="14">
        <f t="shared" si="34"/>
        <v>16.011706033109373</v>
      </c>
      <c r="I94" s="14">
        <v>5</v>
      </c>
      <c r="J94" s="14">
        <v>12</v>
      </c>
      <c r="K94" s="14">
        <f t="shared" si="35"/>
        <v>26.375591957146185</v>
      </c>
      <c r="L94" s="14">
        <v>3</v>
      </c>
      <c r="M94" s="14">
        <f t="shared" si="36"/>
        <v>19</v>
      </c>
      <c r="N94" s="14">
        <f t="shared" si="37"/>
        <v>8</v>
      </c>
      <c r="O94" s="14">
        <f t="shared" si="38"/>
        <v>-3.2023412066218748</v>
      </c>
      <c r="P94" s="14">
        <f t="shared" si="39"/>
        <v>-8.7918639857153948</v>
      </c>
      <c r="Q94" s="31">
        <f t="shared" si="40"/>
        <v>-5.9971025961686344</v>
      </c>
      <c r="R94" s="31" t="b">
        <f t="shared" si="49"/>
        <v>0</v>
      </c>
      <c r="S94" s="14">
        <f t="shared" si="41"/>
        <v>3.9986946957651526</v>
      </c>
      <c r="T94" s="14">
        <f t="shared" si="42"/>
        <v>15.198816408636048</v>
      </c>
      <c r="U94" s="14">
        <f t="shared" si="43"/>
        <v>4.5535515592766591E-2</v>
      </c>
      <c r="V94" s="14">
        <f t="shared" si="44"/>
        <v>9.6764050822032262E-5</v>
      </c>
      <c r="W94" s="31">
        <f t="shared" si="45"/>
        <v>2.2816139821794312E-2</v>
      </c>
      <c r="X94" s="14" t="b">
        <f t="shared" si="46"/>
        <v>0</v>
      </c>
      <c r="Y94" s="14" t="b">
        <f t="shared" si="47"/>
        <v>0</v>
      </c>
      <c r="Z94" s="14" t="b">
        <f t="shared" si="48"/>
        <v>0</v>
      </c>
      <c r="AA94" s="16"/>
      <c r="AB94" s="13"/>
      <c r="AC94" s="13"/>
      <c r="AD94" s="13"/>
    </row>
    <row r="95" spans="1:30" x14ac:dyDescent="0.25">
      <c r="A95" s="12">
        <v>94</v>
      </c>
      <c r="B95" s="12" t="s">
        <v>223</v>
      </c>
      <c r="C95" s="12" t="s">
        <v>224</v>
      </c>
      <c r="D95" s="12" t="s">
        <v>211</v>
      </c>
      <c r="E95" s="12"/>
      <c r="F95" s="25">
        <f t="shared" si="33"/>
        <v>20</v>
      </c>
      <c r="G95" s="14">
        <v>6</v>
      </c>
      <c r="H95" s="14">
        <f t="shared" si="34"/>
        <v>13.724319456950891</v>
      </c>
      <c r="I95" s="14">
        <v>3</v>
      </c>
      <c r="J95" s="14">
        <v>7</v>
      </c>
      <c r="K95" s="14">
        <f t="shared" si="35"/>
        <v>15.385761975001943</v>
      </c>
      <c r="L95" s="14">
        <v>4</v>
      </c>
      <c r="M95" s="14">
        <f t="shared" si="36"/>
        <v>13</v>
      </c>
      <c r="N95" s="14">
        <f t="shared" si="37"/>
        <v>7</v>
      </c>
      <c r="O95" s="14">
        <f t="shared" si="38"/>
        <v>-4.5747731523169639</v>
      </c>
      <c r="P95" s="14">
        <f t="shared" si="39"/>
        <v>-3.8464404937504857</v>
      </c>
      <c r="Q95" s="31">
        <f t="shared" si="40"/>
        <v>-4.210606823033725</v>
      </c>
      <c r="R95" s="31" t="b">
        <f t="shared" si="49"/>
        <v>0</v>
      </c>
      <c r="S95" s="14">
        <f t="shared" si="41"/>
        <v>5.0105764322797768</v>
      </c>
      <c r="T95" s="14">
        <f t="shared" si="42"/>
        <v>4.8688349787844345</v>
      </c>
      <c r="U95" s="14">
        <f t="shared" si="43"/>
        <v>2.5192917376177498E-2</v>
      </c>
      <c r="V95" s="14">
        <f t="shared" si="44"/>
        <v>2.7345955909648379E-2</v>
      </c>
      <c r="W95" s="31">
        <f t="shared" si="45"/>
        <v>2.6269436642912938E-2</v>
      </c>
      <c r="X95" s="14" t="b">
        <f t="shared" si="46"/>
        <v>0</v>
      </c>
      <c r="Y95" s="14" t="b">
        <f t="shared" si="47"/>
        <v>0</v>
      </c>
      <c r="Z95" s="14" t="b">
        <f t="shared" si="48"/>
        <v>0</v>
      </c>
      <c r="AA95" s="16"/>
      <c r="AB95" s="13"/>
      <c r="AC95" s="13"/>
      <c r="AD95" s="13"/>
    </row>
    <row r="96" spans="1:30" x14ac:dyDescent="0.25">
      <c r="A96" s="12">
        <v>54</v>
      </c>
      <c r="B96" s="12" t="s">
        <v>137</v>
      </c>
      <c r="C96" s="12" t="s">
        <v>138</v>
      </c>
      <c r="D96" s="12" t="s">
        <v>72</v>
      </c>
      <c r="E96" s="12" t="b">
        <v>1</v>
      </c>
      <c r="F96" s="25">
        <f t="shared" si="33"/>
        <v>38.1</v>
      </c>
      <c r="G96" s="14">
        <v>4</v>
      </c>
      <c r="H96" s="14">
        <f t="shared" si="34"/>
        <v>9.1495463046339278</v>
      </c>
      <c r="I96" s="14">
        <v>32</v>
      </c>
      <c r="J96" s="14">
        <v>2</v>
      </c>
      <c r="K96" s="14">
        <f t="shared" si="35"/>
        <v>4.3959319928576974</v>
      </c>
      <c r="L96" s="14">
        <v>0.1</v>
      </c>
      <c r="M96" s="14">
        <f t="shared" si="36"/>
        <v>6</v>
      </c>
      <c r="N96" s="14">
        <f t="shared" si="37"/>
        <v>32.1</v>
      </c>
      <c r="O96" s="14">
        <f t="shared" si="38"/>
        <v>3.4974411773612326</v>
      </c>
      <c r="P96" s="14">
        <f t="shared" si="39"/>
        <v>-43.959319928576974</v>
      </c>
      <c r="Q96" s="31">
        <f t="shared" si="40"/>
        <v>-20.230939375607871</v>
      </c>
      <c r="R96" s="31" t="b">
        <f t="shared" si="49"/>
        <v>0</v>
      </c>
      <c r="S96" s="14">
        <f t="shared" si="41"/>
        <v>7.6649630084866658</v>
      </c>
      <c r="T96" s="14">
        <f t="shared" si="42"/>
        <v>3.9230310386628844</v>
      </c>
      <c r="U96" s="14">
        <f t="shared" si="43"/>
        <v>5.6303414768455245E-3</v>
      </c>
      <c r="V96" s="14">
        <f t="shared" si="44"/>
        <v>4.7628933703155643E-2</v>
      </c>
      <c r="W96" s="31">
        <f t="shared" si="45"/>
        <v>2.6629637590000584E-2</v>
      </c>
      <c r="X96" s="14" t="b">
        <f t="shared" si="46"/>
        <v>0</v>
      </c>
      <c r="Y96" s="14" t="b">
        <f t="shared" si="47"/>
        <v>1</v>
      </c>
      <c r="Z96" s="14" t="b">
        <f t="shared" si="48"/>
        <v>0</v>
      </c>
      <c r="AA96" s="16"/>
      <c r="AB96" s="13"/>
      <c r="AC96" s="13"/>
      <c r="AD96" s="13"/>
    </row>
    <row r="97" spans="1:30" x14ac:dyDescent="0.25">
      <c r="A97" s="12">
        <v>8</v>
      </c>
      <c r="B97" s="12" t="s">
        <v>24</v>
      </c>
      <c r="C97" s="12" t="s">
        <v>25</v>
      </c>
      <c r="D97" s="12" t="s">
        <v>26</v>
      </c>
      <c r="E97" s="12"/>
      <c r="F97" s="25">
        <f t="shared" si="33"/>
        <v>226</v>
      </c>
      <c r="G97" s="14">
        <v>44</v>
      </c>
      <c r="H97" s="14">
        <f t="shared" si="34"/>
        <v>100.6450093509732</v>
      </c>
      <c r="I97" s="14">
        <v>65</v>
      </c>
      <c r="J97" s="14">
        <v>27</v>
      </c>
      <c r="K97" s="14">
        <f t="shared" si="35"/>
        <v>59.345081903578915</v>
      </c>
      <c r="L97" s="14">
        <v>90</v>
      </c>
      <c r="M97" s="14">
        <f t="shared" si="36"/>
        <v>71</v>
      </c>
      <c r="N97" s="14">
        <f t="shared" si="37"/>
        <v>155</v>
      </c>
      <c r="O97" s="14">
        <f t="shared" si="38"/>
        <v>-1.5483847592457416</v>
      </c>
      <c r="P97" s="14">
        <f t="shared" si="39"/>
        <v>1.5165536403880568</v>
      </c>
      <c r="Q97" s="31">
        <f t="shared" si="40"/>
        <v>-1.5915559428842374E-2</v>
      </c>
      <c r="R97" s="31" t="b">
        <f t="shared" si="49"/>
        <v>0</v>
      </c>
      <c r="S97" s="14">
        <f t="shared" si="41"/>
        <v>4.9621181903639808</v>
      </c>
      <c r="T97" s="14">
        <f t="shared" si="42"/>
        <v>3.9715833093214314</v>
      </c>
      <c r="U97" s="14">
        <f t="shared" si="43"/>
        <v>2.5908452672230655E-2</v>
      </c>
      <c r="V97" s="14">
        <f t="shared" si="44"/>
        <v>4.6274242195642211E-2</v>
      </c>
      <c r="W97" s="31">
        <f t="shared" si="45"/>
        <v>3.6091347433936431E-2</v>
      </c>
      <c r="X97" s="14" t="b">
        <f t="shared" si="46"/>
        <v>0</v>
      </c>
      <c r="Y97" s="14" t="b">
        <f t="shared" si="47"/>
        <v>0</v>
      </c>
      <c r="Z97" s="14" t="b">
        <f t="shared" si="48"/>
        <v>0</v>
      </c>
      <c r="AA97" s="16"/>
      <c r="AB97" s="13"/>
      <c r="AC97" s="13"/>
      <c r="AD97" s="13"/>
    </row>
    <row r="98" spans="1:30" x14ac:dyDescent="0.25">
      <c r="A98" s="12">
        <v>147</v>
      </c>
      <c r="B98" s="12" t="s">
        <v>347</v>
      </c>
      <c r="C98" s="12" t="s">
        <v>348</v>
      </c>
      <c r="D98" s="12" t="s">
        <v>349</v>
      </c>
      <c r="E98" s="12"/>
      <c r="F98" s="25">
        <f t="shared" ref="F98:F129" si="50">SUM(G98,I98,J98,L98)</f>
        <v>8.1999999999999993</v>
      </c>
      <c r="G98" s="14">
        <v>0.1</v>
      </c>
      <c r="H98" s="14">
        <f t="shared" ref="H98:H129" si="51">G98*SUM(I:I)/SUM(G:G)</f>
        <v>0.22873865761584822</v>
      </c>
      <c r="I98" s="14">
        <v>6</v>
      </c>
      <c r="J98" s="14">
        <v>2</v>
      </c>
      <c r="K98" s="14">
        <f t="shared" ref="K98:K129" si="52">J98*SUM(L:L)/SUM(J:J)</f>
        <v>4.3959319928576974</v>
      </c>
      <c r="L98" s="14">
        <v>0.1</v>
      </c>
      <c r="M98" s="14">
        <f t="shared" ref="M98:M129" si="53">SUM(G98,J98)</f>
        <v>2.1</v>
      </c>
      <c r="N98" s="14">
        <f t="shared" ref="N98:N129" si="54">SUM(I98,L98)</f>
        <v>6.1</v>
      </c>
      <c r="O98" s="14">
        <f t="shared" ref="O98:O129" si="55">IF((I98&lt;H98),(-H98/I98),I98/H98)</f>
        <v>26.230808830209241</v>
      </c>
      <c r="P98" s="28">
        <f t="shared" ref="P98:P129" si="56">IF((L98&lt;K98),(-K98/L98),L98/K98)</f>
        <v>-43.959319928576974</v>
      </c>
      <c r="Q98" s="31">
        <f t="shared" ref="Q98:Q129" si="57">AVERAGE(O98:P98)</f>
        <v>-8.8642555491838664</v>
      </c>
      <c r="R98" s="31" t="b">
        <f t="shared" si="49"/>
        <v>0</v>
      </c>
      <c r="S98" s="14">
        <f t="shared" ref="S98:S129" si="58">2*((G98*LN(G98)+I98*LN(I98)+(SUM(G:G)-G98)*LN(SUM(G:G)-G98)+(SUM(I:I)-I98)*LN(SUM(I:I)-I98)+(SUM(I:I,G:G))*LN(SUM(I:I,G:G)))-(SUM(G:G)*LN(SUM(G:G))+SUM(I:I)*LN(SUM(I:I))+(G98+I98)*LN(G98+I98)+(SUM(I:I,G:G)-G98-I98)*LN(SUM(I:I,G:G)-G98-I98)))</f>
        <v>3.5727591145259794</v>
      </c>
      <c r="T98" s="14">
        <f t="shared" ref="T98:T129" si="59">2*((J98*LN(J98)+L98*LN(L98)+(SUM(J:J)-J98)*LN(SUM(J:J)-J98)+(SUM(L:L)-L98)*LN(SUM(L:L)-L98)+(SUM(L:L,J:J))*LN(SUM(L:L,J:J)))-(SUM(J:J)*LN(SUM(J:J))+SUM(L:L)*LN(SUM(L:L))+(J98+L98)*LN(J98+L98)+(SUM(L:L,J:J)-J98-L98)*LN(SUM(L:L,J:J)-J98-L98)))</f>
        <v>3.9230310386628844</v>
      </c>
      <c r="U98" s="14">
        <f t="shared" ref="U98:U129" si="60">CHIDIST(S98,1)</f>
        <v>5.8734644518532018E-2</v>
      </c>
      <c r="V98" s="14">
        <f t="shared" ref="V98:V129" si="61">CHIDIST(T98,1)</f>
        <v>4.7628933703155643E-2</v>
      </c>
      <c r="W98" s="31">
        <f t="shared" ref="W98:W129" si="62">AVERAGE(U98:V98)</f>
        <v>5.3181789110843827E-2</v>
      </c>
      <c r="X98" s="14" t="b">
        <f t="shared" ref="X98:X129" si="63">AND(U98&lt;0.01,V98&lt;0.01,O98&gt;4,P98&gt;4)</f>
        <v>0</v>
      </c>
      <c r="Y98" s="14" t="b">
        <f t="shared" ref="Y98:Y129" si="64">AND(OR(O98&gt;2,P98&gt;2),OR(U98&lt;0.01,V98&lt;0.01))</f>
        <v>0</v>
      </c>
      <c r="Z98" s="14" t="b">
        <f t="shared" ref="Z98:Z129" si="65">AND(H98&lt;10,K98&lt;10,O98&gt;4,P98&gt;4)</f>
        <v>0</v>
      </c>
      <c r="AA98" s="16"/>
      <c r="AB98" s="13"/>
      <c r="AC98" s="13"/>
      <c r="AD98" s="13"/>
    </row>
    <row r="99" spans="1:30" x14ac:dyDescent="0.25">
      <c r="A99" s="12">
        <v>59</v>
      </c>
      <c r="B99" s="12" t="s">
        <v>148</v>
      </c>
      <c r="C99" s="12" t="s">
        <v>149</v>
      </c>
      <c r="D99" s="12" t="s">
        <v>150</v>
      </c>
      <c r="E99" s="12"/>
      <c r="F99" s="25">
        <f t="shared" si="50"/>
        <v>31</v>
      </c>
      <c r="G99" s="14">
        <v>3</v>
      </c>
      <c r="H99" s="14">
        <f t="shared" si="51"/>
        <v>6.8621597284754454</v>
      </c>
      <c r="I99" s="14">
        <v>17</v>
      </c>
      <c r="J99" s="14">
        <v>10</v>
      </c>
      <c r="K99" s="14">
        <f t="shared" si="52"/>
        <v>21.979659964288487</v>
      </c>
      <c r="L99" s="14">
        <v>1</v>
      </c>
      <c r="M99" s="14">
        <f t="shared" si="53"/>
        <v>13</v>
      </c>
      <c r="N99" s="14">
        <f t="shared" si="54"/>
        <v>18</v>
      </c>
      <c r="O99" s="14">
        <f t="shared" si="55"/>
        <v>2.4773541672975399</v>
      </c>
      <c r="P99" s="14">
        <f t="shared" si="56"/>
        <v>-21.979659964288487</v>
      </c>
      <c r="Q99" s="31">
        <f t="shared" si="57"/>
        <v>-9.751152898495473</v>
      </c>
      <c r="R99" s="31" t="b">
        <f t="shared" si="49"/>
        <v>0</v>
      </c>
      <c r="S99" s="14">
        <f t="shared" si="58"/>
        <v>2.5729180770576932</v>
      </c>
      <c r="T99" s="14">
        <f t="shared" si="59"/>
        <v>17.347059234249173</v>
      </c>
      <c r="U99" s="14">
        <f t="shared" si="60"/>
        <v>0.1087070390412662</v>
      </c>
      <c r="V99" s="14">
        <f t="shared" si="61"/>
        <v>3.113797232856724E-5</v>
      </c>
      <c r="W99" s="31">
        <f t="shared" si="62"/>
        <v>5.4369088506797385E-2</v>
      </c>
      <c r="X99" s="14" t="b">
        <f t="shared" si="63"/>
        <v>0</v>
      </c>
      <c r="Y99" s="14" t="b">
        <f t="shared" si="64"/>
        <v>1</v>
      </c>
      <c r="Z99" s="14" t="b">
        <f t="shared" si="65"/>
        <v>0</v>
      </c>
      <c r="AA99" s="16"/>
      <c r="AB99" s="13"/>
      <c r="AC99" s="13"/>
      <c r="AD99" s="13"/>
    </row>
    <row r="100" spans="1:30" x14ac:dyDescent="0.25">
      <c r="A100" s="12">
        <v>122</v>
      </c>
      <c r="B100" s="12" t="s">
        <v>287</v>
      </c>
      <c r="C100" s="12" t="s">
        <v>288</v>
      </c>
      <c r="D100" s="12" t="s">
        <v>289</v>
      </c>
      <c r="E100" s="12"/>
      <c r="F100" s="25">
        <f t="shared" si="50"/>
        <v>12.1</v>
      </c>
      <c r="G100" s="14">
        <v>5</v>
      </c>
      <c r="H100" s="14">
        <f t="shared" si="51"/>
        <v>11.43693288079241</v>
      </c>
      <c r="I100" s="14">
        <v>4</v>
      </c>
      <c r="J100" s="14">
        <v>3</v>
      </c>
      <c r="K100" s="14">
        <f t="shared" si="52"/>
        <v>6.5938979892865461</v>
      </c>
      <c r="L100" s="14">
        <v>0.1</v>
      </c>
      <c r="M100" s="14">
        <f t="shared" si="53"/>
        <v>8</v>
      </c>
      <c r="N100" s="14">
        <f t="shared" si="54"/>
        <v>4.0999999999999996</v>
      </c>
      <c r="O100" s="14">
        <f t="shared" si="55"/>
        <v>-2.8592332201981026</v>
      </c>
      <c r="P100" s="14">
        <f t="shared" si="56"/>
        <v>-65.938979892865461</v>
      </c>
      <c r="Q100" s="31">
        <f t="shared" si="57"/>
        <v>-34.399106556531784</v>
      </c>
      <c r="R100" s="31" t="b">
        <f t="shared" si="49"/>
        <v>0</v>
      </c>
      <c r="S100" s="14">
        <f t="shared" si="58"/>
        <v>2.442190181609476</v>
      </c>
      <c r="T100" s="14">
        <f t="shared" si="59"/>
        <v>6.1712125227495562</v>
      </c>
      <c r="U100" s="14">
        <f t="shared" si="60"/>
        <v>0.11811121167420631</v>
      </c>
      <c r="V100" s="14">
        <f t="shared" si="61"/>
        <v>1.2984558507275345E-2</v>
      </c>
      <c r="W100" s="31">
        <f t="shared" si="62"/>
        <v>6.5547885090740832E-2</v>
      </c>
      <c r="X100" s="14" t="b">
        <f t="shared" si="63"/>
        <v>0</v>
      </c>
      <c r="Y100" s="14" t="b">
        <f t="shared" si="64"/>
        <v>0</v>
      </c>
      <c r="Z100" s="14" t="b">
        <f t="shared" si="65"/>
        <v>0</v>
      </c>
      <c r="AA100" s="16"/>
      <c r="AB100" s="13"/>
      <c r="AC100" s="13"/>
      <c r="AD100" s="13"/>
    </row>
    <row r="101" spans="1:30" x14ac:dyDescent="0.25">
      <c r="A101" s="12">
        <v>171</v>
      </c>
      <c r="B101" s="12" t="s">
        <v>388</v>
      </c>
      <c r="C101" s="12" t="s">
        <v>389</v>
      </c>
      <c r="D101" s="12" t="s">
        <v>153</v>
      </c>
      <c r="E101" s="12" t="b">
        <v>1</v>
      </c>
      <c r="F101" s="25">
        <f t="shared" si="50"/>
        <v>13.1</v>
      </c>
      <c r="G101" s="14">
        <v>2</v>
      </c>
      <c r="H101" s="14">
        <f t="shared" si="51"/>
        <v>4.5747731523169639</v>
      </c>
      <c r="I101" s="14">
        <v>0.1</v>
      </c>
      <c r="J101" s="14">
        <v>6</v>
      </c>
      <c r="K101" s="14">
        <f t="shared" si="52"/>
        <v>13.187795978573092</v>
      </c>
      <c r="L101" s="14">
        <v>5</v>
      </c>
      <c r="M101" s="14">
        <f t="shared" si="53"/>
        <v>8</v>
      </c>
      <c r="N101" s="14">
        <f t="shared" si="54"/>
        <v>5.0999999999999996</v>
      </c>
      <c r="O101" s="14">
        <f t="shared" si="55"/>
        <v>-45.747731523169634</v>
      </c>
      <c r="P101" s="14">
        <f t="shared" si="56"/>
        <v>-2.6375591957146183</v>
      </c>
      <c r="Q101" s="31">
        <f t="shared" si="57"/>
        <v>-24.192645359442125</v>
      </c>
      <c r="R101" s="31" t="b">
        <f t="shared" si="49"/>
        <v>0</v>
      </c>
      <c r="S101" s="14">
        <f t="shared" si="58"/>
        <v>4.0306886564067099</v>
      </c>
      <c r="T101" s="14">
        <f t="shared" si="59"/>
        <v>2.5492294054129161</v>
      </c>
      <c r="U101" s="14">
        <f t="shared" si="60"/>
        <v>4.4679699296341989E-2</v>
      </c>
      <c r="V101" s="14">
        <f t="shared" si="61"/>
        <v>0.11034806449597274</v>
      </c>
      <c r="W101" s="31">
        <f t="shared" si="62"/>
        <v>7.7513881896157363E-2</v>
      </c>
      <c r="X101" s="14" t="b">
        <f t="shared" si="63"/>
        <v>0</v>
      </c>
      <c r="Y101" s="14" t="b">
        <f t="shared" si="64"/>
        <v>0</v>
      </c>
      <c r="Z101" s="14" t="b">
        <f t="shared" si="65"/>
        <v>0</v>
      </c>
      <c r="AA101" s="16"/>
      <c r="AB101" s="13"/>
      <c r="AC101" s="13"/>
      <c r="AD101" s="13"/>
    </row>
    <row r="102" spans="1:30" x14ac:dyDescent="0.25">
      <c r="A102" s="12">
        <v>85</v>
      </c>
      <c r="B102" s="12" t="s">
        <v>203</v>
      </c>
      <c r="C102" s="12" t="s">
        <v>204</v>
      </c>
      <c r="D102" s="12" t="s">
        <v>43</v>
      </c>
      <c r="E102" s="12" t="b">
        <v>1</v>
      </c>
      <c r="F102" s="25">
        <f t="shared" si="50"/>
        <v>22</v>
      </c>
      <c r="G102" s="14">
        <v>2</v>
      </c>
      <c r="H102" s="14">
        <f t="shared" si="51"/>
        <v>4.5747731523169639</v>
      </c>
      <c r="I102" s="14">
        <v>12</v>
      </c>
      <c r="J102" s="14">
        <v>5</v>
      </c>
      <c r="K102" s="14">
        <f t="shared" si="52"/>
        <v>10.989829982144244</v>
      </c>
      <c r="L102" s="14">
        <v>3</v>
      </c>
      <c r="M102" s="14">
        <f t="shared" si="53"/>
        <v>7</v>
      </c>
      <c r="N102" s="14">
        <f t="shared" si="54"/>
        <v>15</v>
      </c>
      <c r="O102" s="14">
        <f t="shared" si="55"/>
        <v>2.6230808830209247</v>
      </c>
      <c r="P102" s="14">
        <f t="shared" si="56"/>
        <v>-3.663276660714748</v>
      </c>
      <c r="Q102" s="31">
        <f t="shared" si="57"/>
        <v>-0.52009788884691166</v>
      </c>
      <c r="R102" s="31" t="b">
        <f t="shared" si="49"/>
        <v>0</v>
      </c>
      <c r="S102" s="14">
        <f t="shared" si="58"/>
        <v>1.9865979951282497</v>
      </c>
      <c r="T102" s="14">
        <f t="shared" si="59"/>
        <v>3.2971004731662106</v>
      </c>
      <c r="U102" s="14">
        <f t="shared" si="60"/>
        <v>0.1586970438730512</v>
      </c>
      <c r="V102" s="14">
        <f t="shared" si="61"/>
        <v>6.9402289764917635E-2</v>
      </c>
      <c r="W102" s="31">
        <f t="shared" si="62"/>
        <v>0.11404966681898442</v>
      </c>
      <c r="X102" s="14" t="b">
        <f t="shared" si="63"/>
        <v>0</v>
      </c>
      <c r="Y102" s="14" t="b">
        <f t="shared" si="64"/>
        <v>0</v>
      </c>
      <c r="Z102" s="14" t="b">
        <f t="shared" si="65"/>
        <v>0</v>
      </c>
      <c r="AA102" s="16"/>
      <c r="AB102" s="13"/>
      <c r="AC102" s="13"/>
      <c r="AD102" s="13"/>
    </row>
    <row r="103" spans="1:30" x14ac:dyDescent="0.25">
      <c r="A103" s="12">
        <v>50.1</v>
      </c>
      <c r="B103" s="12" t="s">
        <v>128</v>
      </c>
      <c r="C103" s="12" t="s">
        <v>129</v>
      </c>
      <c r="D103" s="12" t="s">
        <v>130</v>
      </c>
      <c r="E103" s="12" t="b">
        <v>1</v>
      </c>
      <c r="F103" s="25">
        <f t="shared" si="50"/>
        <v>35</v>
      </c>
      <c r="G103" s="14">
        <v>7</v>
      </c>
      <c r="H103" s="14">
        <f t="shared" si="51"/>
        <v>16.011706033109373</v>
      </c>
      <c r="I103" s="14">
        <v>9</v>
      </c>
      <c r="J103" s="14">
        <v>11</v>
      </c>
      <c r="K103" s="14">
        <f t="shared" si="52"/>
        <v>24.177625960717339</v>
      </c>
      <c r="L103" s="14">
        <v>8</v>
      </c>
      <c r="M103" s="14">
        <f t="shared" si="53"/>
        <v>18</v>
      </c>
      <c r="N103" s="14">
        <f t="shared" si="54"/>
        <v>17</v>
      </c>
      <c r="O103" s="14">
        <f t="shared" si="55"/>
        <v>-1.7790784481232638</v>
      </c>
      <c r="P103" s="14">
        <f t="shared" si="56"/>
        <v>-3.0222032450896674</v>
      </c>
      <c r="Q103" s="31">
        <f t="shared" si="57"/>
        <v>-2.4006408466064655</v>
      </c>
      <c r="R103" s="31" t="b">
        <f t="shared" si="49"/>
        <v>0</v>
      </c>
      <c r="S103" s="14">
        <f t="shared" si="58"/>
        <v>1.2640845818095841</v>
      </c>
      <c r="T103" s="14">
        <f t="shared" si="59"/>
        <v>5.7401912202476524</v>
      </c>
      <c r="U103" s="14">
        <f t="shared" si="60"/>
        <v>0.26087934874785151</v>
      </c>
      <c r="V103" s="14">
        <f t="shared" si="61"/>
        <v>1.6580987269472127E-2</v>
      </c>
      <c r="W103" s="31">
        <f t="shared" si="62"/>
        <v>0.13873016800866181</v>
      </c>
      <c r="X103" s="14" t="b">
        <f t="shared" si="63"/>
        <v>0</v>
      </c>
      <c r="Y103" s="14" t="b">
        <f t="shared" si="64"/>
        <v>0</v>
      </c>
      <c r="Z103" s="14" t="b">
        <f t="shared" si="65"/>
        <v>0</v>
      </c>
      <c r="AA103" s="16"/>
      <c r="AB103" s="13"/>
      <c r="AC103" s="13"/>
      <c r="AD103" s="13"/>
    </row>
    <row r="104" spans="1:30" x14ac:dyDescent="0.25">
      <c r="A104" s="12">
        <v>30</v>
      </c>
      <c r="B104" s="12" t="s">
        <v>77</v>
      </c>
      <c r="C104" s="12" t="s">
        <v>78</v>
      </c>
      <c r="D104" s="12" t="s">
        <v>79</v>
      </c>
      <c r="E104" s="12"/>
      <c r="F104" s="25">
        <f t="shared" si="50"/>
        <v>69</v>
      </c>
      <c r="G104" s="14">
        <v>10</v>
      </c>
      <c r="H104" s="14">
        <f t="shared" si="51"/>
        <v>22.87386576158482</v>
      </c>
      <c r="I104" s="14">
        <v>15</v>
      </c>
      <c r="J104" s="14">
        <v>23</v>
      </c>
      <c r="K104" s="14">
        <f t="shared" si="52"/>
        <v>50.55321791786352</v>
      </c>
      <c r="L104" s="14">
        <v>21</v>
      </c>
      <c r="M104" s="14">
        <f t="shared" si="53"/>
        <v>33</v>
      </c>
      <c r="N104" s="14">
        <f t="shared" si="54"/>
        <v>36</v>
      </c>
      <c r="O104" s="14">
        <f t="shared" si="55"/>
        <v>-1.5249243841056548</v>
      </c>
      <c r="P104" s="14">
        <f t="shared" si="56"/>
        <v>-2.4072960913268342</v>
      </c>
      <c r="Q104" s="31">
        <f t="shared" si="57"/>
        <v>-1.9661102377162445</v>
      </c>
      <c r="R104" s="31" t="b">
        <f t="shared" si="49"/>
        <v>0</v>
      </c>
      <c r="S104" s="14">
        <f t="shared" si="58"/>
        <v>1.0375064304971602</v>
      </c>
      <c r="T104" s="14">
        <f t="shared" si="59"/>
        <v>8.4165812979626935</v>
      </c>
      <c r="U104" s="14">
        <f t="shared" si="60"/>
        <v>0.30840212015528096</v>
      </c>
      <c r="V104" s="14">
        <f t="shared" si="61"/>
        <v>3.7181426837168143E-3</v>
      </c>
      <c r="W104" s="31">
        <f t="shared" si="62"/>
        <v>0.1560601314194989</v>
      </c>
      <c r="X104" s="14" t="b">
        <f t="shared" si="63"/>
        <v>0</v>
      </c>
      <c r="Y104" s="14" t="b">
        <f t="shared" si="64"/>
        <v>0</v>
      </c>
      <c r="Z104" s="14" t="b">
        <f t="shared" si="65"/>
        <v>0</v>
      </c>
      <c r="AA104" s="16"/>
      <c r="AB104" s="13"/>
      <c r="AC104" s="13"/>
      <c r="AD104" s="13"/>
    </row>
    <row r="105" spans="1:30" x14ac:dyDescent="0.25">
      <c r="A105" s="12">
        <v>152</v>
      </c>
      <c r="B105" s="12" t="s">
        <v>359</v>
      </c>
      <c r="C105" s="12" t="s">
        <v>360</v>
      </c>
      <c r="D105" s="12" t="s">
        <v>182</v>
      </c>
      <c r="E105" s="12"/>
      <c r="F105" s="25">
        <f t="shared" si="50"/>
        <v>8</v>
      </c>
      <c r="G105" s="14">
        <v>2</v>
      </c>
      <c r="H105" s="14">
        <f t="shared" si="51"/>
        <v>4.5747731523169639</v>
      </c>
      <c r="I105" s="14">
        <v>1</v>
      </c>
      <c r="J105" s="14">
        <v>3</v>
      </c>
      <c r="K105" s="14">
        <f t="shared" si="52"/>
        <v>6.5938979892865461</v>
      </c>
      <c r="L105" s="14">
        <v>2</v>
      </c>
      <c r="M105" s="14">
        <f t="shared" si="53"/>
        <v>5</v>
      </c>
      <c r="N105" s="14">
        <f t="shared" si="54"/>
        <v>3</v>
      </c>
      <c r="O105" s="14">
        <f t="shared" si="55"/>
        <v>-4.5747731523169639</v>
      </c>
      <c r="P105" s="14">
        <f t="shared" si="56"/>
        <v>-3.2969489946432731</v>
      </c>
      <c r="Q105" s="31">
        <f t="shared" si="57"/>
        <v>-3.9358610734801185</v>
      </c>
      <c r="R105" s="31" t="b">
        <f t="shared" si="49"/>
        <v>0</v>
      </c>
      <c r="S105" s="14">
        <f t="shared" si="58"/>
        <v>1.6678305523237213</v>
      </c>
      <c r="T105" s="14">
        <f t="shared" si="59"/>
        <v>1.747237781091826</v>
      </c>
      <c r="U105" s="14">
        <f t="shared" si="60"/>
        <v>0.19654936621675784</v>
      </c>
      <c r="V105" s="14">
        <f t="shared" si="61"/>
        <v>0.18622435889883823</v>
      </c>
      <c r="W105" s="31">
        <f t="shared" si="62"/>
        <v>0.19138686255779802</v>
      </c>
      <c r="X105" s="14" t="b">
        <f t="shared" si="63"/>
        <v>0</v>
      </c>
      <c r="Y105" s="14" t="b">
        <f t="shared" si="64"/>
        <v>0</v>
      </c>
      <c r="Z105" s="14" t="b">
        <f t="shared" si="65"/>
        <v>0</v>
      </c>
      <c r="AA105" s="16"/>
      <c r="AB105" s="13"/>
      <c r="AC105" s="13"/>
      <c r="AD105" s="13"/>
    </row>
    <row r="106" spans="1:30" x14ac:dyDescent="0.25">
      <c r="A106" s="12">
        <v>47</v>
      </c>
      <c r="B106" s="12" t="s">
        <v>119</v>
      </c>
      <c r="C106" s="12" t="s">
        <v>120</v>
      </c>
      <c r="D106" s="12" t="s">
        <v>121</v>
      </c>
      <c r="E106" s="12"/>
      <c r="F106" s="25">
        <f t="shared" si="50"/>
        <v>42</v>
      </c>
      <c r="G106" s="14">
        <v>13</v>
      </c>
      <c r="H106" s="14">
        <f t="shared" si="51"/>
        <v>29.736025490060261</v>
      </c>
      <c r="I106" s="14">
        <v>12</v>
      </c>
      <c r="J106" s="14">
        <v>7</v>
      </c>
      <c r="K106" s="14">
        <f t="shared" si="52"/>
        <v>15.385761975001943</v>
      </c>
      <c r="L106" s="14">
        <v>10</v>
      </c>
      <c r="M106" s="14">
        <f t="shared" si="53"/>
        <v>20</v>
      </c>
      <c r="N106" s="14">
        <f t="shared" si="54"/>
        <v>22</v>
      </c>
      <c r="O106" s="14">
        <f t="shared" si="55"/>
        <v>-2.4780021241716885</v>
      </c>
      <c r="P106" s="14">
        <f t="shared" si="56"/>
        <v>-1.5385761975001944</v>
      </c>
      <c r="Q106" s="31">
        <f t="shared" si="57"/>
        <v>-2.0082891608359414</v>
      </c>
      <c r="R106" s="31" t="b">
        <f t="shared" si="49"/>
        <v>0</v>
      </c>
      <c r="S106" s="14">
        <f t="shared" si="58"/>
        <v>5.0586085134418681</v>
      </c>
      <c r="T106" s="14">
        <f t="shared" si="59"/>
        <v>0.74326964031206444</v>
      </c>
      <c r="U106" s="14">
        <f t="shared" si="60"/>
        <v>2.4503904619478559E-2</v>
      </c>
      <c r="V106" s="14">
        <f t="shared" si="61"/>
        <v>0.38861550463861005</v>
      </c>
      <c r="W106" s="31">
        <f t="shared" si="62"/>
        <v>0.2065597046290443</v>
      </c>
      <c r="X106" s="14" t="b">
        <f t="shared" si="63"/>
        <v>0</v>
      </c>
      <c r="Y106" s="14" t="b">
        <f t="shared" si="64"/>
        <v>0</v>
      </c>
      <c r="Z106" s="14" t="b">
        <f t="shared" si="65"/>
        <v>0</v>
      </c>
      <c r="AA106" s="16"/>
      <c r="AB106" s="13"/>
      <c r="AC106" s="13"/>
      <c r="AD106" s="13"/>
    </row>
    <row r="107" spans="1:30" x14ac:dyDescent="0.25">
      <c r="A107" s="12">
        <v>155</v>
      </c>
      <c r="B107" s="12" t="s">
        <v>365</v>
      </c>
      <c r="C107" s="12" t="s">
        <v>366</v>
      </c>
      <c r="D107" s="12" t="s">
        <v>153</v>
      </c>
      <c r="E107" s="12" t="b">
        <v>1</v>
      </c>
      <c r="F107" s="25">
        <f t="shared" si="50"/>
        <v>15</v>
      </c>
      <c r="G107" s="14">
        <v>4</v>
      </c>
      <c r="H107" s="14">
        <f t="shared" si="51"/>
        <v>9.1495463046339278</v>
      </c>
      <c r="I107" s="14">
        <v>3</v>
      </c>
      <c r="J107" s="14">
        <v>4</v>
      </c>
      <c r="K107" s="14">
        <f t="shared" si="52"/>
        <v>8.7918639857153948</v>
      </c>
      <c r="L107" s="14">
        <v>4</v>
      </c>
      <c r="M107" s="14">
        <f t="shared" si="53"/>
        <v>8</v>
      </c>
      <c r="N107" s="14">
        <f t="shared" si="54"/>
        <v>7</v>
      </c>
      <c r="O107" s="14">
        <f t="shared" si="55"/>
        <v>-3.0498487682113091</v>
      </c>
      <c r="P107" s="14">
        <f t="shared" si="56"/>
        <v>-2.1979659964288487</v>
      </c>
      <c r="Q107" s="31">
        <f t="shared" si="57"/>
        <v>-2.6239073823200787</v>
      </c>
      <c r="R107" s="31" t="b">
        <f t="shared" si="49"/>
        <v>0</v>
      </c>
      <c r="S107" s="14">
        <f t="shared" si="58"/>
        <v>2.1396169926738366</v>
      </c>
      <c r="T107" s="14">
        <f t="shared" si="59"/>
        <v>1.2121672943467274</v>
      </c>
      <c r="U107" s="14">
        <f t="shared" si="60"/>
        <v>0.14353772381255764</v>
      </c>
      <c r="V107" s="14">
        <f t="shared" si="61"/>
        <v>0.27090331918294958</v>
      </c>
      <c r="W107" s="31">
        <f t="shared" si="62"/>
        <v>0.20722052149775361</v>
      </c>
      <c r="X107" s="14" t="b">
        <f t="shared" si="63"/>
        <v>0</v>
      </c>
      <c r="Y107" s="14" t="b">
        <f t="shared" si="64"/>
        <v>0</v>
      </c>
      <c r="Z107" s="14" t="b">
        <f t="shared" si="65"/>
        <v>0</v>
      </c>
      <c r="AA107" s="16"/>
      <c r="AB107" s="13"/>
      <c r="AC107" s="13"/>
      <c r="AD107" s="13"/>
    </row>
    <row r="108" spans="1:30" x14ac:dyDescent="0.25">
      <c r="A108" s="12">
        <v>101</v>
      </c>
      <c r="B108" s="12" t="s">
        <v>241</v>
      </c>
      <c r="C108" s="12" t="s">
        <v>242</v>
      </c>
      <c r="D108" s="12" t="s">
        <v>48</v>
      </c>
      <c r="E108" s="12"/>
      <c r="F108" s="25">
        <f t="shared" si="50"/>
        <v>17</v>
      </c>
      <c r="G108" s="14">
        <v>2</v>
      </c>
      <c r="H108" s="14">
        <f t="shared" si="51"/>
        <v>4.5747731523169639</v>
      </c>
      <c r="I108" s="14">
        <v>2</v>
      </c>
      <c r="J108" s="14">
        <v>9</v>
      </c>
      <c r="K108" s="14">
        <f t="shared" si="52"/>
        <v>19.781693967859638</v>
      </c>
      <c r="L108" s="14">
        <v>4</v>
      </c>
      <c r="M108" s="14">
        <f t="shared" si="53"/>
        <v>11</v>
      </c>
      <c r="N108" s="14">
        <f t="shared" si="54"/>
        <v>6</v>
      </c>
      <c r="O108" s="14">
        <f t="shared" si="55"/>
        <v>-2.287386576158482</v>
      </c>
      <c r="P108" s="14">
        <f t="shared" si="56"/>
        <v>-4.9454234919649096</v>
      </c>
      <c r="Q108" s="31">
        <f t="shared" si="57"/>
        <v>-3.616405034061696</v>
      </c>
      <c r="R108" s="31" t="b">
        <f t="shared" si="49"/>
        <v>0</v>
      </c>
      <c r="S108" s="14">
        <f t="shared" si="58"/>
        <v>0.6665372404968366</v>
      </c>
      <c r="T108" s="14">
        <f t="shared" si="59"/>
        <v>7.9044590726844035</v>
      </c>
      <c r="U108" s="14">
        <f t="shared" si="60"/>
        <v>0.41426149388061079</v>
      </c>
      <c r="V108" s="14">
        <f t="shared" si="61"/>
        <v>4.9313085593750521E-3</v>
      </c>
      <c r="W108" s="31">
        <f t="shared" si="62"/>
        <v>0.20959640121999293</v>
      </c>
      <c r="X108" s="14" t="b">
        <f t="shared" si="63"/>
        <v>0</v>
      </c>
      <c r="Y108" s="14" t="b">
        <f t="shared" si="64"/>
        <v>0</v>
      </c>
      <c r="Z108" s="14" t="b">
        <f t="shared" si="65"/>
        <v>0</v>
      </c>
      <c r="AA108" s="16"/>
      <c r="AB108" s="13"/>
      <c r="AC108" s="13"/>
      <c r="AD108" s="13"/>
    </row>
    <row r="109" spans="1:30" x14ac:dyDescent="0.25">
      <c r="A109" s="12">
        <v>130</v>
      </c>
      <c r="B109" s="12" t="s">
        <v>305</v>
      </c>
      <c r="C109" s="12" t="s">
        <v>306</v>
      </c>
      <c r="D109" s="12" t="s">
        <v>283</v>
      </c>
      <c r="E109" s="12"/>
      <c r="F109" s="25">
        <f t="shared" si="50"/>
        <v>10</v>
      </c>
      <c r="G109" s="14">
        <v>2</v>
      </c>
      <c r="H109" s="14">
        <f t="shared" si="51"/>
        <v>4.5747731523169639</v>
      </c>
      <c r="I109" s="14">
        <v>2</v>
      </c>
      <c r="J109" s="14">
        <v>5</v>
      </c>
      <c r="K109" s="14">
        <f t="shared" si="52"/>
        <v>10.989829982144244</v>
      </c>
      <c r="L109" s="14">
        <v>1</v>
      </c>
      <c r="M109" s="14">
        <f t="shared" si="53"/>
        <v>7</v>
      </c>
      <c r="N109" s="14">
        <f t="shared" si="54"/>
        <v>3</v>
      </c>
      <c r="O109" s="14">
        <f t="shared" si="55"/>
        <v>-2.287386576158482</v>
      </c>
      <c r="P109" s="14">
        <f t="shared" si="56"/>
        <v>-10.989829982144244</v>
      </c>
      <c r="Q109" s="31">
        <f t="shared" si="57"/>
        <v>-6.638608279151363</v>
      </c>
      <c r="R109" s="31" t="b">
        <f t="shared" si="49"/>
        <v>0</v>
      </c>
      <c r="S109" s="14">
        <f t="shared" si="58"/>
        <v>0.6665372404968366</v>
      </c>
      <c r="T109" s="14">
        <f t="shared" si="59"/>
        <v>6.9794237473979592</v>
      </c>
      <c r="U109" s="14">
        <f t="shared" si="60"/>
        <v>0.41426149388061079</v>
      </c>
      <c r="V109" s="14">
        <f t="shared" si="61"/>
        <v>8.2452153621124912E-3</v>
      </c>
      <c r="W109" s="31">
        <f t="shared" si="62"/>
        <v>0.21125335462136163</v>
      </c>
      <c r="X109" s="14" t="b">
        <f t="shared" si="63"/>
        <v>0</v>
      </c>
      <c r="Y109" s="14" t="b">
        <f t="shared" si="64"/>
        <v>0</v>
      </c>
      <c r="Z109" s="14" t="b">
        <f t="shared" si="65"/>
        <v>0</v>
      </c>
      <c r="AA109" s="16"/>
      <c r="AB109" s="13"/>
      <c r="AC109" s="13"/>
      <c r="AD109" s="13"/>
    </row>
    <row r="110" spans="1:30" x14ac:dyDescent="0.25">
      <c r="A110" s="12">
        <v>61</v>
      </c>
      <c r="B110" s="12" t="s">
        <v>154</v>
      </c>
      <c r="C110" s="12" t="s">
        <v>155</v>
      </c>
      <c r="D110" s="12" t="s">
        <v>153</v>
      </c>
      <c r="E110" s="12"/>
      <c r="F110" s="25">
        <f t="shared" si="50"/>
        <v>30</v>
      </c>
      <c r="G110" s="14">
        <v>8</v>
      </c>
      <c r="H110" s="14">
        <f t="shared" si="51"/>
        <v>18.299092609267856</v>
      </c>
      <c r="I110" s="14">
        <v>8</v>
      </c>
      <c r="J110" s="14">
        <v>6</v>
      </c>
      <c r="K110" s="14">
        <f t="shared" si="52"/>
        <v>13.187795978573092</v>
      </c>
      <c r="L110" s="14">
        <v>8</v>
      </c>
      <c r="M110" s="14">
        <f t="shared" si="53"/>
        <v>14</v>
      </c>
      <c r="N110" s="14">
        <f t="shared" si="54"/>
        <v>16</v>
      </c>
      <c r="O110" s="14">
        <f t="shared" si="55"/>
        <v>-2.287386576158482</v>
      </c>
      <c r="P110" s="14">
        <f t="shared" si="56"/>
        <v>-1.6484744973216365</v>
      </c>
      <c r="Q110" s="31">
        <f t="shared" si="57"/>
        <v>-1.9679305367400592</v>
      </c>
      <c r="R110" s="31" t="b">
        <f t="shared" si="49"/>
        <v>0</v>
      </c>
      <c r="S110" s="14">
        <f t="shared" si="58"/>
        <v>2.6735118229989894</v>
      </c>
      <c r="T110" s="14">
        <f t="shared" si="59"/>
        <v>0.83145770191913471</v>
      </c>
      <c r="U110" s="14">
        <f t="shared" si="60"/>
        <v>0.10203066192717776</v>
      </c>
      <c r="V110" s="14">
        <f t="shared" si="61"/>
        <v>0.36185135773183474</v>
      </c>
      <c r="W110" s="31">
        <f t="shared" si="62"/>
        <v>0.23194100982950625</v>
      </c>
      <c r="X110" s="14" t="b">
        <f t="shared" si="63"/>
        <v>0</v>
      </c>
      <c r="Y110" s="14" t="b">
        <f t="shared" si="64"/>
        <v>0</v>
      </c>
      <c r="Z110" s="14" t="b">
        <f t="shared" si="65"/>
        <v>0</v>
      </c>
      <c r="AA110" s="16"/>
      <c r="AB110" s="13"/>
      <c r="AC110" s="13"/>
      <c r="AD110" s="13"/>
    </row>
    <row r="111" spans="1:30" x14ac:dyDescent="0.25">
      <c r="A111" s="12">
        <v>17</v>
      </c>
      <c r="B111" s="12" t="s">
        <v>44</v>
      </c>
      <c r="C111" s="12" t="s">
        <v>45</v>
      </c>
      <c r="D111" s="12" t="s">
        <v>46</v>
      </c>
      <c r="E111" s="12" t="b">
        <v>1</v>
      </c>
      <c r="F111" s="25">
        <f t="shared" si="50"/>
        <v>127</v>
      </c>
      <c r="G111" s="14">
        <v>38</v>
      </c>
      <c r="H111" s="14">
        <f t="shared" si="51"/>
        <v>86.920689894022317</v>
      </c>
      <c r="I111" s="14">
        <v>60</v>
      </c>
      <c r="J111" s="14">
        <v>7</v>
      </c>
      <c r="K111" s="14">
        <f t="shared" si="52"/>
        <v>15.385761975001943</v>
      </c>
      <c r="L111" s="14">
        <v>22</v>
      </c>
      <c r="M111" s="14">
        <f t="shared" si="53"/>
        <v>45</v>
      </c>
      <c r="N111" s="14">
        <f t="shared" si="54"/>
        <v>82</v>
      </c>
      <c r="O111" s="14">
        <f t="shared" si="55"/>
        <v>-1.4486781649003719</v>
      </c>
      <c r="P111" s="14">
        <f t="shared" si="56"/>
        <v>1.4298934323658821</v>
      </c>
      <c r="Q111" s="31">
        <f t="shared" si="57"/>
        <v>-9.3923662672449337E-3</v>
      </c>
      <c r="R111" s="31" t="b">
        <f t="shared" si="49"/>
        <v>0</v>
      </c>
      <c r="S111" s="14">
        <f t="shared" si="58"/>
        <v>3.1615255276265088</v>
      </c>
      <c r="T111" s="14">
        <f t="shared" si="59"/>
        <v>0.72476055988227017</v>
      </c>
      <c r="U111" s="14">
        <f t="shared" si="60"/>
        <v>7.5392700480464495E-2</v>
      </c>
      <c r="V111" s="14">
        <f t="shared" si="61"/>
        <v>0.39458678497312666</v>
      </c>
      <c r="W111" s="31">
        <f t="shared" si="62"/>
        <v>0.23498974272679557</v>
      </c>
      <c r="X111" s="14" t="b">
        <f t="shared" si="63"/>
        <v>0</v>
      </c>
      <c r="Y111" s="14" t="b">
        <f t="shared" si="64"/>
        <v>0</v>
      </c>
      <c r="Z111" s="14" t="b">
        <f t="shared" si="65"/>
        <v>0</v>
      </c>
      <c r="AA111" s="16"/>
      <c r="AB111" s="13"/>
      <c r="AC111" s="13"/>
      <c r="AD111" s="13"/>
    </row>
    <row r="112" spans="1:30" x14ac:dyDescent="0.25">
      <c r="A112" s="12">
        <v>119</v>
      </c>
      <c r="B112" s="12" t="s">
        <v>279</v>
      </c>
      <c r="C112" s="12" t="s">
        <v>280</v>
      </c>
      <c r="D112" s="12" t="s">
        <v>51</v>
      </c>
      <c r="E112" s="12"/>
      <c r="F112" s="25">
        <f t="shared" si="50"/>
        <v>13</v>
      </c>
      <c r="G112" s="14">
        <v>3</v>
      </c>
      <c r="H112" s="14">
        <f t="shared" si="51"/>
        <v>6.8621597284754454</v>
      </c>
      <c r="I112" s="14">
        <v>3</v>
      </c>
      <c r="J112" s="14">
        <v>4</v>
      </c>
      <c r="K112" s="14">
        <f t="shared" si="52"/>
        <v>8.7918639857153948</v>
      </c>
      <c r="L112" s="14">
        <v>3</v>
      </c>
      <c r="M112" s="14">
        <f t="shared" si="53"/>
        <v>7</v>
      </c>
      <c r="N112" s="14">
        <f t="shared" si="54"/>
        <v>6</v>
      </c>
      <c r="O112" s="14">
        <f t="shared" si="55"/>
        <v>-2.287386576158482</v>
      </c>
      <c r="P112" s="14">
        <f t="shared" si="56"/>
        <v>-2.9306213285717981</v>
      </c>
      <c r="Q112" s="31">
        <f t="shared" si="57"/>
        <v>-2.60900395236514</v>
      </c>
      <c r="R112" s="31" t="b">
        <f t="shared" si="49"/>
        <v>0</v>
      </c>
      <c r="S112" s="14">
        <f t="shared" si="58"/>
        <v>1.0002649511443451</v>
      </c>
      <c r="T112" s="14">
        <f t="shared" si="59"/>
        <v>1.9930142551020253</v>
      </c>
      <c r="U112" s="14">
        <f t="shared" si="60"/>
        <v>0.31724640593449432</v>
      </c>
      <c r="V112" s="14">
        <f t="shared" si="61"/>
        <v>0.15802606902455407</v>
      </c>
      <c r="W112" s="31">
        <f t="shared" si="62"/>
        <v>0.2376362374795242</v>
      </c>
      <c r="X112" s="14" t="b">
        <f t="shared" si="63"/>
        <v>0</v>
      </c>
      <c r="Y112" s="14" t="b">
        <f t="shared" si="64"/>
        <v>0</v>
      </c>
      <c r="Z112" s="14" t="b">
        <f t="shared" si="65"/>
        <v>0</v>
      </c>
      <c r="AA112" s="16"/>
      <c r="AB112" s="13"/>
      <c r="AC112" s="13"/>
      <c r="AD112" s="13"/>
    </row>
    <row r="113" spans="1:30" x14ac:dyDescent="0.25">
      <c r="A113" s="12">
        <v>149</v>
      </c>
      <c r="B113" s="12" t="s">
        <v>352</v>
      </c>
      <c r="C113" s="12" t="s">
        <v>353</v>
      </c>
      <c r="D113" s="12" t="s">
        <v>153</v>
      </c>
      <c r="E113" s="12"/>
      <c r="F113" s="25">
        <f t="shared" si="50"/>
        <v>8.1</v>
      </c>
      <c r="G113" s="14">
        <v>1</v>
      </c>
      <c r="H113" s="14">
        <f t="shared" si="51"/>
        <v>2.287386576158482</v>
      </c>
      <c r="I113" s="14">
        <v>5</v>
      </c>
      <c r="J113" s="14">
        <v>2</v>
      </c>
      <c r="K113" s="14">
        <f t="shared" si="52"/>
        <v>4.3959319928576974</v>
      </c>
      <c r="L113" s="14">
        <v>0.1</v>
      </c>
      <c r="M113" s="14">
        <f t="shared" si="53"/>
        <v>3</v>
      </c>
      <c r="N113" s="14">
        <f t="shared" si="54"/>
        <v>5.0999999999999996</v>
      </c>
      <c r="O113" s="14">
        <f t="shared" si="55"/>
        <v>2.1859007358507703</v>
      </c>
      <c r="P113" s="14">
        <f t="shared" si="56"/>
        <v>-43.959319928576974</v>
      </c>
      <c r="Q113" s="31">
        <f t="shared" si="57"/>
        <v>-20.886709596363101</v>
      </c>
      <c r="R113" s="31" t="b">
        <f t="shared" si="49"/>
        <v>0</v>
      </c>
      <c r="S113" s="14">
        <f t="shared" si="58"/>
        <v>0.60095950646791607</v>
      </c>
      <c r="T113" s="14">
        <f t="shared" si="59"/>
        <v>3.9230310386628844</v>
      </c>
      <c r="U113" s="14">
        <f t="shared" si="60"/>
        <v>0.43821216491077386</v>
      </c>
      <c r="V113" s="14">
        <f t="shared" si="61"/>
        <v>4.7628933703155643E-2</v>
      </c>
      <c r="W113" s="31">
        <f t="shared" si="62"/>
        <v>0.24292054930696474</v>
      </c>
      <c r="X113" s="14" t="b">
        <f t="shared" si="63"/>
        <v>0</v>
      </c>
      <c r="Y113" s="14" t="b">
        <f t="shared" si="64"/>
        <v>0</v>
      </c>
      <c r="Z113" s="14" t="b">
        <f t="shared" si="65"/>
        <v>0</v>
      </c>
      <c r="AA113" s="16"/>
      <c r="AB113" s="13"/>
      <c r="AC113" s="13"/>
      <c r="AD113" s="13"/>
    </row>
    <row r="114" spans="1:30" x14ac:dyDescent="0.25">
      <c r="A114" s="12">
        <v>153</v>
      </c>
      <c r="B114" s="12" t="s">
        <v>361</v>
      </c>
      <c r="C114" s="12" t="s">
        <v>362</v>
      </c>
      <c r="D114" s="12" t="s">
        <v>51</v>
      </c>
      <c r="E114" s="12"/>
      <c r="F114" s="25">
        <f t="shared" si="50"/>
        <v>8</v>
      </c>
      <c r="G114" s="14">
        <v>2</v>
      </c>
      <c r="H114" s="14">
        <f t="shared" si="51"/>
        <v>4.5747731523169639</v>
      </c>
      <c r="I114" s="14">
        <v>2</v>
      </c>
      <c r="J114" s="14">
        <v>3</v>
      </c>
      <c r="K114" s="14">
        <f t="shared" si="52"/>
        <v>6.5938979892865461</v>
      </c>
      <c r="L114" s="14">
        <v>1</v>
      </c>
      <c r="M114" s="14">
        <f t="shared" si="53"/>
        <v>5</v>
      </c>
      <c r="N114" s="14">
        <f t="shared" si="54"/>
        <v>3</v>
      </c>
      <c r="O114" s="14">
        <f t="shared" si="55"/>
        <v>-2.287386576158482</v>
      </c>
      <c r="P114" s="14">
        <f t="shared" si="56"/>
        <v>-6.5938979892865461</v>
      </c>
      <c r="Q114" s="31">
        <f t="shared" si="57"/>
        <v>-4.4406422827225143</v>
      </c>
      <c r="R114" s="31" t="b">
        <f t="shared" si="49"/>
        <v>0</v>
      </c>
      <c r="S114" s="14">
        <f t="shared" si="58"/>
        <v>0.6665372404968366</v>
      </c>
      <c r="T114" s="14">
        <f t="shared" si="59"/>
        <v>3.2298342261346988</v>
      </c>
      <c r="U114" s="14">
        <f t="shared" si="60"/>
        <v>0.41426149388061079</v>
      </c>
      <c r="V114" s="14">
        <f t="shared" si="61"/>
        <v>7.2308007854032672E-2</v>
      </c>
      <c r="W114" s="31">
        <f t="shared" si="62"/>
        <v>0.24328475086732174</v>
      </c>
      <c r="X114" s="14" t="b">
        <f t="shared" si="63"/>
        <v>0</v>
      </c>
      <c r="Y114" s="14" t="b">
        <f t="shared" si="64"/>
        <v>0</v>
      </c>
      <c r="Z114" s="14" t="b">
        <f t="shared" si="65"/>
        <v>0</v>
      </c>
      <c r="AA114" s="16"/>
      <c r="AB114" s="13"/>
      <c r="AC114" s="13"/>
      <c r="AD114" s="13"/>
    </row>
    <row r="115" spans="1:30" x14ac:dyDescent="0.25">
      <c r="A115" s="12">
        <v>19</v>
      </c>
      <c r="B115" s="12" t="s">
        <v>49</v>
      </c>
      <c r="C115" s="12" t="s">
        <v>50</v>
      </c>
      <c r="D115" s="12" t="s">
        <v>51</v>
      </c>
      <c r="E115" s="12" t="b">
        <v>1</v>
      </c>
      <c r="F115" s="25">
        <f t="shared" si="50"/>
        <v>163</v>
      </c>
      <c r="G115" s="14">
        <v>43</v>
      </c>
      <c r="H115" s="14">
        <f t="shared" si="51"/>
        <v>98.357622774814715</v>
      </c>
      <c r="I115" s="14">
        <v>86</v>
      </c>
      <c r="J115" s="14">
        <v>6</v>
      </c>
      <c r="K115" s="14">
        <f t="shared" si="52"/>
        <v>13.187795978573092</v>
      </c>
      <c r="L115" s="14">
        <v>28</v>
      </c>
      <c r="M115" s="14">
        <f t="shared" si="53"/>
        <v>49</v>
      </c>
      <c r="N115" s="14">
        <f t="shared" si="54"/>
        <v>114</v>
      </c>
      <c r="O115" s="14">
        <f t="shared" si="55"/>
        <v>-1.143693288079241</v>
      </c>
      <c r="P115" s="14">
        <f t="shared" si="56"/>
        <v>2.1231750965432794</v>
      </c>
      <c r="Q115" s="31">
        <f t="shared" si="57"/>
        <v>0.48974090423201921</v>
      </c>
      <c r="R115" s="31" t="b">
        <f t="shared" si="49"/>
        <v>0</v>
      </c>
      <c r="S115" s="14">
        <f t="shared" si="58"/>
        <v>0.52327049558516592</v>
      </c>
      <c r="T115" s="14">
        <f t="shared" si="59"/>
        <v>3.2856736180256121</v>
      </c>
      <c r="U115" s="14">
        <f t="shared" si="60"/>
        <v>0.46944990619076665</v>
      </c>
      <c r="V115" s="14">
        <f t="shared" si="61"/>
        <v>6.9886944887351032E-2</v>
      </c>
      <c r="W115" s="31">
        <f t="shared" si="62"/>
        <v>0.26966842553905884</v>
      </c>
      <c r="X115" s="14" t="b">
        <f t="shared" si="63"/>
        <v>0</v>
      </c>
      <c r="Y115" s="14" t="b">
        <f t="shared" si="64"/>
        <v>0</v>
      </c>
      <c r="Z115" s="14" t="b">
        <f t="shared" si="65"/>
        <v>0</v>
      </c>
      <c r="AA115" s="16"/>
      <c r="AB115" s="13"/>
      <c r="AC115" s="13"/>
      <c r="AD115" s="13"/>
    </row>
    <row r="116" spans="1:30" x14ac:dyDescent="0.25">
      <c r="A116" s="12">
        <v>121</v>
      </c>
      <c r="B116" s="12" t="s">
        <v>284</v>
      </c>
      <c r="C116" s="12" t="s">
        <v>285</v>
      </c>
      <c r="D116" s="12" t="s">
        <v>286</v>
      </c>
      <c r="E116" s="12"/>
      <c r="F116" s="25">
        <f t="shared" si="50"/>
        <v>10.1</v>
      </c>
      <c r="G116" s="14">
        <v>4</v>
      </c>
      <c r="H116" s="14">
        <f t="shared" si="51"/>
        <v>9.1495463046339278</v>
      </c>
      <c r="I116" s="14">
        <v>5</v>
      </c>
      <c r="J116" s="14">
        <v>1</v>
      </c>
      <c r="K116" s="14">
        <f t="shared" si="52"/>
        <v>2.1979659964288487</v>
      </c>
      <c r="L116" s="14">
        <v>0.1</v>
      </c>
      <c r="M116" s="14">
        <f t="shared" si="53"/>
        <v>5</v>
      </c>
      <c r="N116" s="14">
        <f t="shared" si="54"/>
        <v>5.0999999999999996</v>
      </c>
      <c r="O116" s="14">
        <f t="shared" si="55"/>
        <v>-1.8299092609267855</v>
      </c>
      <c r="P116" s="14">
        <f t="shared" si="56"/>
        <v>-21.979659964288487</v>
      </c>
      <c r="Q116" s="31">
        <f t="shared" si="57"/>
        <v>-11.904784612607637</v>
      </c>
      <c r="R116" s="31" t="b">
        <f t="shared" si="49"/>
        <v>0</v>
      </c>
      <c r="S116" s="14">
        <f t="shared" si="58"/>
        <v>0.78385379738756455</v>
      </c>
      <c r="T116" s="14">
        <f t="shared" si="59"/>
        <v>1.7303133731766138</v>
      </c>
      <c r="U116" s="14">
        <f t="shared" si="60"/>
        <v>0.37596509687931279</v>
      </c>
      <c r="V116" s="14">
        <f t="shared" si="61"/>
        <v>0.18837088185394471</v>
      </c>
      <c r="W116" s="31">
        <f t="shared" si="62"/>
        <v>0.28216798936662874</v>
      </c>
      <c r="X116" s="14" t="b">
        <f t="shared" si="63"/>
        <v>0</v>
      </c>
      <c r="Y116" s="14" t="b">
        <f t="shared" si="64"/>
        <v>0</v>
      </c>
      <c r="Z116" s="14" t="b">
        <f t="shared" si="65"/>
        <v>0</v>
      </c>
      <c r="AA116" s="16"/>
      <c r="AB116" s="13"/>
      <c r="AC116" s="13"/>
      <c r="AD116" s="13"/>
    </row>
    <row r="117" spans="1:30" x14ac:dyDescent="0.25">
      <c r="A117" s="12">
        <v>142</v>
      </c>
      <c r="B117" s="12" t="s">
        <v>334</v>
      </c>
      <c r="C117" s="12" t="s">
        <v>335</v>
      </c>
      <c r="D117" s="12" t="s">
        <v>286</v>
      </c>
      <c r="E117" s="12"/>
      <c r="F117" s="25">
        <f t="shared" si="50"/>
        <v>9</v>
      </c>
      <c r="G117" s="14">
        <v>2</v>
      </c>
      <c r="H117" s="14">
        <f t="shared" si="51"/>
        <v>4.5747731523169639</v>
      </c>
      <c r="I117" s="14">
        <v>2</v>
      </c>
      <c r="J117" s="14">
        <v>3</v>
      </c>
      <c r="K117" s="14">
        <f t="shared" si="52"/>
        <v>6.5938979892865461</v>
      </c>
      <c r="L117" s="14">
        <v>2</v>
      </c>
      <c r="M117" s="14">
        <f t="shared" si="53"/>
        <v>5</v>
      </c>
      <c r="N117" s="14">
        <f t="shared" si="54"/>
        <v>4</v>
      </c>
      <c r="O117" s="14">
        <f t="shared" si="55"/>
        <v>-2.287386576158482</v>
      </c>
      <c r="P117" s="14">
        <f t="shared" si="56"/>
        <v>-3.2969489946432731</v>
      </c>
      <c r="Q117" s="31">
        <f t="shared" si="57"/>
        <v>-2.7921677854008777</v>
      </c>
      <c r="R117" s="31" t="b">
        <f t="shared" si="49"/>
        <v>0</v>
      </c>
      <c r="S117" s="14">
        <f t="shared" si="58"/>
        <v>0.6665372404968366</v>
      </c>
      <c r="T117" s="14">
        <f t="shared" si="59"/>
        <v>1.747237781091826</v>
      </c>
      <c r="U117" s="14">
        <f t="shared" si="60"/>
        <v>0.41426149388061079</v>
      </c>
      <c r="V117" s="14">
        <f t="shared" si="61"/>
        <v>0.18622435889883823</v>
      </c>
      <c r="W117" s="31">
        <f t="shared" si="62"/>
        <v>0.3002429263897245</v>
      </c>
      <c r="X117" s="14" t="b">
        <f t="shared" si="63"/>
        <v>0</v>
      </c>
      <c r="Y117" s="14" t="b">
        <f t="shared" si="64"/>
        <v>0</v>
      </c>
      <c r="Z117" s="14" t="b">
        <f t="shared" si="65"/>
        <v>0</v>
      </c>
      <c r="AA117" s="16"/>
      <c r="AB117" s="13"/>
      <c r="AC117" s="13"/>
      <c r="AD117" s="13"/>
    </row>
    <row r="118" spans="1:30" x14ac:dyDescent="0.25">
      <c r="A118" s="12">
        <v>51</v>
      </c>
      <c r="B118" s="12" t="s">
        <v>131</v>
      </c>
      <c r="C118" s="12" t="s">
        <v>131</v>
      </c>
      <c r="D118" s="12" t="s">
        <v>132</v>
      </c>
      <c r="E118" s="12"/>
      <c r="F118" s="25">
        <f t="shared" si="50"/>
        <v>38</v>
      </c>
      <c r="G118" s="14">
        <v>9</v>
      </c>
      <c r="H118" s="14">
        <f t="shared" si="51"/>
        <v>20.586479185426334</v>
      </c>
      <c r="I118" s="14">
        <v>15</v>
      </c>
      <c r="J118" s="14">
        <v>7</v>
      </c>
      <c r="K118" s="14">
        <f t="shared" si="52"/>
        <v>15.385761975001943</v>
      </c>
      <c r="L118" s="14">
        <v>7</v>
      </c>
      <c r="M118" s="14">
        <f t="shared" si="53"/>
        <v>16</v>
      </c>
      <c r="N118" s="14">
        <f t="shared" si="54"/>
        <v>22</v>
      </c>
      <c r="O118" s="14">
        <f t="shared" si="55"/>
        <v>-1.3724319456950889</v>
      </c>
      <c r="P118" s="14">
        <f t="shared" si="56"/>
        <v>-2.1979659964288492</v>
      </c>
      <c r="Q118" s="31">
        <f t="shared" si="57"/>
        <v>-1.7851989710619689</v>
      </c>
      <c r="R118" s="31" t="b">
        <f t="shared" si="49"/>
        <v>0</v>
      </c>
      <c r="S118" s="14">
        <f t="shared" si="58"/>
        <v>0.55001562612596899</v>
      </c>
      <c r="T118" s="14">
        <f t="shared" si="59"/>
        <v>2.1246411868778523</v>
      </c>
      <c r="U118" s="14">
        <f t="shared" si="60"/>
        <v>0.45831130937747022</v>
      </c>
      <c r="V118" s="14">
        <f t="shared" si="61"/>
        <v>0.14494672125342975</v>
      </c>
      <c r="W118" s="31">
        <f t="shared" si="62"/>
        <v>0.30162901531545</v>
      </c>
      <c r="X118" s="14" t="b">
        <f t="shared" si="63"/>
        <v>0</v>
      </c>
      <c r="Y118" s="14" t="b">
        <f t="shared" si="64"/>
        <v>0</v>
      </c>
      <c r="Z118" s="14" t="b">
        <f t="shared" si="65"/>
        <v>0</v>
      </c>
      <c r="AA118" s="16"/>
      <c r="AB118" s="13"/>
      <c r="AC118" s="13"/>
      <c r="AD118" s="13"/>
    </row>
    <row r="119" spans="1:30" x14ac:dyDescent="0.25">
      <c r="A119" s="12">
        <v>68</v>
      </c>
      <c r="B119" s="12" t="s">
        <v>165</v>
      </c>
      <c r="C119" s="12" t="s">
        <v>166</v>
      </c>
      <c r="D119" s="12" t="s">
        <v>167</v>
      </c>
      <c r="E119" s="12"/>
      <c r="F119" s="25">
        <f t="shared" si="50"/>
        <v>27</v>
      </c>
      <c r="G119" s="14">
        <v>4</v>
      </c>
      <c r="H119" s="14">
        <f t="shared" si="51"/>
        <v>9.1495463046339278</v>
      </c>
      <c r="I119" s="14">
        <v>7</v>
      </c>
      <c r="J119" s="14">
        <v>10</v>
      </c>
      <c r="K119" s="14">
        <f t="shared" si="52"/>
        <v>21.979659964288487</v>
      </c>
      <c r="L119" s="14">
        <v>6</v>
      </c>
      <c r="M119" s="14">
        <f t="shared" si="53"/>
        <v>14</v>
      </c>
      <c r="N119" s="14">
        <f t="shared" si="54"/>
        <v>13</v>
      </c>
      <c r="O119" s="14">
        <f t="shared" si="55"/>
        <v>-1.3070780435191325</v>
      </c>
      <c r="P119" s="14">
        <f t="shared" si="56"/>
        <v>-3.663276660714748</v>
      </c>
      <c r="Q119" s="31">
        <f t="shared" si="57"/>
        <v>-2.4851773521169402</v>
      </c>
      <c r="R119" s="31" t="b">
        <f t="shared" si="49"/>
        <v>0</v>
      </c>
      <c r="S119" s="14">
        <f t="shared" si="58"/>
        <v>0.17813226295402274</v>
      </c>
      <c r="T119" s="14">
        <f t="shared" si="59"/>
        <v>6.6083999180118553</v>
      </c>
      <c r="U119" s="14">
        <f t="shared" si="60"/>
        <v>0.6729832818736694</v>
      </c>
      <c r="V119" s="14">
        <f t="shared" si="61"/>
        <v>1.0149882257202709E-2</v>
      </c>
      <c r="W119" s="31">
        <f t="shared" si="62"/>
        <v>0.34156658206543605</v>
      </c>
      <c r="X119" s="14" t="b">
        <f t="shared" si="63"/>
        <v>0</v>
      </c>
      <c r="Y119" s="14" t="b">
        <f t="shared" si="64"/>
        <v>0</v>
      </c>
      <c r="Z119" s="14" t="b">
        <f t="shared" si="65"/>
        <v>0</v>
      </c>
      <c r="AA119" s="16"/>
      <c r="AB119" s="13"/>
      <c r="AC119" s="13"/>
      <c r="AD119" s="13"/>
    </row>
    <row r="120" spans="1:30" x14ac:dyDescent="0.25">
      <c r="A120" s="12">
        <v>73</v>
      </c>
      <c r="B120" s="12" t="s">
        <v>178</v>
      </c>
      <c r="C120" s="12" t="s">
        <v>179</v>
      </c>
      <c r="D120" s="12" t="s">
        <v>28</v>
      </c>
      <c r="E120" s="12"/>
      <c r="F120" s="25">
        <f t="shared" si="50"/>
        <v>25</v>
      </c>
      <c r="G120" s="14">
        <v>7</v>
      </c>
      <c r="H120" s="14">
        <f t="shared" si="51"/>
        <v>16.011706033109373</v>
      </c>
      <c r="I120" s="14">
        <v>13</v>
      </c>
      <c r="J120" s="14">
        <v>4</v>
      </c>
      <c r="K120" s="14">
        <f t="shared" si="52"/>
        <v>8.7918639857153948</v>
      </c>
      <c r="L120" s="14">
        <v>1</v>
      </c>
      <c r="M120" s="14">
        <f t="shared" si="53"/>
        <v>11</v>
      </c>
      <c r="N120" s="14">
        <f t="shared" si="54"/>
        <v>14</v>
      </c>
      <c r="O120" s="14">
        <f t="shared" si="55"/>
        <v>-1.2316696948545671</v>
      </c>
      <c r="P120" s="14">
        <f t="shared" si="56"/>
        <v>-8.7918639857153948</v>
      </c>
      <c r="Q120" s="31">
        <f t="shared" si="57"/>
        <v>-5.0117668402849809</v>
      </c>
      <c r="R120" s="31" t="b">
        <f t="shared" si="49"/>
        <v>0</v>
      </c>
      <c r="S120" s="14">
        <f t="shared" si="58"/>
        <v>0.19403115977183916</v>
      </c>
      <c r="T120" s="14">
        <f t="shared" si="59"/>
        <v>5.0527768821630161</v>
      </c>
      <c r="U120" s="14">
        <f t="shared" si="60"/>
        <v>0.65958248381854556</v>
      </c>
      <c r="V120" s="14">
        <f t="shared" si="61"/>
        <v>2.4586504667682876E-2</v>
      </c>
      <c r="W120" s="31">
        <f t="shared" si="62"/>
        <v>0.34208449424311421</v>
      </c>
      <c r="X120" s="14" t="b">
        <f t="shared" si="63"/>
        <v>0</v>
      </c>
      <c r="Y120" s="14" t="b">
        <f t="shared" si="64"/>
        <v>0</v>
      </c>
      <c r="Z120" s="14" t="b">
        <f t="shared" si="65"/>
        <v>0</v>
      </c>
      <c r="AA120" s="16"/>
      <c r="AB120" s="13"/>
      <c r="AC120" s="13"/>
      <c r="AD120" s="13"/>
    </row>
    <row r="121" spans="1:30" x14ac:dyDescent="0.25">
      <c r="A121" s="12">
        <v>141</v>
      </c>
      <c r="B121" s="12" t="s">
        <v>332</v>
      </c>
      <c r="C121" s="12" t="s">
        <v>333</v>
      </c>
      <c r="D121" s="12" t="s">
        <v>269</v>
      </c>
      <c r="E121" s="12" t="b">
        <v>1</v>
      </c>
      <c r="F121" s="25">
        <f t="shared" si="50"/>
        <v>12</v>
      </c>
      <c r="G121" s="14">
        <v>4</v>
      </c>
      <c r="H121" s="14">
        <f t="shared" si="51"/>
        <v>9.1495463046339278</v>
      </c>
      <c r="I121" s="14">
        <v>4</v>
      </c>
      <c r="J121" s="14">
        <v>2</v>
      </c>
      <c r="K121" s="14">
        <f t="shared" si="52"/>
        <v>4.3959319928576974</v>
      </c>
      <c r="L121" s="14">
        <v>2</v>
      </c>
      <c r="M121" s="14">
        <f t="shared" si="53"/>
        <v>6</v>
      </c>
      <c r="N121" s="14">
        <f t="shared" si="54"/>
        <v>6</v>
      </c>
      <c r="O121" s="14">
        <f t="shared" si="55"/>
        <v>-2.287386576158482</v>
      </c>
      <c r="P121" s="14">
        <f t="shared" si="56"/>
        <v>-2.1979659964288487</v>
      </c>
      <c r="Q121" s="31">
        <f t="shared" si="57"/>
        <v>-2.2426762862936656</v>
      </c>
      <c r="R121" s="31" t="b">
        <f t="shared" si="49"/>
        <v>0</v>
      </c>
      <c r="S121" s="14">
        <f t="shared" si="58"/>
        <v>1.3342993013793603</v>
      </c>
      <c r="T121" s="14">
        <f t="shared" si="59"/>
        <v>0.60544757155003026</v>
      </c>
      <c r="U121" s="14">
        <f t="shared" si="60"/>
        <v>0.24804180544070359</v>
      </c>
      <c r="V121" s="14">
        <f t="shared" si="61"/>
        <v>0.43650704693918807</v>
      </c>
      <c r="W121" s="31">
        <f t="shared" si="62"/>
        <v>0.34227442618994586</v>
      </c>
      <c r="X121" s="14" t="b">
        <f t="shared" si="63"/>
        <v>0</v>
      </c>
      <c r="Y121" s="14" t="b">
        <f t="shared" si="64"/>
        <v>0</v>
      </c>
      <c r="Z121" s="14" t="b">
        <f t="shared" si="65"/>
        <v>0</v>
      </c>
      <c r="AA121" s="16"/>
      <c r="AB121" s="13"/>
      <c r="AC121" s="13"/>
      <c r="AD121" s="13"/>
    </row>
    <row r="122" spans="1:30" x14ac:dyDescent="0.25">
      <c r="A122" s="12">
        <v>52</v>
      </c>
      <c r="B122" s="12" t="s">
        <v>133</v>
      </c>
      <c r="C122" s="12" t="s">
        <v>134</v>
      </c>
      <c r="D122" s="12" t="s">
        <v>7</v>
      </c>
      <c r="E122" s="12"/>
      <c r="F122" s="25">
        <f t="shared" si="50"/>
        <v>38</v>
      </c>
      <c r="G122" s="14">
        <v>4</v>
      </c>
      <c r="H122" s="14">
        <f t="shared" si="51"/>
        <v>9.1495463046339278</v>
      </c>
      <c r="I122" s="14">
        <v>12</v>
      </c>
      <c r="J122" s="14">
        <v>11</v>
      </c>
      <c r="K122" s="14">
        <f t="shared" si="52"/>
        <v>24.177625960717339</v>
      </c>
      <c r="L122" s="14">
        <v>11</v>
      </c>
      <c r="M122" s="14">
        <f t="shared" si="53"/>
        <v>15</v>
      </c>
      <c r="N122" s="14">
        <f t="shared" si="54"/>
        <v>23</v>
      </c>
      <c r="O122" s="14">
        <f t="shared" si="55"/>
        <v>1.3115404415104623</v>
      </c>
      <c r="P122" s="14">
        <f t="shared" si="56"/>
        <v>-2.1979659964288492</v>
      </c>
      <c r="Q122" s="31">
        <f t="shared" si="57"/>
        <v>-0.44321277745919341</v>
      </c>
      <c r="R122" s="31" t="b">
        <f t="shared" si="49"/>
        <v>0</v>
      </c>
      <c r="S122" s="14">
        <f t="shared" si="58"/>
        <v>0.2311605310824234</v>
      </c>
      <c r="T122" s="14">
        <f t="shared" si="59"/>
        <v>3.345764210622292</v>
      </c>
      <c r="U122" s="14">
        <f t="shared" si="60"/>
        <v>0.63066464423669788</v>
      </c>
      <c r="V122" s="14">
        <f t="shared" si="61"/>
        <v>6.737818480157394E-2</v>
      </c>
      <c r="W122" s="31">
        <f t="shared" si="62"/>
        <v>0.34902141451913593</v>
      </c>
      <c r="X122" s="14" t="b">
        <f t="shared" si="63"/>
        <v>0</v>
      </c>
      <c r="Y122" s="14" t="b">
        <f t="shared" si="64"/>
        <v>0</v>
      </c>
      <c r="Z122" s="14" t="b">
        <f t="shared" si="65"/>
        <v>0</v>
      </c>
      <c r="AA122" s="16"/>
      <c r="AB122" s="13"/>
      <c r="AC122" s="13"/>
      <c r="AD122" s="13"/>
    </row>
    <row r="123" spans="1:30" x14ac:dyDescent="0.25">
      <c r="A123" s="12">
        <v>126</v>
      </c>
      <c r="B123" s="12" t="s">
        <v>296</v>
      </c>
      <c r="C123" s="12" t="s">
        <v>297</v>
      </c>
      <c r="D123" s="12" t="s">
        <v>298</v>
      </c>
      <c r="E123" s="12"/>
      <c r="F123" s="25">
        <f t="shared" si="50"/>
        <v>11</v>
      </c>
      <c r="G123" s="14">
        <v>5</v>
      </c>
      <c r="H123" s="14">
        <f t="shared" si="51"/>
        <v>11.43693288079241</v>
      </c>
      <c r="I123" s="14">
        <v>4</v>
      </c>
      <c r="J123" s="14">
        <v>1</v>
      </c>
      <c r="K123" s="14">
        <f t="shared" si="52"/>
        <v>2.1979659964288487</v>
      </c>
      <c r="L123" s="14">
        <v>1</v>
      </c>
      <c r="M123" s="14">
        <f t="shared" si="53"/>
        <v>6</v>
      </c>
      <c r="N123" s="14">
        <f t="shared" si="54"/>
        <v>5</v>
      </c>
      <c r="O123" s="14">
        <f t="shared" si="55"/>
        <v>-2.8592332201981026</v>
      </c>
      <c r="P123" s="14">
        <f t="shared" si="56"/>
        <v>-2.1979659964288487</v>
      </c>
      <c r="Q123" s="31">
        <f t="shared" si="57"/>
        <v>-2.5285996083134759</v>
      </c>
      <c r="R123" s="31" t="b">
        <f t="shared" si="49"/>
        <v>0</v>
      </c>
      <c r="S123" s="14">
        <f t="shared" si="58"/>
        <v>2.442190181609476</v>
      </c>
      <c r="T123" s="14">
        <f t="shared" si="59"/>
        <v>0.30256502382690087</v>
      </c>
      <c r="U123" s="14">
        <f t="shared" si="60"/>
        <v>0.11811121167420631</v>
      </c>
      <c r="V123" s="14">
        <f t="shared" si="61"/>
        <v>0.58227883182909845</v>
      </c>
      <c r="W123" s="31">
        <f t="shared" si="62"/>
        <v>0.3501950217516524</v>
      </c>
      <c r="X123" s="14" t="b">
        <f t="shared" si="63"/>
        <v>0</v>
      </c>
      <c r="Y123" s="14" t="b">
        <f t="shared" si="64"/>
        <v>0</v>
      </c>
      <c r="Z123" s="14" t="b">
        <f t="shared" si="65"/>
        <v>0</v>
      </c>
      <c r="AA123" s="16"/>
      <c r="AB123" s="13"/>
      <c r="AC123" s="13"/>
      <c r="AD123" s="13"/>
    </row>
    <row r="124" spans="1:30" x14ac:dyDescent="0.25">
      <c r="A124" s="12">
        <v>32</v>
      </c>
      <c r="B124" s="12" t="s">
        <v>83</v>
      </c>
      <c r="C124" s="12" t="s">
        <v>84</v>
      </c>
      <c r="D124" s="12" t="s">
        <v>85</v>
      </c>
      <c r="E124" s="12"/>
      <c r="F124" s="25">
        <f t="shared" si="50"/>
        <v>61</v>
      </c>
      <c r="G124" s="14">
        <v>7</v>
      </c>
      <c r="H124" s="14">
        <f t="shared" si="51"/>
        <v>16.011706033109373</v>
      </c>
      <c r="I124" s="14">
        <v>19</v>
      </c>
      <c r="J124" s="14">
        <v>18</v>
      </c>
      <c r="K124" s="14">
        <f t="shared" si="52"/>
        <v>39.563387935719277</v>
      </c>
      <c r="L124" s="14">
        <v>17</v>
      </c>
      <c r="M124" s="14">
        <f t="shared" si="53"/>
        <v>25</v>
      </c>
      <c r="N124" s="14">
        <f t="shared" si="54"/>
        <v>36</v>
      </c>
      <c r="O124" s="14">
        <f t="shared" si="55"/>
        <v>1.1866318280332755</v>
      </c>
      <c r="P124" s="14">
        <f t="shared" si="56"/>
        <v>-2.3272581138658399</v>
      </c>
      <c r="Q124" s="31">
        <f t="shared" si="57"/>
        <v>-0.57031314291628221</v>
      </c>
      <c r="R124" s="31" t="b">
        <f t="shared" si="49"/>
        <v>0</v>
      </c>
      <c r="S124" s="14">
        <f t="shared" si="58"/>
        <v>0.15448344760807231</v>
      </c>
      <c r="T124" s="14">
        <f t="shared" si="59"/>
        <v>6.1649887689563911</v>
      </c>
      <c r="U124" s="14">
        <f t="shared" si="60"/>
        <v>0.6942871137891472</v>
      </c>
      <c r="V124" s="14">
        <f t="shared" si="61"/>
        <v>1.3030320081152806E-2</v>
      </c>
      <c r="W124" s="31">
        <f t="shared" si="62"/>
        <v>0.35365871693515</v>
      </c>
      <c r="X124" s="14" t="b">
        <f t="shared" si="63"/>
        <v>0</v>
      </c>
      <c r="Y124" s="14" t="b">
        <f t="shared" si="64"/>
        <v>0</v>
      </c>
      <c r="Z124" s="14" t="b">
        <f t="shared" si="65"/>
        <v>0</v>
      </c>
      <c r="AA124" s="16"/>
      <c r="AB124" s="13"/>
      <c r="AC124" s="13"/>
      <c r="AD124" s="13"/>
    </row>
    <row r="125" spans="1:30" x14ac:dyDescent="0.25">
      <c r="A125" s="12">
        <v>38</v>
      </c>
      <c r="B125" s="12" t="s">
        <v>98</v>
      </c>
      <c r="C125" s="12" t="s">
        <v>99</v>
      </c>
      <c r="D125" s="12" t="s">
        <v>100</v>
      </c>
      <c r="E125" s="12"/>
      <c r="F125" s="25">
        <f t="shared" si="50"/>
        <v>53</v>
      </c>
      <c r="G125" s="14">
        <v>8</v>
      </c>
      <c r="H125" s="14">
        <f t="shared" si="51"/>
        <v>18.299092609267856</v>
      </c>
      <c r="I125" s="14">
        <v>16</v>
      </c>
      <c r="J125" s="14">
        <v>18</v>
      </c>
      <c r="K125" s="14">
        <f t="shared" si="52"/>
        <v>39.563387935719277</v>
      </c>
      <c r="L125" s="14">
        <v>11</v>
      </c>
      <c r="M125" s="14">
        <f t="shared" si="53"/>
        <v>26</v>
      </c>
      <c r="N125" s="14">
        <f t="shared" si="54"/>
        <v>27</v>
      </c>
      <c r="O125" s="14">
        <f t="shared" si="55"/>
        <v>-1.143693288079241</v>
      </c>
      <c r="P125" s="14">
        <f t="shared" si="56"/>
        <v>-3.5966716305199342</v>
      </c>
      <c r="Q125" s="31">
        <f t="shared" si="57"/>
        <v>-2.3701824592995875</v>
      </c>
      <c r="R125" s="31" t="b">
        <f t="shared" si="49"/>
        <v>0</v>
      </c>
      <c r="S125" s="14">
        <f t="shared" si="58"/>
        <v>9.5150477311108261E-2</v>
      </c>
      <c r="T125" s="14">
        <f t="shared" si="59"/>
        <v>11.694942589470884</v>
      </c>
      <c r="U125" s="14">
        <f t="shared" si="60"/>
        <v>0.75772874922045541</v>
      </c>
      <c r="V125" s="14">
        <f t="shared" si="61"/>
        <v>6.2670203523460563E-4</v>
      </c>
      <c r="W125" s="31">
        <f t="shared" si="62"/>
        <v>0.37917772562784502</v>
      </c>
      <c r="X125" s="14" t="b">
        <f t="shared" si="63"/>
        <v>0</v>
      </c>
      <c r="Y125" s="14" t="b">
        <f t="shared" si="64"/>
        <v>0</v>
      </c>
      <c r="Z125" s="14" t="b">
        <f t="shared" si="65"/>
        <v>0</v>
      </c>
      <c r="AA125" s="16"/>
      <c r="AB125" s="13"/>
      <c r="AC125" s="13"/>
      <c r="AD125" s="13"/>
    </row>
    <row r="126" spans="1:30" x14ac:dyDescent="0.25">
      <c r="A126" s="12">
        <v>78</v>
      </c>
      <c r="B126" s="12" t="s">
        <v>190</v>
      </c>
      <c r="C126" s="12" t="s">
        <v>191</v>
      </c>
      <c r="D126" s="12" t="s">
        <v>13</v>
      </c>
      <c r="E126" s="12"/>
      <c r="F126" s="25">
        <f t="shared" si="50"/>
        <v>23</v>
      </c>
      <c r="G126" s="14">
        <v>3</v>
      </c>
      <c r="H126" s="14">
        <f t="shared" si="51"/>
        <v>6.8621597284754454</v>
      </c>
      <c r="I126" s="14">
        <v>3</v>
      </c>
      <c r="J126" s="14">
        <v>4</v>
      </c>
      <c r="K126" s="14">
        <f t="shared" si="52"/>
        <v>8.7918639857153948</v>
      </c>
      <c r="L126" s="14">
        <v>13</v>
      </c>
      <c r="M126" s="14">
        <f t="shared" si="53"/>
        <v>7</v>
      </c>
      <c r="N126" s="14">
        <f t="shared" si="54"/>
        <v>16</v>
      </c>
      <c r="O126" s="14">
        <f t="shared" si="55"/>
        <v>-2.287386576158482</v>
      </c>
      <c r="P126" s="14">
        <f t="shared" si="56"/>
        <v>1.4786397993783555</v>
      </c>
      <c r="Q126" s="31">
        <f t="shared" si="57"/>
        <v>-0.4043733883900632</v>
      </c>
      <c r="R126" s="31" t="b">
        <f t="shared" si="49"/>
        <v>0</v>
      </c>
      <c r="S126" s="14">
        <f t="shared" si="58"/>
        <v>1.0002649511443451</v>
      </c>
      <c r="T126" s="14">
        <f t="shared" si="59"/>
        <v>0.50141542038181797</v>
      </c>
      <c r="U126" s="14">
        <f t="shared" si="60"/>
        <v>0.31724640593449432</v>
      </c>
      <c r="V126" s="14">
        <f t="shared" si="61"/>
        <v>0.47887885813145759</v>
      </c>
      <c r="W126" s="31">
        <f t="shared" si="62"/>
        <v>0.39806263203297598</v>
      </c>
      <c r="X126" s="14" t="b">
        <f t="shared" si="63"/>
        <v>0</v>
      </c>
      <c r="Y126" s="14" t="b">
        <f t="shared" si="64"/>
        <v>0</v>
      </c>
      <c r="Z126" s="14" t="b">
        <f t="shared" si="65"/>
        <v>0</v>
      </c>
      <c r="AA126" s="16"/>
      <c r="AB126" s="13"/>
      <c r="AC126" s="13"/>
      <c r="AD126" s="13"/>
    </row>
    <row r="127" spans="1:30" x14ac:dyDescent="0.25">
      <c r="A127" s="12">
        <v>34</v>
      </c>
      <c r="B127" s="12" t="s">
        <v>88</v>
      </c>
      <c r="C127" s="12" t="s">
        <v>89</v>
      </c>
      <c r="D127" s="12" t="s">
        <v>90</v>
      </c>
      <c r="E127" s="12"/>
      <c r="F127" s="25">
        <f t="shared" si="50"/>
        <v>61</v>
      </c>
      <c r="G127" s="14">
        <v>13</v>
      </c>
      <c r="H127" s="14">
        <f t="shared" si="51"/>
        <v>29.736025490060261</v>
      </c>
      <c r="I127" s="14">
        <v>24</v>
      </c>
      <c r="J127" s="14">
        <v>10</v>
      </c>
      <c r="K127" s="14">
        <f t="shared" si="52"/>
        <v>21.979659964288487</v>
      </c>
      <c r="L127" s="14">
        <v>14</v>
      </c>
      <c r="M127" s="14">
        <f t="shared" si="53"/>
        <v>23</v>
      </c>
      <c r="N127" s="14">
        <f t="shared" si="54"/>
        <v>38</v>
      </c>
      <c r="O127" s="14">
        <f t="shared" si="55"/>
        <v>-1.2390010620858443</v>
      </c>
      <c r="P127" s="14">
        <f t="shared" si="56"/>
        <v>-1.569975711734892</v>
      </c>
      <c r="Q127" s="31">
        <f t="shared" si="57"/>
        <v>-1.4044883869103681</v>
      </c>
      <c r="R127" s="31" t="b">
        <f t="shared" si="49"/>
        <v>0</v>
      </c>
      <c r="S127" s="14">
        <f t="shared" si="58"/>
        <v>0.38159439529408701</v>
      </c>
      <c r="T127" s="14">
        <f t="shared" si="59"/>
        <v>1.1556120103632566</v>
      </c>
      <c r="U127" s="14">
        <f t="shared" si="60"/>
        <v>0.53675117582106802</v>
      </c>
      <c r="V127" s="14">
        <f t="shared" si="61"/>
        <v>0.2823774332878341</v>
      </c>
      <c r="W127" s="31">
        <f t="shared" si="62"/>
        <v>0.40956430455445103</v>
      </c>
      <c r="X127" s="14" t="b">
        <f t="shared" si="63"/>
        <v>0</v>
      </c>
      <c r="Y127" s="14" t="b">
        <f t="shared" si="64"/>
        <v>0</v>
      </c>
      <c r="Z127" s="14" t="b">
        <f t="shared" si="65"/>
        <v>0</v>
      </c>
      <c r="AA127" s="16"/>
      <c r="AB127" s="13"/>
      <c r="AC127" s="13"/>
      <c r="AD127" s="13"/>
    </row>
    <row r="128" spans="1:30" x14ac:dyDescent="0.25">
      <c r="A128" s="12">
        <v>22</v>
      </c>
      <c r="B128" s="12" t="s">
        <v>57</v>
      </c>
      <c r="C128" s="12" t="s">
        <v>58</v>
      </c>
      <c r="D128" s="12" t="s">
        <v>59</v>
      </c>
      <c r="E128" s="12"/>
      <c r="F128" s="25">
        <f t="shared" si="50"/>
        <v>96</v>
      </c>
      <c r="G128" s="14">
        <v>18</v>
      </c>
      <c r="H128" s="14">
        <f t="shared" si="51"/>
        <v>41.172958370852669</v>
      </c>
      <c r="I128" s="14">
        <v>26</v>
      </c>
      <c r="J128" s="14">
        <v>15</v>
      </c>
      <c r="K128" s="14">
        <f t="shared" si="52"/>
        <v>32.969489946432731</v>
      </c>
      <c r="L128" s="14">
        <v>37</v>
      </c>
      <c r="M128" s="14">
        <f t="shared" si="53"/>
        <v>33</v>
      </c>
      <c r="N128" s="14">
        <f t="shared" si="54"/>
        <v>63</v>
      </c>
      <c r="O128" s="14">
        <f t="shared" si="55"/>
        <v>-1.5835753219558719</v>
      </c>
      <c r="P128" s="14">
        <f t="shared" si="56"/>
        <v>1.122249693887162</v>
      </c>
      <c r="Q128" s="31">
        <f t="shared" si="57"/>
        <v>-0.23066281403435496</v>
      </c>
      <c r="R128" s="31" t="b">
        <f t="shared" si="49"/>
        <v>0</v>
      </c>
      <c r="S128" s="14">
        <f t="shared" si="58"/>
        <v>2.1899919052084442</v>
      </c>
      <c r="T128" s="14">
        <f t="shared" si="59"/>
        <v>0.14606321716564707</v>
      </c>
      <c r="U128" s="14">
        <f t="shared" si="60"/>
        <v>0.13891004554874919</v>
      </c>
      <c r="V128" s="14">
        <f t="shared" si="61"/>
        <v>0.70232624021651247</v>
      </c>
      <c r="W128" s="31">
        <f t="shared" si="62"/>
        <v>0.42061814288263083</v>
      </c>
      <c r="X128" s="14" t="b">
        <f t="shared" si="63"/>
        <v>0</v>
      </c>
      <c r="Y128" s="14" t="b">
        <f t="shared" si="64"/>
        <v>0</v>
      </c>
      <c r="Z128" s="14" t="b">
        <f t="shared" si="65"/>
        <v>0</v>
      </c>
      <c r="AA128" s="16"/>
      <c r="AB128" s="13"/>
      <c r="AC128" s="13"/>
      <c r="AD128" s="13"/>
    </row>
    <row r="129" spans="1:30" x14ac:dyDescent="0.25">
      <c r="A129" s="12">
        <v>157</v>
      </c>
      <c r="B129" s="12" t="s">
        <v>370</v>
      </c>
      <c r="C129" s="12" t="s">
        <v>371</v>
      </c>
      <c r="D129" s="12" t="s">
        <v>66</v>
      </c>
      <c r="E129" s="12"/>
      <c r="F129" s="25">
        <f t="shared" si="50"/>
        <v>8</v>
      </c>
      <c r="G129" s="14">
        <v>2</v>
      </c>
      <c r="H129" s="14">
        <f t="shared" si="51"/>
        <v>4.5747731523169639</v>
      </c>
      <c r="I129" s="14">
        <v>2</v>
      </c>
      <c r="J129" s="14">
        <v>2</v>
      </c>
      <c r="K129" s="14">
        <f t="shared" si="52"/>
        <v>4.3959319928576974</v>
      </c>
      <c r="L129" s="14">
        <v>2</v>
      </c>
      <c r="M129" s="14">
        <f t="shared" si="53"/>
        <v>4</v>
      </c>
      <c r="N129" s="14">
        <f t="shared" si="54"/>
        <v>4</v>
      </c>
      <c r="O129" s="14">
        <f t="shared" si="55"/>
        <v>-2.287386576158482</v>
      </c>
      <c r="P129" s="14">
        <f t="shared" si="56"/>
        <v>-2.1979659964288487</v>
      </c>
      <c r="Q129" s="31">
        <f t="shared" si="57"/>
        <v>-2.2426762862936656</v>
      </c>
      <c r="R129" s="31" t="b">
        <f t="shared" si="49"/>
        <v>0</v>
      </c>
      <c r="S129" s="14">
        <f t="shared" si="58"/>
        <v>0.6665372404968366</v>
      </c>
      <c r="T129" s="14">
        <f t="shared" si="59"/>
        <v>0.60544757155003026</v>
      </c>
      <c r="U129" s="14">
        <f t="shared" si="60"/>
        <v>0.41426149388061079</v>
      </c>
      <c r="V129" s="14">
        <f t="shared" si="61"/>
        <v>0.43650704693918807</v>
      </c>
      <c r="W129" s="31">
        <f t="shared" si="62"/>
        <v>0.42538427040989946</v>
      </c>
      <c r="X129" s="14" t="b">
        <f t="shared" si="63"/>
        <v>0</v>
      </c>
      <c r="Y129" s="14" t="b">
        <f t="shared" si="64"/>
        <v>0</v>
      </c>
      <c r="Z129" s="14" t="b">
        <f t="shared" si="65"/>
        <v>0</v>
      </c>
      <c r="AA129" s="16"/>
      <c r="AB129" s="13"/>
      <c r="AC129" s="13"/>
      <c r="AD129" s="13"/>
    </row>
    <row r="130" spans="1:30" x14ac:dyDescent="0.25">
      <c r="A130" s="12">
        <v>107</v>
      </c>
      <c r="B130" s="12" t="s">
        <v>253</v>
      </c>
      <c r="C130" s="12" t="s">
        <v>254</v>
      </c>
      <c r="D130" s="12" t="s">
        <v>125</v>
      </c>
      <c r="E130" s="12"/>
      <c r="F130" s="25">
        <f t="shared" ref="F130:F160" si="66">SUM(G130,I130,J130,L130)</f>
        <v>16</v>
      </c>
      <c r="G130" s="14">
        <v>4</v>
      </c>
      <c r="H130" s="14">
        <f t="shared" ref="H130:H160" si="67">G130*SUM(I:I)/SUM(G:G)</f>
        <v>9.1495463046339278</v>
      </c>
      <c r="I130" s="14">
        <v>6</v>
      </c>
      <c r="J130" s="14">
        <v>3</v>
      </c>
      <c r="K130" s="14">
        <f t="shared" ref="K130:K160" si="68">J130*SUM(L:L)/SUM(J:J)</f>
        <v>6.5938979892865461</v>
      </c>
      <c r="L130" s="14">
        <v>3</v>
      </c>
      <c r="M130" s="14">
        <f t="shared" ref="M130:M160" si="69">SUM(G130,J130)</f>
        <v>7</v>
      </c>
      <c r="N130" s="14">
        <f t="shared" ref="N130:N160" si="70">SUM(I130,L130)</f>
        <v>9</v>
      </c>
      <c r="O130" s="14">
        <f t="shared" ref="O130:O160" si="71">IF((I130&lt;H130),(-H130/I130),I130/H130)</f>
        <v>-1.5249243841056546</v>
      </c>
      <c r="P130" s="14">
        <f t="shared" ref="P130:P160" si="72">IF((L130&lt;K130),(-K130/L130),L130/K130)</f>
        <v>-2.1979659964288487</v>
      </c>
      <c r="Q130" s="31">
        <f t="shared" ref="Q130:Q160" si="73">AVERAGE(O130:P130)</f>
        <v>-1.8614451902672515</v>
      </c>
      <c r="R130" s="31" t="b">
        <f t="shared" si="49"/>
        <v>0</v>
      </c>
      <c r="S130" s="14">
        <f t="shared" ref="S130:S160" si="74">2*((G130*LN(G130)+I130*LN(I130)+(SUM(G:G)-G130)*LN(SUM(G:G)-G130)+(SUM(I:I)-I130)*LN(SUM(I:I)-I130)+(SUM(I:I,G:G))*LN(SUM(I:I,G:G)))-(SUM(G:G)*LN(SUM(G:G))+SUM(I:I)*LN(SUM(I:I))+(G130+I130)*LN(G130+I130)+(SUM(I:I,G:G)-G130-I130)*LN(SUM(I:I,G:G)-G130-I130)))</f>
        <v>0.41362117044627666</v>
      </c>
      <c r="T130" s="14">
        <f t="shared" ref="T130:T160" si="75">2*((J130*LN(J130)+L130*LN(L130)+(SUM(J:J)-J130)*LN(SUM(J:J)-J130)+(SUM(L:L)-L130)*LN(SUM(L:L)-L130)+(SUM(L:L,J:J))*LN(SUM(L:L,J:J)))-(SUM(J:J)*LN(SUM(J:J))+SUM(L:L)*LN(SUM(L:L))+(J130+L130)*LN(J130+L130)+(SUM(L:L,J:J)-J130-L130)*LN(SUM(L:L,J:J)-J130-L130)))</f>
        <v>0.90864815676468424</v>
      </c>
      <c r="U130" s="14">
        <f t="shared" ref="U130:U160" si="76">CHIDIST(S130,1)</f>
        <v>0.52013724095040914</v>
      </c>
      <c r="V130" s="14">
        <f t="shared" ref="V130:V160" si="77">CHIDIST(T130,1)</f>
        <v>0.34047335709448551</v>
      </c>
      <c r="W130" s="31">
        <f t="shared" ref="W130:W160" si="78">AVERAGE(U130:V130)</f>
        <v>0.4303052990224473</v>
      </c>
      <c r="X130" s="14" t="b">
        <f t="shared" ref="X130:X160" si="79">AND(U130&lt;0.01,V130&lt;0.01,O130&gt;4,P130&gt;4)</f>
        <v>0</v>
      </c>
      <c r="Y130" s="14" t="b">
        <f t="shared" ref="Y130:Y160" si="80">AND(OR(O130&gt;2,P130&gt;2),OR(U130&lt;0.01,V130&lt;0.01))</f>
        <v>0</v>
      </c>
      <c r="Z130" s="14" t="b">
        <f t="shared" ref="Z130:Z160" si="81">AND(H130&lt;10,K130&lt;10,O130&gt;4,P130&gt;4)</f>
        <v>0</v>
      </c>
      <c r="AA130" s="16"/>
      <c r="AB130" s="13"/>
      <c r="AC130" s="13"/>
      <c r="AD130" s="13"/>
    </row>
    <row r="131" spans="1:30" x14ac:dyDescent="0.25">
      <c r="A131" s="12">
        <v>96</v>
      </c>
      <c r="B131" s="12" t="s">
        <v>228</v>
      </c>
      <c r="C131" s="12" t="s">
        <v>229</v>
      </c>
      <c r="D131" s="12" t="s">
        <v>230</v>
      </c>
      <c r="E131" s="12"/>
      <c r="F131" s="25">
        <f t="shared" si="66"/>
        <v>18</v>
      </c>
      <c r="G131" s="14">
        <v>2</v>
      </c>
      <c r="H131" s="14">
        <f t="shared" si="67"/>
        <v>4.5747731523169639</v>
      </c>
      <c r="I131" s="14">
        <v>4</v>
      </c>
      <c r="J131" s="14">
        <v>8</v>
      </c>
      <c r="K131" s="14">
        <f t="shared" si="68"/>
        <v>17.58372797143079</v>
      </c>
      <c r="L131" s="14">
        <v>4</v>
      </c>
      <c r="M131" s="14">
        <f t="shared" si="69"/>
        <v>10</v>
      </c>
      <c r="N131" s="14">
        <f t="shared" si="70"/>
        <v>8</v>
      </c>
      <c r="O131" s="14">
        <f t="shared" si="71"/>
        <v>-1.143693288079241</v>
      </c>
      <c r="P131" s="14">
        <f t="shared" si="72"/>
        <v>-4.3959319928576974</v>
      </c>
      <c r="Q131" s="31">
        <f t="shared" si="73"/>
        <v>-2.7698126404684693</v>
      </c>
      <c r="R131" s="31" t="b">
        <f t="shared" ref="R131:R160" si="82">Q131&gt;2</f>
        <v>0</v>
      </c>
      <c r="S131" s="14">
        <f t="shared" si="74"/>
        <v>2.3695733689237386E-2</v>
      </c>
      <c r="T131" s="14">
        <f t="shared" si="75"/>
        <v>6.3442117859667633</v>
      </c>
      <c r="U131" s="14">
        <f t="shared" si="76"/>
        <v>0.87766162863421981</v>
      </c>
      <c r="V131" s="14">
        <f t="shared" si="77"/>
        <v>1.1776492598485953E-2</v>
      </c>
      <c r="W131" s="31">
        <f t="shared" si="78"/>
        <v>0.44471906061635286</v>
      </c>
      <c r="X131" s="14" t="b">
        <f t="shared" si="79"/>
        <v>0</v>
      </c>
      <c r="Y131" s="14" t="b">
        <f t="shared" si="80"/>
        <v>0</v>
      </c>
      <c r="Z131" s="14" t="b">
        <f t="shared" si="81"/>
        <v>0</v>
      </c>
      <c r="AA131" s="16"/>
      <c r="AB131" s="13"/>
      <c r="AC131" s="13"/>
      <c r="AD131" s="13"/>
    </row>
    <row r="132" spans="1:30" x14ac:dyDescent="0.25">
      <c r="A132" s="12">
        <v>77</v>
      </c>
      <c r="B132" s="12" t="s">
        <v>187</v>
      </c>
      <c r="C132" s="12" t="s">
        <v>188</v>
      </c>
      <c r="D132" s="12" t="s">
        <v>189</v>
      </c>
      <c r="E132" s="12"/>
      <c r="F132" s="25">
        <f t="shared" si="66"/>
        <v>23</v>
      </c>
      <c r="G132" s="14">
        <v>5</v>
      </c>
      <c r="H132" s="14">
        <f t="shared" si="67"/>
        <v>11.43693288079241</v>
      </c>
      <c r="I132" s="14">
        <v>11</v>
      </c>
      <c r="J132" s="14">
        <v>5</v>
      </c>
      <c r="K132" s="14">
        <f t="shared" si="68"/>
        <v>10.989829982144244</v>
      </c>
      <c r="L132" s="14">
        <v>2</v>
      </c>
      <c r="M132" s="14">
        <f t="shared" si="69"/>
        <v>10</v>
      </c>
      <c r="N132" s="14">
        <f t="shared" si="70"/>
        <v>13</v>
      </c>
      <c r="O132" s="14">
        <f t="shared" si="71"/>
        <v>-1.0397211709811283</v>
      </c>
      <c r="P132" s="14">
        <f t="shared" si="72"/>
        <v>-5.4949149910721218</v>
      </c>
      <c r="Q132" s="31">
        <f t="shared" si="73"/>
        <v>-3.2673180810266249</v>
      </c>
      <c r="R132" s="31" t="b">
        <f t="shared" si="82"/>
        <v>0</v>
      </c>
      <c r="S132" s="14">
        <f t="shared" si="74"/>
        <v>5.2077909640502185E-3</v>
      </c>
      <c r="T132" s="14">
        <f t="shared" si="75"/>
        <v>4.7582507446932141</v>
      </c>
      <c r="U132" s="14">
        <f t="shared" si="76"/>
        <v>0.94247057786173749</v>
      </c>
      <c r="V132" s="14">
        <f t="shared" si="77"/>
        <v>2.9158166970334243E-2</v>
      </c>
      <c r="W132" s="31">
        <f t="shared" si="78"/>
        <v>0.48581437241603587</v>
      </c>
      <c r="X132" s="14" t="b">
        <f t="shared" si="79"/>
        <v>0</v>
      </c>
      <c r="Y132" s="14" t="b">
        <f t="shared" si="80"/>
        <v>0</v>
      </c>
      <c r="Z132" s="14" t="b">
        <f t="shared" si="81"/>
        <v>0</v>
      </c>
      <c r="AA132" s="16"/>
      <c r="AB132" s="13"/>
      <c r="AC132" s="13"/>
      <c r="AD132" s="13"/>
    </row>
    <row r="133" spans="1:30" x14ac:dyDescent="0.25">
      <c r="A133" s="12">
        <v>128</v>
      </c>
      <c r="B133" s="12" t="s">
        <v>301</v>
      </c>
      <c r="C133" s="12" t="s">
        <v>302</v>
      </c>
      <c r="D133" s="12" t="s">
        <v>211</v>
      </c>
      <c r="E133" s="12"/>
      <c r="F133" s="25">
        <f t="shared" si="66"/>
        <v>9</v>
      </c>
      <c r="G133" s="14">
        <v>2</v>
      </c>
      <c r="H133" s="14">
        <f t="shared" si="67"/>
        <v>4.5747731523169639</v>
      </c>
      <c r="I133" s="14">
        <v>2</v>
      </c>
      <c r="J133" s="14">
        <v>1</v>
      </c>
      <c r="K133" s="14">
        <f t="shared" si="68"/>
        <v>2.1979659964288487</v>
      </c>
      <c r="L133" s="14">
        <v>4</v>
      </c>
      <c r="M133" s="14">
        <f t="shared" si="69"/>
        <v>3</v>
      </c>
      <c r="N133" s="14">
        <f t="shared" si="70"/>
        <v>6</v>
      </c>
      <c r="O133" s="14">
        <f t="shared" si="71"/>
        <v>-2.287386576158482</v>
      </c>
      <c r="P133" s="14">
        <f t="shared" si="72"/>
        <v>1.8198643684656683</v>
      </c>
      <c r="Q133" s="31">
        <f t="shared" si="73"/>
        <v>-0.2337611038464068</v>
      </c>
      <c r="R133" s="31" t="b">
        <f t="shared" si="82"/>
        <v>0</v>
      </c>
      <c r="S133" s="14">
        <f t="shared" si="74"/>
        <v>0.6665372404968366</v>
      </c>
      <c r="T133" s="14">
        <f t="shared" si="75"/>
        <v>0.32122556169633754</v>
      </c>
      <c r="U133" s="14">
        <f t="shared" si="76"/>
        <v>0.41426149388061079</v>
      </c>
      <c r="V133" s="14">
        <f t="shared" si="77"/>
        <v>0.57087205651237083</v>
      </c>
      <c r="W133" s="31">
        <f t="shared" si="78"/>
        <v>0.49256677519649084</v>
      </c>
      <c r="X133" s="14" t="b">
        <f t="shared" si="79"/>
        <v>0</v>
      </c>
      <c r="Y133" s="14" t="b">
        <f t="shared" si="80"/>
        <v>0</v>
      </c>
      <c r="Z133" s="14" t="b">
        <f t="shared" si="81"/>
        <v>0</v>
      </c>
      <c r="AA133" s="16"/>
      <c r="AB133" s="13"/>
      <c r="AC133" s="13"/>
      <c r="AD133" s="13"/>
    </row>
    <row r="134" spans="1:30" x14ac:dyDescent="0.25">
      <c r="A134" s="12">
        <v>79</v>
      </c>
      <c r="B134" s="12" t="s">
        <v>192</v>
      </c>
      <c r="C134" s="12" t="s">
        <v>193</v>
      </c>
      <c r="D134" s="12" t="s">
        <v>153</v>
      </c>
      <c r="E134" s="12"/>
      <c r="F134" s="25">
        <f t="shared" si="66"/>
        <v>23</v>
      </c>
      <c r="G134" s="14">
        <v>3</v>
      </c>
      <c r="H134" s="14">
        <f t="shared" si="67"/>
        <v>6.8621597284754454</v>
      </c>
      <c r="I134" s="14">
        <v>8</v>
      </c>
      <c r="J134" s="14">
        <v>6</v>
      </c>
      <c r="K134" s="14">
        <f t="shared" si="68"/>
        <v>13.187795978573092</v>
      </c>
      <c r="L134" s="14">
        <v>6</v>
      </c>
      <c r="M134" s="14">
        <f t="shared" si="69"/>
        <v>9</v>
      </c>
      <c r="N134" s="14">
        <f t="shared" si="70"/>
        <v>14</v>
      </c>
      <c r="O134" s="14">
        <f t="shared" si="71"/>
        <v>1.1658137257870775</v>
      </c>
      <c r="P134" s="14">
        <f t="shared" si="72"/>
        <v>-2.1979659964288487</v>
      </c>
      <c r="Q134" s="31">
        <f t="shared" si="73"/>
        <v>-0.51607613532088559</v>
      </c>
      <c r="R134" s="31" t="b">
        <f t="shared" si="82"/>
        <v>0</v>
      </c>
      <c r="S134" s="14">
        <f t="shared" si="74"/>
        <v>5.2646703086793423E-2</v>
      </c>
      <c r="T134" s="14">
        <f t="shared" si="75"/>
        <v>1.8201632917043753</v>
      </c>
      <c r="U134" s="14">
        <f t="shared" si="76"/>
        <v>0.81852019329132952</v>
      </c>
      <c r="V134" s="14">
        <f t="shared" si="77"/>
        <v>0.17729384092370779</v>
      </c>
      <c r="W134" s="31">
        <f t="shared" si="78"/>
        <v>0.49790701710751867</v>
      </c>
      <c r="X134" s="14" t="b">
        <f t="shared" si="79"/>
        <v>0</v>
      </c>
      <c r="Y134" s="14" t="b">
        <f t="shared" si="80"/>
        <v>0</v>
      </c>
      <c r="Z134" s="14" t="b">
        <f t="shared" si="81"/>
        <v>0</v>
      </c>
      <c r="AA134" s="16"/>
      <c r="AB134" s="13"/>
      <c r="AC134" s="13"/>
      <c r="AD134" s="13"/>
    </row>
    <row r="135" spans="1:30" x14ac:dyDescent="0.25">
      <c r="A135" s="12">
        <v>27</v>
      </c>
      <c r="B135" s="12" t="s">
        <v>70</v>
      </c>
      <c r="C135" s="12" t="s">
        <v>71</v>
      </c>
      <c r="D135" s="12" t="s">
        <v>72</v>
      </c>
      <c r="E135" s="12"/>
      <c r="F135" s="25">
        <f t="shared" si="66"/>
        <v>83</v>
      </c>
      <c r="G135" s="14">
        <v>8</v>
      </c>
      <c r="H135" s="14">
        <f t="shared" si="67"/>
        <v>18.299092609267856</v>
      </c>
      <c r="I135" s="14">
        <v>18</v>
      </c>
      <c r="J135" s="14">
        <v>11</v>
      </c>
      <c r="K135" s="14">
        <f t="shared" si="68"/>
        <v>24.177625960717339</v>
      </c>
      <c r="L135" s="14">
        <v>46</v>
      </c>
      <c r="M135" s="14">
        <f t="shared" si="69"/>
        <v>19</v>
      </c>
      <c r="N135" s="14">
        <f t="shared" si="70"/>
        <v>64</v>
      </c>
      <c r="O135" s="14">
        <f t="shared" si="71"/>
        <v>-1.0166162560704364</v>
      </c>
      <c r="P135" s="14">
        <f t="shared" si="72"/>
        <v>1.9025854761231984</v>
      </c>
      <c r="Q135" s="31">
        <f t="shared" si="73"/>
        <v>0.44298461002638101</v>
      </c>
      <c r="R135" s="31" t="b">
        <f t="shared" si="82"/>
        <v>0</v>
      </c>
      <c r="S135" s="14">
        <f t="shared" si="74"/>
        <v>1.5092397225089371E-3</v>
      </c>
      <c r="T135" s="14">
        <f t="shared" si="75"/>
        <v>4.2078713528171647</v>
      </c>
      <c r="U135" s="14">
        <f t="shared" si="76"/>
        <v>0.96901083005905841</v>
      </c>
      <c r="V135" s="14">
        <f t="shared" si="77"/>
        <v>4.0236799596006338E-2</v>
      </c>
      <c r="W135" s="31">
        <f t="shared" si="78"/>
        <v>0.50462381482753238</v>
      </c>
      <c r="X135" s="14" t="b">
        <f t="shared" si="79"/>
        <v>0</v>
      </c>
      <c r="Y135" s="14" t="b">
        <f t="shared" si="80"/>
        <v>0</v>
      </c>
      <c r="Z135" s="14" t="b">
        <f t="shared" si="81"/>
        <v>0</v>
      </c>
      <c r="AA135" s="16"/>
      <c r="AB135" s="13"/>
      <c r="AC135" s="13"/>
      <c r="AD135" s="13"/>
    </row>
    <row r="136" spans="1:30" x14ac:dyDescent="0.25">
      <c r="A136" s="12">
        <v>113</v>
      </c>
      <c r="B136" s="12" t="s">
        <v>265</v>
      </c>
      <c r="C136" s="12" t="s">
        <v>266</v>
      </c>
      <c r="D136" s="12" t="s">
        <v>13</v>
      </c>
      <c r="E136" s="12"/>
      <c r="F136" s="25">
        <f t="shared" si="66"/>
        <v>14</v>
      </c>
      <c r="G136" s="14">
        <v>2</v>
      </c>
      <c r="H136" s="14">
        <f t="shared" si="67"/>
        <v>4.5747731523169639</v>
      </c>
      <c r="I136" s="14">
        <v>3</v>
      </c>
      <c r="J136" s="14">
        <v>4</v>
      </c>
      <c r="K136" s="14">
        <f t="shared" si="68"/>
        <v>8.7918639857153948</v>
      </c>
      <c r="L136" s="14">
        <v>5</v>
      </c>
      <c r="M136" s="14">
        <f t="shared" si="69"/>
        <v>6</v>
      </c>
      <c r="N136" s="14">
        <f t="shared" si="70"/>
        <v>8</v>
      </c>
      <c r="O136" s="14">
        <f t="shared" si="71"/>
        <v>-1.5249243841056546</v>
      </c>
      <c r="P136" s="14">
        <f t="shared" si="72"/>
        <v>-1.7583727971430789</v>
      </c>
      <c r="Q136" s="31">
        <f t="shared" si="73"/>
        <v>-1.6416485906243667</v>
      </c>
      <c r="R136" s="31" t="b">
        <f t="shared" si="82"/>
        <v>0</v>
      </c>
      <c r="S136" s="14">
        <f t="shared" si="74"/>
        <v>0.20658138039289042</v>
      </c>
      <c r="T136" s="14">
        <f t="shared" si="75"/>
        <v>0.6862292165751569</v>
      </c>
      <c r="U136" s="14">
        <f t="shared" si="76"/>
        <v>0.64946018096896418</v>
      </c>
      <c r="V136" s="14">
        <f t="shared" si="77"/>
        <v>0.40744993297428728</v>
      </c>
      <c r="W136" s="31">
        <f t="shared" si="78"/>
        <v>0.52845505697162576</v>
      </c>
      <c r="X136" s="14" t="b">
        <f t="shared" si="79"/>
        <v>0</v>
      </c>
      <c r="Y136" s="14" t="b">
        <f t="shared" si="80"/>
        <v>0</v>
      </c>
      <c r="Z136" s="14" t="b">
        <f t="shared" si="81"/>
        <v>0</v>
      </c>
      <c r="AA136" s="16"/>
      <c r="AB136" s="13"/>
      <c r="AC136" s="13"/>
      <c r="AD136" s="13"/>
    </row>
    <row r="137" spans="1:30" x14ac:dyDescent="0.25">
      <c r="A137" s="12">
        <v>124</v>
      </c>
      <c r="B137" s="12" t="s">
        <v>292</v>
      </c>
      <c r="C137" s="12" t="s">
        <v>293</v>
      </c>
      <c r="D137" s="12" t="s">
        <v>108</v>
      </c>
      <c r="E137" s="12"/>
      <c r="F137" s="25">
        <f t="shared" si="66"/>
        <v>11</v>
      </c>
      <c r="G137" s="14">
        <v>2</v>
      </c>
      <c r="H137" s="14">
        <f t="shared" si="67"/>
        <v>4.5747731523169639</v>
      </c>
      <c r="I137" s="14">
        <v>4</v>
      </c>
      <c r="J137" s="14">
        <v>3</v>
      </c>
      <c r="K137" s="14">
        <f t="shared" si="68"/>
        <v>6.5938979892865461</v>
      </c>
      <c r="L137" s="14">
        <v>2</v>
      </c>
      <c r="M137" s="14">
        <f t="shared" si="69"/>
        <v>5</v>
      </c>
      <c r="N137" s="14">
        <f t="shared" si="70"/>
        <v>6</v>
      </c>
      <c r="O137" s="14">
        <f t="shared" si="71"/>
        <v>-1.143693288079241</v>
      </c>
      <c r="P137" s="14">
        <f t="shared" si="72"/>
        <v>-3.2969489946432731</v>
      </c>
      <c r="Q137" s="31">
        <f t="shared" si="73"/>
        <v>-2.2203211413612571</v>
      </c>
      <c r="R137" s="31" t="b">
        <f t="shared" si="82"/>
        <v>0</v>
      </c>
      <c r="S137" s="14">
        <f t="shared" si="74"/>
        <v>2.3695733689237386E-2</v>
      </c>
      <c r="T137" s="14">
        <f t="shared" si="75"/>
        <v>1.747237781091826</v>
      </c>
      <c r="U137" s="14">
        <f t="shared" si="76"/>
        <v>0.87766162863421981</v>
      </c>
      <c r="V137" s="14">
        <f t="shared" si="77"/>
        <v>0.18622435889883823</v>
      </c>
      <c r="W137" s="31">
        <f t="shared" si="78"/>
        <v>0.53194299376652898</v>
      </c>
      <c r="X137" s="14" t="b">
        <f t="shared" si="79"/>
        <v>0</v>
      </c>
      <c r="Y137" s="14" t="b">
        <f t="shared" si="80"/>
        <v>0</v>
      </c>
      <c r="Z137" s="14" t="b">
        <f t="shared" si="81"/>
        <v>0</v>
      </c>
      <c r="AA137" s="16"/>
      <c r="AB137" s="13"/>
      <c r="AC137" s="13"/>
      <c r="AD137" s="13"/>
    </row>
    <row r="138" spans="1:30" x14ac:dyDescent="0.25">
      <c r="A138" s="12">
        <v>115</v>
      </c>
      <c r="B138" s="12" t="s">
        <v>270</v>
      </c>
      <c r="C138" s="12" t="s">
        <v>271</v>
      </c>
      <c r="D138" s="12" t="s">
        <v>31</v>
      </c>
      <c r="E138" s="12"/>
      <c r="F138" s="25">
        <f t="shared" si="66"/>
        <v>13.2</v>
      </c>
      <c r="G138" s="14">
        <v>2</v>
      </c>
      <c r="H138" s="14">
        <f t="shared" si="67"/>
        <v>4.5747731523169639</v>
      </c>
      <c r="I138" s="14">
        <v>11</v>
      </c>
      <c r="J138" s="14">
        <v>0.1</v>
      </c>
      <c r="K138" s="14">
        <f t="shared" si="68"/>
        <v>0.21979659964288487</v>
      </c>
      <c r="L138" s="14">
        <v>0.1</v>
      </c>
      <c r="M138" s="14">
        <f t="shared" si="69"/>
        <v>2.1</v>
      </c>
      <c r="N138" s="14">
        <f t="shared" si="70"/>
        <v>11.1</v>
      </c>
      <c r="O138" s="14">
        <f t="shared" si="71"/>
        <v>2.4044908094358473</v>
      </c>
      <c r="P138" s="14">
        <f t="shared" si="72"/>
        <v>-2.1979659964288487</v>
      </c>
      <c r="Q138" s="31">
        <f t="shared" si="73"/>
        <v>0.10326240650349927</v>
      </c>
      <c r="R138" s="31" t="b">
        <f t="shared" si="82"/>
        <v>0</v>
      </c>
      <c r="S138" s="14">
        <f t="shared" si="74"/>
        <v>1.5808105174219236</v>
      </c>
      <c r="T138" s="14">
        <f t="shared" si="75"/>
        <v>3.0242228414863348E-2</v>
      </c>
      <c r="U138" s="14">
        <f t="shared" si="76"/>
        <v>0.208643983633131</v>
      </c>
      <c r="V138" s="14">
        <f t="shared" si="77"/>
        <v>0.86194175137428497</v>
      </c>
      <c r="W138" s="31">
        <f t="shared" si="78"/>
        <v>0.53529286750370797</v>
      </c>
      <c r="X138" s="14" t="b">
        <f t="shared" si="79"/>
        <v>0</v>
      </c>
      <c r="Y138" s="14" t="b">
        <f t="shared" si="80"/>
        <v>0</v>
      </c>
      <c r="Z138" s="14" t="b">
        <f t="shared" si="81"/>
        <v>0</v>
      </c>
      <c r="AA138" s="16"/>
      <c r="AB138" s="13"/>
      <c r="AC138" s="13"/>
      <c r="AD138" s="13"/>
    </row>
    <row r="139" spans="1:30" x14ac:dyDescent="0.25">
      <c r="A139" s="12">
        <v>60</v>
      </c>
      <c r="B139" s="12" t="s">
        <v>151</v>
      </c>
      <c r="C139" s="12" t="s">
        <v>152</v>
      </c>
      <c r="D139" s="12" t="s">
        <v>153</v>
      </c>
      <c r="E139" s="12"/>
      <c r="F139" s="25">
        <f t="shared" si="66"/>
        <v>30</v>
      </c>
      <c r="G139" s="14">
        <v>5</v>
      </c>
      <c r="H139" s="14">
        <f t="shared" si="67"/>
        <v>11.43693288079241</v>
      </c>
      <c r="I139" s="14">
        <v>11</v>
      </c>
      <c r="J139" s="14">
        <v>2</v>
      </c>
      <c r="K139" s="14">
        <f t="shared" si="68"/>
        <v>4.3959319928576974</v>
      </c>
      <c r="L139" s="14">
        <v>12</v>
      </c>
      <c r="M139" s="14">
        <f t="shared" si="69"/>
        <v>7</v>
      </c>
      <c r="N139" s="14">
        <f t="shared" si="70"/>
        <v>23</v>
      </c>
      <c r="O139" s="14">
        <f t="shared" si="71"/>
        <v>-1.0397211709811283</v>
      </c>
      <c r="P139" s="14">
        <f t="shared" si="72"/>
        <v>2.7297965526985024</v>
      </c>
      <c r="Q139" s="31">
        <f t="shared" si="73"/>
        <v>0.84503769085868707</v>
      </c>
      <c r="R139" s="31" t="b">
        <f t="shared" si="82"/>
        <v>0</v>
      </c>
      <c r="S139" s="14">
        <f t="shared" si="74"/>
        <v>5.2077909640502185E-3</v>
      </c>
      <c r="T139" s="14">
        <f t="shared" si="75"/>
        <v>2.1727912171045318</v>
      </c>
      <c r="U139" s="14">
        <f t="shared" si="76"/>
        <v>0.94247057786173749</v>
      </c>
      <c r="V139" s="14">
        <f t="shared" si="77"/>
        <v>0.14047106862415573</v>
      </c>
      <c r="W139" s="31">
        <f t="shared" si="78"/>
        <v>0.5414708232429466</v>
      </c>
      <c r="X139" s="14" t="b">
        <f t="shared" si="79"/>
        <v>0</v>
      </c>
      <c r="Y139" s="14" t="b">
        <f t="shared" si="80"/>
        <v>0</v>
      </c>
      <c r="Z139" s="14" t="b">
        <f t="shared" si="81"/>
        <v>0</v>
      </c>
      <c r="AA139" s="16"/>
      <c r="AB139" s="13"/>
      <c r="AC139" s="13"/>
      <c r="AD139" s="13"/>
    </row>
    <row r="140" spans="1:30" x14ac:dyDescent="0.25">
      <c r="A140" s="12">
        <v>154</v>
      </c>
      <c r="B140" s="12" t="s">
        <v>363</v>
      </c>
      <c r="C140" s="12" t="s">
        <v>364</v>
      </c>
      <c r="D140" s="12" t="s">
        <v>28</v>
      </c>
      <c r="E140" s="12"/>
      <c r="F140" s="25">
        <f t="shared" si="66"/>
        <v>8</v>
      </c>
      <c r="G140" s="14">
        <v>3</v>
      </c>
      <c r="H140" s="14">
        <f t="shared" si="67"/>
        <v>6.8621597284754454</v>
      </c>
      <c r="I140" s="14">
        <v>2</v>
      </c>
      <c r="J140" s="14">
        <v>1</v>
      </c>
      <c r="K140" s="14">
        <f t="shared" si="68"/>
        <v>2.1979659964288487</v>
      </c>
      <c r="L140" s="14">
        <v>2</v>
      </c>
      <c r="M140" s="14">
        <f t="shared" si="69"/>
        <v>4</v>
      </c>
      <c r="N140" s="14">
        <f t="shared" si="70"/>
        <v>4</v>
      </c>
      <c r="O140" s="14">
        <f t="shared" si="71"/>
        <v>-3.4310798642377227</v>
      </c>
      <c r="P140" s="14">
        <f t="shared" si="72"/>
        <v>-1.0989829982144244</v>
      </c>
      <c r="Q140" s="31">
        <f t="shared" si="73"/>
        <v>-2.2650314312260735</v>
      </c>
      <c r="R140" s="31" t="b">
        <f t="shared" si="82"/>
        <v>0</v>
      </c>
      <c r="S140" s="14">
        <f t="shared" si="74"/>
        <v>1.8633529342478141</v>
      </c>
      <c r="T140" s="14">
        <f t="shared" si="75"/>
        <v>5.8796689554583281E-3</v>
      </c>
      <c r="U140" s="14">
        <f t="shared" si="76"/>
        <v>0.17223832185159216</v>
      </c>
      <c r="V140" s="14">
        <f t="shared" si="77"/>
        <v>0.93887891136218549</v>
      </c>
      <c r="W140" s="31">
        <f t="shared" si="78"/>
        <v>0.55555861660688888</v>
      </c>
      <c r="X140" s="14" t="b">
        <f t="shared" si="79"/>
        <v>0</v>
      </c>
      <c r="Y140" s="14" t="b">
        <f t="shared" si="80"/>
        <v>0</v>
      </c>
      <c r="Z140" s="14" t="b">
        <f t="shared" si="81"/>
        <v>0</v>
      </c>
      <c r="AA140" s="16"/>
      <c r="AB140" s="13"/>
      <c r="AC140" s="13"/>
      <c r="AD140" s="13"/>
    </row>
    <row r="141" spans="1:30" x14ac:dyDescent="0.25">
      <c r="A141" s="12">
        <v>80</v>
      </c>
      <c r="B141" s="12" t="s">
        <v>194</v>
      </c>
      <c r="C141" s="12" t="s">
        <v>195</v>
      </c>
      <c r="D141" s="12" t="s">
        <v>46</v>
      </c>
      <c r="E141" s="12"/>
      <c r="F141" s="25">
        <f t="shared" si="66"/>
        <v>22</v>
      </c>
      <c r="G141" s="14">
        <v>2</v>
      </c>
      <c r="H141" s="14">
        <f t="shared" si="67"/>
        <v>4.5747731523169639</v>
      </c>
      <c r="I141" s="14">
        <v>4</v>
      </c>
      <c r="J141" s="14">
        <v>7</v>
      </c>
      <c r="K141" s="14">
        <f t="shared" si="68"/>
        <v>15.385761975001943</v>
      </c>
      <c r="L141" s="14">
        <v>9</v>
      </c>
      <c r="M141" s="14">
        <f t="shared" si="69"/>
        <v>9</v>
      </c>
      <c r="N141" s="14">
        <f t="shared" si="70"/>
        <v>13</v>
      </c>
      <c r="O141" s="14">
        <f t="shared" si="71"/>
        <v>-1.143693288079241</v>
      </c>
      <c r="P141" s="14">
        <f t="shared" si="72"/>
        <v>-1.7095291083335491</v>
      </c>
      <c r="Q141" s="31">
        <f t="shared" si="73"/>
        <v>-1.4266111982063951</v>
      </c>
      <c r="R141" s="31" t="b">
        <f t="shared" si="82"/>
        <v>0</v>
      </c>
      <c r="S141" s="14">
        <f t="shared" si="74"/>
        <v>2.3695733689237386E-2</v>
      </c>
      <c r="T141" s="14">
        <f t="shared" si="75"/>
        <v>1.0993644986883737</v>
      </c>
      <c r="U141" s="14">
        <f t="shared" si="76"/>
        <v>0.87766162863421981</v>
      </c>
      <c r="V141" s="14">
        <f t="shared" si="77"/>
        <v>0.29440561257487829</v>
      </c>
      <c r="W141" s="31">
        <f t="shared" si="78"/>
        <v>0.58603362060454911</v>
      </c>
      <c r="X141" s="14" t="b">
        <f t="shared" si="79"/>
        <v>0</v>
      </c>
      <c r="Y141" s="14" t="b">
        <f t="shared" si="80"/>
        <v>0</v>
      </c>
      <c r="Z141" s="14" t="b">
        <f t="shared" si="81"/>
        <v>0</v>
      </c>
      <c r="AA141" s="16"/>
      <c r="AB141" s="13"/>
      <c r="AC141" s="13"/>
      <c r="AD141" s="13"/>
    </row>
    <row r="142" spans="1:30" x14ac:dyDescent="0.25">
      <c r="A142" s="12">
        <v>33</v>
      </c>
      <c r="B142" s="12" t="s">
        <v>86</v>
      </c>
      <c r="C142" s="12" t="s">
        <v>87</v>
      </c>
      <c r="D142" s="12" t="s">
        <v>7</v>
      </c>
      <c r="E142" s="12"/>
      <c r="F142" s="25">
        <f t="shared" si="66"/>
        <v>61</v>
      </c>
      <c r="G142" s="14">
        <v>14</v>
      </c>
      <c r="H142" s="14">
        <f t="shared" si="67"/>
        <v>32.023412066218746</v>
      </c>
      <c r="I142" s="14">
        <v>22</v>
      </c>
      <c r="J142" s="14">
        <v>8</v>
      </c>
      <c r="K142" s="14">
        <f t="shared" si="68"/>
        <v>17.58372797143079</v>
      </c>
      <c r="L142" s="14">
        <v>17</v>
      </c>
      <c r="M142" s="14">
        <f t="shared" si="69"/>
        <v>22</v>
      </c>
      <c r="N142" s="14">
        <f t="shared" si="70"/>
        <v>39</v>
      </c>
      <c r="O142" s="14">
        <f t="shared" si="71"/>
        <v>-1.4556096393735793</v>
      </c>
      <c r="P142" s="14">
        <f t="shared" si="72"/>
        <v>-1.0343369394959288</v>
      </c>
      <c r="Q142" s="31">
        <f t="shared" si="73"/>
        <v>-1.244973289434754</v>
      </c>
      <c r="R142" s="31" t="b">
        <f t="shared" si="82"/>
        <v>0</v>
      </c>
      <c r="S142" s="14">
        <f t="shared" si="74"/>
        <v>1.1760902310197707</v>
      </c>
      <c r="T142" s="14">
        <f t="shared" si="75"/>
        <v>6.2129541474860162E-3</v>
      </c>
      <c r="U142" s="14">
        <f t="shared" si="76"/>
        <v>0.2781533864834842</v>
      </c>
      <c r="V142" s="14">
        <f t="shared" si="77"/>
        <v>0.9371739705817711</v>
      </c>
      <c r="W142" s="31">
        <f t="shared" si="78"/>
        <v>0.6076636785326277</v>
      </c>
      <c r="X142" s="14" t="b">
        <f t="shared" si="79"/>
        <v>0</v>
      </c>
      <c r="Y142" s="14" t="b">
        <f t="shared" si="80"/>
        <v>0</v>
      </c>
      <c r="Z142" s="14" t="b">
        <f t="shared" si="81"/>
        <v>0</v>
      </c>
      <c r="AA142" s="16"/>
      <c r="AB142" s="13"/>
      <c r="AC142" s="13"/>
      <c r="AD142" s="13"/>
    </row>
    <row r="143" spans="1:30" x14ac:dyDescent="0.25">
      <c r="A143" s="12">
        <v>146</v>
      </c>
      <c r="B143" s="12" t="s">
        <v>345</v>
      </c>
      <c r="C143" s="12" t="s">
        <v>346</v>
      </c>
      <c r="D143" s="12" t="s">
        <v>143</v>
      </c>
      <c r="E143" s="12"/>
      <c r="F143" s="25">
        <f t="shared" si="66"/>
        <v>8</v>
      </c>
      <c r="G143" s="14">
        <v>1</v>
      </c>
      <c r="H143" s="14">
        <f t="shared" si="67"/>
        <v>2.287386576158482</v>
      </c>
      <c r="I143" s="14">
        <v>3</v>
      </c>
      <c r="J143" s="14">
        <v>2</v>
      </c>
      <c r="K143" s="14">
        <f t="shared" si="68"/>
        <v>4.3959319928576974</v>
      </c>
      <c r="L143" s="14">
        <v>2</v>
      </c>
      <c r="M143" s="14">
        <f t="shared" si="69"/>
        <v>3</v>
      </c>
      <c r="N143" s="14">
        <f t="shared" si="70"/>
        <v>5</v>
      </c>
      <c r="O143" s="14">
        <f t="shared" si="71"/>
        <v>1.3115404415104623</v>
      </c>
      <c r="P143" s="14">
        <f t="shared" si="72"/>
        <v>-2.1979659964288487</v>
      </c>
      <c r="Q143" s="31">
        <f t="shared" si="73"/>
        <v>-0.44321277745919319</v>
      </c>
      <c r="R143" s="31" t="b">
        <f t="shared" si="82"/>
        <v>0</v>
      </c>
      <c r="S143" s="14">
        <f t="shared" si="74"/>
        <v>5.764922546222806E-2</v>
      </c>
      <c r="T143" s="14">
        <f t="shared" si="75"/>
        <v>0.60544757155003026</v>
      </c>
      <c r="U143" s="14">
        <f t="shared" si="76"/>
        <v>0.81025077203178164</v>
      </c>
      <c r="V143" s="14">
        <f t="shared" si="77"/>
        <v>0.43650704693918807</v>
      </c>
      <c r="W143" s="31">
        <f t="shared" si="78"/>
        <v>0.62337890948548491</v>
      </c>
      <c r="X143" s="14" t="b">
        <f t="shared" si="79"/>
        <v>0</v>
      </c>
      <c r="Y143" s="14" t="b">
        <f t="shared" si="80"/>
        <v>0</v>
      </c>
      <c r="Z143" s="14" t="b">
        <f t="shared" si="81"/>
        <v>0</v>
      </c>
      <c r="AA143" s="16"/>
      <c r="AB143" s="13"/>
      <c r="AC143" s="13"/>
      <c r="AD143" s="13"/>
    </row>
    <row r="144" spans="1:30" x14ac:dyDescent="0.25">
      <c r="A144" s="12">
        <v>75</v>
      </c>
      <c r="B144" s="12" t="s">
        <v>183</v>
      </c>
      <c r="C144" s="12" t="s">
        <v>184</v>
      </c>
      <c r="D144" s="12" t="s">
        <v>143</v>
      </c>
      <c r="E144" s="12"/>
      <c r="F144" s="25">
        <f t="shared" si="66"/>
        <v>24</v>
      </c>
      <c r="G144" s="14">
        <v>5</v>
      </c>
      <c r="H144" s="14">
        <f t="shared" si="67"/>
        <v>11.43693288079241</v>
      </c>
      <c r="I144" s="14">
        <v>8</v>
      </c>
      <c r="J144" s="14">
        <v>3</v>
      </c>
      <c r="K144" s="14">
        <f t="shared" si="68"/>
        <v>6.5938979892865461</v>
      </c>
      <c r="L144" s="14">
        <v>8</v>
      </c>
      <c r="M144" s="14">
        <f t="shared" si="69"/>
        <v>8</v>
      </c>
      <c r="N144" s="14">
        <f t="shared" si="70"/>
        <v>16</v>
      </c>
      <c r="O144" s="14">
        <f t="shared" si="71"/>
        <v>-1.4296166100990513</v>
      </c>
      <c r="P144" s="14">
        <f t="shared" si="72"/>
        <v>1.2132429123104456</v>
      </c>
      <c r="Q144" s="31">
        <f t="shared" si="73"/>
        <v>-0.10818684889430286</v>
      </c>
      <c r="R144" s="31" t="b">
        <f t="shared" si="82"/>
        <v>0</v>
      </c>
      <c r="S144" s="14">
        <f t="shared" si="74"/>
        <v>0.38170810503652319</v>
      </c>
      <c r="T144" s="14">
        <f t="shared" si="75"/>
        <v>8.4072761528659612E-2</v>
      </c>
      <c r="U144" s="14">
        <f t="shared" si="76"/>
        <v>0.53669050220451608</v>
      </c>
      <c r="V144" s="14">
        <f t="shared" si="77"/>
        <v>0.77185216872950624</v>
      </c>
      <c r="W144" s="31">
        <f t="shared" si="78"/>
        <v>0.65427133546701111</v>
      </c>
      <c r="X144" s="14" t="b">
        <f t="shared" si="79"/>
        <v>0</v>
      </c>
      <c r="Y144" s="14" t="b">
        <f t="shared" si="80"/>
        <v>0</v>
      </c>
      <c r="Z144" s="14" t="b">
        <f t="shared" si="81"/>
        <v>0</v>
      </c>
      <c r="AA144" s="16"/>
      <c r="AB144" s="13"/>
      <c r="AC144" s="13"/>
      <c r="AD144" s="13"/>
    </row>
    <row r="145" spans="1:30" x14ac:dyDescent="0.25">
      <c r="A145" s="12">
        <v>133</v>
      </c>
      <c r="B145" s="12" t="s">
        <v>311</v>
      </c>
      <c r="C145" s="12" t="s">
        <v>312</v>
      </c>
      <c r="D145" s="12" t="s">
        <v>313</v>
      </c>
      <c r="E145" s="12"/>
      <c r="F145" s="25">
        <f t="shared" si="66"/>
        <v>10</v>
      </c>
      <c r="G145" s="14">
        <v>2</v>
      </c>
      <c r="H145" s="14">
        <f t="shared" si="67"/>
        <v>4.5747731523169639</v>
      </c>
      <c r="I145" s="14">
        <v>4</v>
      </c>
      <c r="J145" s="14">
        <v>2</v>
      </c>
      <c r="K145" s="14">
        <f t="shared" si="68"/>
        <v>4.3959319928576974</v>
      </c>
      <c r="L145" s="14">
        <v>2</v>
      </c>
      <c r="M145" s="14">
        <f t="shared" si="69"/>
        <v>4</v>
      </c>
      <c r="N145" s="14">
        <f t="shared" si="70"/>
        <v>6</v>
      </c>
      <c r="O145" s="14">
        <f t="shared" si="71"/>
        <v>-1.143693288079241</v>
      </c>
      <c r="P145" s="14">
        <f t="shared" si="72"/>
        <v>-2.1979659964288487</v>
      </c>
      <c r="Q145" s="31">
        <f t="shared" si="73"/>
        <v>-1.670829642254045</v>
      </c>
      <c r="R145" s="31" t="b">
        <f t="shared" si="82"/>
        <v>0</v>
      </c>
      <c r="S145" s="14">
        <f t="shared" si="74"/>
        <v>2.3695733689237386E-2</v>
      </c>
      <c r="T145" s="14">
        <f t="shared" si="75"/>
        <v>0.60544757155003026</v>
      </c>
      <c r="U145" s="14">
        <f t="shared" si="76"/>
        <v>0.87766162863421981</v>
      </c>
      <c r="V145" s="14">
        <f t="shared" si="77"/>
        <v>0.43650704693918807</v>
      </c>
      <c r="W145" s="31">
        <f t="shared" si="78"/>
        <v>0.65708433778670394</v>
      </c>
      <c r="X145" s="14" t="b">
        <f t="shared" si="79"/>
        <v>0</v>
      </c>
      <c r="Y145" s="14" t="b">
        <f t="shared" si="80"/>
        <v>0</v>
      </c>
      <c r="Z145" s="14" t="b">
        <f t="shared" si="81"/>
        <v>0</v>
      </c>
      <c r="AA145" s="16"/>
      <c r="AB145" s="13"/>
      <c r="AC145" s="13"/>
      <c r="AD145" s="13"/>
    </row>
    <row r="146" spans="1:30" x14ac:dyDescent="0.25">
      <c r="A146" s="12">
        <v>134</v>
      </c>
      <c r="B146" s="12" t="s">
        <v>314</v>
      </c>
      <c r="C146" s="12" t="s">
        <v>315</v>
      </c>
      <c r="D146" s="12" t="s">
        <v>316</v>
      </c>
      <c r="E146" s="12"/>
      <c r="F146" s="25">
        <f t="shared" si="66"/>
        <v>10</v>
      </c>
      <c r="G146" s="14">
        <v>2</v>
      </c>
      <c r="H146" s="14">
        <f t="shared" si="67"/>
        <v>4.5747731523169639</v>
      </c>
      <c r="I146" s="14">
        <v>4</v>
      </c>
      <c r="J146" s="14">
        <v>2</v>
      </c>
      <c r="K146" s="14">
        <f t="shared" si="68"/>
        <v>4.3959319928576974</v>
      </c>
      <c r="L146" s="14">
        <v>2</v>
      </c>
      <c r="M146" s="14">
        <f t="shared" si="69"/>
        <v>4</v>
      </c>
      <c r="N146" s="14">
        <f t="shared" si="70"/>
        <v>6</v>
      </c>
      <c r="O146" s="14">
        <f t="shared" si="71"/>
        <v>-1.143693288079241</v>
      </c>
      <c r="P146" s="14">
        <f t="shared" si="72"/>
        <v>-2.1979659964288487</v>
      </c>
      <c r="Q146" s="31">
        <f t="shared" si="73"/>
        <v>-1.670829642254045</v>
      </c>
      <c r="R146" s="31" t="b">
        <f t="shared" si="82"/>
        <v>0</v>
      </c>
      <c r="S146" s="14">
        <f t="shared" si="74"/>
        <v>2.3695733689237386E-2</v>
      </c>
      <c r="T146" s="14">
        <f t="shared" si="75"/>
        <v>0.60544757155003026</v>
      </c>
      <c r="U146" s="14">
        <f t="shared" si="76"/>
        <v>0.87766162863421981</v>
      </c>
      <c r="V146" s="14">
        <f t="shared" si="77"/>
        <v>0.43650704693918807</v>
      </c>
      <c r="W146" s="31">
        <f t="shared" si="78"/>
        <v>0.65708433778670394</v>
      </c>
      <c r="X146" s="14" t="b">
        <f t="shared" si="79"/>
        <v>0</v>
      </c>
      <c r="Y146" s="14" t="b">
        <f t="shared" si="80"/>
        <v>0</v>
      </c>
      <c r="Z146" s="14" t="b">
        <f t="shared" si="81"/>
        <v>0</v>
      </c>
      <c r="AA146" s="16"/>
      <c r="AB146" s="13"/>
      <c r="AC146" s="13"/>
      <c r="AD146" s="13"/>
    </row>
    <row r="147" spans="1:30" x14ac:dyDescent="0.25">
      <c r="A147" s="12">
        <v>74</v>
      </c>
      <c r="B147" s="12" t="s">
        <v>180</v>
      </c>
      <c r="C147" s="12" t="s">
        <v>181</v>
      </c>
      <c r="D147" s="12" t="s">
        <v>182</v>
      </c>
      <c r="E147" s="12"/>
      <c r="F147" s="25">
        <f t="shared" si="66"/>
        <v>24</v>
      </c>
      <c r="G147" s="14">
        <v>3</v>
      </c>
      <c r="H147" s="14">
        <f t="shared" si="67"/>
        <v>6.8621597284754454</v>
      </c>
      <c r="I147" s="14">
        <v>7</v>
      </c>
      <c r="J147" s="14">
        <v>6</v>
      </c>
      <c r="K147" s="14">
        <f t="shared" si="68"/>
        <v>13.187795978573092</v>
      </c>
      <c r="L147" s="14">
        <v>8</v>
      </c>
      <c r="M147" s="14">
        <f t="shared" si="69"/>
        <v>9</v>
      </c>
      <c r="N147" s="14">
        <f t="shared" si="70"/>
        <v>15</v>
      </c>
      <c r="O147" s="14">
        <f t="shared" si="71"/>
        <v>1.020087010063693</v>
      </c>
      <c r="P147" s="14">
        <f t="shared" si="72"/>
        <v>-1.6484744973216365</v>
      </c>
      <c r="Q147" s="31">
        <f t="shared" si="73"/>
        <v>-0.31419374362897179</v>
      </c>
      <c r="R147" s="31" t="b">
        <f t="shared" si="82"/>
        <v>0</v>
      </c>
      <c r="S147" s="14">
        <f t="shared" si="74"/>
        <v>8.3456153515726328E-4</v>
      </c>
      <c r="T147" s="14">
        <f t="shared" si="75"/>
        <v>0.83145770191913471</v>
      </c>
      <c r="U147" s="14">
        <f t="shared" si="76"/>
        <v>0.97695329518304685</v>
      </c>
      <c r="V147" s="14">
        <f t="shared" si="77"/>
        <v>0.36185135773183474</v>
      </c>
      <c r="W147" s="31">
        <f t="shared" si="78"/>
        <v>0.6694023264574408</v>
      </c>
      <c r="X147" s="14" t="b">
        <f t="shared" si="79"/>
        <v>0</v>
      </c>
      <c r="Y147" s="14" t="b">
        <f t="shared" si="80"/>
        <v>0</v>
      </c>
      <c r="Z147" s="14" t="b">
        <f t="shared" si="81"/>
        <v>0</v>
      </c>
      <c r="AA147" s="16"/>
      <c r="AB147" s="13"/>
      <c r="AC147" s="13"/>
      <c r="AD147" s="13"/>
    </row>
    <row r="148" spans="1:30" x14ac:dyDescent="0.25">
      <c r="A148" s="12">
        <v>26</v>
      </c>
      <c r="B148" s="12" t="s">
        <v>67</v>
      </c>
      <c r="C148" s="12" t="s">
        <v>68</v>
      </c>
      <c r="D148" s="12" t="s">
        <v>69</v>
      </c>
      <c r="E148" s="12"/>
      <c r="F148" s="25">
        <f t="shared" si="66"/>
        <v>84</v>
      </c>
      <c r="G148" s="14">
        <v>18</v>
      </c>
      <c r="H148" s="14">
        <f t="shared" si="67"/>
        <v>41.172958370852669</v>
      </c>
      <c r="I148" s="14">
        <v>35</v>
      </c>
      <c r="J148" s="14">
        <v>9</v>
      </c>
      <c r="K148" s="14">
        <f t="shared" si="68"/>
        <v>19.781693967859638</v>
      </c>
      <c r="L148" s="14">
        <v>22</v>
      </c>
      <c r="M148" s="14">
        <f t="shared" si="69"/>
        <v>27</v>
      </c>
      <c r="N148" s="14">
        <f t="shared" si="70"/>
        <v>57</v>
      </c>
      <c r="O148" s="14">
        <f t="shared" si="71"/>
        <v>-1.1763702391672191</v>
      </c>
      <c r="P148" s="14">
        <f t="shared" si="72"/>
        <v>1.1121393362845751</v>
      </c>
      <c r="Q148" s="31">
        <f t="shared" si="73"/>
        <v>-3.2115451441321996E-2</v>
      </c>
      <c r="R148" s="31" t="b">
        <f t="shared" si="82"/>
        <v>0</v>
      </c>
      <c r="S148" s="14">
        <f t="shared" si="74"/>
        <v>0.31150698495912366</v>
      </c>
      <c r="T148" s="14">
        <f t="shared" si="75"/>
        <v>7.3755118763074279E-2</v>
      </c>
      <c r="U148" s="14">
        <f t="shared" si="76"/>
        <v>0.57675690815035585</v>
      </c>
      <c r="V148" s="14">
        <f t="shared" si="77"/>
        <v>0.7859457971461119</v>
      </c>
      <c r="W148" s="31">
        <f t="shared" si="78"/>
        <v>0.68135135264823388</v>
      </c>
      <c r="X148" s="14" t="b">
        <f t="shared" si="79"/>
        <v>0</v>
      </c>
      <c r="Y148" s="14" t="b">
        <f t="shared" si="80"/>
        <v>0</v>
      </c>
      <c r="Z148" s="14" t="b">
        <f t="shared" si="81"/>
        <v>0</v>
      </c>
      <c r="AA148" s="16"/>
      <c r="AB148" s="13"/>
      <c r="AC148" s="13"/>
      <c r="AD148" s="13"/>
    </row>
    <row r="149" spans="1:30" x14ac:dyDescent="0.25">
      <c r="A149" s="12">
        <v>140</v>
      </c>
      <c r="B149" s="12" t="s">
        <v>330</v>
      </c>
      <c r="C149" s="12" t="s">
        <v>331</v>
      </c>
      <c r="D149" s="12" t="s">
        <v>286</v>
      </c>
      <c r="E149" s="12"/>
      <c r="F149" s="25">
        <f t="shared" si="66"/>
        <v>9.1999999999999993</v>
      </c>
      <c r="G149" s="14">
        <v>2</v>
      </c>
      <c r="H149" s="14">
        <f t="shared" si="67"/>
        <v>4.5747731523169639</v>
      </c>
      <c r="I149" s="14">
        <v>7</v>
      </c>
      <c r="J149" s="14">
        <v>0.1</v>
      </c>
      <c r="K149" s="14">
        <f t="shared" si="68"/>
        <v>0.21979659964288487</v>
      </c>
      <c r="L149" s="14">
        <v>0.1</v>
      </c>
      <c r="M149" s="14">
        <f t="shared" si="69"/>
        <v>2.1</v>
      </c>
      <c r="N149" s="14">
        <f t="shared" si="70"/>
        <v>7.1</v>
      </c>
      <c r="O149" s="14">
        <f t="shared" si="71"/>
        <v>1.5301305150955393</v>
      </c>
      <c r="P149" s="14">
        <f t="shared" si="72"/>
        <v>-2.1979659964288487</v>
      </c>
      <c r="Q149" s="31">
        <f t="shared" si="73"/>
        <v>-0.33391774066665469</v>
      </c>
      <c r="R149" s="31" t="b">
        <f t="shared" si="82"/>
        <v>0</v>
      </c>
      <c r="S149" s="14">
        <f t="shared" si="74"/>
        <v>0.30376425030408427</v>
      </c>
      <c r="T149" s="14">
        <f t="shared" si="75"/>
        <v>3.0242228414863348E-2</v>
      </c>
      <c r="U149" s="14">
        <f t="shared" si="76"/>
        <v>0.58153214085605542</v>
      </c>
      <c r="V149" s="14">
        <f t="shared" si="77"/>
        <v>0.86194175137428497</v>
      </c>
      <c r="W149" s="31">
        <f t="shared" si="78"/>
        <v>0.72173694611517014</v>
      </c>
      <c r="X149" s="14" t="b">
        <f t="shared" si="79"/>
        <v>0</v>
      </c>
      <c r="Y149" s="14" t="b">
        <f t="shared" si="80"/>
        <v>0</v>
      </c>
      <c r="Z149" s="14" t="b">
        <f t="shared" si="81"/>
        <v>0</v>
      </c>
      <c r="AA149" s="16"/>
      <c r="AB149" s="13"/>
      <c r="AC149" s="13"/>
      <c r="AD149" s="13"/>
    </row>
    <row r="150" spans="1:30" x14ac:dyDescent="0.25">
      <c r="A150" s="12">
        <v>102</v>
      </c>
      <c r="B150" s="12" t="s">
        <v>243</v>
      </c>
      <c r="C150" s="12" t="s">
        <v>244</v>
      </c>
      <c r="D150" s="12" t="s">
        <v>143</v>
      </c>
      <c r="E150" s="12"/>
      <c r="F150" s="25">
        <f t="shared" si="66"/>
        <v>17</v>
      </c>
      <c r="G150" s="14">
        <v>2</v>
      </c>
      <c r="H150" s="14">
        <f t="shared" si="67"/>
        <v>4.5747731523169639</v>
      </c>
      <c r="I150" s="14">
        <v>5</v>
      </c>
      <c r="J150" s="14">
        <v>4</v>
      </c>
      <c r="K150" s="14">
        <f t="shared" si="68"/>
        <v>8.7918639857153948</v>
      </c>
      <c r="L150" s="14">
        <v>6</v>
      </c>
      <c r="M150" s="14">
        <f t="shared" si="69"/>
        <v>6</v>
      </c>
      <c r="N150" s="14">
        <f t="shared" si="70"/>
        <v>11</v>
      </c>
      <c r="O150" s="14">
        <f t="shared" si="71"/>
        <v>1.0929503679253851</v>
      </c>
      <c r="P150" s="14">
        <f t="shared" si="72"/>
        <v>-1.4653106642858991</v>
      </c>
      <c r="Q150" s="31">
        <f t="shared" si="73"/>
        <v>-0.18618014818025697</v>
      </c>
      <c r="R150" s="31" t="b">
        <f t="shared" si="82"/>
        <v>0</v>
      </c>
      <c r="S150" s="14">
        <f t="shared" si="74"/>
        <v>1.1443647847045213E-2</v>
      </c>
      <c r="T150" s="14">
        <f t="shared" si="75"/>
        <v>0.3405407486425247</v>
      </c>
      <c r="U150" s="14">
        <f t="shared" si="76"/>
        <v>0.9148088233359617</v>
      </c>
      <c r="V150" s="14">
        <f t="shared" si="77"/>
        <v>0.55951725775584116</v>
      </c>
      <c r="W150" s="31">
        <f t="shared" si="78"/>
        <v>0.73716304054590143</v>
      </c>
      <c r="X150" s="14" t="b">
        <f t="shared" si="79"/>
        <v>0</v>
      </c>
      <c r="Y150" s="14" t="b">
        <f t="shared" si="80"/>
        <v>0</v>
      </c>
      <c r="Z150" s="14" t="b">
        <f t="shared" si="81"/>
        <v>0</v>
      </c>
      <c r="AA150" s="16"/>
      <c r="AB150" s="13"/>
      <c r="AC150" s="13"/>
      <c r="AD150" s="13"/>
    </row>
    <row r="151" spans="1:30" x14ac:dyDescent="0.25">
      <c r="A151" s="12">
        <v>49.2</v>
      </c>
      <c r="B151" s="12" t="s">
        <v>126</v>
      </c>
      <c r="C151" s="12" t="s">
        <v>127</v>
      </c>
      <c r="D151" s="12" t="s">
        <v>125</v>
      </c>
      <c r="E151" s="12" t="b">
        <v>1</v>
      </c>
      <c r="F151" s="25">
        <f t="shared" si="66"/>
        <v>32</v>
      </c>
      <c r="G151" s="14">
        <v>8</v>
      </c>
      <c r="H151" s="14">
        <f t="shared" si="67"/>
        <v>18.299092609267856</v>
      </c>
      <c r="I151" s="14">
        <v>14</v>
      </c>
      <c r="J151" s="14">
        <v>3</v>
      </c>
      <c r="K151" s="14">
        <f t="shared" si="68"/>
        <v>6.5938979892865461</v>
      </c>
      <c r="L151" s="14">
        <v>7</v>
      </c>
      <c r="M151" s="14">
        <f t="shared" si="69"/>
        <v>11</v>
      </c>
      <c r="N151" s="14">
        <f t="shared" si="70"/>
        <v>21</v>
      </c>
      <c r="O151" s="14">
        <f t="shared" si="71"/>
        <v>-1.3070780435191325</v>
      </c>
      <c r="P151" s="14">
        <f t="shared" si="72"/>
        <v>1.0615875482716397</v>
      </c>
      <c r="Q151" s="31">
        <f t="shared" si="73"/>
        <v>-0.12274524762374639</v>
      </c>
      <c r="R151" s="31" t="b">
        <f t="shared" si="82"/>
        <v>0</v>
      </c>
      <c r="S151" s="14">
        <f t="shared" si="74"/>
        <v>0.35712194492225535</v>
      </c>
      <c r="T151" s="14">
        <f t="shared" si="75"/>
        <v>7.5784508371725678E-3</v>
      </c>
      <c r="U151" s="14">
        <f t="shared" si="76"/>
        <v>0.55010899460668905</v>
      </c>
      <c r="V151" s="14">
        <f t="shared" si="77"/>
        <v>0.93062835215425432</v>
      </c>
      <c r="W151" s="31">
        <f t="shared" si="78"/>
        <v>0.74036867338047174</v>
      </c>
      <c r="X151" s="14" t="b">
        <f t="shared" si="79"/>
        <v>0</v>
      </c>
      <c r="Y151" s="14" t="b">
        <f t="shared" si="80"/>
        <v>0</v>
      </c>
      <c r="Z151" s="14" t="b">
        <f t="shared" si="81"/>
        <v>0</v>
      </c>
      <c r="AA151" s="16"/>
      <c r="AB151" s="13"/>
      <c r="AC151" s="13"/>
      <c r="AD151" s="13"/>
    </row>
    <row r="152" spans="1:30" x14ac:dyDescent="0.25">
      <c r="A152" s="12">
        <v>136</v>
      </c>
      <c r="B152" s="12" t="s">
        <v>319</v>
      </c>
      <c r="C152" s="12" t="s">
        <v>320</v>
      </c>
      <c r="D152" s="12" t="s">
        <v>321</v>
      </c>
      <c r="E152" s="12"/>
      <c r="F152" s="25">
        <f t="shared" si="66"/>
        <v>9</v>
      </c>
      <c r="G152" s="14">
        <v>1</v>
      </c>
      <c r="H152" s="14">
        <f t="shared" si="67"/>
        <v>2.287386576158482</v>
      </c>
      <c r="I152" s="14">
        <v>3</v>
      </c>
      <c r="J152" s="14">
        <v>2</v>
      </c>
      <c r="K152" s="14">
        <f t="shared" si="68"/>
        <v>4.3959319928576974</v>
      </c>
      <c r="L152" s="14">
        <v>3</v>
      </c>
      <c r="M152" s="14">
        <f t="shared" si="69"/>
        <v>3</v>
      </c>
      <c r="N152" s="14">
        <f t="shared" si="70"/>
        <v>6</v>
      </c>
      <c r="O152" s="14">
        <f t="shared" si="71"/>
        <v>1.3115404415104623</v>
      </c>
      <c r="P152" s="14">
        <f t="shared" si="72"/>
        <v>-1.4653106642858991</v>
      </c>
      <c r="Q152" s="31">
        <f t="shared" si="73"/>
        <v>-7.6885111387718363E-2</v>
      </c>
      <c r="R152" s="31" t="b">
        <f t="shared" si="82"/>
        <v>0</v>
      </c>
      <c r="S152" s="14">
        <f t="shared" si="74"/>
        <v>5.764922546222806E-2</v>
      </c>
      <c r="T152" s="14">
        <f t="shared" si="75"/>
        <v>0.17005432766745798</v>
      </c>
      <c r="U152" s="14">
        <f t="shared" si="76"/>
        <v>0.81025077203178164</v>
      </c>
      <c r="V152" s="14">
        <f t="shared" si="77"/>
        <v>0.68006352948238025</v>
      </c>
      <c r="W152" s="31">
        <f t="shared" si="78"/>
        <v>0.74515715075708089</v>
      </c>
      <c r="X152" s="14" t="b">
        <f t="shared" si="79"/>
        <v>0</v>
      </c>
      <c r="Y152" s="14" t="b">
        <f t="shared" si="80"/>
        <v>0</v>
      </c>
      <c r="Z152" s="14" t="b">
        <f t="shared" si="81"/>
        <v>0</v>
      </c>
      <c r="AA152" s="16"/>
      <c r="AB152" s="13"/>
      <c r="AC152" s="13"/>
      <c r="AD152" s="13"/>
    </row>
    <row r="153" spans="1:30" x14ac:dyDescent="0.25">
      <c r="A153" s="12">
        <v>114</v>
      </c>
      <c r="B153" s="12" t="s">
        <v>267</v>
      </c>
      <c r="C153" s="12" t="s">
        <v>268</v>
      </c>
      <c r="D153" s="12" t="s">
        <v>269</v>
      </c>
      <c r="E153" s="12" t="b">
        <v>1</v>
      </c>
      <c r="F153" s="25">
        <f t="shared" si="66"/>
        <v>17</v>
      </c>
      <c r="G153" s="14">
        <v>4</v>
      </c>
      <c r="H153" s="14">
        <f t="shared" si="67"/>
        <v>9.1495463046339278</v>
      </c>
      <c r="I153" s="14">
        <v>8</v>
      </c>
      <c r="J153" s="14">
        <v>2</v>
      </c>
      <c r="K153" s="14">
        <f t="shared" si="68"/>
        <v>4.3959319928576974</v>
      </c>
      <c r="L153" s="14">
        <v>3</v>
      </c>
      <c r="M153" s="14">
        <f t="shared" si="69"/>
        <v>6</v>
      </c>
      <c r="N153" s="14">
        <f t="shared" si="70"/>
        <v>11</v>
      </c>
      <c r="O153" s="14">
        <f t="shared" si="71"/>
        <v>-1.143693288079241</v>
      </c>
      <c r="P153" s="14">
        <f t="shared" si="72"/>
        <v>-1.4653106642858991</v>
      </c>
      <c r="Q153" s="31">
        <f t="shared" si="73"/>
        <v>-1.30450197618257</v>
      </c>
      <c r="R153" s="31" t="b">
        <f t="shared" si="82"/>
        <v>0</v>
      </c>
      <c r="S153" s="14">
        <f t="shared" si="74"/>
        <v>4.7452566388528794E-2</v>
      </c>
      <c r="T153" s="14">
        <f t="shared" si="75"/>
        <v>0.17005432766745798</v>
      </c>
      <c r="U153" s="14">
        <f t="shared" si="76"/>
        <v>0.82755681631374389</v>
      </c>
      <c r="V153" s="14">
        <f t="shared" si="77"/>
        <v>0.68006352948238025</v>
      </c>
      <c r="W153" s="31">
        <f t="shared" si="78"/>
        <v>0.75381017289806207</v>
      </c>
      <c r="X153" s="14" t="b">
        <f t="shared" si="79"/>
        <v>0</v>
      </c>
      <c r="Y153" s="14" t="b">
        <f t="shared" si="80"/>
        <v>0</v>
      </c>
      <c r="Z153" s="14" t="b">
        <f t="shared" si="81"/>
        <v>0</v>
      </c>
      <c r="AA153" s="16"/>
      <c r="AB153" s="13"/>
      <c r="AC153" s="13"/>
      <c r="AD153" s="13"/>
    </row>
    <row r="154" spans="1:30" x14ac:dyDescent="0.25">
      <c r="A154" s="12">
        <v>150</v>
      </c>
      <c r="B154" s="12" t="s">
        <v>354</v>
      </c>
      <c r="C154" s="12" t="s">
        <v>355</v>
      </c>
      <c r="D154" s="12" t="s">
        <v>108</v>
      </c>
      <c r="E154" s="12"/>
      <c r="F154" s="25">
        <f t="shared" si="66"/>
        <v>8.1999999999999993</v>
      </c>
      <c r="G154" s="14">
        <v>3</v>
      </c>
      <c r="H154" s="14">
        <f t="shared" si="67"/>
        <v>6.8621597284754454</v>
      </c>
      <c r="I154" s="14">
        <v>5</v>
      </c>
      <c r="J154" s="14">
        <v>0.1</v>
      </c>
      <c r="K154" s="14">
        <f t="shared" si="68"/>
        <v>0.21979659964288487</v>
      </c>
      <c r="L154" s="14">
        <v>0.1</v>
      </c>
      <c r="M154" s="14">
        <f t="shared" si="69"/>
        <v>3.1</v>
      </c>
      <c r="N154" s="14">
        <f t="shared" si="70"/>
        <v>5.0999999999999996</v>
      </c>
      <c r="O154" s="14">
        <f t="shared" si="71"/>
        <v>-1.3724319456950891</v>
      </c>
      <c r="P154" s="14">
        <f t="shared" si="72"/>
        <v>-2.1979659964288487</v>
      </c>
      <c r="Q154" s="31">
        <f t="shared" si="73"/>
        <v>-1.7851989710619689</v>
      </c>
      <c r="R154" s="31" t="b">
        <f t="shared" si="82"/>
        <v>0</v>
      </c>
      <c r="S154" s="14">
        <f t="shared" si="74"/>
        <v>0.18269517397857271</v>
      </c>
      <c r="T154" s="14">
        <f t="shared" si="75"/>
        <v>3.0242228414863348E-2</v>
      </c>
      <c r="U154" s="14">
        <f t="shared" si="76"/>
        <v>0.66906720898978422</v>
      </c>
      <c r="V154" s="14">
        <f t="shared" si="77"/>
        <v>0.86194175137428497</v>
      </c>
      <c r="W154" s="31">
        <f t="shared" si="78"/>
        <v>0.76550448018203454</v>
      </c>
      <c r="X154" s="14" t="b">
        <f t="shared" si="79"/>
        <v>0</v>
      </c>
      <c r="Y154" s="14" t="b">
        <f t="shared" si="80"/>
        <v>0</v>
      </c>
      <c r="Z154" s="14" t="b">
        <f t="shared" si="81"/>
        <v>0</v>
      </c>
      <c r="AA154" s="16"/>
      <c r="AB154" s="13"/>
      <c r="AC154" s="13"/>
      <c r="AD154" s="13"/>
    </row>
    <row r="155" spans="1:30" x14ac:dyDescent="0.25">
      <c r="A155" s="12">
        <v>57</v>
      </c>
      <c r="B155" s="12" t="s">
        <v>144</v>
      </c>
      <c r="C155" s="12" t="s">
        <v>145</v>
      </c>
      <c r="D155" s="12" t="s">
        <v>146</v>
      </c>
      <c r="E155" s="12"/>
      <c r="F155" s="25">
        <f t="shared" si="66"/>
        <v>33</v>
      </c>
      <c r="G155" s="14">
        <v>5</v>
      </c>
      <c r="H155" s="14">
        <f t="shared" si="67"/>
        <v>11.43693288079241</v>
      </c>
      <c r="I155" s="14">
        <v>10</v>
      </c>
      <c r="J155" s="14">
        <v>5</v>
      </c>
      <c r="K155" s="14">
        <f t="shared" si="68"/>
        <v>10.989829982144244</v>
      </c>
      <c r="L155" s="14">
        <v>13</v>
      </c>
      <c r="M155" s="14">
        <f t="shared" si="69"/>
        <v>10</v>
      </c>
      <c r="N155" s="14">
        <f t="shared" si="70"/>
        <v>23</v>
      </c>
      <c r="O155" s="14">
        <f t="shared" si="71"/>
        <v>-1.143693288079241</v>
      </c>
      <c r="P155" s="14">
        <f t="shared" si="72"/>
        <v>1.1829118395026843</v>
      </c>
      <c r="Q155" s="31">
        <f t="shared" si="73"/>
        <v>1.9609275711721663E-2</v>
      </c>
      <c r="R155" s="31" t="b">
        <f t="shared" si="82"/>
        <v>0</v>
      </c>
      <c r="S155" s="14">
        <f t="shared" si="74"/>
        <v>5.9353968827053905E-2</v>
      </c>
      <c r="T155" s="14">
        <f t="shared" si="75"/>
        <v>0.10482465804670937</v>
      </c>
      <c r="U155" s="14">
        <f t="shared" si="76"/>
        <v>0.80751994784540571</v>
      </c>
      <c r="V155" s="14">
        <f t="shared" si="77"/>
        <v>0.74611492378566791</v>
      </c>
      <c r="W155" s="31">
        <f t="shared" si="78"/>
        <v>0.77681743581553686</v>
      </c>
      <c r="X155" s="14" t="b">
        <f t="shared" si="79"/>
        <v>0</v>
      </c>
      <c r="Y155" s="14" t="b">
        <f t="shared" si="80"/>
        <v>0</v>
      </c>
      <c r="Z155" s="14" t="b">
        <f t="shared" si="81"/>
        <v>0</v>
      </c>
      <c r="AA155" s="16"/>
      <c r="AB155" s="13"/>
      <c r="AC155" s="13"/>
      <c r="AD155" s="13"/>
    </row>
    <row r="156" spans="1:30" x14ac:dyDescent="0.25">
      <c r="A156" s="12">
        <v>91</v>
      </c>
      <c r="B156" s="12" t="s">
        <v>216</v>
      </c>
      <c r="C156" s="12" t="s">
        <v>217</v>
      </c>
      <c r="D156" s="12" t="s">
        <v>218</v>
      </c>
      <c r="E156" s="12"/>
      <c r="F156" s="25">
        <f t="shared" si="66"/>
        <v>20</v>
      </c>
      <c r="G156" s="14">
        <v>2</v>
      </c>
      <c r="H156" s="14">
        <f t="shared" si="67"/>
        <v>4.5747731523169639</v>
      </c>
      <c r="I156" s="14">
        <v>6</v>
      </c>
      <c r="J156" s="14">
        <v>4</v>
      </c>
      <c r="K156" s="14">
        <f t="shared" si="68"/>
        <v>8.7918639857153948</v>
      </c>
      <c r="L156" s="14">
        <v>8</v>
      </c>
      <c r="M156" s="14">
        <f t="shared" si="69"/>
        <v>6</v>
      </c>
      <c r="N156" s="14">
        <f t="shared" si="70"/>
        <v>14</v>
      </c>
      <c r="O156" s="14">
        <f t="shared" si="71"/>
        <v>1.3115404415104623</v>
      </c>
      <c r="P156" s="14">
        <f t="shared" si="72"/>
        <v>-1.0989829982144244</v>
      </c>
      <c r="Q156" s="31">
        <f t="shared" si="73"/>
        <v>0.10627872164801899</v>
      </c>
      <c r="R156" s="31" t="b">
        <f t="shared" si="82"/>
        <v>0</v>
      </c>
      <c r="S156" s="14">
        <f t="shared" si="74"/>
        <v>0.11539223586441949</v>
      </c>
      <c r="T156" s="14">
        <f t="shared" si="75"/>
        <v>2.3570809775264934E-2</v>
      </c>
      <c r="U156" s="14">
        <f t="shared" si="76"/>
        <v>0.73408673429856508</v>
      </c>
      <c r="V156" s="14">
        <f t="shared" si="77"/>
        <v>0.87798200628290135</v>
      </c>
      <c r="W156" s="31">
        <f t="shared" si="78"/>
        <v>0.80603437029073322</v>
      </c>
      <c r="X156" s="14" t="b">
        <f t="shared" si="79"/>
        <v>0</v>
      </c>
      <c r="Y156" s="14" t="b">
        <f t="shared" si="80"/>
        <v>0</v>
      </c>
      <c r="Z156" s="14" t="b">
        <f t="shared" si="81"/>
        <v>0</v>
      </c>
      <c r="AA156" s="16"/>
      <c r="AB156" s="13"/>
      <c r="AC156" s="13"/>
      <c r="AD156" s="13"/>
    </row>
    <row r="157" spans="1:30" x14ac:dyDescent="0.25">
      <c r="A157" s="12">
        <v>2</v>
      </c>
      <c r="B157" s="12" t="s">
        <v>8</v>
      </c>
      <c r="C157" s="12" t="s">
        <v>9</v>
      </c>
      <c r="D157" s="12" t="s">
        <v>10</v>
      </c>
      <c r="E157" s="12"/>
      <c r="F157" s="25">
        <f t="shared" si="66"/>
        <v>407</v>
      </c>
      <c r="G157" s="14">
        <v>51</v>
      </c>
      <c r="H157" s="14">
        <f t="shared" si="67"/>
        <v>116.65671538408257</v>
      </c>
      <c r="I157" s="14">
        <v>112</v>
      </c>
      <c r="J157" s="14">
        <v>78</v>
      </c>
      <c r="K157" s="14">
        <f t="shared" si="68"/>
        <v>171.4413477214502</v>
      </c>
      <c r="L157" s="14">
        <v>166</v>
      </c>
      <c r="M157" s="14">
        <f t="shared" si="69"/>
        <v>129</v>
      </c>
      <c r="N157" s="14">
        <f t="shared" si="70"/>
        <v>278</v>
      </c>
      <c r="O157" s="14">
        <f t="shared" si="71"/>
        <v>-1.0415778159293088</v>
      </c>
      <c r="P157" s="14">
        <f t="shared" si="72"/>
        <v>-1.0327792031412664</v>
      </c>
      <c r="Q157" s="31">
        <f t="shared" si="73"/>
        <v>-1.0371785095352877</v>
      </c>
      <c r="R157" s="31" t="b">
        <f t="shared" si="82"/>
        <v>0</v>
      </c>
      <c r="S157" s="14">
        <f t="shared" si="74"/>
        <v>5.992416077060625E-2</v>
      </c>
      <c r="T157" s="14">
        <f t="shared" si="75"/>
        <v>5.8464686502702534E-2</v>
      </c>
      <c r="U157" s="14">
        <f t="shared" si="76"/>
        <v>0.80661584764983163</v>
      </c>
      <c r="V157" s="14">
        <f t="shared" si="77"/>
        <v>0.80893923055782846</v>
      </c>
      <c r="W157" s="31">
        <f t="shared" si="78"/>
        <v>0.80777753910382999</v>
      </c>
      <c r="X157" s="14" t="b">
        <f t="shared" si="79"/>
        <v>0</v>
      </c>
      <c r="Y157" s="14" t="b">
        <f t="shared" si="80"/>
        <v>0</v>
      </c>
      <c r="Z157" s="14" t="b">
        <f t="shared" si="81"/>
        <v>0</v>
      </c>
      <c r="AA157" s="16"/>
      <c r="AB157" s="13"/>
      <c r="AC157" s="13"/>
      <c r="AD157" s="13"/>
    </row>
    <row r="158" spans="1:30" x14ac:dyDescent="0.25">
      <c r="A158" s="12">
        <v>123</v>
      </c>
      <c r="B158" s="12" t="s">
        <v>290</v>
      </c>
      <c r="C158" s="12" t="s">
        <v>291</v>
      </c>
      <c r="D158" s="12" t="s">
        <v>167</v>
      </c>
      <c r="E158" s="12"/>
      <c r="F158" s="25">
        <f t="shared" si="66"/>
        <v>11</v>
      </c>
      <c r="G158" s="14">
        <v>2</v>
      </c>
      <c r="H158" s="14">
        <f t="shared" si="67"/>
        <v>4.5747731523169639</v>
      </c>
      <c r="I158" s="14">
        <v>6</v>
      </c>
      <c r="J158" s="14">
        <v>1</v>
      </c>
      <c r="K158" s="14">
        <f t="shared" si="68"/>
        <v>2.1979659964288487</v>
      </c>
      <c r="L158" s="14">
        <v>2</v>
      </c>
      <c r="M158" s="14">
        <f t="shared" si="69"/>
        <v>3</v>
      </c>
      <c r="N158" s="14">
        <f t="shared" si="70"/>
        <v>8</v>
      </c>
      <c r="O158" s="14">
        <f t="shared" si="71"/>
        <v>1.3115404415104623</v>
      </c>
      <c r="P158" s="14">
        <f t="shared" si="72"/>
        <v>-1.0989829982144244</v>
      </c>
      <c r="Q158" s="31">
        <f t="shared" si="73"/>
        <v>0.10627872164801899</v>
      </c>
      <c r="R158" s="31" t="b">
        <f t="shared" si="82"/>
        <v>0</v>
      </c>
      <c r="S158" s="14">
        <f t="shared" si="74"/>
        <v>0.11539223586441949</v>
      </c>
      <c r="T158" s="14">
        <f t="shared" si="75"/>
        <v>5.8796689554583281E-3</v>
      </c>
      <c r="U158" s="14">
        <f t="shared" si="76"/>
        <v>0.73408673429856508</v>
      </c>
      <c r="V158" s="14">
        <f t="shared" si="77"/>
        <v>0.93887891136218549</v>
      </c>
      <c r="W158" s="31">
        <f t="shared" si="78"/>
        <v>0.83648282283037534</v>
      </c>
      <c r="X158" s="14" t="b">
        <f t="shared" si="79"/>
        <v>0</v>
      </c>
      <c r="Y158" s="14" t="b">
        <f t="shared" si="80"/>
        <v>0</v>
      </c>
      <c r="Z158" s="14" t="b">
        <f t="shared" si="81"/>
        <v>0</v>
      </c>
      <c r="AA158" s="16"/>
      <c r="AB158" s="13"/>
      <c r="AC158" s="13"/>
      <c r="AD158" s="13"/>
    </row>
    <row r="159" spans="1:30" x14ac:dyDescent="0.25">
      <c r="A159" s="12">
        <v>84</v>
      </c>
      <c r="B159" s="12" t="s">
        <v>201</v>
      </c>
      <c r="C159" s="12" t="s">
        <v>202</v>
      </c>
      <c r="D159" s="12" t="s">
        <v>7</v>
      </c>
      <c r="E159" s="12"/>
      <c r="F159" s="25">
        <f t="shared" si="66"/>
        <v>22</v>
      </c>
      <c r="G159" s="14">
        <v>4</v>
      </c>
      <c r="H159" s="14">
        <f t="shared" si="67"/>
        <v>9.1495463046339278</v>
      </c>
      <c r="I159" s="14">
        <v>9</v>
      </c>
      <c r="J159" s="14">
        <v>3</v>
      </c>
      <c r="K159" s="14">
        <f t="shared" si="68"/>
        <v>6.5938979892865461</v>
      </c>
      <c r="L159" s="14">
        <v>6</v>
      </c>
      <c r="M159" s="14">
        <f t="shared" si="69"/>
        <v>7</v>
      </c>
      <c r="N159" s="14">
        <f t="shared" si="70"/>
        <v>15</v>
      </c>
      <c r="O159" s="14">
        <f t="shared" si="71"/>
        <v>-1.0166162560704364</v>
      </c>
      <c r="P159" s="14">
        <f t="shared" si="72"/>
        <v>-1.0989829982144244</v>
      </c>
      <c r="Q159" s="31">
        <f t="shared" si="73"/>
        <v>-1.0577996271424304</v>
      </c>
      <c r="R159" s="31" t="b">
        <f t="shared" si="82"/>
        <v>0</v>
      </c>
      <c r="S159" s="14">
        <f t="shared" si="74"/>
        <v>7.5254269177094102E-4</v>
      </c>
      <c r="T159" s="14">
        <f t="shared" si="75"/>
        <v>1.7665054620010778E-2</v>
      </c>
      <c r="U159" s="14">
        <f t="shared" si="76"/>
        <v>0.97811476750664439</v>
      </c>
      <c r="V159" s="14">
        <f t="shared" si="77"/>
        <v>0.89426459832222738</v>
      </c>
      <c r="W159" s="31">
        <f t="shared" si="78"/>
        <v>0.93618968291443583</v>
      </c>
      <c r="X159" s="14" t="b">
        <f t="shared" si="79"/>
        <v>0</v>
      </c>
      <c r="Y159" s="14" t="b">
        <f t="shared" si="80"/>
        <v>0</v>
      </c>
      <c r="Z159" s="14" t="b">
        <f t="shared" si="81"/>
        <v>0</v>
      </c>
      <c r="AA159" s="16"/>
      <c r="AB159" s="13"/>
      <c r="AC159" s="13"/>
      <c r="AD159" s="13"/>
    </row>
    <row r="160" spans="1:30" x14ac:dyDescent="0.25">
      <c r="A160" s="12">
        <v>41.1</v>
      </c>
      <c r="B160" s="12" t="s">
        <v>106</v>
      </c>
      <c r="C160" s="12" t="s">
        <v>107</v>
      </c>
      <c r="D160" s="12" t="s">
        <v>108</v>
      </c>
      <c r="E160" s="12" t="b">
        <v>1</v>
      </c>
      <c r="F160" s="25">
        <f t="shared" si="66"/>
        <v>45</v>
      </c>
      <c r="G160" s="14">
        <v>11</v>
      </c>
      <c r="H160" s="14">
        <f t="shared" si="67"/>
        <v>25.161252337743299</v>
      </c>
      <c r="I160" s="14">
        <v>25</v>
      </c>
      <c r="J160" s="14">
        <v>3</v>
      </c>
      <c r="K160" s="14">
        <f t="shared" si="68"/>
        <v>6.5938979892865461</v>
      </c>
      <c r="L160" s="14">
        <v>6</v>
      </c>
      <c r="M160" s="14">
        <f t="shared" si="69"/>
        <v>14</v>
      </c>
      <c r="N160" s="14">
        <f t="shared" si="70"/>
        <v>31</v>
      </c>
      <c r="O160" s="14">
        <f t="shared" si="71"/>
        <v>-1.006450093509732</v>
      </c>
      <c r="P160" s="14">
        <f t="shared" si="72"/>
        <v>-1.0989829982144244</v>
      </c>
      <c r="Q160" s="31">
        <f t="shared" si="73"/>
        <v>-1.0527165458620782</v>
      </c>
      <c r="R160" s="31" t="b">
        <f t="shared" si="82"/>
        <v>0</v>
      </c>
      <c r="S160" s="14">
        <f t="shared" si="74"/>
        <v>3.1791834044270217E-4</v>
      </c>
      <c r="T160" s="14">
        <f t="shared" si="75"/>
        <v>1.7665054620010778E-2</v>
      </c>
      <c r="U160" s="14">
        <f t="shared" si="76"/>
        <v>0.98577426082920772</v>
      </c>
      <c r="V160" s="14">
        <f t="shared" si="77"/>
        <v>0.89426459832222738</v>
      </c>
      <c r="W160" s="31">
        <f t="shared" si="78"/>
        <v>0.9400194295757176</v>
      </c>
      <c r="X160" s="14" t="b">
        <f t="shared" si="79"/>
        <v>0</v>
      </c>
      <c r="Y160" s="14" t="b">
        <f t="shared" si="80"/>
        <v>0</v>
      </c>
      <c r="Z160" s="14" t="b">
        <f t="shared" si="81"/>
        <v>0</v>
      </c>
      <c r="AA160" s="16"/>
      <c r="AB160" s="13"/>
      <c r="AC160" s="13"/>
      <c r="AD160" s="13"/>
    </row>
    <row r="161" spans="6:30" x14ac:dyDescent="0.25">
      <c r="F161" s="30"/>
      <c r="G161" s="13"/>
      <c r="H161" s="13"/>
      <c r="I161" s="13"/>
      <c r="J161" s="13"/>
      <c r="K161" s="13"/>
      <c r="L161" s="13"/>
      <c r="M161" s="13"/>
      <c r="N161" s="13"/>
      <c r="O161" s="14"/>
      <c r="P161" s="14"/>
      <c r="Q161" s="31"/>
      <c r="R161" s="31"/>
      <c r="S161" s="13"/>
      <c r="T161" s="13"/>
      <c r="U161" s="13"/>
      <c r="V161" s="13"/>
      <c r="W161" s="32"/>
      <c r="X161" s="13"/>
      <c r="Y161" s="13"/>
      <c r="Z161" s="13"/>
      <c r="AA161" s="17"/>
      <c r="AB161" s="13"/>
      <c r="AC161" s="13"/>
      <c r="AD161" s="13"/>
    </row>
  </sheetData>
  <sortState ref="A2:AA160">
    <sortCondition descending="1" ref="R2:R160"/>
    <sortCondition ref="W2:W16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tabSelected="1" topLeftCell="A10" zoomScale="70" zoomScaleNormal="70" workbookViewId="0">
      <selection activeCell="B16" sqref="B16"/>
    </sheetView>
  </sheetViews>
  <sheetFormatPr defaultRowHeight="15" x14ac:dyDescent="0.25"/>
  <cols>
    <col min="2" max="2" width="102.7109375" customWidth="1"/>
    <col min="3" max="3" width="15.28515625" customWidth="1"/>
    <col min="6" max="6" width="9.140625" style="6"/>
    <col min="7" max="7" width="6.7109375" customWidth="1"/>
    <col min="8" max="8" width="6.28515625" customWidth="1"/>
    <col min="9" max="10" width="6.85546875" customWidth="1"/>
    <col min="11" max="11" width="7.7109375" customWidth="1"/>
    <col min="12" max="12" width="7.140625" customWidth="1"/>
    <col min="13" max="14" width="11.42578125" customWidth="1"/>
    <col min="15" max="16" width="9.42578125" customWidth="1"/>
    <col min="17" max="17" width="13.28515625" customWidth="1"/>
  </cols>
  <sheetData>
    <row r="1" spans="1:24" ht="31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5" t="s">
        <v>492</v>
      </c>
      <c r="G1" s="3" t="s">
        <v>486</v>
      </c>
      <c r="H1" s="1" t="s">
        <v>487</v>
      </c>
      <c r="I1" s="1" t="s">
        <v>484</v>
      </c>
      <c r="J1" s="1" t="s">
        <v>489</v>
      </c>
      <c r="K1" s="1" t="s">
        <v>488</v>
      </c>
      <c r="L1" s="1" t="s">
        <v>485</v>
      </c>
      <c r="M1" s="1" t="s">
        <v>490</v>
      </c>
      <c r="N1" s="1" t="s">
        <v>491</v>
      </c>
      <c r="O1" s="9" t="s">
        <v>493</v>
      </c>
      <c r="P1" s="9" t="s">
        <v>494</v>
      </c>
      <c r="Q1" s="9" t="s">
        <v>495</v>
      </c>
      <c r="R1" s="9" t="s">
        <v>496</v>
      </c>
      <c r="S1" s="9" t="s">
        <v>497</v>
      </c>
      <c r="T1" s="9" t="s">
        <v>498</v>
      </c>
      <c r="U1" s="9" t="s">
        <v>499</v>
      </c>
    </row>
    <row r="2" spans="1:24" x14ac:dyDescent="0.25">
      <c r="A2">
        <v>10</v>
      </c>
      <c r="B2" s="10" t="s">
        <v>29</v>
      </c>
      <c r="C2" t="s">
        <v>500</v>
      </c>
      <c r="D2" t="s">
        <v>31</v>
      </c>
      <c r="E2" t="b">
        <v>1</v>
      </c>
      <c r="F2" s="6">
        <f t="shared" ref="F2:F65" si="0">SUM(G2,I2,J2,L2)</f>
        <v>184</v>
      </c>
      <c r="G2">
        <v>1</v>
      </c>
      <c r="H2">
        <f t="shared" ref="H2:H65" si="1">G2*SUM(I:I)/SUM(G:G)</f>
        <v>2.3361633313119148</v>
      </c>
      <c r="I2">
        <v>73</v>
      </c>
      <c r="J2">
        <v>5</v>
      </c>
      <c r="K2">
        <f t="shared" ref="K2:K65" si="2">J2*SUM(L:L)/SUM(J:J)</f>
        <v>11.094676777535849</v>
      </c>
      <c r="L2">
        <v>105</v>
      </c>
      <c r="M2" s="7">
        <f>IF((I2&lt;H2),(-H2/I2),I2/H2)</f>
        <v>31.247815176948919</v>
      </c>
      <c r="N2" s="7">
        <f t="shared" ref="N2:N65" si="3">IF((L2&lt;K2),(-K2/L2),L2/K2)</f>
        <v>9.4639981051634319</v>
      </c>
      <c r="O2">
        <f t="shared" ref="O2:O33" si="4">2*((G2*LN(G2)+I2*LN(I2)+(SUM(G:G)-G2)*LN(SUM(G:G)-G2)+(SUM(I:I)-I2)*LN(SUM(I:I)-I2)+(SUM(I:I,G:G))*LN(SUM(I:I,G:G)))-(SUM(G:G)*LN(SUM(G:G))+SUM(I:I)*LN(SUM(I:I))+(G2+I2)*LN(G2+I2)+(SUM(I:I,G:G)-G2-I2)*LN(SUM(I:I,G:G)-G2-I2)))</f>
        <v>44.273610583273694</v>
      </c>
      <c r="P2">
        <f t="shared" ref="P2:P65" si="5">2*((J2*LN(J2)+L2*LN(L2)+(SUM(J:J)-J2)*LN(SUM(J:J)-J2)+(SUM(L:L)-L2)*LN(SUM(L:L)-L2)+(SUM(L:L,J:J))*LN(SUM(L:L,J:J)))-(SUM(J:J)*LN(SUM(J:J))+SUM(L:L)*LN(SUM(L:L))+(J2+L2)*LN(J2+L2)+(SUM(L:L,J:J)-J2-L2)*LN(SUM(L:L,J:J)-J2-L2)))</f>
        <v>50.083235262398375</v>
      </c>
      <c r="Q2" s="4">
        <f t="shared" ref="Q2:Q65" si="6">CHIDIST(O2,1)</f>
        <v>2.8553960961746018E-11</v>
      </c>
      <c r="R2" s="4">
        <f t="shared" ref="R2:R65" si="7">CHIDIST(P2,1)</f>
        <v>1.4736062250421319E-12</v>
      </c>
      <c r="S2" t="b">
        <f t="shared" ref="S2:S65" si="8">AND(M2&gt;0,Q2&lt;0.001)</f>
        <v>1</v>
      </c>
      <c r="T2" t="b">
        <f t="shared" ref="T2:T65" si="9">AND(N2&gt;0,R2&lt;0.001)</f>
        <v>1</v>
      </c>
      <c r="U2" t="b">
        <f t="shared" ref="U2:U65" si="10">OR(S2=TRUE,T2=TRUE)</f>
        <v>1</v>
      </c>
      <c r="W2" t="s">
        <v>500</v>
      </c>
      <c r="X2" t="s">
        <v>501</v>
      </c>
    </row>
    <row r="3" spans="1:24" x14ac:dyDescent="0.25">
      <c r="A3">
        <v>9</v>
      </c>
      <c r="B3" t="s">
        <v>27</v>
      </c>
      <c r="C3" t="s">
        <v>788</v>
      </c>
      <c r="D3" t="s">
        <v>28</v>
      </c>
      <c r="F3" s="6">
        <f t="shared" si="0"/>
        <v>192</v>
      </c>
      <c r="G3">
        <v>8</v>
      </c>
      <c r="H3">
        <f t="shared" si="1"/>
        <v>18.689306650495318</v>
      </c>
      <c r="I3">
        <v>102</v>
      </c>
      <c r="J3">
        <v>7</v>
      </c>
      <c r="K3">
        <f t="shared" si="2"/>
        <v>15.53254748855019</v>
      </c>
      <c r="L3">
        <v>75</v>
      </c>
      <c r="M3" s="7">
        <f t="shared" ref="M3:M65" si="11">IF((I3&lt;H3),(-H3/I3),I3/H3)</f>
        <v>5.4576663493986128</v>
      </c>
      <c r="N3" s="7">
        <f t="shared" si="3"/>
        <v>4.8285704618180771</v>
      </c>
      <c r="O3">
        <f t="shared" si="4"/>
        <v>35.236213338735979</v>
      </c>
      <c r="P3">
        <f t="shared" si="5"/>
        <v>24.712194503314095</v>
      </c>
      <c r="Q3" s="4">
        <f t="shared" si="6"/>
        <v>2.9204220271417455E-9</v>
      </c>
      <c r="R3" s="4">
        <f t="shared" si="7"/>
        <v>6.6561688696030495E-7</v>
      </c>
      <c r="S3" t="b">
        <f t="shared" si="8"/>
        <v>1</v>
      </c>
      <c r="T3" t="b">
        <f t="shared" si="9"/>
        <v>1</v>
      </c>
      <c r="U3" t="b">
        <f t="shared" si="10"/>
        <v>1</v>
      </c>
      <c r="W3" t="s">
        <v>502</v>
      </c>
      <c r="X3" t="s">
        <v>503</v>
      </c>
    </row>
    <row r="4" spans="1:24" x14ac:dyDescent="0.25">
      <c r="A4">
        <v>24</v>
      </c>
      <c r="B4" t="s">
        <v>63</v>
      </c>
      <c r="C4" t="s">
        <v>504</v>
      </c>
      <c r="D4" t="s">
        <v>64</v>
      </c>
      <c r="F4" s="6">
        <f t="shared" si="0"/>
        <v>88</v>
      </c>
      <c r="G4">
        <v>4</v>
      </c>
      <c r="H4">
        <f t="shared" si="1"/>
        <v>9.3446533252476591</v>
      </c>
      <c r="I4">
        <v>64</v>
      </c>
      <c r="J4">
        <v>3</v>
      </c>
      <c r="K4">
        <f t="shared" si="2"/>
        <v>6.6568060665215087</v>
      </c>
      <c r="L4">
        <v>17</v>
      </c>
      <c r="M4" s="7">
        <f t="shared" si="11"/>
        <v>6.8488362031668863</v>
      </c>
      <c r="N4" s="7">
        <f t="shared" si="3"/>
        <v>2.5537772664726721</v>
      </c>
      <c r="O4">
        <f t="shared" si="4"/>
        <v>25.082078683219152</v>
      </c>
      <c r="P4">
        <f t="shared" si="5"/>
        <v>2.7660211551992688</v>
      </c>
      <c r="Q4" s="4">
        <f t="shared" si="6"/>
        <v>5.4941102174015321E-7</v>
      </c>
      <c r="R4" s="4">
        <f t="shared" si="7"/>
        <v>9.6285227104711518E-2</v>
      </c>
      <c r="S4" t="b">
        <f t="shared" si="8"/>
        <v>1</v>
      </c>
      <c r="T4" t="b">
        <f t="shared" si="9"/>
        <v>0</v>
      </c>
      <c r="U4" t="b">
        <f t="shared" si="10"/>
        <v>1</v>
      </c>
      <c r="W4" t="s">
        <v>504</v>
      </c>
      <c r="X4" t="s">
        <v>503</v>
      </c>
    </row>
    <row r="5" spans="1:24" x14ac:dyDescent="0.25">
      <c r="A5">
        <v>21</v>
      </c>
      <c r="B5" s="11" t="s">
        <v>54</v>
      </c>
      <c r="C5" t="s">
        <v>505</v>
      </c>
      <c r="D5" t="s">
        <v>56</v>
      </c>
      <c r="F5" s="6">
        <f t="shared" si="0"/>
        <v>101.1</v>
      </c>
      <c r="G5">
        <v>3</v>
      </c>
      <c r="H5">
        <f t="shared" si="1"/>
        <v>7.0084899939357452</v>
      </c>
      <c r="I5">
        <v>58</v>
      </c>
      <c r="J5">
        <v>0.1</v>
      </c>
      <c r="K5">
        <f t="shared" si="2"/>
        <v>0.22189353555071697</v>
      </c>
      <c r="L5">
        <v>40</v>
      </c>
      <c r="M5" s="7">
        <f t="shared" si="11"/>
        <v>8.2756770788266536</v>
      </c>
      <c r="N5" s="7">
        <f t="shared" si="3"/>
        <v>180.26663057454155</v>
      </c>
      <c r="O5">
        <f t="shared" si="4"/>
        <v>24.864657078316668</v>
      </c>
      <c r="P5">
        <f t="shared" si="5"/>
        <v>28.764730221882928</v>
      </c>
      <c r="Q5" s="4">
        <f t="shared" si="6"/>
        <v>6.1499658589158893E-7</v>
      </c>
      <c r="R5" s="4">
        <f t="shared" si="7"/>
        <v>8.1725951017239696E-8</v>
      </c>
      <c r="S5" t="b">
        <f t="shared" si="8"/>
        <v>1</v>
      </c>
      <c r="T5" t="b">
        <f t="shared" si="9"/>
        <v>1</v>
      </c>
      <c r="U5" t="b">
        <f t="shared" si="10"/>
        <v>1</v>
      </c>
      <c r="W5" t="s">
        <v>505</v>
      </c>
      <c r="X5" t="s">
        <v>503</v>
      </c>
    </row>
    <row r="6" spans="1:24" x14ac:dyDescent="0.25">
      <c r="A6">
        <v>23</v>
      </c>
      <c r="B6" s="11" t="s">
        <v>60</v>
      </c>
      <c r="C6" t="s">
        <v>506</v>
      </c>
      <c r="D6" t="s">
        <v>62</v>
      </c>
      <c r="E6" t="b">
        <v>1</v>
      </c>
      <c r="F6" s="6">
        <f t="shared" si="0"/>
        <v>142</v>
      </c>
      <c r="G6">
        <v>5</v>
      </c>
      <c r="H6">
        <f t="shared" si="1"/>
        <v>11.680816656559573</v>
      </c>
      <c r="I6">
        <v>61</v>
      </c>
      <c r="J6">
        <v>9</v>
      </c>
      <c r="K6">
        <f t="shared" si="2"/>
        <v>19.970418199564527</v>
      </c>
      <c r="L6">
        <v>67</v>
      </c>
      <c r="M6" s="7">
        <f t="shared" si="11"/>
        <v>5.2222376049147519</v>
      </c>
      <c r="N6" s="7">
        <f t="shared" si="3"/>
        <v>3.3549622912484125</v>
      </c>
      <c r="O6">
        <f t="shared" si="4"/>
        <v>20.317500672652386</v>
      </c>
      <c r="P6">
        <f t="shared" si="5"/>
        <v>15.837611477822065</v>
      </c>
      <c r="Q6" s="4">
        <f t="shared" si="6"/>
        <v>6.5597836102166565E-6</v>
      </c>
      <c r="R6" s="4">
        <f t="shared" si="7"/>
        <v>6.901689868163069E-5</v>
      </c>
      <c r="S6" t="b">
        <f t="shared" si="8"/>
        <v>1</v>
      </c>
      <c r="T6" t="b">
        <f t="shared" si="9"/>
        <v>1</v>
      </c>
      <c r="U6" t="b">
        <f t="shared" si="10"/>
        <v>1</v>
      </c>
      <c r="W6" t="s">
        <v>506</v>
      </c>
      <c r="X6" t="s">
        <v>501</v>
      </c>
    </row>
    <row r="7" spans="1:24" x14ac:dyDescent="0.25">
      <c r="A7">
        <v>39</v>
      </c>
      <c r="B7" s="11" t="s">
        <v>101</v>
      </c>
      <c r="C7" t="s">
        <v>507</v>
      </c>
      <c r="D7" t="s">
        <v>103</v>
      </c>
      <c r="F7" s="6">
        <f t="shared" si="0"/>
        <v>53.2</v>
      </c>
      <c r="G7">
        <v>0.1</v>
      </c>
      <c r="H7">
        <f t="shared" si="1"/>
        <v>0.23361633313119151</v>
      </c>
      <c r="I7">
        <v>24</v>
      </c>
      <c r="J7">
        <v>0.1</v>
      </c>
      <c r="K7">
        <f t="shared" si="2"/>
        <v>0.22189353555071697</v>
      </c>
      <c r="L7">
        <v>29</v>
      </c>
      <c r="M7" s="7">
        <f t="shared" si="11"/>
        <v>102.73254304750328</v>
      </c>
      <c r="N7" s="7">
        <f t="shared" si="3"/>
        <v>130.69330716654264</v>
      </c>
      <c r="O7">
        <f t="shared" si="4"/>
        <v>16.096397355460795</v>
      </c>
      <c r="P7">
        <f t="shared" si="5"/>
        <v>20.564375116868177</v>
      </c>
      <c r="Q7" s="4">
        <f t="shared" si="6"/>
        <v>6.0198446001773743E-5</v>
      </c>
      <c r="R7" s="4">
        <f t="shared" si="7"/>
        <v>5.7659176895187969E-6</v>
      </c>
      <c r="S7" t="b">
        <f t="shared" si="8"/>
        <v>1</v>
      </c>
      <c r="T7" t="b">
        <f t="shared" si="9"/>
        <v>1</v>
      </c>
      <c r="U7" t="b">
        <f t="shared" si="10"/>
        <v>1</v>
      </c>
      <c r="W7" t="s">
        <v>507</v>
      </c>
      <c r="X7" t="s">
        <v>503</v>
      </c>
    </row>
    <row r="8" spans="1:24" x14ac:dyDescent="0.25">
      <c r="A8">
        <v>12</v>
      </c>
      <c r="B8" t="s">
        <v>35</v>
      </c>
      <c r="C8" t="s">
        <v>789</v>
      </c>
      <c r="D8" t="s">
        <v>28</v>
      </c>
      <c r="F8" s="6">
        <f t="shared" si="0"/>
        <v>161</v>
      </c>
      <c r="G8">
        <v>8</v>
      </c>
      <c r="H8">
        <f t="shared" si="1"/>
        <v>18.689306650495318</v>
      </c>
      <c r="I8">
        <v>66</v>
      </c>
      <c r="J8">
        <v>10</v>
      </c>
      <c r="K8">
        <f t="shared" si="2"/>
        <v>22.189353555071698</v>
      </c>
      <c r="L8">
        <v>77</v>
      </c>
      <c r="M8" s="7">
        <f t="shared" si="11"/>
        <v>3.5314311672579262</v>
      </c>
      <c r="N8" s="7">
        <f t="shared" si="3"/>
        <v>3.4701326385599249</v>
      </c>
      <c r="O8">
        <f t="shared" si="4"/>
        <v>15.810198636871064</v>
      </c>
      <c r="P8">
        <f t="shared" si="5"/>
        <v>18.92387373856036</v>
      </c>
      <c r="Q8" s="4">
        <f t="shared" si="6"/>
        <v>7.0024047908163052E-5</v>
      </c>
      <c r="R8" s="4">
        <f t="shared" si="7"/>
        <v>1.360395380496135E-5</v>
      </c>
      <c r="S8" t="b">
        <f t="shared" si="8"/>
        <v>1</v>
      </c>
      <c r="T8" t="b">
        <f t="shared" si="9"/>
        <v>1</v>
      </c>
      <c r="U8" t="b">
        <f t="shared" si="10"/>
        <v>1</v>
      </c>
      <c r="W8" t="s">
        <v>508</v>
      </c>
      <c r="X8" t="s">
        <v>503</v>
      </c>
    </row>
    <row r="9" spans="1:24" x14ac:dyDescent="0.25">
      <c r="A9">
        <v>37.1</v>
      </c>
      <c r="B9" t="s">
        <v>96</v>
      </c>
      <c r="C9" t="s">
        <v>509</v>
      </c>
      <c r="D9" t="s">
        <v>59</v>
      </c>
      <c r="E9" t="b">
        <v>1</v>
      </c>
      <c r="F9" s="6">
        <f t="shared" si="0"/>
        <v>44.1</v>
      </c>
      <c r="G9">
        <v>0.1</v>
      </c>
      <c r="H9">
        <f t="shared" si="1"/>
        <v>0.23361633313119151</v>
      </c>
      <c r="I9">
        <v>23</v>
      </c>
      <c r="J9">
        <v>5</v>
      </c>
      <c r="K9">
        <f t="shared" si="2"/>
        <v>11.094676777535849</v>
      </c>
      <c r="L9">
        <v>16</v>
      </c>
      <c r="M9" s="7">
        <f t="shared" si="11"/>
        <v>98.452020420523979</v>
      </c>
      <c r="N9" s="7">
        <f t="shared" si="3"/>
        <v>1.4421330445963325</v>
      </c>
      <c r="O9">
        <f t="shared" si="4"/>
        <v>15.388221973436885</v>
      </c>
      <c r="P9">
        <f t="shared" si="5"/>
        <v>0.54506488173501566</v>
      </c>
      <c r="Q9" s="4">
        <f t="shared" si="6"/>
        <v>8.7532191661780008E-5</v>
      </c>
      <c r="R9" s="4">
        <f t="shared" si="7"/>
        <v>0.46034122185631388</v>
      </c>
      <c r="S9" t="b">
        <f t="shared" si="8"/>
        <v>1</v>
      </c>
      <c r="T9" t="b">
        <f t="shared" si="9"/>
        <v>0</v>
      </c>
      <c r="U9" t="b">
        <f t="shared" si="10"/>
        <v>1</v>
      </c>
      <c r="W9" t="s">
        <v>509</v>
      </c>
      <c r="X9" t="s">
        <v>510</v>
      </c>
    </row>
    <row r="10" spans="1:24" x14ac:dyDescent="0.25">
      <c r="A10">
        <v>40</v>
      </c>
      <c r="B10" t="s">
        <v>104</v>
      </c>
      <c r="C10" t="s">
        <v>511</v>
      </c>
      <c r="D10" t="s">
        <v>51</v>
      </c>
      <c r="F10" s="6">
        <f t="shared" si="0"/>
        <v>51</v>
      </c>
      <c r="G10">
        <v>2</v>
      </c>
      <c r="H10">
        <f t="shared" si="1"/>
        <v>4.6723266626238296</v>
      </c>
      <c r="I10">
        <v>35</v>
      </c>
      <c r="J10">
        <v>2</v>
      </c>
      <c r="K10">
        <f t="shared" si="2"/>
        <v>4.4378707110143392</v>
      </c>
      <c r="L10">
        <v>12</v>
      </c>
      <c r="M10" s="7">
        <f t="shared" si="11"/>
        <v>7.4909145972137825</v>
      </c>
      <c r="N10" s="7">
        <f t="shared" si="3"/>
        <v>2.7039994586181235</v>
      </c>
      <c r="O10">
        <f t="shared" si="4"/>
        <v>14.280138243280817</v>
      </c>
      <c r="P10">
        <f t="shared" si="5"/>
        <v>2.1275304970913567</v>
      </c>
      <c r="Q10" s="4">
        <f t="shared" si="6"/>
        <v>1.5751822388189327E-4</v>
      </c>
      <c r="R10" s="4">
        <f t="shared" si="7"/>
        <v>0.14467367245820995</v>
      </c>
      <c r="S10" t="b">
        <f t="shared" si="8"/>
        <v>1</v>
      </c>
      <c r="T10" t="b">
        <f t="shared" si="9"/>
        <v>0</v>
      </c>
      <c r="U10" t="b">
        <f t="shared" si="10"/>
        <v>1</v>
      </c>
      <c r="W10" t="s">
        <v>511</v>
      </c>
      <c r="X10" t="s">
        <v>503</v>
      </c>
    </row>
    <row r="11" spans="1:24" x14ac:dyDescent="0.25">
      <c r="A11">
        <v>29</v>
      </c>
      <c r="B11" t="s">
        <v>76</v>
      </c>
      <c r="C11" t="s">
        <v>790</v>
      </c>
      <c r="D11" t="s">
        <v>51</v>
      </c>
      <c r="F11" s="6">
        <f t="shared" si="0"/>
        <v>70</v>
      </c>
      <c r="G11">
        <v>5</v>
      </c>
      <c r="H11">
        <f t="shared" si="1"/>
        <v>11.680816656559573</v>
      </c>
      <c r="I11">
        <v>47</v>
      </c>
      <c r="J11">
        <v>1</v>
      </c>
      <c r="K11">
        <f t="shared" si="2"/>
        <v>2.2189353555071696</v>
      </c>
      <c r="L11">
        <v>17</v>
      </c>
      <c r="M11" s="7">
        <f t="shared" si="11"/>
        <v>4.0236912693605467</v>
      </c>
      <c r="N11" s="7">
        <f t="shared" si="3"/>
        <v>7.6613317994180168</v>
      </c>
      <c r="O11">
        <f t="shared" si="4"/>
        <v>12.729241280874703</v>
      </c>
      <c r="P11">
        <f t="shared" si="5"/>
        <v>7.2858072604576591</v>
      </c>
      <c r="Q11" s="4">
        <f t="shared" si="6"/>
        <v>3.5998255316909469E-4</v>
      </c>
      <c r="R11" s="4">
        <f t="shared" si="7"/>
        <v>6.9501492312292225E-3</v>
      </c>
      <c r="S11" t="b">
        <f t="shared" si="8"/>
        <v>1</v>
      </c>
      <c r="T11" t="b">
        <f t="shared" si="9"/>
        <v>0</v>
      </c>
      <c r="U11" t="b">
        <f t="shared" si="10"/>
        <v>1</v>
      </c>
      <c r="W11" t="s">
        <v>512</v>
      </c>
      <c r="X11" t="s">
        <v>503</v>
      </c>
    </row>
    <row r="12" spans="1:24" x14ac:dyDescent="0.25">
      <c r="A12">
        <v>36</v>
      </c>
      <c r="B12" s="11" t="s">
        <v>93</v>
      </c>
      <c r="C12" t="s">
        <v>513</v>
      </c>
      <c r="D12" t="s">
        <v>95</v>
      </c>
      <c r="F12" s="6">
        <f t="shared" si="0"/>
        <v>52.1</v>
      </c>
      <c r="G12">
        <v>1</v>
      </c>
      <c r="H12">
        <f t="shared" si="1"/>
        <v>2.3361633313119148</v>
      </c>
      <c r="I12">
        <v>25</v>
      </c>
      <c r="J12">
        <v>0.1</v>
      </c>
      <c r="K12">
        <f t="shared" si="2"/>
        <v>0.22189353555071697</v>
      </c>
      <c r="L12">
        <v>26</v>
      </c>
      <c r="M12" s="7">
        <f t="shared" si="11"/>
        <v>10.70130656744826</v>
      </c>
      <c r="N12" s="7">
        <f t="shared" si="3"/>
        <v>117.17330987345201</v>
      </c>
      <c r="O12">
        <f t="shared" si="4"/>
        <v>11.792589800956193</v>
      </c>
      <c r="P12">
        <f t="shared" si="5"/>
        <v>18.336695388949011</v>
      </c>
      <c r="Q12" s="4">
        <f t="shared" si="6"/>
        <v>5.9466950799173107E-4</v>
      </c>
      <c r="R12" s="4">
        <f t="shared" si="7"/>
        <v>1.8510713509462506E-5</v>
      </c>
      <c r="S12" t="b">
        <f t="shared" si="8"/>
        <v>1</v>
      </c>
      <c r="T12" t="b">
        <f t="shared" si="9"/>
        <v>1</v>
      </c>
      <c r="U12" t="b">
        <f t="shared" si="10"/>
        <v>1</v>
      </c>
      <c r="W12" t="s">
        <v>513</v>
      </c>
      <c r="X12" t="s">
        <v>503</v>
      </c>
    </row>
    <row r="13" spans="1:24" x14ac:dyDescent="0.25">
      <c r="A13">
        <v>58</v>
      </c>
      <c r="B13" s="11" t="s">
        <v>147</v>
      </c>
      <c r="C13" t="s">
        <v>796</v>
      </c>
      <c r="D13" t="s">
        <v>95</v>
      </c>
      <c r="F13" s="6">
        <f t="shared" si="0"/>
        <v>35.200000000000003</v>
      </c>
      <c r="G13">
        <v>0.1</v>
      </c>
      <c r="H13">
        <f t="shared" si="1"/>
        <v>0.23361633313119151</v>
      </c>
      <c r="I13">
        <v>17</v>
      </c>
      <c r="J13">
        <v>0.1</v>
      </c>
      <c r="K13">
        <f t="shared" si="2"/>
        <v>0.22189353555071697</v>
      </c>
      <c r="L13">
        <v>18</v>
      </c>
      <c r="M13" s="7">
        <f t="shared" si="11"/>
        <v>72.768884658648162</v>
      </c>
      <c r="N13" s="7">
        <f t="shared" si="3"/>
        <v>81.119983758543697</v>
      </c>
      <c r="O13">
        <f t="shared" si="4"/>
        <v>11.152178973250557</v>
      </c>
      <c r="P13">
        <f t="shared" si="5"/>
        <v>12.420836712175515</v>
      </c>
      <c r="Q13" s="4">
        <f t="shared" si="6"/>
        <v>8.3933028203028173E-4</v>
      </c>
      <c r="R13" s="4">
        <f t="shared" si="7"/>
        <v>4.2456997495130992E-4</v>
      </c>
      <c r="S13" t="b">
        <f t="shared" si="8"/>
        <v>1</v>
      </c>
      <c r="T13" t="b">
        <f t="shared" si="9"/>
        <v>1</v>
      </c>
      <c r="U13" t="b">
        <f t="shared" si="10"/>
        <v>1</v>
      </c>
      <c r="W13" t="s">
        <v>514</v>
      </c>
      <c r="X13" t="s">
        <v>503</v>
      </c>
    </row>
    <row r="14" spans="1:24" x14ac:dyDescent="0.25">
      <c r="A14">
        <v>95</v>
      </c>
      <c r="B14" s="11" t="s">
        <v>225</v>
      </c>
      <c r="C14" t="s">
        <v>515</v>
      </c>
      <c r="D14" t="s">
        <v>227</v>
      </c>
      <c r="F14" s="6">
        <f t="shared" si="0"/>
        <v>18.200000000000003</v>
      </c>
      <c r="G14">
        <v>0.1</v>
      </c>
      <c r="H14">
        <f t="shared" si="1"/>
        <v>0.23361633313119151</v>
      </c>
      <c r="I14">
        <v>17</v>
      </c>
      <c r="J14">
        <v>0.1</v>
      </c>
      <c r="K14">
        <f t="shared" si="2"/>
        <v>0.22189353555071697</v>
      </c>
      <c r="L14">
        <v>1</v>
      </c>
      <c r="M14" s="7">
        <f t="shared" si="11"/>
        <v>72.768884658648162</v>
      </c>
      <c r="N14" s="7">
        <f t="shared" si="3"/>
        <v>4.5066657643635386</v>
      </c>
      <c r="O14">
        <f t="shared" si="4"/>
        <v>11.152178973250557</v>
      </c>
      <c r="P14">
        <f t="shared" si="5"/>
        <v>0.30772069428348914</v>
      </c>
      <c r="Q14" s="4">
        <f t="shared" si="6"/>
        <v>8.3933028203028173E-4</v>
      </c>
      <c r="R14" s="4">
        <f t="shared" si="7"/>
        <v>0.57908223795186786</v>
      </c>
      <c r="S14" t="b">
        <f t="shared" si="8"/>
        <v>1</v>
      </c>
      <c r="T14" t="b">
        <f t="shared" si="9"/>
        <v>0</v>
      </c>
      <c r="U14" t="b">
        <f t="shared" si="10"/>
        <v>1</v>
      </c>
      <c r="W14" t="s">
        <v>515</v>
      </c>
      <c r="X14" t="s">
        <v>503</v>
      </c>
    </row>
    <row r="15" spans="1:24" x14ac:dyDescent="0.25">
      <c r="A15">
        <v>45</v>
      </c>
      <c r="B15" s="11" t="s">
        <v>116</v>
      </c>
      <c r="C15" t="s">
        <v>519</v>
      </c>
      <c r="D15" t="s">
        <v>103</v>
      </c>
      <c r="F15" s="6">
        <f t="shared" si="0"/>
        <v>47.1</v>
      </c>
      <c r="G15">
        <v>0.1</v>
      </c>
      <c r="H15">
        <f t="shared" si="1"/>
        <v>0.23361633313119151</v>
      </c>
      <c r="I15">
        <v>13</v>
      </c>
      <c r="J15">
        <v>1</v>
      </c>
      <c r="K15">
        <f t="shared" si="2"/>
        <v>2.2189353555071696</v>
      </c>
      <c r="L15">
        <v>33</v>
      </c>
      <c r="M15" s="7">
        <f t="shared" si="11"/>
        <v>55.646794150730948</v>
      </c>
      <c r="N15" s="7">
        <f t="shared" si="3"/>
        <v>14.871997022399679</v>
      </c>
      <c r="O15">
        <f t="shared" si="4"/>
        <v>8.3449089276255108</v>
      </c>
      <c r="P15">
        <f t="shared" si="5"/>
        <v>17.968872239463963</v>
      </c>
      <c r="Q15" s="4">
        <f t="shared" si="6"/>
        <v>3.8676955069106536E-3</v>
      </c>
      <c r="R15" s="4">
        <f t="shared" si="7"/>
        <v>2.2454700199030961E-5</v>
      </c>
      <c r="S15" t="b">
        <f t="shared" si="8"/>
        <v>0</v>
      </c>
      <c r="T15" t="b">
        <f t="shared" si="9"/>
        <v>1</v>
      </c>
      <c r="U15" t="b">
        <f t="shared" si="10"/>
        <v>1</v>
      </c>
      <c r="W15" t="s">
        <v>516</v>
      </c>
      <c r="X15" t="s">
        <v>503</v>
      </c>
    </row>
    <row r="16" spans="1:24" x14ac:dyDescent="0.25">
      <c r="A16">
        <v>63.1</v>
      </c>
      <c r="B16" s="11" t="s">
        <v>801</v>
      </c>
      <c r="C16" t="s">
        <v>802</v>
      </c>
      <c r="D16" t="s">
        <v>158</v>
      </c>
      <c r="E16" t="b">
        <v>1</v>
      </c>
      <c r="F16" s="6">
        <f t="shared" si="0"/>
        <v>27.2</v>
      </c>
      <c r="G16">
        <v>0.1</v>
      </c>
      <c r="H16">
        <f t="shared" si="1"/>
        <v>0.23361633313119151</v>
      </c>
      <c r="I16">
        <v>11</v>
      </c>
      <c r="J16">
        <v>0.1</v>
      </c>
      <c r="K16">
        <f t="shared" si="2"/>
        <v>0.22189353555071697</v>
      </c>
      <c r="L16">
        <v>16</v>
      </c>
      <c r="M16" s="7">
        <f t="shared" si="11"/>
        <v>47.085748896772337</v>
      </c>
      <c r="N16" s="7">
        <f t="shared" si="3"/>
        <v>72.106652229816618</v>
      </c>
      <c r="O16">
        <f t="shared" si="4"/>
        <v>6.9488537214347161</v>
      </c>
      <c r="P16">
        <f t="shared" si="5"/>
        <v>10.949142310186289</v>
      </c>
      <c r="Q16" s="4">
        <f t="shared" si="6"/>
        <v>8.3872958232027277E-3</v>
      </c>
      <c r="R16" s="4">
        <f t="shared" si="7"/>
        <v>9.3646953262838215E-4</v>
      </c>
      <c r="S16" t="b">
        <f t="shared" si="8"/>
        <v>0</v>
      </c>
      <c r="T16" t="b">
        <f t="shared" si="9"/>
        <v>1</v>
      </c>
      <c r="U16" t="b">
        <f t="shared" si="10"/>
        <v>1</v>
      </c>
      <c r="W16" t="s">
        <v>517</v>
      </c>
      <c r="X16" t="s">
        <v>503</v>
      </c>
    </row>
    <row r="17" spans="1:24" x14ac:dyDescent="0.25">
      <c r="A17">
        <v>14.1</v>
      </c>
      <c r="B17" t="s">
        <v>39</v>
      </c>
      <c r="C17" t="s">
        <v>526</v>
      </c>
      <c r="D17" t="s">
        <v>38</v>
      </c>
      <c r="E17" t="b">
        <v>1</v>
      </c>
      <c r="F17" s="6">
        <f t="shared" si="0"/>
        <v>140</v>
      </c>
      <c r="G17">
        <v>17</v>
      </c>
      <c r="H17">
        <f t="shared" si="1"/>
        <v>39.714776632302552</v>
      </c>
      <c r="I17">
        <v>73</v>
      </c>
      <c r="J17">
        <v>4</v>
      </c>
      <c r="K17">
        <f t="shared" si="2"/>
        <v>8.8757414220286783</v>
      </c>
      <c r="L17">
        <v>46</v>
      </c>
      <c r="M17" s="7">
        <f t="shared" si="11"/>
        <v>1.8381067751146423</v>
      </c>
      <c r="N17" s="7">
        <f t="shared" si="3"/>
        <v>5.1826656290180697</v>
      </c>
      <c r="O17">
        <f t="shared" si="4"/>
        <v>5.853423679509433</v>
      </c>
      <c r="P17">
        <f t="shared" si="5"/>
        <v>15.847947387286695</v>
      </c>
      <c r="Q17" s="4">
        <f t="shared" si="6"/>
        <v>1.554677659376311E-2</v>
      </c>
      <c r="R17" s="4">
        <f t="shared" si="7"/>
        <v>6.8640950679074017E-5</v>
      </c>
      <c r="S17" t="b">
        <f t="shared" si="8"/>
        <v>0</v>
      </c>
      <c r="T17" t="b">
        <f t="shared" si="9"/>
        <v>1</v>
      </c>
      <c r="U17" t="b">
        <f t="shared" si="10"/>
        <v>1</v>
      </c>
      <c r="W17" t="s">
        <v>518</v>
      </c>
      <c r="X17" t="s">
        <v>503</v>
      </c>
    </row>
    <row r="18" spans="1:24" x14ac:dyDescent="0.25">
      <c r="A18">
        <v>64</v>
      </c>
      <c r="B18" s="11" t="s">
        <v>798</v>
      </c>
      <c r="C18" t="s">
        <v>797</v>
      </c>
      <c r="D18" t="s">
        <v>150</v>
      </c>
      <c r="F18" s="6">
        <f t="shared" si="0"/>
        <v>28.2</v>
      </c>
      <c r="G18">
        <v>0.1</v>
      </c>
      <c r="H18">
        <f t="shared" si="1"/>
        <v>0.23361633313119151</v>
      </c>
      <c r="I18">
        <v>6</v>
      </c>
      <c r="J18">
        <v>0.1</v>
      </c>
      <c r="K18">
        <f t="shared" si="2"/>
        <v>0.22189353555071697</v>
      </c>
      <c r="L18">
        <v>22</v>
      </c>
      <c r="M18" s="7">
        <f t="shared" si="11"/>
        <v>25.683135761875821</v>
      </c>
      <c r="N18" s="7">
        <f t="shared" si="3"/>
        <v>99.146646815997855</v>
      </c>
      <c r="O18">
        <f t="shared" si="4"/>
        <v>3.4990530462237075</v>
      </c>
      <c r="P18">
        <f t="shared" si="5"/>
        <v>15.373716724454425</v>
      </c>
      <c r="Q18" s="4">
        <f t="shared" si="6"/>
        <v>6.1403930316428108E-2</v>
      </c>
      <c r="R18" s="4">
        <f t="shared" si="7"/>
        <v>8.8206734337044286E-5</v>
      </c>
      <c r="S18" t="b">
        <f t="shared" si="8"/>
        <v>0</v>
      </c>
      <c r="T18" t="b">
        <f t="shared" si="9"/>
        <v>1</v>
      </c>
      <c r="U18" t="b">
        <f t="shared" si="10"/>
        <v>1</v>
      </c>
      <c r="W18" t="s">
        <v>519</v>
      </c>
      <c r="X18" t="s">
        <v>503</v>
      </c>
    </row>
    <row r="19" spans="1:24" x14ac:dyDescent="0.25">
      <c r="A19">
        <v>55</v>
      </c>
      <c r="B19" s="11" t="s">
        <v>139</v>
      </c>
      <c r="C19" t="s">
        <v>546</v>
      </c>
      <c r="D19" t="s">
        <v>130</v>
      </c>
      <c r="F19" s="6">
        <f t="shared" si="0"/>
        <v>35.1</v>
      </c>
      <c r="G19">
        <v>3</v>
      </c>
      <c r="H19">
        <f t="shared" si="1"/>
        <v>7.0084899939357452</v>
      </c>
      <c r="I19">
        <v>15</v>
      </c>
      <c r="J19">
        <v>0.1</v>
      </c>
      <c r="K19">
        <f t="shared" si="2"/>
        <v>0.22189353555071697</v>
      </c>
      <c r="L19">
        <v>17</v>
      </c>
      <c r="M19" s="7">
        <f t="shared" si="11"/>
        <v>2.1402613134896518</v>
      </c>
      <c r="N19" s="7">
        <f t="shared" si="3"/>
        <v>76.613317994180164</v>
      </c>
      <c r="O19">
        <f t="shared" si="4"/>
        <v>1.7036087656160817</v>
      </c>
      <c r="P19">
        <f t="shared" si="5"/>
        <v>11.684538780711591</v>
      </c>
      <c r="Q19" s="4">
        <f t="shared" si="6"/>
        <v>0.19181670473341031</v>
      </c>
      <c r="R19" s="4">
        <f t="shared" si="7"/>
        <v>6.302160666086735E-4</v>
      </c>
      <c r="S19" t="b">
        <f t="shared" si="8"/>
        <v>0</v>
      </c>
      <c r="T19" t="b">
        <f t="shared" si="9"/>
        <v>1</v>
      </c>
      <c r="U19" t="b">
        <f t="shared" si="10"/>
        <v>1</v>
      </c>
      <c r="W19" t="s">
        <v>520</v>
      </c>
      <c r="X19" t="s">
        <v>503</v>
      </c>
    </row>
    <row r="20" spans="1:24" x14ac:dyDescent="0.25">
      <c r="A20">
        <v>88</v>
      </c>
      <c r="B20" t="s">
        <v>210</v>
      </c>
      <c r="C20" t="s">
        <v>516</v>
      </c>
      <c r="D20" t="s">
        <v>211</v>
      </c>
      <c r="F20" s="6">
        <f t="shared" si="0"/>
        <v>21.200000000000003</v>
      </c>
      <c r="G20">
        <v>0.1</v>
      </c>
      <c r="H20">
        <f t="shared" si="1"/>
        <v>0.23361633313119151</v>
      </c>
      <c r="I20">
        <v>16</v>
      </c>
      <c r="J20">
        <v>0.1</v>
      </c>
      <c r="K20">
        <f t="shared" si="2"/>
        <v>0.22189353555071697</v>
      </c>
      <c r="L20">
        <v>5</v>
      </c>
      <c r="M20" s="7">
        <f t="shared" si="11"/>
        <v>68.488362031668856</v>
      </c>
      <c r="N20" s="7">
        <f t="shared" si="3"/>
        <v>22.533328821817694</v>
      </c>
      <c r="O20">
        <f t="shared" si="4"/>
        <v>10.448820303456159</v>
      </c>
      <c r="P20">
        <f t="shared" si="5"/>
        <v>2.9720525335869752</v>
      </c>
      <c r="Q20" s="4">
        <f t="shared" si="6"/>
        <v>1.2272781164690122E-3</v>
      </c>
      <c r="R20" s="4">
        <f t="shared" si="7"/>
        <v>8.4714307734223393E-2</v>
      </c>
      <c r="S20" t="b">
        <f t="shared" si="8"/>
        <v>0</v>
      </c>
      <c r="T20" t="b">
        <f t="shared" si="9"/>
        <v>0</v>
      </c>
      <c r="U20" t="b">
        <f t="shared" si="10"/>
        <v>0</v>
      </c>
      <c r="W20" t="s">
        <v>521</v>
      </c>
      <c r="X20" t="s">
        <v>503</v>
      </c>
    </row>
    <row r="21" spans="1:24" x14ac:dyDescent="0.25">
      <c r="A21">
        <v>86</v>
      </c>
      <c r="B21" t="s">
        <v>205</v>
      </c>
      <c r="C21" t="s">
        <v>517</v>
      </c>
      <c r="D21" t="s">
        <v>103</v>
      </c>
      <c r="F21" s="6">
        <f t="shared" si="0"/>
        <v>21.2</v>
      </c>
      <c r="G21">
        <v>0.1</v>
      </c>
      <c r="H21">
        <f t="shared" si="1"/>
        <v>0.23361633313119151</v>
      </c>
      <c r="I21">
        <v>15</v>
      </c>
      <c r="J21">
        <v>0.1</v>
      </c>
      <c r="K21">
        <f t="shared" si="2"/>
        <v>0.22189353555071697</v>
      </c>
      <c r="L21">
        <v>6</v>
      </c>
      <c r="M21" s="7">
        <f t="shared" si="11"/>
        <v>64.207839404689551</v>
      </c>
      <c r="N21" s="7">
        <f t="shared" si="3"/>
        <v>27.039994586181233</v>
      </c>
      <c r="O21">
        <f t="shared" si="4"/>
        <v>9.746413807180943</v>
      </c>
      <c r="P21">
        <f t="shared" si="5"/>
        <v>3.6810752528836019</v>
      </c>
      <c r="Q21" s="4">
        <f t="shared" si="6"/>
        <v>1.7967289021282133E-3</v>
      </c>
      <c r="R21" s="4">
        <f t="shared" si="7"/>
        <v>5.5033348639914832E-2</v>
      </c>
      <c r="S21" t="b">
        <f t="shared" si="8"/>
        <v>0</v>
      </c>
      <c r="T21" t="b">
        <f t="shared" si="9"/>
        <v>0</v>
      </c>
      <c r="U21" t="b">
        <f t="shared" si="10"/>
        <v>0</v>
      </c>
      <c r="W21" t="s">
        <v>522</v>
      </c>
      <c r="X21" t="s">
        <v>503</v>
      </c>
    </row>
    <row r="22" spans="1:24" x14ac:dyDescent="0.25">
      <c r="A22">
        <v>108</v>
      </c>
      <c r="B22" t="s">
        <v>255</v>
      </c>
      <c r="C22" t="s">
        <v>518</v>
      </c>
      <c r="D22" t="s">
        <v>257</v>
      </c>
      <c r="F22" s="6">
        <f t="shared" si="0"/>
        <v>15.2</v>
      </c>
      <c r="G22">
        <v>0.1</v>
      </c>
      <c r="H22">
        <f t="shared" si="1"/>
        <v>0.23361633313119151</v>
      </c>
      <c r="I22">
        <v>14</v>
      </c>
      <c r="J22">
        <v>1</v>
      </c>
      <c r="K22">
        <f t="shared" si="2"/>
        <v>2.2189353555071696</v>
      </c>
      <c r="L22">
        <v>0.1</v>
      </c>
      <c r="M22" s="7">
        <f t="shared" si="11"/>
        <v>59.927316777710253</v>
      </c>
      <c r="N22" s="7">
        <f t="shared" si="3"/>
        <v>-22.189353555071694</v>
      </c>
      <c r="O22">
        <f t="shared" si="4"/>
        <v>9.0450664474628866</v>
      </c>
      <c r="P22">
        <f t="shared" si="5"/>
        <v>1.7427786831976846</v>
      </c>
      <c r="Q22" s="4">
        <f t="shared" si="6"/>
        <v>2.6340465544697402E-3</v>
      </c>
      <c r="R22" s="4">
        <f t="shared" si="7"/>
        <v>0.18678713402143932</v>
      </c>
      <c r="S22" t="b">
        <f t="shared" si="8"/>
        <v>0</v>
      </c>
      <c r="T22" t="b">
        <f t="shared" si="9"/>
        <v>0</v>
      </c>
      <c r="U22" t="b">
        <f t="shared" si="10"/>
        <v>0</v>
      </c>
      <c r="W22" t="s">
        <v>523</v>
      </c>
      <c r="X22" t="s">
        <v>503</v>
      </c>
    </row>
    <row r="23" spans="1:24" x14ac:dyDescent="0.25">
      <c r="A23">
        <v>71</v>
      </c>
      <c r="B23" t="s">
        <v>173</v>
      </c>
      <c r="C23" t="s">
        <v>520</v>
      </c>
      <c r="D23" t="s">
        <v>175</v>
      </c>
      <c r="F23" s="6">
        <f t="shared" si="0"/>
        <v>26.2</v>
      </c>
      <c r="G23">
        <v>0.1</v>
      </c>
      <c r="H23">
        <f t="shared" si="1"/>
        <v>0.23361633313119151</v>
      </c>
      <c r="I23">
        <v>13</v>
      </c>
      <c r="J23">
        <v>0.1</v>
      </c>
      <c r="K23">
        <f t="shared" si="2"/>
        <v>0.22189353555071697</v>
      </c>
      <c r="L23">
        <v>13</v>
      </c>
      <c r="M23" s="7">
        <f t="shared" si="11"/>
        <v>55.646794150730948</v>
      </c>
      <c r="N23" s="7">
        <f t="shared" si="3"/>
        <v>58.586654936726006</v>
      </c>
      <c r="O23">
        <f t="shared" si="4"/>
        <v>8.3449089276255108</v>
      </c>
      <c r="P23">
        <f t="shared" si="5"/>
        <v>8.7493447485030629</v>
      </c>
      <c r="Q23" s="4">
        <f t="shared" si="6"/>
        <v>3.8676955069106536E-3</v>
      </c>
      <c r="R23" s="4">
        <f t="shared" si="7"/>
        <v>3.0971331907532957E-3</v>
      </c>
      <c r="S23" t="b">
        <f t="shared" si="8"/>
        <v>0</v>
      </c>
      <c r="T23" t="b">
        <f t="shared" si="9"/>
        <v>0</v>
      </c>
      <c r="U23" t="b">
        <f t="shared" si="10"/>
        <v>0</v>
      </c>
      <c r="W23" t="s">
        <v>524</v>
      </c>
      <c r="X23" t="s">
        <v>503</v>
      </c>
    </row>
    <row r="24" spans="1:24" x14ac:dyDescent="0.25">
      <c r="A24">
        <v>3.1</v>
      </c>
      <c r="B24" t="s">
        <v>11</v>
      </c>
      <c r="C24" t="s">
        <v>521</v>
      </c>
      <c r="D24" t="s">
        <v>13</v>
      </c>
      <c r="E24" t="b">
        <v>1</v>
      </c>
      <c r="F24" s="6">
        <f t="shared" si="0"/>
        <v>334</v>
      </c>
      <c r="G24">
        <v>23</v>
      </c>
      <c r="H24">
        <f t="shared" si="1"/>
        <v>53.731756620174039</v>
      </c>
      <c r="I24">
        <v>99</v>
      </c>
      <c r="J24">
        <v>62</v>
      </c>
      <c r="K24">
        <f t="shared" si="2"/>
        <v>137.57399204144451</v>
      </c>
      <c r="L24">
        <v>150</v>
      </c>
      <c r="M24" s="7">
        <f t="shared" si="11"/>
        <v>1.8424858263954396</v>
      </c>
      <c r="N24" s="7">
        <f t="shared" si="3"/>
        <v>1.0903223623460176</v>
      </c>
      <c r="O24">
        <f t="shared" si="4"/>
        <v>8.0381014774902724</v>
      </c>
      <c r="P24">
        <f t="shared" si="5"/>
        <v>0.34896761309937574</v>
      </c>
      <c r="Q24" s="4">
        <f t="shared" si="6"/>
        <v>4.5803517519874349E-3</v>
      </c>
      <c r="R24" s="4">
        <f t="shared" si="7"/>
        <v>0.55469812180280975</v>
      </c>
      <c r="S24" t="b">
        <f t="shared" si="8"/>
        <v>0</v>
      </c>
      <c r="T24" t="b">
        <f t="shared" si="9"/>
        <v>0</v>
      </c>
      <c r="U24" t="b">
        <f t="shared" si="10"/>
        <v>0</v>
      </c>
      <c r="W24" t="s">
        <v>525</v>
      </c>
      <c r="X24" t="s">
        <v>503</v>
      </c>
    </row>
    <row r="25" spans="1:24" x14ac:dyDescent="0.25">
      <c r="A25">
        <v>54</v>
      </c>
      <c r="B25" t="s">
        <v>137</v>
      </c>
      <c r="C25" t="s">
        <v>522</v>
      </c>
      <c r="D25" t="s">
        <v>72</v>
      </c>
      <c r="E25" t="b">
        <v>1</v>
      </c>
      <c r="F25" s="6">
        <f t="shared" si="0"/>
        <v>38.1</v>
      </c>
      <c r="G25">
        <v>4</v>
      </c>
      <c r="H25">
        <f t="shared" si="1"/>
        <v>9.3446533252476591</v>
      </c>
      <c r="I25">
        <v>32</v>
      </c>
      <c r="J25">
        <v>2</v>
      </c>
      <c r="K25">
        <f t="shared" si="2"/>
        <v>4.4378707110143392</v>
      </c>
      <c r="L25">
        <v>0.1</v>
      </c>
      <c r="M25" s="7">
        <f t="shared" si="11"/>
        <v>3.4244181015834432</v>
      </c>
      <c r="N25" s="7">
        <f t="shared" si="3"/>
        <v>-44.378707110143388</v>
      </c>
      <c r="O25">
        <f t="shared" si="4"/>
        <v>7.3712539609987289</v>
      </c>
      <c r="P25">
        <f t="shared" si="5"/>
        <v>3.9485214964079205</v>
      </c>
      <c r="Q25" s="4">
        <f t="shared" si="6"/>
        <v>6.6274703104621359E-3</v>
      </c>
      <c r="R25" s="4">
        <f t="shared" si="7"/>
        <v>4.69125683982929E-2</v>
      </c>
      <c r="S25" t="b">
        <f t="shared" si="8"/>
        <v>0</v>
      </c>
      <c r="T25" t="b">
        <f t="shared" si="9"/>
        <v>0</v>
      </c>
      <c r="U25" t="b">
        <f t="shared" si="10"/>
        <v>0</v>
      </c>
      <c r="W25" t="s">
        <v>526</v>
      </c>
      <c r="X25" t="s">
        <v>503</v>
      </c>
    </row>
    <row r="26" spans="1:24" x14ac:dyDescent="0.25">
      <c r="A26">
        <v>69</v>
      </c>
      <c r="B26" t="s">
        <v>168</v>
      </c>
      <c r="C26" t="s">
        <v>523</v>
      </c>
      <c r="D26" t="s">
        <v>170</v>
      </c>
      <c r="F26" s="6">
        <f t="shared" si="0"/>
        <v>27.1</v>
      </c>
      <c r="G26">
        <v>9</v>
      </c>
      <c r="H26">
        <f t="shared" si="1"/>
        <v>21.025469981807234</v>
      </c>
      <c r="I26">
        <v>5</v>
      </c>
      <c r="J26">
        <v>0.1</v>
      </c>
      <c r="K26">
        <f t="shared" si="2"/>
        <v>0.22189353555071697</v>
      </c>
      <c r="L26">
        <v>13</v>
      </c>
      <c r="M26" s="7">
        <f t="shared" si="11"/>
        <v>-4.2050939963614464</v>
      </c>
      <c r="N26" s="7">
        <f t="shared" si="3"/>
        <v>58.586654936726006</v>
      </c>
      <c r="O26">
        <f t="shared" si="4"/>
        <v>7.0229964617465157</v>
      </c>
      <c r="P26">
        <f t="shared" si="5"/>
        <v>8.7493447485030629</v>
      </c>
      <c r="Q26" s="4">
        <f t="shared" si="6"/>
        <v>8.0469457138904518E-3</v>
      </c>
      <c r="R26" s="4">
        <f t="shared" si="7"/>
        <v>3.0971331907532957E-3</v>
      </c>
      <c r="S26" t="b">
        <f t="shared" si="8"/>
        <v>0</v>
      </c>
      <c r="T26" t="b">
        <f t="shared" si="9"/>
        <v>0</v>
      </c>
      <c r="U26" t="b">
        <f t="shared" si="10"/>
        <v>0</v>
      </c>
      <c r="W26" t="s">
        <v>527</v>
      </c>
      <c r="X26" t="s">
        <v>503</v>
      </c>
    </row>
    <row r="27" spans="1:24" x14ac:dyDescent="0.25">
      <c r="A27">
        <v>15.1</v>
      </c>
      <c r="B27" t="s">
        <v>40</v>
      </c>
      <c r="C27" t="s">
        <v>525</v>
      </c>
      <c r="D27" t="s">
        <v>34</v>
      </c>
      <c r="E27" t="b">
        <v>1</v>
      </c>
      <c r="F27" s="6">
        <f t="shared" si="0"/>
        <v>147</v>
      </c>
      <c r="G27">
        <v>14</v>
      </c>
      <c r="H27">
        <f t="shared" si="1"/>
        <v>32.706286638366805</v>
      </c>
      <c r="I27">
        <v>65</v>
      </c>
      <c r="J27">
        <v>11</v>
      </c>
      <c r="K27">
        <f t="shared" si="2"/>
        <v>24.408288910578868</v>
      </c>
      <c r="L27">
        <v>57</v>
      </c>
      <c r="M27" s="7">
        <f t="shared" si="11"/>
        <v>1.9873855053832485</v>
      </c>
      <c r="N27" s="7">
        <f t="shared" si="3"/>
        <v>2.3352722597156519</v>
      </c>
      <c r="O27">
        <f t="shared" si="4"/>
        <v>6.3381884651025757</v>
      </c>
      <c r="P27">
        <f t="shared" si="5"/>
        <v>8.0515442993491888</v>
      </c>
      <c r="Q27" s="4">
        <f t="shared" si="6"/>
        <v>1.1816550339225181E-2</v>
      </c>
      <c r="R27" s="4">
        <f t="shared" si="7"/>
        <v>4.5464882218057634E-3</v>
      </c>
      <c r="S27" t="b">
        <f t="shared" si="8"/>
        <v>0</v>
      </c>
      <c r="T27" t="b">
        <f t="shared" si="9"/>
        <v>0</v>
      </c>
      <c r="U27" t="b">
        <f t="shared" si="10"/>
        <v>0</v>
      </c>
      <c r="W27" t="s">
        <v>528</v>
      </c>
      <c r="X27" t="s">
        <v>503</v>
      </c>
    </row>
    <row r="28" spans="1:24" x14ac:dyDescent="0.25">
      <c r="A28">
        <v>100</v>
      </c>
      <c r="B28" t="s">
        <v>239</v>
      </c>
      <c r="C28" t="s">
        <v>791</v>
      </c>
      <c r="D28" t="s">
        <v>240</v>
      </c>
      <c r="F28" s="6">
        <f t="shared" si="0"/>
        <v>17.2</v>
      </c>
      <c r="G28">
        <v>0.1</v>
      </c>
      <c r="H28">
        <f t="shared" si="1"/>
        <v>0.23361633313119151</v>
      </c>
      <c r="I28">
        <v>9</v>
      </c>
      <c r="J28">
        <v>0.1</v>
      </c>
      <c r="K28">
        <f t="shared" si="2"/>
        <v>0.22189353555071697</v>
      </c>
      <c r="L28">
        <v>8</v>
      </c>
      <c r="M28" s="7">
        <f t="shared" si="11"/>
        <v>38.524703642813733</v>
      </c>
      <c r="N28" s="7">
        <f t="shared" si="3"/>
        <v>36.053326114908309</v>
      </c>
      <c r="O28">
        <f t="shared" si="4"/>
        <v>5.5601555974571966</v>
      </c>
      <c r="P28">
        <f t="shared" si="5"/>
        <v>5.1148998870921787</v>
      </c>
      <c r="Q28" s="4">
        <f t="shared" si="6"/>
        <v>1.8373781144743605E-2</v>
      </c>
      <c r="R28" s="4">
        <f t="shared" si="7"/>
        <v>2.3721234904381831E-2</v>
      </c>
      <c r="S28" t="b">
        <f t="shared" si="8"/>
        <v>0</v>
      </c>
      <c r="T28" t="b">
        <f t="shared" si="9"/>
        <v>0</v>
      </c>
      <c r="U28" t="b">
        <f t="shared" si="10"/>
        <v>0</v>
      </c>
      <c r="W28" t="s">
        <v>529</v>
      </c>
      <c r="X28" t="s">
        <v>503</v>
      </c>
    </row>
    <row r="29" spans="1:24" x14ac:dyDescent="0.25">
      <c r="A29">
        <v>5</v>
      </c>
      <c r="B29" t="s">
        <v>787</v>
      </c>
      <c r="C29" t="s">
        <v>792</v>
      </c>
      <c r="D29" t="s">
        <v>17</v>
      </c>
      <c r="F29" s="6">
        <f t="shared" si="0"/>
        <v>305</v>
      </c>
      <c r="G29">
        <v>51</v>
      </c>
      <c r="H29">
        <f t="shared" si="1"/>
        <v>119.14432989690766</v>
      </c>
      <c r="I29">
        <v>170</v>
      </c>
      <c r="J29">
        <v>16</v>
      </c>
      <c r="K29">
        <f t="shared" si="2"/>
        <v>35.502965688114713</v>
      </c>
      <c r="L29">
        <v>68</v>
      </c>
      <c r="M29" s="7">
        <f t="shared" si="11"/>
        <v>1.4268408756597679</v>
      </c>
      <c r="N29" s="7">
        <f t="shared" si="3"/>
        <v>1.9153329498545042</v>
      </c>
      <c r="O29">
        <f t="shared" si="4"/>
        <v>5.5010201843397226</v>
      </c>
      <c r="P29">
        <f t="shared" si="5"/>
        <v>6.3165040105523076</v>
      </c>
      <c r="Q29" s="4">
        <f t="shared" si="6"/>
        <v>1.9005382775810927E-2</v>
      </c>
      <c r="R29" s="4">
        <f t="shared" si="7"/>
        <v>1.1961923739635866E-2</v>
      </c>
      <c r="S29" t="b">
        <f t="shared" si="8"/>
        <v>0</v>
      </c>
      <c r="T29" t="b">
        <f t="shared" si="9"/>
        <v>0</v>
      </c>
      <c r="U29" t="b">
        <f t="shared" si="10"/>
        <v>0</v>
      </c>
      <c r="W29" t="s">
        <v>530</v>
      </c>
      <c r="X29" t="s">
        <v>531</v>
      </c>
    </row>
    <row r="30" spans="1:24" x14ac:dyDescent="0.25">
      <c r="A30">
        <v>48.1</v>
      </c>
      <c r="B30" t="s">
        <v>122</v>
      </c>
      <c r="C30" t="s">
        <v>529</v>
      </c>
      <c r="D30" t="s">
        <v>124</v>
      </c>
      <c r="E30" t="b">
        <v>1</v>
      </c>
      <c r="F30" s="6">
        <f t="shared" si="0"/>
        <v>37</v>
      </c>
      <c r="G30">
        <v>2</v>
      </c>
      <c r="H30">
        <f t="shared" si="1"/>
        <v>4.6723266626238296</v>
      </c>
      <c r="I30">
        <v>19</v>
      </c>
      <c r="J30">
        <v>10</v>
      </c>
      <c r="K30">
        <f t="shared" si="2"/>
        <v>22.189353555071698</v>
      </c>
      <c r="L30">
        <v>6</v>
      </c>
      <c r="M30" s="7">
        <f t="shared" si="11"/>
        <v>4.0664964956303393</v>
      </c>
      <c r="N30" s="7">
        <f t="shared" si="3"/>
        <v>-3.6982255925119496</v>
      </c>
      <c r="O30">
        <f t="shared" si="4"/>
        <v>5.1682621265354101</v>
      </c>
      <c r="P30">
        <f t="shared" si="5"/>
        <v>6.7029406912624836</v>
      </c>
      <c r="Q30" s="4">
        <f t="shared" si="6"/>
        <v>2.3003217458389832E-2</v>
      </c>
      <c r="R30" s="4">
        <f t="shared" si="7"/>
        <v>9.6254031477664929E-3</v>
      </c>
      <c r="S30" t="b">
        <f t="shared" si="8"/>
        <v>0</v>
      </c>
      <c r="T30" t="b">
        <f t="shared" si="9"/>
        <v>0</v>
      </c>
      <c r="U30" t="b">
        <f t="shared" si="10"/>
        <v>0</v>
      </c>
      <c r="W30" t="s">
        <v>532</v>
      </c>
      <c r="X30" t="s">
        <v>503</v>
      </c>
    </row>
    <row r="31" spans="1:24" x14ac:dyDescent="0.25">
      <c r="A31">
        <v>82</v>
      </c>
      <c r="B31" t="s">
        <v>198</v>
      </c>
      <c r="C31" t="s">
        <v>530</v>
      </c>
      <c r="D31" t="s">
        <v>153</v>
      </c>
      <c r="F31" s="6">
        <f t="shared" si="0"/>
        <v>22.1</v>
      </c>
      <c r="G31">
        <v>1</v>
      </c>
      <c r="H31">
        <f t="shared" si="1"/>
        <v>2.3361633313119148</v>
      </c>
      <c r="I31">
        <v>14</v>
      </c>
      <c r="J31">
        <v>0.1</v>
      </c>
      <c r="K31">
        <f t="shared" si="2"/>
        <v>0.22189353555071697</v>
      </c>
      <c r="L31">
        <v>7</v>
      </c>
      <c r="M31" s="7">
        <f t="shared" si="11"/>
        <v>5.992731677771026</v>
      </c>
      <c r="N31" s="7">
        <f t="shared" si="3"/>
        <v>31.546660350544773</v>
      </c>
      <c r="O31">
        <f t="shared" si="4"/>
        <v>5.050255123001989</v>
      </c>
      <c r="P31">
        <f t="shared" si="5"/>
        <v>4.3958494452526793</v>
      </c>
      <c r="Q31" s="4">
        <f t="shared" si="6"/>
        <v>2.4622312669544229E-2</v>
      </c>
      <c r="R31" s="4">
        <f t="shared" si="7"/>
        <v>3.602650861430938E-2</v>
      </c>
      <c r="S31" t="b">
        <f t="shared" si="8"/>
        <v>0</v>
      </c>
      <c r="T31" t="b">
        <f t="shared" si="9"/>
        <v>0</v>
      </c>
      <c r="U31" t="b">
        <f t="shared" si="10"/>
        <v>0</v>
      </c>
      <c r="W31" t="s">
        <v>533</v>
      </c>
      <c r="X31" t="s">
        <v>503</v>
      </c>
    </row>
    <row r="32" spans="1:24" x14ac:dyDescent="0.25">
      <c r="A32">
        <v>118</v>
      </c>
      <c r="B32" t="s">
        <v>276</v>
      </c>
      <c r="C32" t="s">
        <v>532</v>
      </c>
      <c r="D32" t="s">
        <v>278</v>
      </c>
      <c r="F32" s="6">
        <f t="shared" si="0"/>
        <v>13.2</v>
      </c>
      <c r="G32">
        <v>0.1</v>
      </c>
      <c r="H32">
        <f t="shared" si="1"/>
        <v>0.23361633313119151</v>
      </c>
      <c r="I32">
        <v>8</v>
      </c>
      <c r="J32">
        <v>0.1</v>
      </c>
      <c r="K32">
        <f t="shared" si="2"/>
        <v>0.22189353555071697</v>
      </c>
      <c r="L32">
        <v>5</v>
      </c>
      <c r="M32" s="7">
        <f t="shared" si="11"/>
        <v>34.244181015834428</v>
      </c>
      <c r="N32" s="7">
        <f t="shared" si="3"/>
        <v>22.533328821817694</v>
      </c>
      <c r="O32">
        <f t="shared" si="4"/>
        <v>4.8695191443839576</v>
      </c>
      <c r="P32">
        <f t="shared" si="5"/>
        <v>2.9720525335869752</v>
      </c>
      <c r="Q32" s="4">
        <f t="shared" si="6"/>
        <v>2.7335116262272599E-2</v>
      </c>
      <c r="R32" s="4">
        <f t="shared" si="7"/>
        <v>8.4714307734223393E-2</v>
      </c>
      <c r="S32" t="b">
        <f t="shared" si="8"/>
        <v>0</v>
      </c>
      <c r="T32" t="b">
        <f t="shared" si="9"/>
        <v>0</v>
      </c>
      <c r="U32" t="b">
        <f t="shared" si="10"/>
        <v>0</v>
      </c>
      <c r="W32" t="s">
        <v>534</v>
      </c>
      <c r="X32" t="s">
        <v>503</v>
      </c>
    </row>
    <row r="33" spans="1:24" x14ac:dyDescent="0.25">
      <c r="A33">
        <v>116</v>
      </c>
      <c r="B33" t="s">
        <v>272</v>
      </c>
      <c r="C33" t="s">
        <v>533</v>
      </c>
      <c r="D33" t="s">
        <v>82</v>
      </c>
      <c r="F33" s="6">
        <f t="shared" si="0"/>
        <v>13.1</v>
      </c>
      <c r="G33">
        <v>0.1</v>
      </c>
      <c r="H33">
        <f t="shared" si="1"/>
        <v>0.23361633313119151</v>
      </c>
      <c r="I33">
        <v>8</v>
      </c>
      <c r="J33">
        <v>1</v>
      </c>
      <c r="K33">
        <f t="shared" si="2"/>
        <v>2.2189353555071696</v>
      </c>
      <c r="L33">
        <v>4</v>
      </c>
      <c r="M33" s="7">
        <f t="shared" si="11"/>
        <v>34.244181015834428</v>
      </c>
      <c r="N33" s="7">
        <f t="shared" si="3"/>
        <v>1.8026663057454158</v>
      </c>
      <c r="O33">
        <f t="shared" si="4"/>
        <v>4.8695191443839576</v>
      </c>
      <c r="P33">
        <f t="shared" si="5"/>
        <v>0.31059618800645694</v>
      </c>
      <c r="Q33" s="4">
        <f t="shared" si="6"/>
        <v>2.7335116262272599E-2</v>
      </c>
      <c r="R33" s="4">
        <f t="shared" si="7"/>
        <v>0.57731457082168458</v>
      </c>
      <c r="S33" t="b">
        <f t="shared" si="8"/>
        <v>0</v>
      </c>
      <c r="T33" t="b">
        <f t="shared" si="9"/>
        <v>0</v>
      </c>
      <c r="U33" t="b">
        <f t="shared" si="10"/>
        <v>0</v>
      </c>
      <c r="W33" t="s">
        <v>535</v>
      </c>
      <c r="X33" t="s">
        <v>503</v>
      </c>
    </row>
    <row r="34" spans="1:24" x14ac:dyDescent="0.25">
      <c r="A34">
        <v>135</v>
      </c>
      <c r="B34" t="s">
        <v>317</v>
      </c>
      <c r="C34" t="s">
        <v>534</v>
      </c>
      <c r="D34" t="s">
        <v>175</v>
      </c>
      <c r="F34" s="6">
        <f t="shared" si="0"/>
        <v>8.2999999999999989</v>
      </c>
      <c r="G34">
        <v>0.1</v>
      </c>
      <c r="H34">
        <f t="shared" si="1"/>
        <v>0.23361633313119151</v>
      </c>
      <c r="I34">
        <v>8</v>
      </c>
      <c r="J34">
        <v>0.1</v>
      </c>
      <c r="K34">
        <f t="shared" si="2"/>
        <v>0.22189353555071697</v>
      </c>
      <c r="L34">
        <v>0.1</v>
      </c>
      <c r="M34" s="7">
        <f t="shared" si="11"/>
        <v>34.244181015834428</v>
      </c>
      <c r="N34" s="7">
        <f t="shared" si="3"/>
        <v>-2.2189353555071696</v>
      </c>
      <c r="O34">
        <f t="shared" ref="O34:O65" si="12">2*((G34*LN(G34)+I34*LN(I34)+(SUM(G:G)-G34)*LN(SUM(G:G)-G34)+(SUM(I:I)-I34)*LN(SUM(I:I)-I34)+(SUM(I:I,G:G))*LN(SUM(I:I,G:G)))-(SUM(G:G)*LN(SUM(G:G))+SUM(I:I)*LN(SUM(I:I))+(G34+I34)*LN(G34+I34)+(SUM(I:I,G:G)-G34-I34)*LN(SUM(I:I,G:G)-G34-I34)))</f>
        <v>4.8695191443839576</v>
      </c>
      <c r="P34">
        <f t="shared" si="5"/>
        <v>3.0957455426687375E-2</v>
      </c>
      <c r="Q34" s="4">
        <f t="shared" si="6"/>
        <v>2.7335116262272599E-2</v>
      </c>
      <c r="R34" s="4">
        <f t="shared" si="7"/>
        <v>0.86033533811694363</v>
      </c>
      <c r="S34" t="b">
        <f t="shared" si="8"/>
        <v>0</v>
      </c>
      <c r="T34" t="b">
        <f t="shared" si="9"/>
        <v>0</v>
      </c>
      <c r="U34" t="b">
        <f t="shared" si="10"/>
        <v>0</v>
      </c>
      <c r="W34" t="s">
        <v>536</v>
      </c>
      <c r="X34" t="s">
        <v>503</v>
      </c>
    </row>
    <row r="35" spans="1:24" x14ac:dyDescent="0.25">
      <c r="A35">
        <v>144</v>
      </c>
      <c r="B35" t="s">
        <v>339</v>
      </c>
      <c r="C35" t="s">
        <v>535</v>
      </c>
      <c r="D35" t="s">
        <v>341</v>
      </c>
      <c r="F35" s="6">
        <f t="shared" si="0"/>
        <v>8.2999999999999989</v>
      </c>
      <c r="G35">
        <v>0.1</v>
      </c>
      <c r="H35">
        <f t="shared" si="1"/>
        <v>0.23361633313119151</v>
      </c>
      <c r="I35">
        <v>8</v>
      </c>
      <c r="J35">
        <v>0.1</v>
      </c>
      <c r="K35">
        <f t="shared" si="2"/>
        <v>0.22189353555071697</v>
      </c>
      <c r="L35">
        <v>0.1</v>
      </c>
      <c r="M35" s="7">
        <f t="shared" si="11"/>
        <v>34.244181015834428</v>
      </c>
      <c r="N35" s="7">
        <f t="shared" si="3"/>
        <v>-2.2189353555071696</v>
      </c>
      <c r="O35">
        <f t="shared" si="12"/>
        <v>4.8695191443839576</v>
      </c>
      <c r="P35">
        <f t="shared" si="5"/>
        <v>3.0957455426687375E-2</v>
      </c>
      <c r="Q35" s="4">
        <f t="shared" si="6"/>
        <v>2.7335116262272599E-2</v>
      </c>
      <c r="R35" s="4">
        <f t="shared" si="7"/>
        <v>0.86033533811694363</v>
      </c>
      <c r="S35" t="b">
        <f t="shared" si="8"/>
        <v>0</v>
      </c>
      <c r="T35" t="b">
        <f t="shared" si="9"/>
        <v>0</v>
      </c>
      <c r="U35" t="b">
        <f t="shared" si="10"/>
        <v>0</v>
      </c>
      <c r="W35" t="s">
        <v>537</v>
      </c>
      <c r="X35" t="s">
        <v>503</v>
      </c>
    </row>
    <row r="36" spans="1:24" x14ac:dyDescent="0.25">
      <c r="A36">
        <v>18</v>
      </c>
      <c r="B36" t="s">
        <v>47</v>
      </c>
      <c r="C36" t="s">
        <v>793</v>
      </c>
      <c r="D36" t="s">
        <v>48</v>
      </c>
      <c r="F36" s="6">
        <f t="shared" si="0"/>
        <v>109</v>
      </c>
      <c r="G36">
        <v>9</v>
      </c>
      <c r="H36">
        <f t="shared" si="1"/>
        <v>21.025469981807234</v>
      </c>
      <c r="I36">
        <v>43</v>
      </c>
      <c r="J36">
        <v>8</v>
      </c>
      <c r="K36">
        <f t="shared" si="2"/>
        <v>17.751482844057357</v>
      </c>
      <c r="L36">
        <v>49</v>
      </c>
      <c r="M36" s="7">
        <f t="shared" si="11"/>
        <v>2.0451385884456674</v>
      </c>
      <c r="N36" s="7">
        <f t="shared" si="3"/>
        <v>2.7603327806726679</v>
      </c>
      <c r="O36">
        <f t="shared" si="12"/>
        <v>4.4556314597430173</v>
      </c>
      <c r="P36">
        <f t="shared" si="5"/>
        <v>9.0285758869140409</v>
      </c>
      <c r="Q36" s="4">
        <f t="shared" si="6"/>
        <v>3.478635277428592E-2</v>
      </c>
      <c r="R36" s="4">
        <f t="shared" si="7"/>
        <v>2.6579146850177668E-3</v>
      </c>
      <c r="S36" t="b">
        <f t="shared" si="8"/>
        <v>0</v>
      </c>
      <c r="T36" t="b">
        <f t="shared" si="9"/>
        <v>0</v>
      </c>
      <c r="U36" t="b">
        <f t="shared" si="10"/>
        <v>0</v>
      </c>
      <c r="W36" t="s">
        <v>538</v>
      </c>
      <c r="X36" t="s">
        <v>503</v>
      </c>
    </row>
    <row r="37" spans="1:24" x14ac:dyDescent="0.25">
      <c r="A37">
        <v>98</v>
      </c>
      <c r="B37" t="s">
        <v>234</v>
      </c>
      <c r="C37" t="s">
        <v>537</v>
      </c>
      <c r="D37" t="s">
        <v>236</v>
      </c>
      <c r="E37" t="b">
        <v>1</v>
      </c>
      <c r="F37" s="6">
        <f t="shared" si="0"/>
        <v>65</v>
      </c>
      <c r="G37">
        <v>4</v>
      </c>
      <c r="H37">
        <f t="shared" si="1"/>
        <v>9.3446533252476591</v>
      </c>
      <c r="I37">
        <v>25</v>
      </c>
      <c r="J37">
        <v>4</v>
      </c>
      <c r="K37">
        <f t="shared" si="2"/>
        <v>8.8757414220286783</v>
      </c>
      <c r="L37">
        <v>32</v>
      </c>
      <c r="M37" s="7">
        <f t="shared" si="11"/>
        <v>2.6753266418620649</v>
      </c>
      <c r="N37" s="7">
        <f t="shared" si="3"/>
        <v>3.6053326114908315</v>
      </c>
      <c r="O37">
        <f t="shared" si="12"/>
        <v>4.2064336328185163</v>
      </c>
      <c r="P37">
        <f t="shared" si="5"/>
        <v>8.1026055069814902</v>
      </c>
      <c r="Q37" s="4">
        <f t="shared" si="6"/>
        <v>4.0270920357266239E-2</v>
      </c>
      <c r="R37" s="4">
        <f t="shared" si="7"/>
        <v>4.4201674355338347E-3</v>
      </c>
      <c r="S37" t="b">
        <f t="shared" si="8"/>
        <v>0</v>
      </c>
      <c r="T37" t="b">
        <f t="shared" si="9"/>
        <v>0</v>
      </c>
      <c r="U37" t="b">
        <f t="shared" si="10"/>
        <v>0</v>
      </c>
      <c r="W37" t="s">
        <v>539</v>
      </c>
      <c r="X37" t="s">
        <v>503</v>
      </c>
    </row>
    <row r="38" spans="1:24" x14ac:dyDescent="0.25">
      <c r="A38">
        <v>111</v>
      </c>
      <c r="B38" t="s">
        <v>262</v>
      </c>
      <c r="C38" t="s">
        <v>794</v>
      </c>
      <c r="D38" t="s">
        <v>211</v>
      </c>
      <c r="F38" s="6">
        <f t="shared" si="0"/>
        <v>14.2</v>
      </c>
      <c r="G38">
        <v>0.1</v>
      </c>
      <c r="H38">
        <f t="shared" si="1"/>
        <v>0.23361633313119151</v>
      </c>
      <c r="I38">
        <v>7</v>
      </c>
      <c r="J38">
        <v>0.1</v>
      </c>
      <c r="K38">
        <f t="shared" si="2"/>
        <v>0.22189353555071697</v>
      </c>
      <c r="L38">
        <v>7</v>
      </c>
      <c r="M38" s="7">
        <f t="shared" si="11"/>
        <v>29.963658388855126</v>
      </c>
      <c r="N38" s="7">
        <f t="shared" si="3"/>
        <v>31.546660350544773</v>
      </c>
      <c r="O38">
        <f t="shared" si="12"/>
        <v>4.1821667558688205</v>
      </c>
      <c r="P38">
        <f t="shared" si="5"/>
        <v>4.3958494452526793</v>
      </c>
      <c r="Q38" s="4">
        <f t="shared" si="6"/>
        <v>4.0851441273763778E-2</v>
      </c>
      <c r="R38" s="4">
        <f t="shared" si="7"/>
        <v>3.602650861430938E-2</v>
      </c>
      <c r="S38" t="b">
        <f t="shared" si="8"/>
        <v>0</v>
      </c>
      <c r="T38" t="b">
        <f t="shared" si="9"/>
        <v>0</v>
      </c>
      <c r="U38" t="b">
        <f t="shared" si="10"/>
        <v>0</v>
      </c>
      <c r="W38" t="s">
        <v>540</v>
      </c>
      <c r="X38" t="s">
        <v>503</v>
      </c>
    </row>
    <row r="39" spans="1:24" x14ac:dyDescent="0.25">
      <c r="A39">
        <v>11</v>
      </c>
      <c r="B39" t="s">
        <v>32</v>
      </c>
      <c r="C39" t="s">
        <v>539</v>
      </c>
      <c r="D39" t="s">
        <v>34</v>
      </c>
      <c r="F39" s="6">
        <f t="shared" si="0"/>
        <v>158</v>
      </c>
      <c r="G39">
        <v>17</v>
      </c>
      <c r="H39">
        <f t="shared" si="1"/>
        <v>39.714776632302552</v>
      </c>
      <c r="I39">
        <v>66</v>
      </c>
      <c r="J39">
        <v>17</v>
      </c>
      <c r="K39">
        <f t="shared" si="2"/>
        <v>37.721901043621884</v>
      </c>
      <c r="L39">
        <v>58</v>
      </c>
      <c r="M39" s="7">
        <f t="shared" si="11"/>
        <v>1.6618499610625534</v>
      </c>
      <c r="N39" s="7">
        <f t="shared" si="3"/>
        <v>1.5375683196063838</v>
      </c>
      <c r="O39">
        <f t="shared" si="12"/>
        <v>3.8938692334922962</v>
      </c>
      <c r="P39">
        <f t="shared" si="5"/>
        <v>2.663790128135588</v>
      </c>
      <c r="Q39" s="4">
        <f t="shared" si="6"/>
        <v>4.8462652494101179E-2</v>
      </c>
      <c r="R39" s="4">
        <f t="shared" si="7"/>
        <v>0.10265585894019522</v>
      </c>
      <c r="S39" t="b">
        <f t="shared" si="8"/>
        <v>0</v>
      </c>
      <c r="T39" t="b">
        <f t="shared" si="9"/>
        <v>0</v>
      </c>
      <c r="U39" t="b">
        <f t="shared" si="10"/>
        <v>0</v>
      </c>
      <c r="W39" t="s">
        <v>541</v>
      </c>
      <c r="X39" t="s">
        <v>503</v>
      </c>
    </row>
    <row r="40" spans="1:24" x14ac:dyDescent="0.25">
      <c r="A40">
        <v>92</v>
      </c>
      <c r="B40" t="s">
        <v>219</v>
      </c>
      <c r="C40" t="s">
        <v>541</v>
      </c>
      <c r="D40" t="s">
        <v>38</v>
      </c>
      <c r="F40" s="6">
        <f t="shared" si="0"/>
        <v>19.2</v>
      </c>
      <c r="G40">
        <v>0.1</v>
      </c>
      <c r="H40">
        <f t="shared" si="1"/>
        <v>0.23361633313119151</v>
      </c>
      <c r="I40">
        <v>6</v>
      </c>
      <c r="J40">
        <v>0.1</v>
      </c>
      <c r="K40">
        <f t="shared" si="2"/>
        <v>0.22189353555071697</v>
      </c>
      <c r="L40">
        <v>13</v>
      </c>
      <c r="M40" s="7">
        <f t="shared" si="11"/>
        <v>25.683135761875821</v>
      </c>
      <c r="N40" s="7">
        <f t="shared" si="3"/>
        <v>58.586654936726006</v>
      </c>
      <c r="O40">
        <f t="shared" si="12"/>
        <v>3.4990530462237075</v>
      </c>
      <c r="P40">
        <f t="shared" si="5"/>
        <v>8.7493447485030629</v>
      </c>
      <c r="Q40" s="4">
        <f t="shared" si="6"/>
        <v>6.1403930316428108E-2</v>
      </c>
      <c r="R40" s="4">
        <f t="shared" si="7"/>
        <v>3.0971331907532957E-3</v>
      </c>
      <c r="S40" t="b">
        <f t="shared" si="8"/>
        <v>0</v>
      </c>
      <c r="T40" t="b">
        <f t="shared" si="9"/>
        <v>0</v>
      </c>
      <c r="U40" t="b">
        <f t="shared" si="10"/>
        <v>0</v>
      </c>
      <c r="W40" t="s">
        <v>542</v>
      </c>
      <c r="X40" t="s">
        <v>503</v>
      </c>
    </row>
    <row r="41" spans="1:24" x14ac:dyDescent="0.25">
      <c r="A41">
        <v>104</v>
      </c>
      <c r="B41" t="s">
        <v>247</v>
      </c>
      <c r="C41" t="s">
        <v>542</v>
      </c>
      <c r="D41" t="s">
        <v>248</v>
      </c>
      <c r="F41" s="6">
        <f t="shared" si="0"/>
        <v>16.2</v>
      </c>
      <c r="G41">
        <v>0.1</v>
      </c>
      <c r="H41">
        <f t="shared" si="1"/>
        <v>0.23361633313119151</v>
      </c>
      <c r="I41">
        <v>6</v>
      </c>
      <c r="J41">
        <v>0.1</v>
      </c>
      <c r="K41">
        <f t="shared" si="2"/>
        <v>0.22189353555071697</v>
      </c>
      <c r="L41">
        <v>10</v>
      </c>
      <c r="M41" s="7">
        <f t="shared" si="11"/>
        <v>25.683135761875821</v>
      </c>
      <c r="N41" s="7">
        <f t="shared" si="3"/>
        <v>45.066657643635388</v>
      </c>
      <c r="O41">
        <f t="shared" si="12"/>
        <v>3.4990530462237075</v>
      </c>
      <c r="P41">
        <f t="shared" si="5"/>
        <v>6.5623124549165368</v>
      </c>
      <c r="Q41" s="4">
        <f t="shared" si="6"/>
        <v>6.1403930316428108E-2</v>
      </c>
      <c r="R41" s="4">
        <f t="shared" si="7"/>
        <v>1.0416092339155757E-2</v>
      </c>
      <c r="S41" t="b">
        <f t="shared" si="8"/>
        <v>0</v>
      </c>
      <c r="T41" t="b">
        <f t="shared" si="9"/>
        <v>0</v>
      </c>
      <c r="U41" t="b">
        <f t="shared" si="10"/>
        <v>0</v>
      </c>
      <c r="W41" t="s">
        <v>543</v>
      </c>
      <c r="X41" t="s">
        <v>503</v>
      </c>
    </row>
    <row r="42" spans="1:24" x14ac:dyDescent="0.25">
      <c r="A42">
        <v>112</v>
      </c>
      <c r="B42" t="s">
        <v>263</v>
      </c>
      <c r="C42" t="s">
        <v>543</v>
      </c>
      <c r="D42" t="s">
        <v>10</v>
      </c>
      <c r="F42" s="6">
        <f t="shared" si="0"/>
        <v>14.2</v>
      </c>
      <c r="G42">
        <v>0.1</v>
      </c>
      <c r="H42">
        <f t="shared" si="1"/>
        <v>0.23361633313119151</v>
      </c>
      <c r="I42">
        <v>6</v>
      </c>
      <c r="J42">
        <v>0.1</v>
      </c>
      <c r="K42">
        <f t="shared" si="2"/>
        <v>0.22189353555071697</v>
      </c>
      <c r="L42">
        <v>8</v>
      </c>
      <c r="M42" s="7">
        <f t="shared" si="11"/>
        <v>25.683135761875821</v>
      </c>
      <c r="N42" s="7">
        <f t="shared" si="3"/>
        <v>36.053326114908309</v>
      </c>
      <c r="O42">
        <f t="shared" si="12"/>
        <v>3.4990530462237075</v>
      </c>
      <c r="P42">
        <f t="shared" si="5"/>
        <v>5.1148998870921787</v>
      </c>
      <c r="Q42" s="4">
        <f t="shared" si="6"/>
        <v>6.1403930316428108E-2</v>
      </c>
      <c r="R42" s="4">
        <f t="shared" si="7"/>
        <v>2.3721234904381831E-2</v>
      </c>
      <c r="S42" t="b">
        <f t="shared" si="8"/>
        <v>0</v>
      </c>
      <c r="T42" t="b">
        <f t="shared" si="9"/>
        <v>0</v>
      </c>
      <c r="U42" t="b">
        <f t="shared" si="10"/>
        <v>0</v>
      </c>
      <c r="W42" t="s">
        <v>544</v>
      </c>
      <c r="X42" t="s">
        <v>503</v>
      </c>
    </row>
    <row r="43" spans="1:24" x14ac:dyDescent="0.25">
      <c r="A43">
        <v>25</v>
      </c>
      <c r="B43" t="s">
        <v>65</v>
      </c>
      <c r="C43" t="s">
        <v>795</v>
      </c>
      <c r="D43" t="s">
        <v>66</v>
      </c>
      <c r="F43" s="6">
        <f t="shared" si="0"/>
        <v>84</v>
      </c>
      <c r="G43">
        <v>11</v>
      </c>
      <c r="H43">
        <f t="shared" si="1"/>
        <v>25.697796644431062</v>
      </c>
      <c r="I43">
        <v>46</v>
      </c>
      <c r="J43">
        <v>3</v>
      </c>
      <c r="K43">
        <f t="shared" si="2"/>
        <v>6.6568060665215087</v>
      </c>
      <c r="L43">
        <v>24</v>
      </c>
      <c r="M43" s="7">
        <f t="shared" si="11"/>
        <v>1.7900367349186181</v>
      </c>
      <c r="N43" s="7">
        <f t="shared" si="3"/>
        <v>3.6053326114908315</v>
      </c>
      <c r="O43">
        <f t="shared" si="12"/>
        <v>3.4036074355826713</v>
      </c>
      <c r="P43">
        <f t="shared" si="5"/>
        <v>6.0662768422043882</v>
      </c>
      <c r="Q43" s="4">
        <f t="shared" si="6"/>
        <v>6.5054002075236539E-2</v>
      </c>
      <c r="R43" s="4">
        <f t="shared" si="7"/>
        <v>1.3778710528182943E-2</v>
      </c>
      <c r="S43" t="b">
        <f t="shared" si="8"/>
        <v>0</v>
      </c>
      <c r="T43" t="b">
        <f t="shared" si="9"/>
        <v>0</v>
      </c>
      <c r="U43" t="b">
        <f t="shared" si="10"/>
        <v>0</v>
      </c>
      <c r="W43" t="s">
        <v>545</v>
      </c>
      <c r="X43" t="s">
        <v>503</v>
      </c>
    </row>
    <row r="44" spans="1:24" x14ac:dyDescent="0.25">
      <c r="A44">
        <v>103</v>
      </c>
      <c r="B44" t="s">
        <v>245</v>
      </c>
      <c r="C44" t="s">
        <v>545</v>
      </c>
      <c r="D44" t="s">
        <v>167</v>
      </c>
      <c r="F44" s="6">
        <f t="shared" si="0"/>
        <v>15.2</v>
      </c>
      <c r="G44">
        <v>0.1</v>
      </c>
      <c r="H44">
        <f t="shared" si="1"/>
        <v>0.23361633313119151</v>
      </c>
      <c r="I44">
        <v>4</v>
      </c>
      <c r="J44">
        <v>0.1</v>
      </c>
      <c r="K44">
        <f t="shared" si="2"/>
        <v>0.22189353555071697</v>
      </c>
      <c r="L44">
        <v>11</v>
      </c>
      <c r="M44" s="7">
        <f t="shared" si="11"/>
        <v>17.122090507917214</v>
      </c>
      <c r="N44" s="7">
        <f t="shared" si="3"/>
        <v>49.573323407998927</v>
      </c>
      <c r="O44">
        <f t="shared" si="12"/>
        <v>2.152427916531451</v>
      </c>
      <c r="P44">
        <f t="shared" si="5"/>
        <v>7.2895544056664221</v>
      </c>
      <c r="Q44" s="4">
        <f t="shared" si="6"/>
        <v>0.14234463589430443</v>
      </c>
      <c r="R44" s="4">
        <f t="shared" si="7"/>
        <v>6.9356676423009359E-3</v>
      </c>
      <c r="S44" t="b">
        <f t="shared" si="8"/>
        <v>0</v>
      </c>
      <c r="T44" t="b">
        <f t="shared" si="9"/>
        <v>0</v>
      </c>
      <c r="U44" t="b">
        <f t="shared" si="10"/>
        <v>0</v>
      </c>
      <c r="W44" t="s">
        <v>546</v>
      </c>
      <c r="X44" t="s">
        <v>503</v>
      </c>
    </row>
    <row r="45" spans="1:24" x14ac:dyDescent="0.25">
      <c r="A45">
        <v>72</v>
      </c>
      <c r="B45" t="s">
        <v>176</v>
      </c>
      <c r="C45" t="s">
        <v>547</v>
      </c>
      <c r="D45" t="s">
        <v>51</v>
      </c>
      <c r="F45" s="6">
        <f t="shared" si="0"/>
        <v>24.1</v>
      </c>
      <c r="G45">
        <v>2</v>
      </c>
      <c r="H45">
        <f t="shared" si="1"/>
        <v>4.6723266626238296</v>
      </c>
      <c r="I45">
        <v>11</v>
      </c>
      <c r="J45">
        <v>0.1</v>
      </c>
      <c r="K45">
        <f t="shared" si="2"/>
        <v>0.22189353555071697</v>
      </c>
      <c r="L45">
        <v>11</v>
      </c>
      <c r="M45" s="7">
        <f t="shared" si="11"/>
        <v>2.3542874448386173</v>
      </c>
      <c r="N45" s="7">
        <f t="shared" si="3"/>
        <v>49.573323407998927</v>
      </c>
      <c r="O45">
        <f t="shared" si="12"/>
        <v>1.4992092089669313</v>
      </c>
      <c r="P45">
        <f t="shared" si="5"/>
        <v>7.2895544056664221</v>
      </c>
      <c r="Q45" s="4">
        <f t="shared" si="6"/>
        <v>0.2207930781316641</v>
      </c>
      <c r="R45" s="4">
        <f t="shared" si="7"/>
        <v>6.9356676423009359E-3</v>
      </c>
      <c r="S45" t="b">
        <f t="shared" si="8"/>
        <v>0</v>
      </c>
      <c r="T45" t="b">
        <f t="shared" si="9"/>
        <v>0</v>
      </c>
      <c r="U45" t="b">
        <f t="shared" si="10"/>
        <v>0</v>
      </c>
      <c r="W45" t="s">
        <v>547</v>
      </c>
      <c r="X45" t="s">
        <v>503</v>
      </c>
    </row>
    <row r="46" spans="1:24" x14ac:dyDescent="0.25">
      <c r="A46">
        <v>106</v>
      </c>
      <c r="B46" t="s">
        <v>251</v>
      </c>
      <c r="C46" t="s">
        <v>548</v>
      </c>
      <c r="D46" t="s">
        <v>175</v>
      </c>
      <c r="F46" s="6">
        <f t="shared" si="0"/>
        <v>16.2</v>
      </c>
      <c r="G46">
        <v>0.1</v>
      </c>
      <c r="H46">
        <f t="shared" si="1"/>
        <v>0.23361633313119151</v>
      </c>
      <c r="I46">
        <v>2</v>
      </c>
      <c r="J46">
        <v>0.1</v>
      </c>
      <c r="K46">
        <f t="shared" si="2"/>
        <v>0.22189353555071697</v>
      </c>
      <c r="L46">
        <v>14</v>
      </c>
      <c r="M46" s="7">
        <f t="shared" si="11"/>
        <v>8.561045253958607</v>
      </c>
      <c r="N46" s="7">
        <f t="shared" si="3"/>
        <v>63.093320701089546</v>
      </c>
      <c r="O46">
        <f t="shared" si="12"/>
        <v>0.86241483455523849</v>
      </c>
      <c r="P46">
        <f t="shared" si="5"/>
        <v>9.4814264969318174</v>
      </c>
      <c r="Q46" s="4">
        <f t="shared" si="6"/>
        <v>0.35306379854357972</v>
      </c>
      <c r="R46" s="4">
        <f t="shared" si="7"/>
        <v>2.0756251330916048E-3</v>
      </c>
      <c r="S46" t="b">
        <f t="shared" si="8"/>
        <v>0</v>
      </c>
      <c r="T46" t="b">
        <f t="shared" si="9"/>
        <v>0</v>
      </c>
      <c r="U46" t="b">
        <f t="shared" si="10"/>
        <v>0</v>
      </c>
      <c r="W46" t="s">
        <v>548</v>
      </c>
      <c r="X46" t="s">
        <v>501</v>
      </c>
    </row>
    <row r="47" spans="1:24" x14ac:dyDescent="0.25">
      <c r="A47">
        <v>138</v>
      </c>
      <c r="B47" t="s">
        <v>325</v>
      </c>
      <c r="C47" t="s">
        <v>549</v>
      </c>
      <c r="D47" t="s">
        <v>327</v>
      </c>
      <c r="F47" s="6">
        <f t="shared" si="0"/>
        <v>9.1999999999999993</v>
      </c>
      <c r="G47">
        <v>0.1</v>
      </c>
      <c r="H47">
        <f t="shared" si="1"/>
        <v>0.23361633313119151</v>
      </c>
      <c r="I47">
        <v>1</v>
      </c>
      <c r="J47">
        <v>0.1</v>
      </c>
      <c r="K47">
        <f t="shared" si="2"/>
        <v>0.22189353555071697</v>
      </c>
      <c r="L47">
        <v>8</v>
      </c>
      <c r="M47" s="7">
        <f t="shared" si="11"/>
        <v>4.2805226269793035</v>
      </c>
      <c r="N47" s="7">
        <f t="shared" si="3"/>
        <v>36.053326114908309</v>
      </c>
      <c r="O47">
        <f t="shared" si="12"/>
        <v>0.28343858625157736</v>
      </c>
      <c r="P47">
        <f t="shared" si="5"/>
        <v>5.1148998870921787</v>
      </c>
      <c r="Q47" s="4">
        <f t="shared" si="6"/>
        <v>0.59445625169512029</v>
      </c>
      <c r="R47" s="4">
        <f t="shared" si="7"/>
        <v>2.3721234904381831E-2</v>
      </c>
      <c r="S47" t="b">
        <f t="shared" si="8"/>
        <v>0</v>
      </c>
      <c r="T47" t="b">
        <f t="shared" si="9"/>
        <v>0</v>
      </c>
      <c r="U47" t="b">
        <f t="shared" si="10"/>
        <v>0</v>
      </c>
      <c r="W47" t="s">
        <v>549</v>
      </c>
      <c r="X47" t="s">
        <v>503</v>
      </c>
    </row>
    <row r="48" spans="1:24" x14ac:dyDescent="0.25">
      <c r="A48">
        <v>127</v>
      </c>
      <c r="B48" t="s">
        <v>299</v>
      </c>
      <c r="C48" t="s">
        <v>550</v>
      </c>
      <c r="D48" t="s">
        <v>158</v>
      </c>
      <c r="F48" s="6">
        <f t="shared" si="0"/>
        <v>12.3</v>
      </c>
      <c r="G48">
        <v>0.1</v>
      </c>
      <c r="H48">
        <f t="shared" si="1"/>
        <v>0.23361633313119151</v>
      </c>
      <c r="I48">
        <v>0.1</v>
      </c>
      <c r="J48">
        <v>0.1</v>
      </c>
      <c r="K48">
        <f t="shared" si="2"/>
        <v>0.22189353555071697</v>
      </c>
      <c r="L48">
        <v>12</v>
      </c>
      <c r="M48" s="7">
        <f t="shared" si="11"/>
        <v>-2.3361633313119148</v>
      </c>
      <c r="N48" s="7">
        <f t="shared" si="3"/>
        <v>54.079989172362467</v>
      </c>
      <c r="O48">
        <f t="shared" si="12"/>
        <v>3.4969252446899191E-2</v>
      </c>
      <c r="P48">
        <f t="shared" si="5"/>
        <v>8.0186526533216238</v>
      </c>
      <c r="Q48" s="4">
        <f t="shared" si="6"/>
        <v>0.8516601037155006</v>
      </c>
      <c r="R48" s="4">
        <f t="shared" si="7"/>
        <v>4.6298001040939183E-3</v>
      </c>
      <c r="S48" t="b">
        <f t="shared" si="8"/>
        <v>0</v>
      </c>
      <c r="T48" t="b">
        <f t="shared" si="9"/>
        <v>0</v>
      </c>
      <c r="U48" t="b">
        <f t="shared" si="10"/>
        <v>0</v>
      </c>
      <c r="W48" t="s">
        <v>550</v>
      </c>
      <c r="X48" t="s">
        <v>503</v>
      </c>
    </row>
    <row r="49" spans="1:24" x14ac:dyDescent="0.25">
      <c r="A49">
        <v>125</v>
      </c>
      <c r="B49" t="s">
        <v>294</v>
      </c>
      <c r="C49" t="s">
        <v>551</v>
      </c>
      <c r="D49" t="s">
        <v>23</v>
      </c>
      <c r="F49" s="6">
        <f t="shared" si="0"/>
        <v>11.3</v>
      </c>
      <c r="G49">
        <v>0.1</v>
      </c>
      <c r="H49">
        <f t="shared" si="1"/>
        <v>0.23361633313119151</v>
      </c>
      <c r="I49">
        <v>0.1</v>
      </c>
      <c r="J49">
        <v>0.1</v>
      </c>
      <c r="K49">
        <f t="shared" si="2"/>
        <v>0.22189353555071697</v>
      </c>
      <c r="L49">
        <v>11</v>
      </c>
      <c r="M49" s="7">
        <f t="shared" si="11"/>
        <v>-2.3361633313119148</v>
      </c>
      <c r="N49" s="7">
        <f t="shared" si="3"/>
        <v>49.573323407998927</v>
      </c>
      <c r="O49">
        <f t="shared" si="12"/>
        <v>3.4969252446899191E-2</v>
      </c>
      <c r="P49">
        <f t="shared" si="5"/>
        <v>7.2895544056664221</v>
      </c>
      <c r="Q49" s="4">
        <f t="shared" si="6"/>
        <v>0.8516601037155006</v>
      </c>
      <c r="R49" s="4">
        <f t="shared" si="7"/>
        <v>6.9356676423009359E-3</v>
      </c>
      <c r="S49" t="b">
        <f t="shared" si="8"/>
        <v>0</v>
      </c>
      <c r="T49" t="b">
        <f t="shared" si="9"/>
        <v>0</v>
      </c>
      <c r="U49" t="b">
        <f t="shared" si="10"/>
        <v>0</v>
      </c>
      <c r="W49" t="s">
        <v>551</v>
      </c>
      <c r="X49" t="s">
        <v>503</v>
      </c>
    </row>
    <row r="50" spans="1:24" x14ac:dyDescent="0.25">
      <c r="A50">
        <v>158</v>
      </c>
      <c r="B50" t="s">
        <v>372</v>
      </c>
      <c r="C50" t="s">
        <v>552</v>
      </c>
      <c r="D50" t="s">
        <v>283</v>
      </c>
      <c r="F50" s="6">
        <f t="shared" si="0"/>
        <v>7.3</v>
      </c>
      <c r="G50">
        <v>0.1</v>
      </c>
      <c r="H50">
        <f t="shared" si="1"/>
        <v>0.23361633313119151</v>
      </c>
      <c r="I50">
        <v>0.1</v>
      </c>
      <c r="J50">
        <v>0.1</v>
      </c>
      <c r="K50">
        <f t="shared" si="2"/>
        <v>0.22189353555071697</v>
      </c>
      <c r="L50">
        <v>7</v>
      </c>
      <c r="M50" s="7">
        <f t="shared" si="11"/>
        <v>-2.3361633313119148</v>
      </c>
      <c r="N50" s="7">
        <f t="shared" si="3"/>
        <v>31.546660350544773</v>
      </c>
      <c r="O50">
        <f t="shared" si="12"/>
        <v>3.4969252446899191E-2</v>
      </c>
      <c r="P50">
        <f t="shared" si="5"/>
        <v>4.3958494452526793</v>
      </c>
      <c r="Q50" s="4">
        <f t="shared" si="6"/>
        <v>0.8516601037155006</v>
      </c>
      <c r="R50" s="4">
        <f t="shared" si="7"/>
        <v>3.602650861430938E-2</v>
      </c>
      <c r="S50" t="b">
        <f t="shared" si="8"/>
        <v>0</v>
      </c>
      <c r="T50" t="b">
        <f t="shared" si="9"/>
        <v>0</v>
      </c>
      <c r="U50" t="b">
        <f t="shared" si="10"/>
        <v>0</v>
      </c>
      <c r="W50" t="s">
        <v>552</v>
      </c>
      <c r="X50" t="s">
        <v>503</v>
      </c>
    </row>
    <row r="51" spans="1:24" x14ac:dyDescent="0.25">
      <c r="A51">
        <v>27</v>
      </c>
      <c r="B51" t="s">
        <v>70</v>
      </c>
      <c r="C51" t="s">
        <v>553</v>
      </c>
      <c r="D51" t="s">
        <v>72</v>
      </c>
      <c r="F51" s="6">
        <f t="shared" si="0"/>
        <v>83</v>
      </c>
      <c r="G51">
        <v>8</v>
      </c>
      <c r="H51">
        <f t="shared" si="1"/>
        <v>18.689306650495318</v>
      </c>
      <c r="I51">
        <v>18</v>
      </c>
      <c r="J51">
        <v>11</v>
      </c>
      <c r="K51">
        <f t="shared" si="2"/>
        <v>24.408288910578868</v>
      </c>
      <c r="L51">
        <v>46</v>
      </c>
      <c r="M51" s="7">
        <f t="shared" si="11"/>
        <v>-1.0382948139164065</v>
      </c>
      <c r="N51" s="7">
        <f t="shared" si="3"/>
        <v>1.8846056832792981</v>
      </c>
      <c r="O51">
        <f t="shared" si="12"/>
        <v>7.8249904909171164E-3</v>
      </c>
      <c r="P51">
        <f t="shared" si="5"/>
        <v>4.0757249262824189</v>
      </c>
      <c r="Q51" s="4">
        <f t="shared" si="6"/>
        <v>0.92951188863075718</v>
      </c>
      <c r="R51" s="4">
        <f t="shared" si="7"/>
        <v>4.3503595085174353E-2</v>
      </c>
      <c r="S51" t="b">
        <f t="shared" si="8"/>
        <v>0</v>
      </c>
      <c r="T51" t="b">
        <f t="shared" si="9"/>
        <v>0</v>
      </c>
      <c r="U51" t="b">
        <f t="shared" si="10"/>
        <v>0</v>
      </c>
      <c r="W51" t="s">
        <v>553</v>
      </c>
      <c r="X51" t="s">
        <v>503</v>
      </c>
    </row>
    <row r="52" spans="1:24" x14ac:dyDescent="0.25">
      <c r="A52">
        <v>7</v>
      </c>
      <c r="B52" t="s">
        <v>21</v>
      </c>
      <c r="C52" t="s">
        <v>554</v>
      </c>
      <c r="D52" t="s">
        <v>23</v>
      </c>
      <c r="F52" s="6">
        <f t="shared" si="0"/>
        <v>260</v>
      </c>
      <c r="G52">
        <v>102</v>
      </c>
      <c r="H52">
        <f t="shared" si="1"/>
        <v>238.28865979381533</v>
      </c>
      <c r="I52">
        <v>67</v>
      </c>
      <c r="J52">
        <v>56</v>
      </c>
      <c r="K52">
        <f t="shared" si="2"/>
        <v>124.26037990840152</v>
      </c>
      <c r="L52">
        <v>35</v>
      </c>
      <c r="M52" s="7">
        <f t="shared" si="11"/>
        <v>-3.5565471611017214</v>
      </c>
      <c r="N52" s="7">
        <f t="shared" si="3"/>
        <v>-3.550296568811472</v>
      </c>
      <c r="O52">
        <f t="shared" si="12"/>
        <v>69.191366294951877</v>
      </c>
      <c r="P52">
        <f t="shared" si="5"/>
        <v>36.571671512938337</v>
      </c>
      <c r="Q52" s="4">
        <f t="shared" si="6"/>
        <v>8.9358362622748875E-17</v>
      </c>
      <c r="R52" s="4">
        <f t="shared" si="7"/>
        <v>1.4715480354927798E-9</v>
      </c>
      <c r="S52" t="b">
        <f t="shared" si="8"/>
        <v>0</v>
      </c>
      <c r="T52" t="b">
        <f t="shared" si="9"/>
        <v>0</v>
      </c>
      <c r="U52" t="b">
        <f t="shared" si="10"/>
        <v>0</v>
      </c>
    </row>
    <row r="53" spans="1:24" x14ac:dyDescent="0.25">
      <c r="A53">
        <v>6</v>
      </c>
      <c r="B53" t="s">
        <v>18</v>
      </c>
      <c r="C53" t="s">
        <v>555</v>
      </c>
      <c r="D53" t="s">
        <v>20</v>
      </c>
      <c r="F53" s="6">
        <f t="shared" si="0"/>
        <v>257</v>
      </c>
      <c r="G53">
        <v>88</v>
      </c>
      <c r="H53">
        <f t="shared" si="1"/>
        <v>205.58237315544849</v>
      </c>
      <c r="I53">
        <v>55</v>
      </c>
      <c r="J53">
        <v>61</v>
      </c>
      <c r="K53">
        <f t="shared" si="2"/>
        <v>135.35505668593737</v>
      </c>
      <c r="L53">
        <v>53</v>
      </c>
      <c r="M53" s="7">
        <f t="shared" si="11"/>
        <v>-3.7378613300990637</v>
      </c>
      <c r="N53" s="7">
        <f t="shared" si="3"/>
        <v>-2.55386899407429</v>
      </c>
      <c r="O53">
        <f t="shared" si="12"/>
        <v>62.718163720099255</v>
      </c>
      <c r="P53">
        <f t="shared" si="5"/>
        <v>25.318040698242839</v>
      </c>
      <c r="Q53" s="4">
        <f t="shared" si="6"/>
        <v>2.385058947149057E-15</v>
      </c>
      <c r="R53" s="4">
        <f t="shared" si="7"/>
        <v>4.8614056456126136E-7</v>
      </c>
      <c r="S53" t="b">
        <f t="shared" si="8"/>
        <v>0</v>
      </c>
      <c r="T53" t="b">
        <f t="shared" si="9"/>
        <v>0</v>
      </c>
      <c r="U53" t="b">
        <f t="shared" si="10"/>
        <v>0</v>
      </c>
    </row>
    <row r="54" spans="1:24" x14ac:dyDescent="0.25">
      <c r="A54">
        <v>4</v>
      </c>
      <c r="B54" t="s">
        <v>14</v>
      </c>
      <c r="C54" t="s">
        <v>556</v>
      </c>
      <c r="D54" t="s">
        <v>16</v>
      </c>
      <c r="F54" s="6">
        <f t="shared" si="0"/>
        <v>331</v>
      </c>
      <c r="G54">
        <v>102</v>
      </c>
      <c r="H54">
        <f t="shared" si="1"/>
        <v>238.28865979381533</v>
      </c>
      <c r="I54">
        <v>74</v>
      </c>
      <c r="J54">
        <v>81</v>
      </c>
      <c r="K54">
        <f t="shared" si="2"/>
        <v>179.73376379608075</v>
      </c>
      <c r="L54">
        <v>74</v>
      </c>
      <c r="M54" s="7">
        <f t="shared" si="11"/>
        <v>-3.2201170242407477</v>
      </c>
      <c r="N54" s="7">
        <f t="shared" si="3"/>
        <v>-2.4288346458929833</v>
      </c>
      <c r="O54">
        <f t="shared" si="12"/>
        <v>61.439100271003554</v>
      </c>
      <c r="P54">
        <f t="shared" si="5"/>
        <v>31.111305359605467</v>
      </c>
      <c r="Q54" s="4">
        <f t="shared" si="6"/>
        <v>4.5665131207112342E-15</v>
      </c>
      <c r="R54" s="4">
        <f t="shared" si="7"/>
        <v>2.4364818343157302E-8</v>
      </c>
      <c r="S54" t="b">
        <f t="shared" si="8"/>
        <v>0</v>
      </c>
      <c r="T54" t="b">
        <f t="shared" si="9"/>
        <v>0</v>
      </c>
      <c r="U54" t="b">
        <f t="shared" si="10"/>
        <v>0</v>
      </c>
    </row>
    <row r="55" spans="1:24" x14ac:dyDescent="0.25">
      <c r="A55">
        <v>1</v>
      </c>
      <c r="B55" s="8" t="s">
        <v>5</v>
      </c>
      <c r="C55" t="s">
        <v>557</v>
      </c>
      <c r="D55" t="s">
        <v>7</v>
      </c>
      <c r="F55" s="6">
        <f t="shared" si="0"/>
        <v>1079</v>
      </c>
      <c r="G55">
        <v>213</v>
      </c>
      <c r="H55">
        <f t="shared" si="1"/>
        <v>497.60278956943785</v>
      </c>
      <c r="I55">
        <v>255</v>
      </c>
      <c r="J55">
        <v>285</v>
      </c>
      <c r="K55">
        <f t="shared" si="2"/>
        <v>632.39657631954333</v>
      </c>
      <c r="L55">
        <v>326</v>
      </c>
      <c r="M55" s="7">
        <f t="shared" si="11"/>
        <v>-1.9513834885075994</v>
      </c>
      <c r="N55" s="7">
        <f t="shared" si="3"/>
        <v>-1.9398667985262066</v>
      </c>
      <c r="O55">
        <f t="shared" si="12"/>
        <v>55.640968679013895</v>
      </c>
      <c r="P55">
        <f t="shared" si="5"/>
        <v>76.339873602672014</v>
      </c>
      <c r="Q55" s="4">
        <f t="shared" si="6"/>
        <v>8.6991663502216002E-14</v>
      </c>
      <c r="R55" s="4">
        <f t="shared" si="7"/>
        <v>2.3881287061288268E-18</v>
      </c>
      <c r="S55" t="b">
        <f t="shared" si="8"/>
        <v>0</v>
      </c>
      <c r="T55" t="b">
        <f t="shared" si="9"/>
        <v>0</v>
      </c>
      <c r="U55" t="b">
        <f t="shared" si="10"/>
        <v>0</v>
      </c>
    </row>
    <row r="56" spans="1:24" x14ac:dyDescent="0.25">
      <c r="A56">
        <v>13</v>
      </c>
      <c r="B56" t="s">
        <v>36</v>
      </c>
      <c r="C56" t="s">
        <v>558</v>
      </c>
      <c r="D56" t="s">
        <v>38</v>
      </c>
      <c r="F56" s="6">
        <f t="shared" si="0"/>
        <v>159</v>
      </c>
      <c r="G56">
        <v>53</v>
      </c>
      <c r="H56">
        <f t="shared" si="1"/>
        <v>123.81665655953148</v>
      </c>
      <c r="I56">
        <v>40</v>
      </c>
      <c r="J56">
        <v>30</v>
      </c>
      <c r="K56">
        <f t="shared" si="2"/>
        <v>66.5680606652151</v>
      </c>
      <c r="L56">
        <v>36</v>
      </c>
      <c r="M56" s="7">
        <f t="shared" si="11"/>
        <v>-3.0954164139882869</v>
      </c>
      <c r="N56" s="7">
        <f t="shared" si="3"/>
        <v>-1.849112796255975</v>
      </c>
      <c r="O56">
        <f t="shared" si="12"/>
        <v>29.73483055215911</v>
      </c>
      <c r="P56">
        <f t="shared" si="5"/>
        <v>6.0793784284032881</v>
      </c>
      <c r="Q56" s="4">
        <f t="shared" si="6"/>
        <v>4.9536738723003036E-8</v>
      </c>
      <c r="R56" s="4">
        <f t="shared" si="7"/>
        <v>1.3676888487529234E-2</v>
      </c>
      <c r="S56" t="b">
        <f t="shared" si="8"/>
        <v>0</v>
      </c>
      <c r="T56" t="b">
        <f t="shared" si="9"/>
        <v>0</v>
      </c>
      <c r="U56" t="b">
        <f t="shared" si="10"/>
        <v>0</v>
      </c>
    </row>
    <row r="57" spans="1:24" x14ac:dyDescent="0.25">
      <c r="A57">
        <v>16</v>
      </c>
      <c r="B57" t="s">
        <v>41</v>
      </c>
      <c r="C57" t="s">
        <v>559</v>
      </c>
      <c r="D57" t="s">
        <v>43</v>
      </c>
      <c r="F57" s="6">
        <f t="shared" si="0"/>
        <v>131</v>
      </c>
      <c r="G57">
        <v>42</v>
      </c>
      <c r="H57">
        <f t="shared" si="1"/>
        <v>98.11885991510043</v>
      </c>
      <c r="I57">
        <v>29</v>
      </c>
      <c r="J57">
        <v>31</v>
      </c>
      <c r="K57">
        <f t="shared" si="2"/>
        <v>68.786996020722256</v>
      </c>
      <c r="L57">
        <v>29</v>
      </c>
      <c r="M57" s="7">
        <f t="shared" si="11"/>
        <v>-3.3834089625896699</v>
      </c>
      <c r="N57" s="7">
        <f t="shared" si="3"/>
        <v>-2.3719653800249052</v>
      </c>
      <c r="O57">
        <f t="shared" si="12"/>
        <v>26.258108652546071</v>
      </c>
      <c r="P57">
        <f t="shared" si="5"/>
        <v>11.11655679231626</v>
      </c>
      <c r="Q57" s="4">
        <f t="shared" si="6"/>
        <v>2.9869802547401539E-7</v>
      </c>
      <c r="R57" s="4">
        <f t="shared" si="7"/>
        <v>8.5560477372130257E-4</v>
      </c>
      <c r="S57" t="b">
        <f t="shared" si="8"/>
        <v>0</v>
      </c>
      <c r="T57" t="b">
        <f t="shared" si="9"/>
        <v>0</v>
      </c>
      <c r="U57" t="b">
        <f t="shared" si="10"/>
        <v>0</v>
      </c>
    </row>
    <row r="58" spans="1:24" x14ac:dyDescent="0.25">
      <c r="A58">
        <v>44</v>
      </c>
      <c r="B58" t="s">
        <v>113</v>
      </c>
      <c r="C58" t="s">
        <v>560</v>
      </c>
      <c r="D58" t="s">
        <v>115</v>
      </c>
      <c r="F58" s="6">
        <f t="shared" si="0"/>
        <v>47</v>
      </c>
      <c r="G58">
        <v>18</v>
      </c>
      <c r="H58">
        <f t="shared" si="1"/>
        <v>42.050939963614468</v>
      </c>
      <c r="I58">
        <v>7</v>
      </c>
      <c r="J58">
        <v>13</v>
      </c>
      <c r="K58">
        <f t="shared" si="2"/>
        <v>28.846159621593205</v>
      </c>
      <c r="L58">
        <v>9</v>
      </c>
      <c r="M58" s="7">
        <f t="shared" si="11"/>
        <v>-6.0072771376592096</v>
      </c>
      <c r="N58" s="7">
        <f t="shared" si="3"/>
        <v>-3.2051288468436896</v>
      </c>
      <c r="O58">
        <f t="shared" si="12"/>
        <v>18.821166039793752</v>
      </c>
      <c r="P58">
        <f t="shared" si="5"/>
        <v>7.3662434293946717</v>
      </c>
      <c r="Q58" s="4">
        <f t="shared" si="6"/>
        <v>1.4356504350560638E-5</v>
      </c>
      <c r="R58" s="4">
        <f t="shared" si="7"/>
        <v>6.645962728440466E-3</v>
      </c>
      <c r="S58" t="b">
        <f t="shared" si="8"/>
        <v>0</v>
      </c>
      <c r="T58" t="b">
        <f t="shared" si="9"/>
        <v>0</v>
      </c>
      <c r="U58" t="b">
        <f t="shared" si="10"/>
        <v>0</v>
      </c>
    </row>
    <row r="59" spans="1:24" x14ac:dyDescent="0.25">
      <c r="A59">
        <v>162.1</v>
      </c>
      <c r="B59" t="s">
        <v>377</v>
      </c>
      <c r="C59" t="s">
        <v>561</v>
      </c>
      <c r="D59" t="s">
        <v>46</v>
      </c>
      <c r="E59" t="b">
        <v>1</v>
      </c>
      <c r="F59" s="6">
        <f t="shared" si="0"/>
        <v>6.1999999999999993</v>
      </c>
      <c r="G59">
        <v>5</v>
      </c>
      <c r="H59">
        <f t="shared" si="1"/>
        <v>11.680816656559573</v>
      </c>
      <c r="I59">
        <v>0.1</v>
      </c>
      <c r="J59">
        <v>0.1</v>
      </c>
      <c r="K59">
        <f t="shared" si="2"/>
        <v>0.22189353555071697</v>
      </c>
      <c r="L59">
        <v>1</v>
      </c>
      <c r="M59" s="7">
        <f t="shared" si="11"/>
        <v>-116.80816656559573</v>
      </c>
      <c r="N59" s="7">
        <f t="shared" si="3"/>
        <v>4.5066657643635386</v>
      </c>
      <c r="O59">
        <f t="shared" si="12"/>
        <v>11.14669731122558</v>
      </c>
      <c r="P59">
        <f t="shared" si="5"/>
        <v>0.30772069428348914</v>
      </c>
      <c r="Q59" s="4">
        <f t="shared" si="6"/>
        <v>8.4181413716414568E-4</v>
      </c>
      <c r="R59" s="4">
        <f t="shared" si="7"/>
        <v>0.57908223795186786</v>
      </c>
      <c r="S59" t="b">
        <f t="shared" si="8"/>
        <v>0</v>
      </c>
      <c r="T59" t="b">
        <f t="shared" si="9"/>
        <v>0</v>
      </c>
      <c r="U59" t="b">
        <f t="shared" si="10"/>
        <v>0</v>
      </c>
    </row>
    <row r="60" spans="1:24" x14ac:dyDescent="0.25">
      <c r="A60">
        <v>87</v>
      </c>
      <c r="B60" t="s">
        <v>207</v>
      </c>
      <c r="C60" t="s">
        <v>562</v>
      </c>
      <c r="D60" t="s">
        <v>209</v>
      </c>
      <c r="F60" s="6">
        <f t="shared" si="0"/>
        <v>33.1</v>
      </c>
      <c r="G60">
        <v>15</v>
      </c>
      <c r="H60">
        <f t="shared" si="1"/>
        <v>35.042449969678721</v>
      </c>
      <c r="I60">
        <v>13</v>
      </c>
      <c r="J60">
        <v>5</v>
      </c>
      <c r="K60">
        <f t="shared" si="2"/>
        <v>11.094676777535849</v>
      </c>
      <c r="L60">
        <v>0.1</v>
      </c>
      <c r="M60" s="7">
        <f t="shared" si="11"/>
        <v>-2.695573074590671</v>
      </c>
      <c r="N60" s="7">
        <f t="shared" si="3"/>
        <v>-110.94676777535848</v>
      </c>
      <c r="O60">
        <f t="shared" si="12"/>
        <v>6.7777586254233029</v>
      </c>
      <c r="P60">
        <f t="shared" si="5"/>
        <v>10.793247863184661</v>
      </c>
      <c r="Q60" s="4">
        <f t="shared" si="6"/>
        <v>9.2300722641676814E-3</v>
      </c>
      <c r="R60" s="4">
        <f t="shared" si="7"/>
        <v>1.0187098927151813E-3</v>
      </c>
      <c r="S60" t="b">
        <f t="shared" si="8"/>
        <v>0</v>
      </c>
      <c r="T60" t="b">
        <f t="shared" si="9"/>
        <v>0</v>
      </c>
      <c r="U60" t="b">
        <f t="shared" si="10"/>
        <v>0</v>
      </c>
    </row>
    <row r="61" spans="1:24" x14ac:dyDescent="0.25">
      <c r="A61">
        <v>195</v>
      </c>
      <c r="B61" t="s">
        <v>418</v>
      </c>
      <c r="C61" t="s">
        <v>563</v>
      </c>
      <c r="D61" t="s">
        <v>383</v>
      </c>
      <c r="F61" s="6">
        <f t="shared" si="0"/>
        <v>4.2</v>
      </c>
      <c r="G61">
        <v>3</v>
      </c>
      <c r="H61">
        <f t="shared" si="1"/>
        <v>7.0084899939357452</v>
      </c>
      <c r="I61">
        <v>0.1</v>
      </c>
      <c r="J61">
        <v>0.1</v>
      </c>
      <c r="K61">
        <f t="shared" si="2"/>
        <v>0.22189353555071697</v>
      </c>
      <c r="L61">
        <v>1</v>
      </c>
      <c r="M61" s="7">
        <f t="shared" si="11"/>
        <v>-70.084899939357442</v>
      </c>
      <c r="N61" s="7">
        <f t="shared" si="3"/>
        <v>4.5066657643635386</v>
      </c>
      <c r="O61">
        <f t="shared" si="12"/>
        <v>6.4207844828197267</v>
      </c>
      <c r="P61">
        <f t="shared" si="5"/>
        <v>0.30772069428348914</v>
      </c>
      <c r="Q61" s="4">
        <f t="shared" si="6"/>
        <v>1.1279232524138498E-2</v>
      </c>
      <c r="R61" s="4">
        <f t="shared" si="7"/>
        <v>0.57908223795186786</v>
      </c>
      <c r="S61" t="b">
        <f t="shared" si="8"/>
        <v>0</v>
      </c>
      <c r="T61" t="b">
        <f t="shared" si="9"/>
        <v>0</v>
      </c>
      <c r="U61" t="b">
        <f t="shared" si="10"/>
        <v>0</v>
      </c>
    </row>
    <row r="62" spans="1:24" x14ac:dyDescent="0.25">
      <c r="A62">
        <v>42</v>
      </c>
      <c r="B62" t="s">
        <v>109</v>
      </c>
      <c r="C62" t="s">
        <v>564</v>
      </c>
      <c r="D62" t="s">
        <v>56</v>
      </c>
      <c r="F62" s="6">
        <f t="shared" si="0"/>
        <v>48</v>
      </c>
      <c r="G62">
        <v>13</v>
      </c>
      <c r="H62">
        <f t="shared" si="1"/>
        <v>30.370123307054897</v>
      </c>
      <c r="I62">
        <v>11</v>
      </c>
      <c r="J62">
        <v>14</v>
      </c>
      <c r="K62">
        <f t="shared" si="2"/>
        <v>31.065094977100379</v>
      </c>
      <c r="L62">
        <v>10</v>
      </c>
      <c r="M62" s="7">
        <f t="shared" si="11"/>
        <v>-2.7609203006413541</v>
      </c>
      <c r="N62" s="7">
        <f t="shared" si="3"/>
        <v>-3.106509497710038</v>
      </c>
      <c r="O62">
        <f t="shared" si="12"/>
        <v>6.0926254032528959</v>
      </c>
      <c r="P62">
        <f t="shared" si="5"/>
        <v>7.6195546012604609</v>
      </c>
      <c r="Q62" s="4">
        <f t="shared" si="6"/>
        <v>1.3574723207474819E-2</v>
      </c>
      <c r="R62" s="4">
        <f t="shared" si="7"/>
        <v>5.7738746539213875E-3</v>
      </c>
      <c r="S62" t="b">
        <f t="shared" si="8"/>
        <v>0</v>
      </c>
      <c r="T62" t="b">
        <f t="shared" si="9"/>
        <v>0</v>
      </c>
      <c r="U62" t="b">
        <f t="shared" si="10"/>
        <v>0</v>
      </c>
    </row>
    <row r="63" spans="1:24" x14ac:dyDescent="0.25">
      <c r="A63">
        <v>8</v>
      </c>
      <c r="B63" t="s">
        <v>24</v>
      </c>
      <c r="C63" t="s">
        <v>565</v>
      </c>
      <c r="D63" t="s">
        <v>26</v>
      </c>
      <c r="F63" s="6">
        <f t="shared" si="0"/>
        <v>226</v>
      </c>
      <c r="G63">
        <v>44</v>
      </c>
      <c r="H63">
        <f t="shared" si="1"/>
        <v>102.79118657772425</v>
      </c>
      <c r="I63">
        <v>65</v>
      </c>
      <c r="J63">
        <v>27</v>
      </c>
      <c r="K63">
        <f t="shared" si="2"/>
        <v>59.911254598693588</v>
      </c>
      <c r="L63">
        <v>90</v>
      </c>
      <c r="M63" s="7">
        <f t="shared" si="11"/>
        <v>-1.5814028704265268</v>
      </c>
      <c r="N63" s="7">
        <f t="shared" si="3"/>
        <v>1.5022219214545127</v>
      </c>
      <c r="O63">
        <f t="shared" si="12"/>
        <v>5.4364115193020552</v>
      </c>
      <c r="P63">
        <f t="shared" si="5"/>
        <v>3.7828422448073979</v>
      </c>
      <c r="Q63" s="4">
        <f t="shared" si="6"/>
        <v>1.97211458336954E-2</v>
      </c>
      <c r="R63" s="4">
        <f t="shared" si="7"/>
        <v>5.1780633039115571E-2</v>
      </c>
      <c r="S63" t="b">
        <f t="shared" si="8"/>
        <v>0</v>
      </c>
      <c r="T63" t="b">
        <f t="shared" si="9"/>
        <v>0</v>
      </c>
      <c r="U63" t="b">
        <f t="shared" si="10"/>
        <v>0</v>
      </c>
    </row>
    <row r="64" spans="1:24" x14ac:dyDescent="0.25">
      <c r="A64">
        <v>47</v>
      </c>
      <c r="B64" t="s">
        <v>119</v>
      </c>
      <c r="C64" t="s">
        <v>566</v>
      </c>
      <c r="D64" t="s">
        <v>121</v>
      </c>
      <c r="F64" s="6">
        <f t="shared" si="0"/>
        <v>42</v>
      </c>
      <c r="G64">
        <v>13</v>
      </c>
      <c r="H64">
        <f t="shared" si="1"/>
        <v>30.370123307054897</v>
      </c>
      <c r="I64">
        <v>12</v>
      </c>
      <c r="J64">
        <v>7</v>
      </c>
      <c r="K64">
        <f t="shared" si="2"/>
        <v>15.53254748855019</v>
      </c>
      <c r="L64">
        <v>10</v>
      </c>
      <c r="M64" s="7">
        <f t="shared" si="11"/>
        <v>-2.5308436089212414</v>
      </c>
      <c r="N64" s="7">
        <f t="shared" si="3"/>
        <v>-1.553254748855019</v>
      </c>
      <c r="O64">
        <f t="shared" si="12"/>
        <v>5.2888281919294968</v>
      </c>
      <c r="P64">
        <f t="shared" si="5"/>
        <v>0.77559390157693997</v>
      </c>
      <c r="Q64" s="4">
        <f t="shared" si="6"/>
        <v>2.1462657181043024E-2</v>
      </c>
      <c r="R64" s="4">
        <f t="shared" si="7"/>
        <v>0.37849207782185484</v>
      </c>
      <c r="S64" t="b">
        <f t="shared" si="8"/>
        <v>0</v>
      </c>
      <c r="T64" t="b">
        <f t="shared" si="9"/>
        <v>0</v>
      </c>
      <c r="U64" t="b">
        <f t="shared" si="10"/>
        <v>0</v>
      </c>
    </row>
    <row r="65" spans="1:21" x14ac:dyDescent="0.25">
      <c r="A65">
        <v>94</v>
      </c>
      <c r="B65" t="s">
        <v>223</v>
      </c>
      <c r="C65" t="s">
        <v>567</v>
      </c>
      <c r="D65" t="s">
        <v>211</v>
      </c>
      <c r="F65" s="6">
        <f t="shared" si="0"/>
        <v>20</v>
      </c>
      <c r="G65">
        <v>6</v>
      </c>
      <c r="H65">
        <f t="shared" si="1"/>
        <v>14.01697998787149</v>
      </c>
      <c r="I65">
        <v>3</v>
      </c>
      <c r="J65">
        <v>7</v>
      </c>
      <c r="K65">
        <f t="shared" si="2"/>
        <v>15.53254748855019</v>
      </c>
      <c r="L65">
        <v>4</v>
      </c>
      <c r="M65" s="7">
        <f t="shared" si="11"/>
        <v>-4.6723266626238305</v>
      </c>
      <c r="N65" s="7">
        <f t="shared" si="3"/>
        <v>-3.8831368721375474</v>
      </c>
      <c r="O65">
        <f t="shared" si="12"/>
        <v>5.1489879311993718</v>
      </c>
      <c r="P65">
        <f t="shared" si="5"/>
        <v>4.9363189962750766</v>
      </c>
      <c r="Q65" s="4">
        <f t="shared" si="6"/>
        <v>2.3259926207762811E-2</v>
      </c>
      <c r="R65" s="4">
        <f t="shared" si="7"/>
        <v>2.6297984834783447E-2</v>
      </c>
      <c r="S65" t="b">
        <f t="shared" si="8"/>
        <v>0</v>
      </c>
      <c r="T65" t="b">
        <f t="shared" si="9"/>
        <v>0</v>
      </c>
      <c r="U65" t="b">
        <f t="shared" si="10"/>
        <v>0</v>
      </c>
    </row>
    <row r="66" spans="1:21" x14ac:dyDescent="0.25">
      <c r="A66">
        <v>67</v>
      </c>
      <c r="B66" t="s">
        <v>163</v>
      </c>
      <c r="C66" t="s">
        <v>568</v>
      </c>
      <c r="D66" t="s">
        <v>124</v>
      </c>
      <c r="F66" s="6">
        <f t="shared" ref="F66:F129" si="13">SUM(G66,I66,J66,L66)</f>
        <v>27</v>
      </c>
      <c r="G66">
        <v>7</v>
      </c>
      <c r="H66">
        <f t="shared" ref="H66:H129" si="14">G66*SUM(I:I)/SUM(G:G)</f>
        <v>16.353143319183403</v>
      </c>
      <c r="I66">
        <v>5</v>
      </c>
      <c r="J66">
        <v>12</v>
      </c>
      <c r="K66">
        <f t="shared" ref="K66:K129" si="15">J66*SUM(L:L)/SUM(J:J)</f>
        <v>26.627224266086035</v>
      </c>
      <c r="L66">
        <v>3</v>
      </c>
      <c r="M66" s="7">
        <f t="shared" ref="M66:M129" si="16">IF((I66&lt;H66),(-H66/I66),I66/H66)</f>
        <v>-3.2706286638366806</v>
      </c>
      <c r="N66" s="7">
        <f t="shared" ref="N66:N129" si="17">IF((L66&lt;K66),(-K66/L66),L66/K66)</f>
        <v>-8.8757414220286783</v>
      </c>
      <c r="O66">
        <f t="shared" ref="O66:O129" si="18">2*((G66*LN(G66)+I66*LN(I66)+(SUM(G:G)-G66)*LN(SUM(G:G)-G66)+(SUM(I:I)-I66)*LN(SUM(I:I)-I66)+(SUM(I:I,G:G))*LN(SUM(I:I,G:G)))-(SUM(G:G)*LN(SUM(G:G))+SUM(I:I)*LN(SUM(I:I))+(G66+I66)*LN(G66+I66)+(SUM(I:I,G:G)-G66-I66)*LN(SUM(I:I,G:G)-G66-I66)))</f>
        <v>4.1411518410604913</v>
      </c>
      <c r="P66">
        <f t="shared" ref="P66:P129" si="19">2*((J66*LN(J66)+L66*LN(L66)+(SUM(J:J)-J66)*LN(SUM(J:J)-J66)+(SUM(L:L)-L66)*LN(SUM(L:L)-L66)+(SUM(L:L,J:J))*LN(SUM(L:L,J:J)))-(SUM(J:J)*LN(SUM(J:J))+SUM(L:L)*LN(SUM(L:L))+(J66+L66)*LN(J66+L66)+(SUM(L:L,J:J)-J66-L66)*LN(SUM(L:L,J:J)-J66-L66)))</f>
        <v>15.336229127889965</v>
      </c>
      <c r="Q66" s="4">
        <f t="shared" ref="Q66:Q129" si="20">CHIDIST(O66,1)</f>
        <v>4.1852681683735557E-2</v>
      </c>
      <c r="R66" s="4">
        <f t="shared" ref="R66:R129" si="21">CHIDIST(P66,1)</f>
        <v>8.9974360400005225E-5</v>
      </c>
      <c r="S66" t="b">
        <f t="shared" ref="S66:S129" si="22">AND(M66&gt;0,Q66&lt;0.001)</f>
        <v>0</v>
      </c>
      <c r="T66" t="b">
        <f t="shared" ref="T66:T129" si="23">AND(N66&gt;0,R66&lt;0.001)</f>
        <v>0</v>
      </c>
      <c r="U66" t="b">
        <f t="shared" ref="U66:U129" si="24">OR(S66=TRUE,T66=TRUE)</f>
        <v>0</v>
      </c>
    </row>
    <row r="67" spans="1:21" x14ac:dyDescent="0.25">
      <c r="A67">
        <v>171</v>
      </c>
      <c r="B67" t="s">
        <v>388</v>
      </c>
      <c r="C67" t="s">
        <v>569</v>
      </c>
      <c r="D67" t="s">
        <v>153</v>
      </c>
      <c r="E67" t="b">
        <v>1</v>
      </c>
      <c r="F67" s="6">
        <f t="shared" si="13"/>
        <v>13.1</v>
      </c>
      <c r="G67">
        <v>2</v>
      </c>
      <c r="H67">
        <f t="shared" si="14"/>
        <v>4.6723266626238296</v>
      </c>
      <c r="I67">
        <v>0.1</v>
      </c>
      <c r="J67">
        <v>6</v>
      </c>
      <c r="K67">
        <f t="shared" si="15"/>
        <v>13.313612133043017</v>
      </c>
      <c r="L67">
        <v>5</v>
      </c>
      <c r="M67" s="7">
        <f t="shared" si="16"/>
        <v>-46.723266626238292</v>
      </c>
      <c r="N67" s="7">
        <f t="shared" si="17"/>
        <v>-2.6627224266086036</v>
      </c>
      <c r="O67">
        <f t="shared" si="18"/>
        <v>4.0882914350950159</v>
      </c>
      <c r="P67">
        <f t="shared" si="19"/>
        <v>2.5979229219665285</v>
      </c>
      <c r="Q67" s="4">
        <f t="shared" si="20"/>
        <v>4.31812714520328E-2</v>
      </c>
      <c r="R67" s="4">
        <f t="shared" si="21"/>
        <v>0.10700386905611393</v>
      </c>
      <c r="S67" t="b">
        <f t="shared" si="22"/>
        <v>0</v>
      </c>
      <c r="T67" t="b">
        <f t="shared" si="23"/>
        <v>0</v>
      </c>
      <c r="U67" t="b">
        <f t="shared" si="24"/>
        <v>0</v>
      </c>
    </row>
    <row r="68" spans="1:21" x14ac:dyDescent="0.25">
      <c r="A68">
        <v>167</v>
      </c>
      <c r="B68" t="s">
        <v>382</v>
      </c>
      <c r="C68" t="s">
        <v>570</v>
      </c>
      <c r="D68" t="s">
        <v>383</v>
      </c>
      <c r="F68" s="6">
        <f t="shared" si="13"/>
        <v>6.1</v>
      </c>
      <c r="G68">
        <v>2</v>
      </c>
      <c r="H68">
        <f t="shared" si="14"/>
        <v>4.6723266626238296</v>
      </c>
      <c r="I68">
        <v>0.1</v>
      </c>
      <c r="J68">
        <v>2</v>
      </c>
      <c r="K68">
        <f t="shared" si="15"/>
        <v>4.4378707110143392</v>
      </c>
      <c r="L68">
        <v>2</v>
      </c>
      <c r="M68" s="7">
        <f t="shared" si="16"/>
        <v>-46.723266626238292</v>
      </c>
      <c r="N68" s="7">
        <f t="shared" si="17"/>
        <v>-2.2189353555071696</v>
      </c>
      <c r="O68">
        <f t="shared" si="18"/>
        <v>4.0882914350950159</v>
      </c>
      <c r="P68">
        <f t="shared" si="19"/>
        <v>0.61974324932089075</v>
      </c>
      <c r="Q68" s="4">
        <f t="shared" si="20"/>
        <v>4.31812714520328E-2</v>
      </c>
      <c r="R68" s="4">
        <f t="shared" si="21"/>
        <v>0.43114271210548943</v>
      </c>
      <c r="S68" t="b">
        <f t="shared" si="22"/>
        <v>0</v>
      </c>
      <c r="T68" t="b">
        <f t="shared" si="23"/>
        <v>0</v>
      </c>
      <c r="U68" t="b">
        <f t="shared" si="24"/>
        <v>0</v>
      </c>
    </row>
    <row r="69" spans="1:21" x14ac:dyDescent="0.25">
      <c r="A69">
        <v>234</v>
      </c>
      <c r="B69" t="s">
        <v>462</v>
      </c>
      <c r="C69" t="s">
        <v>571</v>
      </c>
      <c r="D69" t="s">
        <v>431</v>
      </c>
      <c r="F69" s="6">
        <f t="shared" si="13"/>
        <v>2.3000000000000003</v>
      </c>
      <c r="G69">
        <v>2</v>
      </c>
      <c r="H69">
        <f t="shared" si="14"/>
        <v>4.6723266626238296</v>
      </c>
      <c r="I69">
        <v>0.1</v>
      </c>
      <c r="J69">
        <v>0.1</v>
      </c>
      <c r="K69">
        <f t="shared" si="15"/>
        <v>0.22189353555071697</v>
      </c>
      <c r="L69">
        <v>0.1</v>
      </c>
      <c r="M69" s="7">
        <f t="shared" si="16"/>
        <v>-46.723266626238292</v>
      </c>
      <c r="N69" s="7">
        <f t="shared" si="17"/>
        <v>-2.2189353555071696</v>
      </c>
      <c r="O69">
        <f t="shared" si="18"/>
        <v>4.0882914350950159</v>
      </c>
      <c r="P69">
        <f t="shared" si="19"/>
        <v>3.0957455426687375E-2</v>
      </c>
      <c r="Q69" s="4">
        <f t="shared" si="20"/>
        <v>4.31812714520328E-2</v>
      </c>
      <c r="R69" s="4">
        <f t="shared" si="21"/>
        <v>0.86033533811694363</v>
      </c>
      <c r="S69" t="b">
        <f t="shared" si="22"/>
        <v>0</v>
      </c>
      <c r="T69" t="b">
        <f t="shared" si="23"/>
        <v>0</v>
      </c>
      <c r="U69" t="b">
        <f t="shared" si="24"/>
        <v>0</v>
      </c>
    </row>
    <row r="70" spans="1:21" x14ac:dyDescent="0.25">
      <c r="A70">
        <v>46.1</v>
      </c>
      <c r="B70" t="s">
        <v>117</v>
      </c>
      <c r="C70" t="s">
        <v>572</v>
      </c>
      <c r="D70" t="s">
        <v>69</v>
      </c>
      <c r="E70" t="b">
        <v>1</v>
      </c>
      <c r="F70" s="6">
        <f t="shared" si="13"/>
        <v>37</v>
      </c>
      <c r="G70">
        <v>4</v>
      </c>
      <c r="H70">
        <f t="shared" si="14"/>
        <v>9.3446533252476591</v>
      </c>
      <c r="I70">
        <v>24</v>
      </c>
      <c r="J70">
        <v>1</v>
      </c>
      <c r="K70">
        <f t="shared" si="15"/>
        <v>2.2189353555071696</v>
      </c>
      <c r="L70">
        <v>8</v>
      </c>
      <c r="M70" s="7">
        <f t="shared" si="16"/>
        <v>2.5683135761875824</v>
      </c>
      <c r="N70" s="7">
        <f t="shared" si="17"/>
        <v>3.6053326114908315</v>
      </c>
      <c r="O70">
        <f t="shared" si="18"/>
        <v>3.7936714907409623</v>
      </c>
      <c r="P70">
        <f t="shared" si="19"/>
        <v>2.0150137463060673</v>
      </c>
      <c r="Q70" s="4">
        <f t="shared" si="20"/>
        <v>5.144668417732539E-2</v>
      </c>
      <c r="R70" s="4">
        <f t="shared" si="21"/>
        <v>0.15574985955424264</v>
      </c>
      <c r="S70" t="b">
        <f t="shared" si="22"/>
        <v>0</v>
      </c>
      <c r="T70" t="b">
        <f t="shared" si="23"/>
        <v>0</v>
      </c>
      <c r="U70" t="b">
        <f t="shared" si="24"/>
        <v>0</v>
      </c>
    </row>
    <row r="71" spans="1:21" x14ac:dyDescent="0.25">
      <c r="A71">
        <v>17</v>
      </c>
      <c r="B71" t="s">
        <v>44</v>
      </c>
      <c r="C71" t="s">
        <v>573</v>
      </c>
      <c r="D71" t="s">
        <v>46</v>
      </c>
      <c r="E71" t="b">
        <v>1</v>
      </c>
      <c r="F71" s="6">
        <f t="shared" si="13"/>
        <v>127</v>
      </c>
      <c r="G71">
        <v>38</v>
      </c>
      <c r="H71">
        <f t="shared" si="14"/>
        <v>88.774206589852767</v>
      </c>
      <c r="I71">
        <v>60</v>
      </c>
      <c r="J71">
        <v>7</v>
      </c>
      <c r="K71">
        <f t="shared" si="15"/>
        <v>15.53254748855019</v>
      </c>
      <c r="L71">
        <v>22</v>
      </c>
      <c r="M71" s="7">
        <f t="shared" si="16"/>
        <v>-1.4795701098308796</v>
      </c>
      <c r="N71" s="7">
        <f t="shared" si="17"/>
        <v>1.4163806687999692</v>
      </c>
      <c r="O71">
        <f t="shared" si="18"/>
        <v>3.5211834071960766</v>
      </c>
      <c r="P71">
        <f t="shared" si="19"/>
        <v>0.68560578304459341</v>
      </c>
      <c r="Q71" s="4">
        <f t="shared" si="20"/>
        <v>6.0589171214983854E-2</v>
      </c>
      <c r="R71" s="4">
        <f t="shared" si="21"/>
        <v>0.40766305052006863</v>
      </c>
      <c r="S71" t="b">
        <f t="shared" si="22"/>
        <v>0</v>
      </c>
      <c r="T71" t="b">
        <f t="shared" si="23"/>
        <v>0</v>
      </c>
      <c r="U71" t="b">
        <f t="shared" si="24"/>
        <v>0</v>
      </c>
    </row>
    <row r="72" spans="1:21" x14ac:dyDescent="0.25">
      <c r="A72">
        <v>99</v>
      </c>
      <c r="B72" t="s">
        <v>237</v>
      </c>
      <c r="C72" t="s">
        <v>574</v>
      </c>
      <c r="D72" t="s">
        <v>233</v>
      </c>
      <c r="F72" s="6">
        <f t="shared" si="13"/>
        <v>17.100000000000001</v>
      </c>
      <c r="G72">
        <v>0.1</v>
      </c>
      <c r="H72">
        <f t="shared" si="14"/>
        <v>0.23361633313119151</v>
      </c>
      <c r="I72">
        <v>6</v>
      </c>
      <c r="J72">
        <v>4</v>
      </c>
      <c r="K72">
        <f t="shared" si="15"/>
        <v>8.8757414220286783</v>
      </c>
      <c r="L72">
        <v>7</v>
      </c>
      <c r="M72" s="7">
        <f t="shared" si="16"/>
        <v>25.683135761875821</v>
      </c>
      <c r="N72" s="7">
        <f t="shared" si="17"/>
        <v>-1.2679630602898111</v>
      </c>
      <c r="O72">
        <f t="shared" si="18"/>
        <v>3.4990530462237075</v>
      </c>
      <c r="P72">
        <f t="shared" si="19"/>
        <v>0.14050137950107455</v>
      </c>
      <c r="Q72" s="4">
        <f t="shared" si="20"/>
        <v>6.1403930316428108E-2</v>
      </c>
      <c r="R72" s="4">
        <f t="shared" si="21"/>
        <v>0.70778308116221478</v>
      </c>
      <c r="S72" t="b">
        <f t="shared" si="22"/>
        <v>0</v>
      </c>
      <c r="T72" t="b">
        <f t="shared" si="23"/>
        <v>0</v>
      </c>
      <c r="U72" t="b">
        <f t="shared" si="24"/>
        <v>0</v>
      </c>
    </row>
    <row r="73" spans="1:21" x14ac:dyDescent="0.25">
      <c r="A73">
        <v>110</v>
      </c>
      <c r="B73" t="s">
        <v>260</v>
      </c>
      <c r="C73" t="s">
        <v>575</v>
      </c>
      <c r="D73" t="s">
        <v>125</v>
      </c>
      <c r="F73" s="6">
        <f t="shared" si="13"/>
        <v>15.1</v>
      </c>
      <c r="G73">
        <v>0.1</v>
      </c>
      <c r="H73">
        <f t="shared" si="14"/>
        <v>0.23361633313119151</v>
      </c>
      <c r="I73">
        <v>6</v>
      </c>
      <c r="J73">
        <v>2</v>
      </c>
      <c r="K73">
        <f t="shared" si="15"/>
        <v>4.4378707110143392</v>
      </c>
      <c r="L73">
        <v>7</v>
      </c>
      <c r="M73" s="7">
        <f t="shared" si="16"/>
        <v>25.683135761875821</v>
      </c>
      <c r="N73" s="7">
        <f t="shared" si="17"/>
        <v>1.5773330175272386</v>
      </c>
      <c r="O73">
        <f t="shared" si="18"/>
        <v>3.4990530462237075</v>
      </c>
      <c r="P73">
        <f t="shared" si="19"/>
        <v>0.3505067330552265</v>
      </c>
      <c r="Q73" s="4">
        <f t="shared" si="20"/>
        <v>6.1403930316428108E-2</v>
      </c>
      <c r="R73" s="4">
        <f t="shared" si="21"/>
        <v>0.5538264208714877</v>
      </c>
      <c r="S73" t="b">
        <f t="shared" si="22"/>
        <v>0</v>
      </c>
      <c r="T73" t="b">
        <f t="shared" si="23"/>
        <v>0</v>
      </c>
      <c r="U73" t="b">
        <f t="shared" si="24"/>
        <v>0</v>
      </c>
    </row>
    <row r="74" spans="1:21" x14ac:dyDescent="0.25">
      <c r="A74">
        <v>120</v>
      </c>
      <c r="B74" t="s">
        <v>281</v>
      </c>
      <c r="C74" t="s">
        <v>576</v>
      </c>
      <c r="D74" t="s">
        <v>283</v>
      </c>
      <c r="F74" s="6">
        <f t="shared" si="13"/>
        <v>12.2</v>
      </c>
      <c r="G74">
        <v>0.1</v>
      </c>
      <c r="H74">
        <f t="shared" si="14"/>
        <v>0.23361633313119151</v>
      </c>
      <c r="I74">
        <v>6</v>
      </c>
      <c r="J74">
        <v>0.1</v>
      </c>
      <c r="K74">
        <f t="shared" si="15"/>
        <v>0.22189353555071697</v>
      </c>
      <c r="L74">
        <v>6</v>
      </c>
      <c r="M74" s="7">
        <f t="shared" si="16"/>
        <v>25.683135761875821</v>
      </c>
      <c r="N74" s="7">
        <f t="shared" si="17"/>
        <v>27.039994586181233</v>
      </c>
      <c r="O74">
        <f t="shared" si="18"/>
        <v>3.4990530462237075</v>
      </c>
      <c r="P74">
        <f t="shared" si="19"/>
        <v>3.6810752528836019</v>
      </c>
      <c r="Q74" s="4">
        <f t="shared" si="20"/>
        <v>6.1403930316428108E-2</v>
      </c>
      <c r="R74" s="4">
        <f t="shared" si="21"/>
        <v>5.5033348639914832E-2</v>
      </c>
      <c r="S74" t="b">
        <f t="shared" si="22"/>
        <v>0</v>
      </c>
      <c r="T74" t="b">
        <f t="shared" si="23"/>
        <v>0</v>
      </c>
      <c r="U74" t="b">
        <f t="shared" si="24"/>
        <v>0</v>
      </c>
    </row>
    <row r="75" spans="1:21" x14ac:dyDescent="0.25">
      <c r="A75">
        <v>131</v>
      </c>
      <c r="B75" t="s">
        <v>307</v>
      </c>
      <c r="C75" t="s">
        <v>577</v>
      </c>
      <c r="D75" t="s">
        <v>143</v>
      </c>
      <c r="F75" s="6">
        <f t="shared" si="13"/>
        <v>10.1</v>
      </c>
      <c r="G75">
        <v>0.1</v>
      </c>
      <c r="H75">
        <f t="shared" si="14"/>
        <v>0.23361633313119151</v>
      </c>
      <c r="I75">
        <v>6</v>
      </c>
      <c r="J75">
        <v>1</v>
      </c>
      <c r="K75">
        <f t="shared" si="15"/>
        <v>2.2189353555071696</v>
      </c>
      <c r="L75">
        <v>3</v>
      </c>
      <c r="M75" s="7">
        <f t="shared" si="16"/>
        <v>25.683135761875821</v>
      </c>
      <c r="N75" s="7">
        <f t="shared" si="17"/>
        <v>1.3519997293090618</v>
      </c>
      <c r="O75">
        <f t="shared" si="18"/>
        <v>3.4990530462237075</v>
      </c>
      <c r="P75">
        <f t="shared" si="19"/>
        <v>7.1623320487560704E-2</v>
      </c>
      <c r="Q75" s="4">
        <f t="shared" si="20"/>
        <v>6.1403930316428108E-2</v>
      </c>
      <c r="R75" s="4">
        <f t="shared" si="21"/>
        <v>0.78898772679609797</v>
      </c>
      <c r="S75" t="b">
        <f t="shared" si="22"/>
        <v>0</v>
      </c>
      <c r="T75" t="b">
        <f t="shared" si="23"/>
        <v>0</v>
      </c>
      <c r="U75" t="b">
        <f t="shared" si="24"/>
        <v>0</v>
      </c>
    </row>
    <row r="76" spans="1:21" x14ac:dyDescent="0.25">
      <c r="A76">
        <v>147</v>
      </c>
      <c r="B76" t="s">
        <v>347</v>
      </c>
      <c r="C76" t="s">
        <v>578</v>
      </c>
      <c r="D76" t="s">
        <v>349</v>
      </c>
      <c r="F76" s="6">
        <f t="shared" si="13"/>
        <v>8.1999999999999993</v>
      </c>
      <c r="G76">
        <v>0.1</v>
      </c>
      <c r="H76">
        <f t="shared" si="14"/>
        <v>0.23361633313119151</v>
      </c>
      <c r="I76">
        <v>6</v>
      </c>
      <c r="J76">
        <v>2</v>
      </c>
      <c r="K76">
        <f t="shared" si="15"/>
        <v>4.4378707110143392</v>
      </c>
      <c r="L76">
        <v>0.1</v>
      </c>
      <c r="M76" s="7">
        <f t="shared" si="16"/>
        <v>25.683135761875821</v>
      </c>
      <c r="N76" s="7">
        <f t="shared" si="17"/>
        <v>-44.378707110143388</v>
      </c>
      <c r="O76">
        <f t="shared" si="18"/>
        <v>3.4990530462237075</v>
      </c>
      <c r="P76">
        <f t="shared" si="19"/>
        <v>3.9485214964079205</v>
      </c>
      <c r="Q76" s="4">
        <f t="shared" si="20"/>
        <v>6.1403930316428108E-2</v>
      </c>
      <c r="R76" s="4">
        <f t="shared" si="21"/>
        <v>4.69125683982929E-2</v>
      </c>
      <c r="S76" t="b">
        <f t="shared" si="22"/>
        <v>0</v>
      </c>
      <c r="T76" t="b">
        <f t="shared" si="23"/>
        <v>0</v>
      </c>
      <c r="U76" t="b">
        <f t="shared" si="24"/>
        <v>0</v>
      </c>
    </row>
    <row r="77" spans="1:21" x14ac:dyDescent="0.25">
      <c r="A77">
        <v>163</v>
      </c>
      <c r="B77" t="s">
        <v>378</v>
      </c>
      <c r="C77" t="s">
        <v>579</v>
      </c>
      <c r="D77" t="s">
        <v>344</v>
      </c>
      <c r="F77" s="6">
        <f t="shared" si="13"/>
        <v>6.2999999999999989</v>
      </c>
      <c r="G77">
        <v>0.1</v>
      </c>
      <c r="H77">
        <f t="shared" si="14"/>
        <v>0.23361633313119151</v>
      </c>
      <c r="I77">
        <v>6</v>
      </c>
      <c r="J77">
        <v>0.1</v>
      </c>
      <c r="K77">
        <f t="shared" si="15"/>
        <v>0.22189353555071697</v>
      </c>
      <c r="L77">
        <v>0.1</v>
      </c>
      <c r="M77" s="7">
        <f t="shared" si="16"/>
        <v>25.683135761875821</v>
      </c>
      <c r="N77" s="7">
        <f t="shared" si="17"/>
        <v>-2.2189353555071696</v>
      </c>
      <c r="O77">
        <f t="shared" si="18"/>
        <v>3.4990530462237075</v>
      </c>
      <c r="P77">
        <f t="shared" si="19"/>
        <v>3.0957455426687375E-2</v>
      </c>
      <c r="Q77" s="4">
        <f t="shared" si="20"/>
        <v>6.1403930316428108E-2</v>
      </c>
      <c r="R77" s="4">
        <f t="shared" si="21"/>
        <v>0.86033533811694363</v>
      </c>
      <c r="S77" t="b">
        <f t="shared" si="22"/>
        <v>0</v>
      </c>
      <c r="T77" t="b">
        <f t="shared" si="23"/>
        <v>0</v>
      </c>
      <c r="U77" t="b">
        <f t="shared" si="24"/>
        <v>0</v>
      </c>
    </row>
    <row r="78" spans="1:21" x14ac:dyDescent="0.25">
      <c r="A78">
        <v>93</v>
      </c>
      <c r="B78" t="s">
        <v>221</v>
      </c>
      <c r="C78" t="s">
        <v>580</v>
      </c>
      <c r="D78" t="s">
        <v>26</v>
      </c>
      <c r="F78" s="6">
        <f t="shared" si="13"/>
        <v>18.100000000000001</v>
      </c>
      <c r="G78">
        <v>1</v>
      </c>
      <c r="H78">
        <f t="shared" si="14"/>
        <v>2.3361633313119148</v>
      </c>
      <c r="I78">
        <v>11</v>
      </c>
      <c r="J78">
        <v>0.1</v>
      </c>
      <c r="K78">
        <f t="shared" si="15"/>
        <v>0.22189353555071697</v>
      </c>
      <c r="L78">
        <v>6</v>
      </c>
      <c r="M78" s="7">
        <f t="shared" si="16"/>
        <v>4.7085748896772346</v>
      </c>
      <c r="N78" s="7">
        <f t="shared" si="17"/>
        <v>27.039994586181233</v>
      </c>
      <c r="O78">
        <f t="shared" si="18"/>
        <v>3.3709344804810826</v>
      </c>
      <c r="P78">
        <f t="shared" si="19"/>
        <v>3.6810752528836019</v>
      </c>
      <c r="Q78" s="4">
        <f t="shared" si="20"/>
        <v>6.6356106795277606E-2</v>
      </c>
      <c r="R78" s="4">
        <f t="shared" si="21"/>
        <v>5.5033348639914832E-2</v>
      </c>
      <c r="S78" t="b">
        <f t="shared" si="22"/>
        <v>0</v>
      </c>
      <c r="T78" t="b">
        <f t="shared" si="23"/>
        <v>0</v>
      </c>
      <c r="U78" t="b">
        <f t="shared" si="24"/>
        <v>0</v>
      </c>
    </row>
    <row r="79" spans="1:21" x14ac:dyDescent="0.25">
      <c r="A79">
        <v>97.1</v>
      </c>
      <c r="B79" t="s">
        <v>231</v>
      </c>
      <c r="C79" t="s">
        <v>581</v>
      </c>
      <c r="D79" t="s">
        <v>233</v>
      </c>
      <c r="E79" t="b">
        <v>1</v>
      </c>
      <c r="F79" s="6">
        <f t="shared" si="13"/>
        <v>17</v>
      </c>
      <c r="G79">
        <v>1</v>
      </c>
      <c r="H79">
        <f t="shared" si="14"/>
        <v>2.3361633313119148</v>
      </c>
      <c r="I79">
        <v>11</v>
      </c>
      <c r="J79">
        <v>2</v>
      </c>
      <c r="K79">
        <f t="shared" si="15"/>
        <v>4.4378707110143392</v>
      </c>
      <c r="L79">
        <v>3</v>
      </c>
      <c r="M79" s="7">
        <f t="shared" si="16"/>
        <v>4.7085748896772346</v>
      </c>
      <c r="N79" s="7">
        <f t="shared" si="17"/>
        <v>-1.4792902370047798</v>
      </c>
      <c r="O79">
        <f t="shared" si="18"/>
        <v>3.3709344804810826</v>
      </c>
      <c r="P79">
        <f t="shared" si="19"/>
        <v>0.17844255466479808</v>
      </c>
      <c r="Q79" s="4">
        <f t="shared" si="20"/>
        <v>6.6356106795277606E-2</v>
      </c>
      <c r="R79" s="4">
        <f t="shared" si="21"/>
        <v>0.67271511487545255</v>
      </c>
      <c r="S79" t="b">
        <f t="shared" si="22"/>
        <v>0</v>
      </c>
      <c r="T79" t="b">
        <f t="shared" si="23"/>
        <v>0</v>
      </c>
      <c r="U79" t="b">
        <f t="shared" si="24"/>
        <v>0</v>
      </c>
    </row>
    <row r="80" spans="1:21" x14ac:dyDescent="0.25">
      <c r="A80">
        <v>76.099999999999994</v>
      </c>
      <c r="B80" t="s">
        <v>185</v>
      </c>
      <c r="C80" t="s">
        <v>582</v>
      </c>
      <c r="D80" t="s">
        <v>153</v>
      </c>
      <c r="E80" t="b">
        <v>1</v>
      </c>
      <c r="F80" s="6">
        <f t="shared" si="13"/>
        <v>22</v>
      </c>
      <c r="G80">
        <v>1</v>
      </c>
      <c r="H80">
        <f t="shared" si="14"/>
        <v>2.3361633313119148</v>
      </c>
      <c r="I80">
        <v>10</v>
      </c>
      <c r="J80">
        <v>2</v>
      </c>
      <c r="K80">
        <f t="shared" si="15"/>
        <v>4.4378707110143392</v>
      </c>
      <c r="L80">
        <v>9</v>
      </c>
      <c r="M80" s="7">
        <f t="shared" si="16"/>
        <v>4.2805226269793044</v>
      </c>
      <c r="N80" s="7">
        <f t="shared" si="17"/>
        <v>2.0279995939635929</v>
      </c>
      <c r="O80">
        <f t="shared" si="18"/>
        <v>2.8389656213403214</v>
      </c>
      <c r="P80">
        <f t="shared" si="19"/>
        <v>0.94374764355598018</v>
      </c>
      <c r="Q80" s="4">
        <f t="shared" si="20"/>
        <v>9.2003422395338236E-2</v>
      </c>
      <c r="R80" s="4">
        <f t="shared" si="21"/>
        <v>0.33131590363298347</v>
      </c>
      <c r="S80" t="b">
        <f t="shared" si="22"/>
        <v>0</v>
      </c>
      <c r="T80" t="b">
        <f t="shared" si="23"/>
        <v>0</v>
      </c>
      <c r="U80" t="b">
        <f t="shared" si="24"/>
        <v>0</v>
      </c>
    </row>
    <row r="81" spans="1:21" x14ac:dyDescent="0.25">
      <c r="A81">
        <v>145</v>
      </c>
      <c r="B81" t="s">
        <v>342</v>
      </c>
      <c r="C81" t="s">
        <v>583</v>
      </c>
      <c r="D81" t="s">
        <v>344</v>
      </c>
      <c r="F81" s="6">
        <f t="shared" si="13"/>
        <v>8.1999999999999993</v>
      </c>
      <c r="G81">
        <v>0.1</v>
      </c>
      <c r="H81">
        <f t="shared" si="14"/>
        <v>0.23361633313119151</v>
      </c>
      <c r="I81">
        <v>5</v>
      </c>
      <c r="J81">
        <v>0.1</v>
      </c>
      <c r="K81">
        <f t="shared" si="15"/>
        <v>0.22189353555071697</v>
      </c>
      <c r="L81">
        <v>3</v>
      </c>
      <c r="M81" s="7">
        <f t="shared" si="16"/>
        <v>21.402613134896519</v>
      </c>
      <c r="N81" s="7">
        <f t="shared" si="17"/>
        <v>13.519997293090617</v>
      </c>
      <c r="O81">
        <f t="shared" si="18"/>
        <v>2.8216532744700089</v>
      </c>
      <c r="P81">
        <f t="shared" si="19"/>
        <v>1.5832244761113543</v>
      </c>
      <c r="Q81" s="4">
        <f t="shared" si="20"/>
        <v>9.3000566634338769E-2</v>
      </c>
      <c r="R81" s="4">
        <f t="shared" si="21"/>
        <v>0.20829684446771665</v>
      </c>
      <c r="S81" t="b">
        <f t="shared" si="22"/>
        <v>0</v>
      </c>
      <c r="T81" t="b">
        <f t="shared" si="23"/>
        <v>0</v>
      </c>
      <c r="U81" t="b">
        <f t="shared" si="24"/>
        <v>0</v>
      </c>
    </row>
    <row r="82" spans="1:21" x14ac:dyDescent="0.25">
      <c r="A82">
        <v>148</v>
      </c>
      <c r="B82" t="s">
        <v>350</v>
      </c>
      <c r="C82" t="s">
        <v>584</v>
      </c>
      <c r="D82" t="s">
        <v>143</v>
      </c>
      <c r="F82" s="6">
        <f t="shared" si="13"/>
        <v>8.1</v>
      </c>
      <c r="G82">
        <v>0.1</v>
      </c>
      <c r="H82">
        <f t="shared" si="14"/>
        <v>0.23361633313119151</v>
      </c>
      <c r="I82">
        <v>5</v>
      </c>
      <c r="J82">
        <v>1</v>
      </c>
      <c r="K82">
        <f t="shared" si="15"/>
        <v>2.2189353555071696</v>
      </c>
      <c r="L82">
        <v>2</v>
      </c>
      <c r="M82" s="7">
        <f t="shared" si="16"/>
        <v>21.402613134896519</v>
      </c>
      <c r="N82" s="7">
        <f t="shared" si="17"/>
        <v>-1.1094676777535848</v>
      </c>
      <c r="O82">
        <f t="shared" si="18"/>
        <v>2.8216532744700089</v>
      </c>
      <c r="P82">
        <f t="shared" si="19"/>
        <v>7.1140070213004947E-3</v>
      </c>
      <c r="Q82" s="4">
        <f t="shared" si="20"/>
        <v>9.3000566634338769E-2</v>
      </c>
      <c r="R82" s="4">
        <f t="shared" si="21"/>
        <v>0.93278247437936812</v>
      </c>
      <c r="S82" t="b">
        <f t="shared" si="22"/>
        <v>0</v>
      </c>
      <c r="T82" t="b">
        <f t="shared" si="23"/>
        <v>0</v>
      </c>
      <c r="U82" t="b">
        <f t="shared" si="24"/>
        <v>0</v>
      </c>
    </row>
    <row r="83" spans="1:21" x14ac:dyDescent="0.25">
      <c r="A83">
        <v>177</v>
      </c>
      <c r="B83" t="s">
        <v>395</v>
      </c>
      <c r="C83" t="s">
        <v>585</v>
      </c>
      <c r="D83" t="s">
        <v>95</v>
      </c>
      <c r="F83" s="6">
        <f t="shared" si="13"/>
        <v>5.2999999999999989</v>
      </c>
      <c r="G83">
        <v>0.1</v>
      </c>
      <c r="H83">
        <f t="shared" si="14"/>
        <v>0.23361633313119151</v>
      </c>
      <c r="I83">
        <v>5</v>
      </c>
      <c r="J83">
        <v>0.1</v>
      </c>
      <c r="K83">
        <f t="shared" si="15"/>
        <v>0.22189353555071697</v>
      </c>
      <c r="L83">
        <v>0.1</v>
      </c>
      <c r="M83" s="7">
        <f t="shared" si="16"/>
        <v>21.402613134896519</v>
      </c>
      <c r="N83" s="7">
        <f t="shared" si="17"/>
        <v>-2.2189353555071696</v>
      </c>
      <c r="O83">
        <f t="shared" si="18"/>
        <v>2.8216532744700089</v>
      </c>
      <c r="P83">
        <f t="shared" si="19"/>
        <v>3.0957455426687375E-2</v>
      </c>
      <c r="Q83" s="4">
        <f t="shared" si="20"/>
        <v>9.3000566634338769E-2</v>
      </c>
      <c r="R83" s="4">
        <f t="shared" si="21"/>
        <v>0.86033533811694363</v>
      </c>
      <c r="S83" t="b">
        <f t="shared" si="22"/>
        <v>0</v>
      </c>
      <c r="T83" t="b">
        <f t="shared" si="23"/>
        <v>0</v>
      </c>
      <c r="U83" t="b">
        <f t="shared" si="24"/>
        <v>0</v>
      </c>
    </row>
    <row r="84" spans="1:21" x14ac:dyDescent="0.25">
      <c r="A84">
        <v>179</v>
      </c>
      <c r="B84" t="s">
        <v>398</v>
      </c>
      <c r="C84" t="s">
        <v>586</v>
      </c>
      <c r="D84" t="s">
        <v>399</v>
      </c>
      <c r="F84" s="6">
        <f t="shared" si="13"/>
        <v>5.2999999999999989</v>
      </c>
      <c r="G84">
        <v>0.1</v>
      </c>
      <c r="H84">
        <f t="shared" si="14"/>
        <v>0.23361633313119151</v>
      </c>
      <c r="I84">
        <v>5</v>
      </c>
      <c r="J84">
        <v>0.1</v>
      </c>
      <c r="K84">
        <f t="shared" si="15"/>
        <v>0.22189353555071697</v>
      </c>
      <c r="L84">
        <v>0.1</v>
      </c>
      <c r="M84" s="7">
        <f t="shared" si="16"/>
        <v>21.402613134896519</v>
      </c>
      <c r="N84" s="7">
        <f t="shared" si="17"/>
        <v>-2.2189353555071696</v>
      </c>
      <c r="O84">
        <f t="shared" si="18"/>
        <v>2.8216532744700089</v>
      </c>
      <c r="P84">
        <f t="shared" si="19"/>
        <v>3.0957455426687375E-2</v>
      </c>
      <c r="Q84" s="4">
        <f t="shared" si="20"/>
        <v>9.3000566634338769E-2</v>
      </c>
      <c r="R84" s="4">
        <f t="shared" si="21"/>
        <v>0.86033533811694363</v>
      </c>
      <c r="S84" t="b">
        <f t="shared" si="22"/>
        <v>0</v>
      </c>
      <c r="T84" t="b">
        <f t="shared" si="23"/>
        <v>0</v>
      </c>
      <c r="U84" t="b">
        <f t="shared" si="24"/>
        <v>0</v>
      </c>
    </row>
    <row r="85" spans="1:21" x14ac:dyDescent="0.25">
      <c r="A85">
        <v>61</v>
      </c>
      <c r="B85" t="s">
        <v>154</v>
      </c>
      <c r="C85" t="s">
        <v>587</v>
      </c>
      <c r="D85" t="s">
        <v>153</v>
      </c>
      <c r="F85" s="6">
        <f t="shared" si="13"/>
        <v>30</v>
      </c>
      <c r="G85">
        <v>8</v>
      </c>
      <c r="H85">
        <f t="shared" si="14"/>
        <v>18.689306650495318</v>
      </c>
      <c r="I85">
        <v>8</v>
      </c>
      <c r="J85">
        <v>6</v>
      </c>
      <c r="K85">
        <f t="shared" si="15"/>
        <v>13.313612133043017</v>
      </c>
      <c r="L85">
        <v>8</v>
      </c>
      <c r="M85" s="7">
        <f t="shared" si="16"/>
        <v>-2.3361633313119148</v>
      </c>
      <c r="N85" s="7">
        <f t="shared" si="17"/>
        <v>-1.6642015166303772</v>
      </c>
      <c r="O85">
        <f t="shared" si="18"/>
        <v>2.8073312034248374</v>
      </c>
      <c r="P85">
        <f t="shared" si="19"/>
        <v>0.86252996174152941</v>
      </c>
      <c r="Q85" s="4">
        <f t="shared" si="20"/>
        <v>9.3834360270832376E-2</v>
      </c>
      <c r="R85" s="4">
        <f t="shared" si="21"/>
        <v>0.35303166698051497</v>
      </c>
      <c r="S85" t="b">
        <f t="shared" si="22"/>
        <v>0</v>
      </c>
      <c r="T85" t="b">
        <f t="shared" si="23"/>
        <v>0</v>
      </c>
      <c r="U85" t="b">
        <f t="shared" si="24"/>
        <v>0</v>
      </c>
    </row>
    <row r="86" spans="1:21" x14ac:dyDescent="0.25">
      <c r="A86">
        <v>65</v>
      </c>
      <c r="B86" t="s">
        <v>159</v>
      </c>
      <c r="C86" t="s">
        <v>588</v>
      </c>
      <c r="D86" t="s">
        <v>28</v>
      </c>
      <c r="F86" s="6">
        <f t="shared" si="13"/>
        <v>28</v>
      </c>
      <c r="G86">
        <v>2</v>
      </c>
      <c r="H86">
        <f t="shared" si="14"/>
        <v>4.6723266626238296</v>
      </c>
      <c r="I86">
        <v>14</v>
      </c>
      <c r="J86">
        <v>2</v>
      </c>
      <c r="K86">
        <f t="shared" si="15"/>
        <v>4.4378707110143392</v>
      </c>
      <c r="L86">
        <v>10</v>
      </c>
      <c r="M86" s="7">
        <f t="shared" si="16"/>
        <v>2.996365838885513</v>
      </c>
      <c r="N86" s="7">
        <f t="shared" si="17"/>
        <v>2.2533328821817697</v>
      </c>
      <c r="O86">
        <f t="shared" si="18"/>
        <v>2.7469052082742564</v>
      </c>
      <c r="P86">
        <f t="shared" si="19"/>
        <v>1.3064572155708447</v>
      </c>
      <c r="Q86" s="4">
        <f t="shared" si="20"/>
        <v>9.7442870809594198E-2</v>
      </c>
      <c r="R86" s="4">
        <f t="shared" si="21"/>
        <v>0.25303709892351794</v>
      </c>
      <c r="S86" t="b">
        <f t="shared" si="22"/>
        <v>0</v>
      </c>
      <c r="T86" t="b">
        <f t="shared" si="23"/>
        <v>0</v>
      </c>
      <c r="U86" t="b">
        <f t="shared" si="24"/>
        <v>0</v>
      </c>
    </row>
    <row r="87" spans="1:21" x14ac:dyDescent="0.25">
      <c r="A87">
        <v>20.100000000000001</v>
      </c>
      <c r="B87" t="s">
        <v>52</v>
      </c>
      <c r="C87" t="s">
        <v>589</v>
      </c>
      <c r="D87" t="s">
        <v>34</v>
      </c>
      <c r="E87" t="b">
        <v>1</v>
      </c>
      <c r="F87" s="6">
        <f t="shared" si="13"/>
        <v>88</v>
      </c>
      <c r="G87">
        <v>7</v>
      </c>
      <c r="H87">
        <f t="shared" si="14"/>
        <v>16.353143319183403</v>
      </c>
      <c r="I87">
        <v>31</v>
      </c>
      <c r="J87">
        <v>11</v>
      </c>
      <c r="K87">
        <f t="shared" si="15"/>
        <v>24.408288910578868</v>
      </c>
      <c r="L87">
        <v>39</v>
      </c>
      <c r="M87" s="7">
        <f t="shared" si="16"/>
        <v>1.8956600205194063</v>
      </c>
      <c r="N87" s="7">
        <f t="shared" si="17"/>
        <v>1.5978178619107091</v>
      </c>
      <c r="O87">
        <f t="shared" si="18"/>
        <v>2.6708913760376163</v>
      </c>
      <c r="P87">
        <f t="shared" si="19"/>
        <v>2.0687560536898673</v>
      </c>
      <c r="Q87" s="4">
        <f t="shared" si="20"/>
        <v>0.10219877043476777</v>
      </c>
      <c r="R87" s="4">
        <f t="shared" si="21"/>
        <v>0.15034410478579691</v>
      </c>
      <c r="S87" t="b">
        <f t="shared" si="22"/>
        <v>0</v>
      </c>
      <c r="T87" t="b">
        <f t="shared" si="23"/>
        <v>0</v>
      </c>
      <c r="U87" t="b">
        <f t="shared" si="24"/>
        <v>0</v>
      </c>
    </row>
    <row r="88" spans="1:21" x14ac:dyDescent="0.25">
      <c r="A88">
        <v>35</v>
      </c>
      <c r="B88" t="s">
        <v>91</v>
      </c>
      <c r="C88" t="s">
        <v>590</v>
      </c>
      <c r="D88" t="s">
        <v>75</v>
      </c>
      <c r="F88" s="6">
        <f t="shared" si="13"/>
        <v>54</v>
      </c>
      <c r="G88">
        <v>7</v>
      </c>
      <c r="H88">
        <f t="shared" si="14"/>
        <v>16.353143319183403</v>
      </c>
      <c r="I88">
        <v>31</v>
      </c>
      <c r="J88">
        <v>5</v>
      </c>
      <c r="K88">
        <f t="shared" si="15"/>
        <v>11.094676777535849</v>
      </c>
      <c r="L88">
        <v>11</v>
      </c>
      <c r="M88" s="7">
        <f t="shared" si="16"/>
        <v>1.8956600205194063</v>
      </c>
      <c r="N88" s="7">
        <f t="shared" si="17"/>
        <v>-1.0086069797759862</v>
      </c>
      <c r="O88">
        <f t="shared" si="18"/>
        <v>2.6708913760376163</v>
      </c>
      <c r="P88">
        <f t="shared" si="19"/>
        <v>2.5315058883279562E-4</v>
      </c>
      <c r="Q88" s="4">
        <f t="shared" si="20"/>
        <v>0.10219877043476777</v>
      </c>
      <c r="R88" s="4">
        <f t="shared" si="21"/>
        <v>0.98730562834424185</v>
      </c>
      <c r="S88" t="b">
        <f t="shared" si="22"/>
        <v>0</v>
      </c>
      <c r="T88" t="b">
        <f t="shared" si="23"/>
        <v>0</v>
      </c>
      <c r="U88" t="b">
        <f t="shared" si="24"/>
        <v>0</v>
      </c>
    </row>
    <row r="89" spans="1:21" x14ac:dyDescent="0.25">
      <c r="A89">
        <v>122</v>
      </c>
      <c r="B89" t="s">
        <v>287</v>
      </c>
      <c r="C89" t="s">
        <v>591</v>
      </c>
      <c r="D89" t="s">
        <v>289</v>
      </c>
      <c r="F89" s="6">
        <f t="shared" si="13"/>
        <v>12.1</v>
      </c>
      <c r="G89">
        <v>5</v>
      </c>
      <c r="H89">
        <f t="shared" si="14"/>
        <v>11.680816656559573</v>
      </c>
      <c r="I89">
        <v>4</v>
      </c>
      <c r="J89">
        <v>3</v>
      </c>
      <c r="K89">
        <f t="shared" si="15"/>
        <v>6.6568060665215087</v>
      </c>
      <c r="L89">
        <v>0.1</v>
      </c>
      <c r="M89" s="7">
        <f t="shared" si="16"/>
        <v>-2.9202041641398933</v>
      </c>
      <c r="N89" s="7">
        <f t="shared" si="17"/>
        <v>-66.568060665215086</v>
      </c>
      <c r="O89">
        <f t="shared" si="18"/>
        <v>2.538508917670697</v>
      </c>
      <c r="P89">
        <f t="shared" si="19"/>
        <v>6.2096959560294636</v>
      </c>
      <c r="Q89" s="4">
        <f t="shared" si="20"/>
        <v>0.11109966008923546</v>
      </c>
      <c r="R89" s="4">
        <f t="shared" si="21"/>
        <v>1.2705244993711192E-2</v>
      </c>
      <c r="S89" t="b">
        <f t="shared" si="22"/>
        <v>0</v>
      </c>
      <c r="T89" t="b">
        <f t="shared" si="23"/>
        <v>0</v>
      </c>
      <c r="U89" t="b">
        <f t="shared" si="24"/>
        <v>0</v>
      </c>
    </row>
    <row r="90" spans="1:21" x14ac:dyDescent="0.25">
      <c r="A90">
        <v>126</v>
      </c>
      <c r="B90" t="s">
        <v>296</v>
      </c>
      <c r="C90" t="s">
        <v>592</v>
      </c>
      <c r="D90" t="s">
        <v>298</v>
      </c>
      <c r="F90" s="6">
        <f t="shared" si="13"/>
        <v>11</v>
      </c>
      <c r="G90">
        <v>5</v>
      </c>
      <c r="H90">
        <f t="shared" si="14"/>
        <v>11.680816656559573</v>
      </c>
      <c r="I90">
        <v>4</v>
      </c>
      <c r="J90">
        <v>1</v>
      </c>
      <c r="K90">
        <f t="shared" si="15"/>
        <v>2.2189353555071696</v>
      </c>
      <c r="L90">
        <v>1</v>
      </c>
      <c r="M90" s="7">
        <f t="shared" si="16"/>
        <v>-2.9202041641398933</v>
      </c>
      <c r="N90" s="7">
        <f t="shared" si="17"/>
        <v>-2.2189353555071696</v>
      </c>
      <c r="O90">
        <f t="shared" si="18"/>
        <v>2.538508917670697</v>
      </c>
      <c r="P90">
        <f t="shared" si="19"/>
        <v>0.30971519876038656</v>
      </c>
      <c r="Q90" s="4">
        <f t="shared" si="20"/>
        <v>0.11109966008923546</v>
      </c>
      <c r="R90" s="4">
        <f t="shared" si="21"/>
        <v>0.57785500334456175</v>
      </c>
      <c r="S90" t="b">
        <f t="shared" si="22"/>
        <v>0</v>
      </c>
      <c r="T90" t="b">
        <f t="shared" si="23"/>
        <v>0</v>
      </c>
      <c r="U90" t="b">
        <f t="shared" si="24"/>
        <v>0</v>
      </c>
    </row>
    <row r="91" spans="1:21" x14ac:dyDescent="0.25">
      <c r="A91">
        <v>59</v>
      </c>
      <c r="B91" t="s">
        <v>148</v>
      </c>
      <c r="C91" t="s">
        <v>593</v>
      </c>
      <c r="D91" t="s">
        <v>150</v>
      </c>
      <c r="F91" s="6">
        <f t="shared" si="13"/>
        <v>31</v>
      </c>
      <c r="G91">
        <v>3</v>
      </c>
      <c r="H91">
        <f t="shared" si="14"/>
        <v>7.0084899939357452</v>
      </c>
      <c r="I91">
        <v>17</v>
      </c>
      <c r="J91">
        <v>10</v>
      </c>
      <c r="K91">
        <f t="shared" si="15"/>
        <v>22.189353555071698</v>
      </c>
      <c r="L91">
        <v>1</v>
      </c>
      <c r="M91" s="7">
        <f t="shared" si="16"/>
        <v>2.4256294886216052</v>
      </c>
      <c r="N91" s="7">
        <f t="shared" si="17"/>
        <v>-22.189353555071698</v>
      </c>
      <c r="O91">
        <f t="shared" si="18"/>
        <v>2.4438172618101817</v>
      </c>
      <c r="P91">
        <f t="shared" si="19"/>
        <v>17.470426241430687</v>
      </c>
      <c r="Q91" s="4">
        <f t="shared" si="20"/>
        <v>0.11798878798241616</v>
      </c>
      <c r="R91" s="4">
        <f t="shared" si="21"/>
        <v>2.9181190632620581E-5</v>
      </c>
      <c r="S91" t="b">
        <f t="shared" si="22"/>
        <v>0</v>
      </c>
      <c r="T91" t="b">
        <f t="shared" si="23"/>
        <v>0</v>
      </c>
      <c r="U91" t="b">
        <f t="shared" si="24"/>
        <v>0</v>
      </c>
    </row>
    <row r="92" spans="1:21" x14ac:dyDescent="0.25">
      <c r="A92">
        <v>22</v>
      </c>
      <c r="B92" t="s">
        <v>57</v>
      </c>
      <c r="C92" t="s">
        <v>594</v>
      </c>
      <c r="D92" t="s">
        <v>59</v>
      </c>
      <c r="F92" s="6">
        <f t="shared" si="13"/>
        <v>96</v>
      </c>
      <c r="G92">
        <v>18</v>
      </c>
      <c r="H92">
        <f t="shared" si="14"/>
        <v>42.050939963614468</v>
      </c>
      <c r="I92">
        <v>26</v>
      </c>
      <c r="J92">
        <v>15</v>
      </c>
      <c r="K92">
        <f t="shared" si="15"/>
        <v>33.28403033260755</v>
      </c>
      <c r="L92">
        <v>37</v>
      </c>
      <c r="M92" s="7">
        <f t="shared" si="16"/>
        <v>-1.6173438447544026</v>
      </c>
      <c r="N92" s="7">
        <f t="shared" si="17"/>
        <v>1.1116442218763394</v>
      </c>
      <c r="O92">
        <f t="shared" si="18"/>
        <v>2.3899706516531296</v>
      </c>
      <c r="P92">
        <f t="shared" si="19"/>
        <v>0.1227877585333772</v>
      </c>
      <c r="Q92" s="4">
        <f t="shared" si="20"/>
        <v>0.12211592122179382</v>
      </c>
      <c r="R92" s="4">
        <f t="shared" si="21"/>
        <v>0.72603039046876816</v>
      </c>
      <c r="S92" t="b">
        <f t="shared" si="22"/>
        <v>0</v>
      </c>
      <c r="T92" t="b">
        <f t="shared" si="23"/>
        <v>0</v>
      </c>
      <c r="U92" t="b">
        <f t="shared" si="24"/>
        <v>0</v>
      </c>
    </row>
    <row r="93" spans="1:21" x14ac:dyDescent="0.25">
      <c r="A93">
        <v>155</v>
      </c>
      <c r="B93" t="s">
        <v>365</v>
      </c>
      <c r="C93" t="s">
        <v>595</v>
      </c>
      <c r="D93" t="s">
        <v>153</v>
      </c>
      <c r="E93" t="b">
        <v>1</v>
      </c>
      <c r="F93" s="6">
        <f t="shared" si="13"/>
        <v>15</v>
      </c>
      <c r="G93">
        <v>4</v>
      </c>
      <c r="H93">
        <f t="shared" si="14"/>
        <v>9.3446533252476591</v>
      </c>
      <c r="I93">
        <v>3</v>
      </c>
      <c r="J93">
        <v>4</v>
      </c>
      <c r="K93">
        <f t="shared" si="15"/>
        <v>8.8757414220286783</v>
      </c>
      <c r="L93">
        <v>4</v>
      </c>
      <c r="M93" s="7">
        <f t="shared" si="16"/>
        <v>-3.1148844417492199</v>
      </c>
      <c r="N93" s="7">
        <f t="shared" si="17"/>
        <v>-2.2189353555071696</v>
      </c>
      <c r="O93">
        <f t="shared" si="18"/>
        <v>2.2192128169408534</v>
      </c>
      <c r="P93">
        <f t="shared" si="19"/>
        <v>1.240739857108565</v>
      </c>
      <c r="Q93" s="4">
        <f t="shared" si="20"/>
        <v>0.13630254069539322</v>
      </c>
      <c r="R93" s="4">
        <f t="shared" si="21"/>
        <v>0.26532851295333632</v>
      </c>
      <c r="S93" t="b">
        <f t="shared" si="22"/>
        <v>0</v>
      </c>
      <c r="T93" t="b">
        <f t="shared" si="23"/>
        <v>0</v>
      </c>
      <c r="U93" t="b">
        <f t="shared" si="24"/>
        <v>0</v>
      </c>
    </row>
    <row r="94" spans="1:21" x14ac:dyDescent="0.25">
      <c r="A94">
        <v>156</v>
      </c>
      <c r="B94" t="s">
        <v>367</v>
      </c>
      <c r="C94" t="s">
        <v>596</v>
      </c>
      <c r="D94" t="s">
        <v>369</v>
      </c>
      <c r="F94" s="6">
        <f t="shared" si="13"/>
        <v>8.1</v>
      </c>
      <c r="G94">
        <v>0.1</v>
      </c>
      <c r="H94">
        <f t="shared" si="14"/>
        <v>0.23361633313119151</v>
      </c>
      <c r="I94">
        <v>4</v>
      </c>
      <c r="J94">
        <v>2</v>
      </c>
      <c r="K94">
        <f t="shared" si="15"/>
        <v>4.4378707110143392</v>
      </c>
      <c r="L94">
        <v>2</v>
      </c>
      <c r="M94" s="7">
        <f t="shared" si="16"/>
        <v>17.122090507917214</v>
      </c>
      <c r="N94" s="7">
        <f t="shared" si="17"/>
        <v>-2.2189353555071696</v>
      </c>
      <c r="O94">
        <f t="shared" si="18"/>
        <v>2.152427916531451</v>
      </c>
      <c r="P94">
        <f t="shared" si="19"/>
        <v>0.61974324932089075</v>
      </c>
      <c r="Q94" s="4">
        <f t="shared" si="20"/>
        <v>0.14234463589430443</v>
      </c>
      <c r="R94" s="4">
        <f t="shared" si="21"/>
        <v>0.43114271210548943</v>
      </c>
      <c r="S94" t="b">
        <f t="shared" si="22"/>
        <v>0</v>
      </c>
      <c r="T94" t="b">
        <f t="shared" si="23"/>
        <v>0</v>
      </c>
      <c r="U94" t="b">
        <f t="shared" si="24"/>
        <v>0</v>
      </c>
    </row>
    <row r="95" spans="1:21" x14ac:dyDescent="0.25">
      <c r="A95">
        <v>175</v>
      </c>
      <c r="B95" t="s">
        <v>393</v>
      </c>
      <c r="C95" t="s">
        <v>597</v>
      </c>
      <c r="D95" t="s">
        <v>115</v>
      </c>
      <c r="F95" s="6">
        <f t="shared" si="13"/>
        <v>5.1999999999999993</v>
      </c>
      <c r="G95">
        <v>0.1</v>
      </c>
      <c r="H95">
        <f t="shared" si="14"/>
        <v>0.23361633313119151</v>
      </c>
      <c r="I95">
        <v>4</v>
      </c>
      <c r="J95">
        <v>1</v>
      </c>
      <c r="K95">
        <f t="shared" si="15"/>
        <v>2.2189353555071696</v>
      </c>
      <c r="L95">
        <v>0.1</v>
      </c>
      <c r="M95" s="7">
        <f t="shared" si="16"/>
        <v>17.122090507917214</v>
      </c>
      <c r="N95" s="7">
        <f t="shared" si="17"/>
        <v>-22.189353555071694</v>
      </c>
      <c r="O95">
        <f t="shared" si="18"/>
        <v>2.152427916531451</v>
      </c>
      <c r="P95">
        <f t="shared" si="19"/>
        <v>1.7427786831976846</v>
      </c>
      <c r="Q95" s="4">
        <f t="shared" si="20"/>
        <v>0.14234463589430443</v>
      </c>
      <c r="R95" s="4">
        <f t="shared" si="21"/>
        <v>0.18678713402143932</v>
      </c>
      <c r="S95" t="b">
        <f t="shared" si="22"/>
        <v>0</v>
      </c>
      <c r="T95" t="b">
        <f t="shared" si="23"/>
        <v>0</v>
      </c>
      <c r="U95" t="b">
        <f t="shared" si="24"/>
        <v>0</v>
      </c>
    </row>
    <row r="96" spans="1:21" x14ac:dyDescent="0.25">
      <c r="A96">
        <v>183</v>
      </c>
      <c r="B96" t="s">
        <v>403</v>
      </c>
      <c r="C96" t="s">
        <v>598</v>
      </c>
      <c r="D96" t="s">
        <v>100</v>
      </c>
      <c r="F96" s="6">
        <f t="shared" si="13"/>
        <v>5.1999999999999993</v>
      </c>
      <c r="G96">
        <v>0.1</v>
      </c>
      <c r="H96">
        <f t="shared" si="14"/>
        <v>0.23361633313119151</v>
      </c>
      <c r="I96">
        <v>4</v>
      </c>
      <c r="J96">
        <v>0.1</v>
      </c>
      <c r="K96">
        <f t="shared" si="15"/>
        <v>0.22189353555071697</v>
      </c>
      <c r="L96">
        <v>1</v>
      </c>
      <c r="M96" s="7">
        <f t="shared" si="16"/>
        <v>17.122090507917214</v>
      </c>
      <c r="N96" s="7">
        <f t="shared" si="17"/>
        <v>4.5066657643635386</v>
      </c>
      <c r="O96">
        <f t="shared" si="18"/>
        <v>2.152427916531451</v>
      </c>
      <c r="P96">
        <f t="shared" si="19"/>
        <v>0.30772069428348914</v>
      </c>
      <c r="Q96" s="4">
        <f t="shared" si="20"/>
        <v>0.14234463589430443</v>
      </c>
      <c r="R96" s="4">
        <f t="shared" si="21"/>
        <v>0.57908223795186786</v>
      </c>
      <c r="S96" t="b">
        <f t="shared" si="22"/>
        <v>0</v>
      </c>
      <c r="T96" t="b">
        <f t="shared" si="23"/>
        <v>0</v>
      </c>
      <c r="U96" t="b">
        <f t="shared" si="24"/>
        <v>0</v>
      </c>
    </row>
    <row r="97" spans="1:21" x14ac:dyDescent="0.25">
      <c r="A97">
        <v>193</v>
      </c>
      <c r="B97" t="s">
        <v>415</v>
      </c>
      <c r="C97" t="s">
        <v>599</v>
      </c>
      <c r="D97" t="s">
        <v>189</v>
      </c>
      <c r="F97" s="6">
        <f t="shared" si="13"/>
        <v>5.1999999999999993</v>
      </c>
      <c r="G97">
        <v>0.1</v>
      </c>
      <c r="H97">
        <f t="shared" si="14"/>
        <v>0.23361633313119151</v>
      </c>
      <c r="I97">
        <v>4</v>
      </c>
      <c r="J97">
        <v>1</v>
      </c>
      <c r="K97">
        <f t="shared" si="15"/>
        <v>2.2189353555071696</v>
      </c>
      <c r="L97">
        <v>0.1</v>
      </c>
      <c r="M97" s="7">
        <f t="shared" si="16"/>
        <v>17.122090507917214</v>
      </c>
      <c r="N97" s="7">
        <f t="shared" si="17"/>
        <v>-22.189353555071694</v>
      </c>
      <c r="O97">
        <f t="shared" si="18"/>
        <v>2.152427916531451</v>
      </c>
      <c r="P97">
        <f t="shared" si="19"/>
        <v>1.7427786831976846</v>
      </c>
      <c r="Q97" s="4">
        <f t="shared" si="20"/>
        <v>0.14234463589430443</v>
      </c>
      <c r="R97" s="4">
        <f t="shared" si="21"/>
        <v>0.18678713402143932</v>
      </c>
      <c r="S97" t="b">
        <f t="shared" si="22"/>
        <v>0</v>
      </c>
      <c r="T97" t="b">
        <f t="shared" si="23"/>
        <v>0</v>
      </c>
      <c r="U97" t="b">
        <f t="shared" si="24"/>
        <v>0</v>
      </c>
    </row>
    <row r="98" spans="1:21" x14ac:dyDescent="0.25">
      <c r="A98">
        <v>185</v>
      </c>
      <c r="B98" t="s">
        <v>405</v>
      </c>
      <c r="C98" t="s">
        <v>600</v>
      </c>
      <c r="D98" t="s">
        <v>406</v>
      </c>
      <c r="F98" s="6">
        <f t="shared" si="13"/>
        <v>4.2999999999999989</v>
      </c>
      <c r="G98">
        <v>0.1</v>
      </c>
      <c r="H98">
        <f t="shared" si="14"/>
        <v>0.23361633313119151</v>
      </c>
      <c r="I98">
        <v>4</v>
      </c>
      <c r="J98">
        <v>0.1</v>
      </c>
      <c r="K98">
        <f t="shared" si="15"/>
        <v>0.22189353555071697</v>
      </c>
      <c r="L98">
        <v>0.1</v>
      </c>
      <c r="M98" s="7">
        <f t="shared" si="16"/>
        <v>17.122090507917214</v>
      </c>
      <c r="N98" s="7">
        <f t="shared" si="17"/>
        <v>-2.2189353555071696</v>
      </c>
      <c r="O98">
        <f t="shared" si="18"/>
        <v>2.152427916531451</v>
      </c>
      <c r="P98">
        <f t="shared" si="19"/>
        <v>3.0957455426687375E-2</v>
      </c>
      <c r="Q98" s="4">
        <f t="shared" si="20"/>
        <v>0.14234463589430443</v>
      </c>
      <c r="R98" s="4">
        <f t="shared" si="21"/>
        <v>0.86033533811694363</v>
      </c>
      <c r="S98" t="b">
        <f t="shared" si="22"/>
        <v>0</v>
      </c>
      <c r="T98" t="b">
        <f t="shared" si="23"/>
        <v>0</v>
      </c>
      <c r="U98" t="b">
        <f t="shared" si="24"/>
        <v>0</v>
      </c>
    </row>
    <row r="99" spans="1:21" x14ac:dyDescent="0.25">
      <c r="A99">
        <v>194</v>
      </c>
      <c r="B99" t="s">
        <v>416</v>
      </c>
      <c r="C99" t="s">
        <v>601</v>
      </c>
      <c r="D99" t="s">
        <v>417</v>
      </c>
      <c r="F99" s="6">
        <f t="shared" si="13"/>
        <v>4.2999999999999989</v>
      </c>
      <c r="G99">
        <v>0.1</v>
      </c>
      <c r="H99">
        <f t="shared" si="14"/>
        <v>0.23361633313119151</v>
      </c>
      <c r="I99">
        <v>4</v>
      </c>
      <c r="J99">
        <v>0.1</v>
      </c>
      <c r="K99">
        <f t="shared" si="15"/>
        <v>0.22189353555071697</v>
      </c>
      <c r="L99">
        <v>0.1</v>
      </c>
      <c r="M99" s="7">
        <f t="shared" si="16"/>
        <v>17.122090507917214</v>
      </c>
      <c r="N99" s="7">
        <f t="shared" si="17"/>
        <v>-2.2189353555071696</v>
      </c>
      <c r="O99">
        <f t="shared" si="18"/>
        <v>2.152427916531451</v>
      </c>
      <c r="P99">
        <f t="shared" si="19"/>
        <v>3.0957455426687375E-2</v>
      </c>
      <c r="Q99" s="4">
        <f t="shared" si="20"/>
        <v>0.14234463589430443</v>
      </c>
      <c r="R99" s="4">
        <f t="shared" si="21"/>
        <v>0.86033533811694363</v>
      </c>
      <c r="S99" t="b">
        <f t="shared" si="22"/>
        <v>0</v>
      </c>
      <c r="T99" t="b">
        <f t="shared" si="23"/>
        <v>0</v>
      </c>
      <c r="U99" t="b">
        <f t="shared" si="24"/>
        <v>0</v>
      </c>
    </row>
    <row r="100" spans="1:21" x14ac:dyDescent="0.25">
      <c r="A100">
        <v>196</v>
      </c>
      <c r="B100" t="s">
        <v>419</v>
      </c>
      <c r="C100" t="s">
        <v>602</v>
      </c>
      <c r="D100" t="s">
        <v>85</v>
      </c>
      <c r="F100" s="6">
        <f t="shared" si="13"/>
        <v>4.2999999999999989</v>
      </c>
      <c r="G100">
        <v>0.1</v>
      </c>
      <c r="H100">
        <f t="shared" si="14"/>
        <v>0.23361633313119151</v>
      </c>
      <c r="I100">
        <v>4</v>
      </c>
      <c r="J100">
        <v>0.1</v>
      </c>
      <c r="K100">
        <f t="shared" si="15"/>
        <v>0.22189353555071697</v>
      </c>
      <c r="L100">
        <v>0.1</v>
      </c>
      <c r="M100" s="7">
        <f t="shared" si="16"/>
        <v>17.122090507917214</v>
      </c>
      <c r="N100" s="7">
        <f t="shared" si="17"/>
        <v>-2.2189353555071696</v>
      </c>
      <c r="O100">
        <f t="shared" si="18"/>
        <v>2.152427916531451</v>
      </c>
      <c r="P100">
        <f t="shared" si="19"/>
        <v>3.0957455426687375E-2</v>
      </c>
      <c r="Q100" s="4">
        <f t="shared" si="20"/>
        <v>0.14234463589430443</v>
      </c>
      <c r="R100" s="4">
        <f t="shared" si="21"/>
        <v>0.86033533811694363</v>
      </c>
      <c r="S100" t="b">
        <f t="shared" si="22"/>
        <v>0</v>
      </c>
      <c r="T100" t="b">
        <f t="shared" si="23"/>
        <v>0</v>
      </c>
      <c r="U100" t="b">
        <f t="shared" si="24"/>
        <v>0</v>
      </c>
    </row>
    <row r="101" spans="1:21" x14ac:dyDescent="0.25">
      <c r="A101">
        <v>197</v>
      </c>
      <c r="B101" t="s">
        <v>420</v>
      </c>
      <c r="C101" t="s">
        <v>603</v>
      </c>
      <c r="D101" t="s">
        <v>16</v>
      </c>
      <c r="F101" s="6">
        <f t="shared" si="13"/>
        <v>4.2999999999999989</v>
      </c>
      <c r="G101">
        <v>0.1</v>
      </c>
      <c r="H101">
        <f t="shared" si="14"/>
        <v>0.23361633313119151</v>
      </c>
      <c r="I101">
        <v>4</v>
      </c>
      <c r="J101">
        <v>0.1</v>
      </c>
      <c r="K101">
        <f t="shared" si="15"/>
        <v>0.22189353555071697</v>
      </c>
      <c r="L101">
        <v>0.1</v>
      </c>
      <c r="M101" s="7">
        <f t="shared" si="16"/>
        <v>17.122090507917214</v>
      </c>
      <c r="N101" s="7">
        <f t="shared" si="17"/>
        <v>-2.2189353555071696</v>
      </c>
      <c r="O101">
        <f t="shared" si="18"/>
        <v>2.152427916531451</v>
      </c>
      <c r="P101">
        <f t="shared" si="19"/>
        <v>3.0957455426687375E-2</v>
      </c>
      <c r="Q101" s="4">
        <f t="shared" si="20"/>
        <v>0.14234463589430443</v>
      </c>
      <c r="R101" s="4">
        <f t="shared" si="21"/>
        <v>0.86033533811694363</v>
      </c>
      <c r="S101" t="b">
        <f t="shared" si="22"/>
        <v>0</v>
      </c>
      <c r="T101" t="b">
        <f t="shared" si="23"/>
        <v>0</v>
      </c>
      <c r="U101" t="b">
        <f t="shared" si="24"/>
        <v>0</v>
      </c>
    </row>
    <row r="102" spans="1:21" x14ac:dyDescent="0.25">
      <c r="A102">
        <v>198</v>
      </c>
      <c r="B102" t="s">
        <v>421</v>
      </c>
      <c r="C102" t="s">
        <v>604</v>
      </c>
      <c r="D102" t="s">
        <v>43</v>
      </c>
      <c r="F102" s="6">
        <f t="shared" si="13"/>
        <v>4.2999999999999989</v>
      </c>
      <c r="G102">
        <v>0.1</v>
      </c>
      <c r="H102">
        <f t="shared" si="14"/>
        <v>0.23361633313119151</v>
      </c>
      <c r="I102">
        <v>4</v>
      </c>
      <c r="J102">
        <v>0.1</v>
      </c>
      <c r="K102">
        <f t="shared" si="15"/>
        <v>0.22189353555071697</v>
      </c>
      <c r="L102">
        <v>0.1</v>
      </c>
      <c r="M102" s="7">
        <f t="shared" si="16"/>
        <v>17.122090507917214</v>
      </c>
      <c r="N102" s="7">
        <f t="shared" si="17"/>
        <v>-2.2189353555071696</v>
      </c>
      <c r="O102">
        <f t="shared" si="18"/>
        <v>2.152427916531451</v>
      </c>
      <c r="P102">
        <f t="shared" si="19"/>
        <v>3.0957455426687375E-2</v>
      </c>
      <c r="Q102" s="4">
        <f t="shared" si="20"/>
        <v>0.14234463589430443</v>
      </c>
      <c r="R102" s="4">
        <f t="shared" si="21"/>
        <v>0.86033533811694363</v>
      </c>
      <c r="S102" t="b">
        <f t="shared" si="22"/>
        <v>0</v>
      </c>
      <c r="T102" t="b">
        <f t="shared" si="23"/>
        <v>0</v>
      </c>
      <c r="U102" t="b">
        <f t="shared" si="24"/>
        <v>0</v>
      </c>
    </row>
    <row r="103" spans="1:21" x14ac:dyDescent="0.25">
      <c r="A103">
        <v>199</v>
      </c>
      <c r="B103" t="s">
        <v>422</v>
      </c>
      <c r="C103" t="s">
        <v>605</v>
      </c>
      <c r="D103" t="s">
        <v>423</v>
      </c>
      <c r="F103" s="6">
        <f t="shared" si="13"/>
        <v>4.2999999999999989</v>
      </c>
      <c r="G103">
        <v>0.1</v>
      </c>
      <c r="H103">
        <f t="shared" si="14"/>
        <v>0.23361633313119151</v>
      </c>
      <c r="I103">
        <v>4</v>
      </c>
      <c r="J103">
        <v>0.1</v>
      </c>
      <c r="K103">
        <f t="shared" si="15"/>
        <v>0.22189353555071697</v>
      </c>
      <c r="L103">
        <v>0.1</v>
      </c>
      <c r="M103" s="7">
        <f t="shared" si="16"/>
        <v>17.122090507917214</v>
      </c>
      <c r="N103" s="7">
        <f t="shared" si="17"/>
        <v>-2.2189353555071696</v>
      </c>
      <c r="O103">
        <f t="shared" si="18"/>
        <v>2.152427916531451</v>
      </c>
      <c r="P103">
        <f t="shared" si="19"/>
        <v>3.0957455426687375E-2</v>
      </c>
      <c r="Q103" s="4">
        <f t="shared" si="20"/>
        <v>0.14234463589430443</v>
      </c>
      <c r="R103" s="4">
        <f t="shared" si="21"/>
        <v>0.86033533811694363</v>
      </c>
      <c r="S103" t="b">
        <f t="shared" si="22"/>
        <v>0</v>
      </c>
      <c r="T103" t="b">
        <f t="shared" si="23"/>
        <v>0</v>
      </c>
      <c r="U103" t="b">
        <f t="shared" si="24"/>
        <v>0</v>
      </c>
    </row>
    <row r="104" spans="1:21" x14ac:dyDescent="0.25">
      <c r="A104">
        <v>200</v>
      </c>
      <c r="B104" t="s">
        <v>424</v>
      </c>
      <c r="C104" t="s">
        <v>606</v>
      </c>
      <c r="D104" t="s">
        <v>167</v>
      </c>
      <c r="F104" s="6">
        <f t="shared" si="13"/>
        <v>4.2999999999999989</v>
      </c>
      <c r="G104">
        <v>0.1</v>
      </c>
      <c r="H104">
        <f t="shared" si="14"/>
        <v>0.23361633313119151</v>
      </c>
      <c r="I104">
        <v>4</v>
      </c>
      <c r="J104">
        <v>0.1</v>
      </c>
      <c r="K104">
        <f t="shared" si="15"/>
        <v>0.22189353555071697</v>
      </c>
      <c r="L104">
        <v>0.1</v>
      </c>
      <c r="M104" s="7">
        <f t="shared" si="16"/>
        <v>17.122090507917214</v>
      </c>
      <c r="N104" s="7">
        <f t="shared" si="17"/>
        <v>-2.2189353555071696</v>
      </c>
      <c r="O104">
        <f t="shared" si="18"/>
        <v>2.152427916531451</v>
      </c>
      <c r="P104">
        <f t="shared" si="19"/>
        <v>3.0957455426687375E-2</v>
      </c>
      <c r="Q104" s="4">
        <f t="shared" si="20"/>
        <v>0.14234463589430443</v>
      </c>
      <c r="R104" s="4">
        <f t="shared" si="21"/>
        <v>0.86033533811694363</v>
      </c>
      <c r="S104" t="b">
        <f t="shared" si="22"/>
        <v>0</v>
      </c>
      <c r="T104" t="b">
        <f t="shared" si="23"/>
        <v>0</v>
      </c>
      <c r="U104" t="b">
        <f t="shared" si="24"/>
        <v>0</v>
      </c>
    </row>
    <row r="105" spans="1:21" x14ac:dyDescent="0.25">
      <c r="A105">
        <v>230</v>
      </c>
      <c r="B105" t="s">
        <v>458</v>
      </c>
      <c r="C105" t="s">
        <v>607</v>
      </c>
      <c r="D105" t="s">
        <v>115</v>
      </c>
      <c r="E105" t="b">
        <v>1</v>
      </c>
      <c r="F105" s="6">
        <f t="shared" si="13"/>
        <v>4.2999999999999989</v>
      </c>
      <c r="G105">
        <v>0.1</v>
      </c>
      <c r="H105">
        <f t="shared" si="14"/>
        <v>0.23361633313119151</v>
      </c>
      <c r="I105">
        <v>4</v>
      </c>
      <c r="J105">
        <v>0.1</v>
      </c>
      <c r="K105">
        <f t="shared" si="15"/>
        <v>0.22189353555071697</v>
      </c>
      <c r="L105">
        <v>0.1</v>
      </c>
      <c r="M105" s="7">
        <f t="shared" si="16"/>
        <v>17.122090507917214</v>
      </c>
      <c r="N105" s="7">
        <f t="shared" si="17"/>
        <v>-2.2189353555071696</v>
      </c>
      <c r="O105">
        <f t="shared" si="18"/>
        <v>2.152427916531451</v>
      </c>
      <c r="P105">
        <f t="shared" si="19"/>
        <v>3.0957455426687375E-2</v>
      </c>
      <c r="Q105" s="4">
        <f t="shared" si="20"/>
        <v>0.14234463589430443</v>
      </c>
      <c r="R105" s="4">
        <f t="shared" si="21"/>
        <v>0.86033533811694363</v>
      </c>
      <c r="S105" t="b">
        <f t="shared" si="22"/>
        <v>0</v>
      </c>
      <c r="T105" t="b">
        <f t="shared" si="23"/>
        <v>0</v>
      </c>
      <c r="U105" t="b">
        <f t="shared" si="24"/>
        <v>0</v>
      </c>
    </row>
    <row r="106" spans="1:21" x14ac:dyDescent="0.25">
      <c r="A106">
        <v>154</v>
      </c>
      <c r="B106" t="s">
        <v>363</v>
      </c>
      <c r="C106" t="s">
        <v>608</v>
      </c>
      <c r="D106" t="s">
        <v>28</v>
      </c>
      <c r="F106" s="6">
        <f t="shared" si="13"/>
        <v>8</v>
      </c>
      <c r="G106">
        <v>3</v>
      </c>
      <c r="H106">
        <f t="shared" si="14"/>
        <v>7.0084899939357452</v>
      </c>
      <c r="I106">
        <v>2</v>
      </c>
      <c r="J106">
        <v>1</v>
      </c>
      <c r="K106">
        <f t="shared" si="15"/>
        <v>2.2189353555071696</v>
      </c>
      <c r="L106">
        <v>2</v>
      </c>
      <c r="M106" s="7">
        <f t="shared" si="16"/>
        <v>-3.5042449969678726</v>
      </c>
      <c r="N106" s="7">
        <f t="shared" si="17"/>
        <v>-1.1094676777535848</v>
      </c>
      <c r="O106">
        <f t="shared" si="18"/>
        <v>1.9262291521590669</v>
      </c>
      <c r="P106">
        <f t="shared" si="19"/>
        <v>7.1140070213004947E-3</v>
      </c>
      <c r="Q106" s="4">
        <f t="shared" si="20"/>
        <v>0.16517158568617396</v>
      </c>
      <c r="R106" s="4">
        <f t="shared" si="21"/>
        <v>0.93278247437936812</v>
      </c>
      <c r="S106" t="b">
        <f t="shared" si="22"/>
        <v>0</v>
      </c>
      <c r="T106" t="b">
        <f t="shared" si="23"/>
        <v>0</v>
      </c>
      <c r="U106" t="b">
        <f t="shared" si="24"/>
        <v>0</v>
      </c>
    </row>
    <row r="107" spans="1:21" x14ac:dyDescent="0.25">
      <c r="A107">
        <v>172</v>
      </c>
      <c r="B107" t="s">
        <v>390</v>
      </c>
      <c r="C107" t="s">
        <v>609</v>
      </c>
      <c r="D107" t="s">
        <v>79</v>
      </c>
      <c r="F107" s="6">
        <f t="shared" si="13"/>
        <v>6.1</v>
      </c>
      <c r="G107">
        <v>3</v>
      </c>
      <c r="H107">
        <f t="shared" si="14"/>
        <v>7.0084899939357452</v>
      </c>
      <c r="I107">
        <v>2</v>
      </c>
      <c r="J107">
        <v>1</v>
      </c>
      <c r="K107">
        <f t="shared" si="15"/>
        <v>2.2189353555071696</v>
      </c>
      <c r="L107">
        <v>0.1</v>
      </c>
      <c r="M107" s="7">
        <f t="shared" si="16"/>
        <v>-3.5042449969678726</v>
      </c>
      <c r="N107" s="7">
        <f t="shared" si="17"/>
        <v>-22.189353555071694</v>
      </c>
      <c r="O107">
        <f t="shared" si="18"/>
        <v>1.9262291521590669</v>
      </c>
      <c r="P107">
        <f t="shared" si="19"/>
        <v>1.7427786831976846</v>
      </c>
      <c r="Q107" s="4">
        <f t="shared" si="20"/>
        <v>0.16517158568617396</v>
      </c>
      <c r="R107" s="4">
        <f t="shared" si="21"/>
        <v>0.18678713402143932</v>
      </c>
      <c r="S107" t="b">
        <f t="shared" si="22"/>
        <v>0</v>
      </c>
      <c r="T107" t="b">
        <f t="shared" si="23"/>
        <v>0</v>
      </c>
      <c r="U107" t="b">
        <f t="shared" si="24"/>
        <v>0</v>
      </c>
    </row>
    <row r="108" spans="1:21" x14ac:dyDescent="0.25">
      <c r="A108">
        <v>85</v>
      </c>
      <c r="B108" t="s">
        <v>203</v>
      </c>
      <c r="C108" t="s">
        <v>610</v>
      </c>
      <c r="D108" t="s">
        <v>43</v>
      </c>
      <c r="E108" t="b">
        <v>1</v>
      </c>
      <c r="F108" s="6">
        <f t="shared" si="13"/>
        <v>22</v>
      </c>
      <c r="G108">
        <v>2</v>
      </c>
      <c r="H108">
        <f t="shared" si="14"/>
        <v>4.6723266626238296</v>
      </c>
      <c r="I108">
        <v>12</v>
      </c>
      <c r="J108">
        <v>5</v>
      </c>
      <c r="K108">
        <f t="shared" si="15"/>
        <v>11.094676777535849</v>
      </c>
      <c r="L108">
        <v>3</v>
      </c>
      <c r="M108" s="7">
        <f t="shared" si="16"/>
        <v>2.5683135761875824</v>
      </c>
      <c r="N108" s="7">
        <f t="shared" si="17"/>
        <v>-3.6982255925119496</v>
      </c>
      <c r="O108">
        <f t="shared" si="18"/>
        <v>1.8921579351590481</v>
      </c>
      <c r="P108">
        <f t="shared" si="19"/>
        <v>3.3445367514505051</v>
      </c>
      <c r="Q108" s="4">
        <f t="shared" si="20"/>
        <v>0.16895872863948852</v>
      </c>
      <c r="R108" s="4">
        <f t="shared" si="21"/>
        <v>6.7428455984741925E-2</v>
      </c>
      <c r="S108" t="b">
        <f t="shared" si="22"/>
        <v>0</v>
      </c>
      <c r="T108" t="b">
        <f t="shared" si="23"/>
        <v>0</v>
      </c>
      <c r="U108" t="b">
        <f t="shared" si="24"/>
        <v>0</v>
      </c>
    </row>
    <row r="109" spans="1:21" x14ac:dyDescent="0.25">
      <c r="A109">
        <v>202</v>
      </c>
      <c r="B109" t="s">
        <v>426</v>
      </c>
      <c r="C109" t="s">
        <v>611</v>
      </c>
      <c r="D109" t="s">
        <v>28</v>
      </c>
      <c r="F109" s="6">
        <f t="shared" si="13"/>
        <v>4.0999999999999996</v>
      </c>
      <c r="G109">
        <v>1</v>
      </c>
      <c r="H109">
        <f t="shared" si="14"/>
        <v>2.3361633313119148</v>
      </c>
      <c r="I109">
        <v>0.1</v>
      </c>
      <c r="J109">
        <v>2</v>
      </c>
      <c r="K109">
        <f t="shared" si="15"/>
        <v>4.4378707110143392</v>
      </c>
      <c r="L109">
        <v>1</v>
      </c>
      <c r="M109" s="7">
        <f t="shared" si="16"/>
        <v>-23.361633313119146</v>
      </c>
      <c r="N109" s="7">
        <f t="shared" si="17"/>
        <v>-4.4378707110143392</v>
      </c>
      <c r="O109">
        <f t="shared" si="18"/>
        <v>1.8111382066272199</v>
      </c>
      <c r="P109">
        <f t="shared" si="19"/>
        <v>1.6024074089946225</v>
      </c>
      <c r="Q109" s="4">
        <f t="shared" si="20"/>
        <v>0.17837175159835275</v>
      </c>
      <c r="R109" s="4">
        <f t="shared" si="21"/>
        <v>0.20556237919388573</v>
      </c>
      <c r="S109" t="b">
        <f t="shared" si="22"/>
        <v>0</v>
      </c>
      <c r="T109" t="b">
        <f t="shared" si="23"/>
        <v>0</v>
      </c>
      <c r="U109" t="b">
        <f t="shared" si="24"/>
        <v>0</v>
      </c>
    </row>
    <row r="110" spans="1:21" x14ac:dyDescent="0.25">
      <c r="A110">
        <v>152</v>
      </c>
      <c r="B110" t="s">
        <v>359</v>
      </c>
      <c r="C110" t="s">
        <v>612</v>
      </c>
      <c r="D110" t="s">
        <v>182</v>
      </c>
      <c r="F110" s="6">
        <f t="shared" si="13"/>
        <v>8</v>
      </c>
      <c r="G110">
        <v>2</v>
      </c>
      <c r="H110">
        <f t="shared" si="14"/>
        <v>4.6723266626238296</v>
      </c>
      <c r="I110">
        <v>1</v>
      </c>
      <c r="J110">
        <v>3</v>
      </c>
      <c r="K110">
        <f t="shared" si="15"/>
        <v>6.6568060665215087</v>
      </c>
      <c r="L110">
        <v>2</v>
      </c>
      <c r="M110" s="7">
        <f t="shared" si="16"/>
        <v>-4.6723266626238296</v>
      </c>
      <c r="N110" s="7">
        <f t="shared" si="17"/>
        <v>-3.3284030332607544</v>
      </c>
      <c r="O110">
        <f t="shared" si="18"/>
        <v>1.7139904804062098</v>
      </c>
      <c r="P110">
        <f t="shared" si="19"/>
        <v>1.774562643666286</v>
      </c>
      <c r="Q110" s="4">
        <f t="shared" si="20"/>
        <v>0.19046844356831613</v>
      </c>
      <c r="R110" s="4">
        <f t="shared" si="21"/>
        <v>0.18281842246050586</v>
      </c>
      <c r="S110" t="b">
        <f t="shared" si="22"/>
        <v>0</v>
      </c>
      <c r="T110" t="b">
        <f t="shared" si="23"/>
        <v>0</v>
      </c>
      <c r="U110" t="b">
        <f t="shared" si="24"/>
        <v>0</v>
      </c>
    </row>
    <row r="111" spans="1:21" x14ac:dyDescent="0.25">
      <c r="A111">
        <v>189</v>
      </c>
      <c r="B111" t="s">
        <v>410</v>
      </c>
      <c r="C111" t="s">
        <v>613</v>
      </c>
      <c r="D111" t="s">
        <v>95</v>
      </c>
      <c r="F111" s="6">
        <f t="shared" si="13"/>
        <v>5</v>
      </c>
      <c r="G111">
        <v>2</v>
      </c>
      <c r="H111">
        <f t="shared" si="14"/>
        <v>4.6723266626238296</v>
      </c>
      <c r="I111">
        <v>1</v>
      </c>
      <c r="J111">
        <v>1</v>
      </c>
      <c r="K111">
        <f t="shared" si="15"/>
        <v>2.2189353555071696</v>
      </c>
      <c r="L111">
        <v>1</v>
      </c>
      <c r="M111" s="7">
        <f t="shared" si="16"/>
        <v>-4.6723266626238296</v>
      </c>
      <c r="N111" s="7">
        <f t="shared" si="17"/>
        <v>-2.2189353555071696</v>
      </c>
      <c r="O111">
        <f t="shared" si="18"/>
        <v>1.7139904804062098</v>
      </c>
      <c r="P111">
        <f t="shared" si="19"/>
        <v>0.30971519876038656</v>
      </c>
      <c r="Q111" s="4">
        <f t="shared" si="20"/>
        <v>0.19046844356831613</v>
      </c>
      <c r="R111" s="4">
        <f t="shared" si="21"/>
        <v>0.57785500334456175</v>
      </c>
      <c r="S111" t="b">
        <f t="shared" si="22"/>
        <v>0</v>
      </c>
      <c r="T111" t="b">
        <f t="shared" si="23"/>
        <v>0</v>
      </c>
      <c r="U111" t="b">
        <f t="shared" si="24"/>
        <v>0</v>
      </c>
    </row>
    <row r="112" spans="1:21" x14ac:dyDescent="0.25">
      <c r="A112">
        <v>115</v>
      </c>
      <c r="B112" t="s">
        <v>270</v>
      </c>
      <c r="C112" t="s">
        <v>614</v>
      </c>
      <c r="D112" t="s">
        <v>31</v>
      </c>
      <c r="F112" s="6">
        <f t="shared" si="13"/>
        <v>13.2</v>
      </c>
      <c r="G112">
        <v>2</v>
      </c>
      <c r="H112">
        <f t="shared" si="14"/>
        <v>4.6723266626238296</v>
      </c>
      <c r="I112">
        <v>11</v>
      </c>
      <c r="J112">
        <v>0.1</v>
      </c>
      <c r="K112">
        <f t="shared" si="15"/>
        <v>0.22189353555071697</v>
      </c>
      <c r="L112">
        <v>0.1</v>
      </c>
      <c r="M112" s="7">
        <f t="shared" si="16"/>
        <v>2.3542874448386173</v>
      </c>
      <c r="N112" s="7">
        <f t="shared" si="17"/>
        <v>-2.2189353555071696</v>
      </c>
      <c r="O112">
        <f t="shared" si="18"/>
        <v>1.4992092089669313</v>
      </c>
      <c r="P112">
        <f t="shared" si="19"/>
        <v>3.0957455426687375E-2</v>
      </c>
      <c r="Q112" s="4">
        <f t="shared" si="20"/>
        <v>0.2207930781316641</v>
      </c>
      <c r="R112" s="4">
        <f t="shared" si="21"/>
        <v>0.86033533811694363</v>
      </c>
      <c r="S112" t="b">
        <f t="shared" si="22"/>
        <v>0</v>
      </c>
      <c r="T112" t="b">
        <f t="shared" si="23"/>
        <v>0</v>
      </c>
      <c r="U112" t="b">
        <f t="shared" si="24"/>
        <v>0</v>
      </c>
    </row>
    <row r="113" spans="1:21" x14ac:dyDescent="0.25">
      <c r="A113">
        <v>109</v>
      </c>
      <c r="B113" t="s">
        <v>258</v>
      </c>
      <c r="C113" t="s">
        <v>615</v>
      </c>
      <c r="D113" t="s">
        <v>62</v>
      </c>
      <c r="F113" s="6">
        <f t="shared" si="13"/>
        <v>15.1</v>
      </c>
      <c r="G113">
        <v>0.1</v>
      </c>
      <c r="H113">
        <f t="shared" si="14"/>
        <v>0.23361633313119151</v>
      </c>
      <c r="I113">
        <v>3</v>
      </c>
      <c r="J113">
        <v>2</v>
      </c>
      <c r="K113">
        <f t="shared" si="15"/>
        <v>4.4378707110143392</v>
      </c>
      <c r="L113">
        <v>10</v>
      </c>
      <c r="M113" s="7">
        <f t="shared" si="16"/>
        <v>12.841567880937911</v>
      </c>
      <c r="N113" s="7">
        <f t="shared" si="17"/>
        <v>2.2533328821817697</v>
      </c>
      <c r="O113">
        <f t="shared" si="18"/>
        <v>1.4959586493496317</v>
      </c>
      <c r="P113">
        <f t="shared" si="19"/>
        <v>1.3064572155708447</v>
      </c>
      <c r="Q113" s="4">
        <f t="shared" si="20"/>
        <v>0.22129423833099901</v>
      </c>
      <c r="R113" s="4">
        <f t="shared" si="21"/>
        <v>0.25303709892351794</v>
      </c>
      <c r="S113" t="b">
        <f t="shared" si="22"/>
        <v>0</v>
      </c>
      <c r="T113" t="b">
        <f t="shared" si="23"/>
        <v>0</v>
      </c>
      <c r="U113" t="b">
        <f t="shared" si="24"/>
        <v>0</v>
      </c>
    </row>
    <row r="114" spans="1:21" x14ac:dyDescent="0.25">
      <c r="A114">
        <v>160</v>
      </c>
      <c r="B114" t="s">
        <v>374</v>
      </c>
      <c r="C114" t="s">
        <v>616</v>
      </c>
      <c r="D114" t="s">
        <v>28</v>
      </c>
      <c r="F114" s="6">
        <f t="shared" si="13"/>
        <v>9.1999999999999993</v>
      </c>
      <c r="G114">
        <v>0.1</v>
      </c>
      <c r="H114">
        <f t="shared" si="14"/>
        <v>0.23361633313119151</v>
      </c>
      <c r="I114">
        <v>3</v>
      </c>
      <c r="J114">
        <v>0.1</v>
      </c>
      <c r="K114">
        <f t="shared" si="15"/>
        <v>0.22189353555071697</v>
      </c>
      <c r="L114">
        <v>6</v>
      </c>
      <c r="M114" s="7">
        <f t="shared" si="16"/>
        <v>12.841567880937911</v>
      </c>
      <c r="N114" s="7">
        <f t="shared" si="17"/>
        <v>27.039994586181233</v>
      </c>
      <c r="O114">
        <f t="shared" si="18"/>
        <v>1.4959586493496317</v>
      </c>
      <c r="P114">
        <f t="shared" si="19"/>
        <v>3.6810752528836019</v>
      </c>
      <c r="Q114" s="4">
        <f t="shared" si="20"/>
        <v>0.22129423833099901</v>
      </c>
      <c r="R114" s="4">
        <f t="shared" si="21"/>
        <v>5.5033348639914832E-2</v>
      </c>
      <c r="S114" t="b">
        <f t="shared" si="22"/>
        <v>0</v>
      </c>
      <c r="T114" t="b">
        <f t="shared" si="23"/>
        <v>0</v>
      </c>
      <c r="U114" t="b">
        <f t="shared" si="24"/>
        <v>0</v>
      </c>
    </row>
    <row r="115" spans="1:21" x14ac:dyDescent="0.25">
      <c r="A115">
        <v>137</v>
      </c>
      <c r="B115" t="s">
        <v>322</v>
      </c>
      <c r="C115" t="s">
        <v>617</v>
      </c>
      <c r="D115" t="s">
        <v>324</v>
      </c>
      <c r="F115" s="6">
        <f t="shared" si="13"/>
        <v>8.1999999999999993</v>
      </c>
      <c r="G115">
        <v>0.1</v>
      </c>
      <c r="H115">
        <f t="shared" si="14"/>
        <v>0.23361633313119151</v>
      </c>
      <c r="I115">
        <v>3</v>
      </c>
      <c r="J115">
        <v>0.1</v>
      </c>
      <c r="K115">
        <f t="shared" si="15"/>
        <v>0.22189353555071697</v>
      </c>
      <c r="L115">
        <v>5</v>
      </c>
      <c r="M115" s="7">
        <f t="shared" si="16"/>
        <v>12.841567880937911</v>
      </c>
      <c r="N115" s="7">
        <f t="shared" si="17"/>
        <v>22.533328821817694</v>
      </c>
      <c r="O115">
        <f t="shared" si="18"/>
        <v>1.4959586493496317</v>
      </c>
      <c r="P115">
        <f t="shared" si="19"/>
        <v>2.9720525335869752</v>
      </c>
      <c r="Q115" s="4">
        <f t="shared" si="20"/>
        <v>0.22129423833099901</v>
      </c>
      <c r="R115" s="4">
        <f t="shared" si="21"/>
        <v>8.4714307734223393E-2</v>
      </c>
      <c r="S115" t="b">
        <f t="shared" si="22"/>
        <v>0</v>
      </c>
      <c r="T115" t="b">
        <f t="shared" si="23"/>
        <v>0</v>
      </c>
      <c r="U115" t="b">
        <f t="shared" si="24"/>
        <v>0</v>
      </c>
    </row>
    <row r="116" spans="1:21" x14ac:dyDescent="0.25">
      <c r="A116">
        <v>151</v>
      </c>
      <c r="B116" t="s">
        <v>356</v>
      </c>
      <c r="C116" t="s">
        <v>618</v>
      </c>
      <c r="D116" t="s">
        <v>358</v>
      </c>
      <c r="F116" s="6">
        <f t="shared" si="13"/>
        <v>8.1</v>
      </c>
      <c r="G116">
        <v>0.1</v>
      </c>
      <c r="H116">
        <f t="shared" si="14"/>
        <v>0.23361633313119151</v>
      </c>
      <c r="I116">
        <v>3</v>
      </c>
      <c r="J116">
        <v>1</v>
      </c>
      <c r="K116">
        <f t="shared" si="15"/>
        <v>2.2189353555071696</v>
      </c>
      <c r="L116">
        <v>4</v>
      </c>
      <c r="M116" s="7">
        <f t="shared" si="16"/>
        <v>12.841567880937911</v>
      </c>
      <c r="N116" s="7">
        <f t="shared" si="17"/>
        <v>1.8026663057454158</v>
      </c>
      <c r="O116">
        <f t="shared" si="18"/>
        <v>1.4959586493496317</v>
      </c>
      <c r="P116">
        <f t="shared" si="19"/>
        <v>0.31059618800645694</v>
      </c>
      <c r="Q116" s="4">
        <f t="shared" si="20"/>
        <v>0.22129423833099901</v>
      </c>
      <c r="R116" s="4">
        <f t="shared" si="21"/>
        <v>0.57731457082168458</v>
      </c>
      <c r="S116" t="b">
        <f t="shared" si="22"/>
        <v>0</v>
      </c>
      <c r="T116" t="b">
        <f t="shared" si="23"/>
        <v>0</v>
      </c>
      <c r="U116" t="b">
        <f t="shared" si="24"/>
        <v>0</v>
      </c>
    </row>
    <row r="117" spans="1:21" x14ac:dyDescent="0.25">
      <c r="A117">
        <v>184</v>
      </c>
      <c r="B117" t="s">
        <v>404</v>
      </c>
      <c r="C117" t="s">
        <v>619</v>
      </c>
      <c r="D117" t="s">
        <v>7</v>
      </c>
      <c r="F117" s="6">
        <f t="shared" si="13"/>
        <v>5.0999999999999996</v>
      </c>
      <c r="G117">
        <v>0.1</v>
      </c>
      <c r="H117">
        <f t="shared" si="14"/>
        <v>0.23361633313119151</v>
      </c>
      <c r="I117">
        <v>3</v>
      </c>
      <c r="J117">
        <v>1</v>
      </c>
      <c r="K117">
        <f t="shared" si="15"/>
        <v>2.2189353555071696</v>
      </c>
      <c r="L117">
        <v>1</v>
      </c>
      <c r="M117" s="7">
        <f t="shared" si="16"/>
        <v>12.841567880937911</v>
      </c>
      <c r="N117" s="7">
        <f t="shared" si="17"/>
        <v>-2.2189353555071696</v>
      </c>
      <c r="O117">
        <f t="shared" si="18"/>
        <v>1.4959586493496317</v>
      </c>
      <c r="P117">
        <f t="shared" si="19"/>
        <v>0.30971519876038656</v>
      </c>
      <c r="Q117" s="4">
        <f t="shared" si="20"/>
        <v>0.22129423833099901</v>
      </c>
      <c r="R117" s="4">
        <f t="shared" si="21"/>
        <v>0.57785500334456175</v>
      </c>
      <c r="S117" t="b">
        <f t="shared" si="22"/>
        <v>0</v>
      </c>
      <c r="T117" t="b">
        <f t="shared" si="23"/>
        <v>0</v>
      </c>
      <c r="U117" t="b">
        <f t="shared" si="24"/>
        <v>0</v>
      </c>
    </row>
    <row r="118" spans="1:21" x14ac:dyDescent="0.25">
      <c r="A118">
        <v>226</v>
      </c>
      <c r="B118" t="s">
        <v>454</v>
      </c>
      <c r="C118" t="s">
        <v>620</v>
      </c>
      <c r="D118" t="s">
        <v>158</v>
      </c>
      <c r="E118" t="b">
        <v>1</v>
      </c>
      <c r="F118" s="6">
        <f t="shared" si="13"/>
        <v>4.2</v>
      </c>
      <c r="G118">
        <v>0.1</v>
      </c>
      <c r="H118">
        <f t="shared" si="14"/>
        <v>0.23361633313119151</v>
      </c>
      <c r="I118">
        <v>3</v>
      </c>
      <c r="J118">
        <v>0.1</v>
      </c>
      <c r="K118">
        <f t="shared" si="15"/>
        <v>0.22189353555071697</v>
      </c>
      <c r="L118">
        <v>1</v>
      </c>
      <c r="M118" s="7">
        <f t="shared" si="16"/>
        <v>12.841567880937911</v>
      </c>
      <c r="N118" s="7">
        <f t="shared" si="17"/>
        <v>4.5066657643635386</v>
      </c>
      <c r="O118">
        <f t="shared" si="18"/>
        <v>1.4959586493496317</v>
      </c>
      <c r="P118">
        <f t="shared" si="19"/>
        <v>0.30772069428348914</v>
      </c>
      <c r="Q118" s="4">
        <f t="shared" si="20"/>
        <v>0.22129423833099901</v>
      </c>
      <c r="R118" s="4">
        <f t="shared" si="21"/>
        <v>0.57908223795186786</v>
      </c>
      <c r="S118" t="b">
        <f t="shared" si="22"/>
        <v>0</v>
      </c>
      <c r="T118" t="b">
        <f t="shared" si="23"/>
        <v>0</v>
      </c>
      <c r="U118" t="b">
        <f t="shared" si="24"/>
        <v>0</v>
      </c>
    </row>
    <row r="119" spans="1:21" x14ac:dyDescent="0.25">
      <c r="A119">
        <v>212</v>
      </c>
      <c r="B119" t="s">
        <v>438</v>
      </c>
      <c r="C119" t="s">
        <v>621</v>
      </c>
      <c r="D119" t="s">
        <v>423</v>
      </c>
      <c r="F119" s="6">
        <f t="shared" si="13"/>
        <v>4.1999999999999993</v>
      </c>
      <c r="G119">
        <v>0.1</v>
      </c>
      <c r="H119">
        <f t="shared" si="14"/>
        <v>0.23361633313119151</v>
      </c>
      <c r="I119">
        <v>3</v>
      </c>
      <c r="J119">
        <v>1</v>
      </c>
      <c r="K119">
        <f t="shared" si="15"/>
        <v>2.2189353555071696</v>
      </c>
      <c r="L119">
        <v>0.1</v>
      </c>
      <c r="M119" s="7">
        <f t="shared" si="16"/>
        <v>12.841567880937911</v>
      </c>
      <c r="N119" s="7">
        <f t="shared" si="17"/>
        <v>-22.189353555071694</v>
      </c>
      <c r="O119">
        <f t="shared" si="18"/>
        <v>1.4959586493496317</v>
      </c>
      <c r="P119">
        <f t="shared" si="19"/>
        <v>1.7427786831976846</v>
      </c>
      <c r="Q119" s="4">
        <f t="shared" si="20"/>
        <v>0.22129423833099901</v>
      </c>
      <c r="R119" s="4">
        <f t="shared" si="21"/>
        <v>0.18678713402143932</v>
      </c>
      <c r="S119" t="b">
        <f t="shared" si="22"/>
        <v>0</v>
      </c>
      <c r="T119" t="b">
        <f t="shared" si="23"/>
        <v>0</v>
      </c>
      <c r="U119" t="b">
        <f t="shared" si="24"/>
        <v>0</v>
      </c>
    </row>
    <row r="120" spans="1:21" x14ac:dyDescent="0.25">
      <c r="A120">
        <v>215</v>
      </c>
      <c r="B120" t="s">
        <v>441</v>
      </c>
      <c r="C120" t="s">
        <v>622</v>
      </c>
      <c r="D120" t="s">
        <v>442</v>
      </c>
      <c r="F120" s="6">
        <f t="shared" si="13"/>
        <v>3.3000000000000003</v>
      </c>
      <c r="G120">
        <v>0.1</v>
      </c>
      <c r="H120">
        <f t="shared" si="14"/>
        <v>0.23361633313119151</v>
      </c>
      <c r="I120">
        <v>3</v>
      </c>
      <c r="J120">
        <v>0.1</v>
      </c>
      <c r="K120">
        <f t="shared" si="15"/>
        <v>0.22189353555071697</v>
      </c>
      <c r="L120">
        <v>0.1</v>
      </c>
      <c r="M120" s="7">
        <f t="shared" si="16"/>
        <v>12.841567880937911</v>
      </c>
      <c r="N120" s="7">
        <f t="shared" si="17"/>
        <v>-2.2189353555071696</v>
      </c>
      <c r="O120">
        <f t="shared" si="18"/>
        <v>1.4959586493496317</v>
      </c>
      <c r="P120">
        <f t="shared" si="19"/>
        <v>3.0957455426687375E-2</v>
      </c>
      <c r="Q120" s="4">
        <f t="shared" si="20"/>
        <v>0.22129423833099901</v>
      </c>
      <c r="R120" s="4">
        <f t="shared" si="21"/>
        <v>0.86033533811694363</v>
      </c>
      <c r="S120" t="b">
        <f t="shared" si="22"/>
        <v>0</v>
      </c>
      <c r="T120" t="b">
        <f t="shared" si="23"/>
        <v>0</v>
      </c>
      <c r="U120" t="b">
        <f t="shared" si="24"/>
        <v>0</v>
      </c>
    </row>
    <row r="121" spans="1:21" x14ac:dyDescent="0.25">
      <c r="A121">
        <v>216</v>
      </c>
      <c r="B121" t="s">
        <v>443</v>
      </c>
      <c r="C121" t="s">
        <v>623</v>
      </c>
      <c r="D121" t="s">
        <v>324</v>
      </c>
      <c r="F121" s="6">
        <f t="shared" si="13"/>
        <v>3.3000000000000003</v>
      </c>
      <c r="G121">
        <v>0.1</v>
      </c>
      <c r="H121">
        <f t="shared" si="14"/>
        <v>0.23361633313119151</v>
      </c>
      <c r="I121">
        <v>3</v>
      </c>
      <c r="J121">
        <v>0.1</v>
      </c>
      <c r="K121">
        <f t="shared" si="15"/>
        <v>0.22189353555071697</v>
      </c>
      <c r="L121">
        <v>0.1</v>
      </c>
      <c r="M121" s="7">
        <f t="shared" si="16"/>
        <v>12.841567880937911</v>
      </c>
      <c r="N121" s="7">
        <f t="shared" si="17"/>
        <v>-2.2189353555071696</v>
      </c>
      <c r="O121">
        <f t="shared" si="18"/>
        <v>1.4959586493496317</v>
      </c>
      <c r="P121">
        <f t="shared" si="19"/>
        <v>3.0957455426687375E-2</v>
      </c>
      <c r="Q121" s="4">
        <f t="shared" si="20"/>
        <v>0.22129423833099901</v>
      </c>
      <c r="R121" s="4">
        <f t="shared" si="21"/>
        <v>0.86033533811694363</v>
      </c>
      <c r="S121" t="b">
        <f t="shared" si="22"/>
        <v>0</v>
      </c>
      <c r="T121" t="b">
        <f t="shared" si="23"/>
        <v>0</v>
      </c>
      <c r="U121" t="b">
        <f t="shared" si="24"/>
        <v>0</v>
      </c>
    </row>
    <row r="122" spans="1:21" x14ac:dyDescent="0.25">
      <c r="A122">
        <v>217</v>
      </c>
      <c r="B122" t="s">
        <v>444</v>
      </c>
      <c r="C122" t="s">
        <v>624</v>
      </c>
      <c r="D122" t="s">
        <v>445</v>
      </c>
      <c r="F122" s="6">
        <f t="shared" si="13"/>
        <v>3.3000000000000003</v>
      </c>
      <c r="G122">
        <v>0.1</v>
      </c>
      <c r="H122">
        <f t="shared" si="14"/>
        <v>0.23361633313119151</v>
      </c>
      <c r="I122">
        <v>3</v>
      </c>
      <c r="J122">
        <v>0.1</v>
      </c>
      <c r="K122">
        <f t="shared" si="15"/>
        <v>0.22189353555071697</v>
      </c>
      <c r="L122">
        <v>0.1</v>
      </c>
      <c r="M122" s="7">
        <f t="shared" si="16"/>
        <v>12.841567880937911</v>
      </c>
      <c r="N122" s="7">
        <f t="shared" si="17"/>
        <v>-2.2189353555071696</v>
      </c>
      <c r="O122">
        <f t="shared" si="18"/>
        <v>1.4959586493496317</v>
      </c>
      <c r="P122">
        <f t="shared" si="19"/>
        <v>3.0957455426687375E-2</v>
      </c>
      <c r="Q122" s="4">
        <f t="shared" si="20"/>
        <v>0.22129423833099901</v>
      </c>
      <c r="R122" s="4">
        <f t="shared" si="21"/>
        <v>0.86033533811694363</v>
      </c>
      <c r="S122" t="b">
        <f t="shared" si="22"/>
        <v>0</v>
      </c>
      <c r="T122" t="b">
        <f t="shared" si="23"/>
        <v>0</v>
      </c>
      <c r="U122" t="b">
        <f t="shared" si="24"/>
        <v>0</v>
      </c>
    </row>
    <row r="123" spans="1:21" x14ac:dyDescent="0.25">
      <c r="A123">
        <v>218</v>
      </c>
      <c r="B123" t="s">
        <v>446</v>
      </c>
      <c r="C123" t="s">
        <v>625</v>
      </c>
      <c r="D123" t="s">
        <v>278</v>
      </c>
      <c r="F123" s="6">
        <f t="shared" si="13"/>
        <v>3.3000000000000003</v>
      </c>
      <c r="G123">
        <v>0.1</v>
      </c>
      <c r="H123">
        <f t="shared" si="14"/>
        <v>0.23361633313119151</v>
      </c>
      <c r="I123">
        <v>3</v>
      </c>
      <c r="J123">
        <v>0.1</v>
      </c>
      <c r="K123">
        <f t="shared" si="15"/>
        <v>0.22189353555071697</v>
      </c>
      <c r="L123">
        <v>0.1</v>
      </c>
      <c r="M123" s="7">
        <f t="shared" si="16"/>
        <v>12.841567880937911</v>
      </c>
      <c r="N123" s="7">
        <f t="shared" si="17"/>
        <v>-2.2189353555071696</v>
      </c>
      <c r="O123">
        <f t="shared" si="18"/>
        <v>1.4959586493496317</v>
      </c>
      <c r="P123">
        <f t="shared" si="19"/>
        <v>3.0957455426687375E-2</v>
      </c>
      <c r="Q123" s="4">
        <f t="shared" si="20"/>
        <v>0.22129423833099901</v>
      </c>
      <c r="R123" s="4">
        <f t="shared" si="21"/>
        <v>0.86033533811694363</v>
      </c>
      <c r="S123" t="b">
        <f t="shared" si="22"/>
        <v>0</v>
      </c>
      <c r="T123" t="b">
        <f t="shared" si="23"/>
        <v>0</v>
      </c>
      <c r="U123" t="b">
        <f t="shared" si="24"/>
        <v>0</v>
      </c>
    </row>
    <row r="124" spans="1:21" x14ac:dyDescent="0.25">
      <c r="A124">
        <v>224</v>
      </c>
      <c r="B124" t="s">
        <v>452</v>
      </c>
      <c r="C124" t="s">
        <v>626</v>
      </c>
      <c r="D124" t="s">
        <v>289</v>
      </c>
      <c r="F124" s="6">
        <f t="shared" si="13"/>
        <v>3.3000000000000003</v>
      </c>
      <c r="G124">
        <v>0.1</v>
      </c>
      <c r="H124">
        <f t="shared" si="14"/>
        <v>0.23361633313119151</v>
      </c>
      <c r="I124">
        <v>3</v>
      </c>
      <c r="J124">
        <v>0.1</v>
      </c>
      <c r="K124">
        <f t="shared" si="15"/>
        <v>0.22189353555071697</v>
      </c>
      <c r="L124">
        <v>0.1</v>
      </c>
      <c r="M124" s="7">
        <f t="shared" si="16"/>
        <v>12.841567880937911</v>
      </c>
      <c r="N124" s="7">
        <f t="shared" si="17"/>
        <v>-2.2189353555071696</v>
      </c>
      <c r="O124">
        <f t="shared" si="18"/>
        <v>1.4959586493496317</v>
      </c>
      <c r="P124">
        <f t="shared" si="19"/>
        <v>3.0957455426687375E-2</v>
      </c>
      <c r="Q124" s="4">
        <f t="shared" si="20"/>
        <v>0.22129423833099901</v>
      </c>
      <c r="R124" s="4">
        <f t="shared" si="21"/>
        <v>0.86033533811694363</v>
      </c>
      <c r="S124" t="b">
        <f t="shared" si="22"/>
        <v>0</v>
      </c>
      <c r="T124" t="b">
        <f t="shared" si="23"/>
        <v>0</v>
      </c>
      <c r="U124" t="b">
        <f t="shared" si="24"/>
        <v>0</v>
      </c>
    </row>
    <row r="125" spans="1:21" x14ac:dyDescent="0.25">
      <c r="A125">
        <v>235</v>
      </c>
      <c r="B125" t="s">
        <v>463</v>
      </c>
      <c r="C125" t="s">
        <v>627</v>
      </c>
      <c r="D125" t="s">
        <v>48</v>
      </c>
      <c r="F125" s="6">
        <f t="shared" si="13"/>
        <v>3.3000000000000003</v>
      </c>
      <c r="G125">
        <v>0.1</v>
      </c>
      <c r="H125">
        <f t="shared" si="14"/>
        <v>0.23361633313119151</v>
      </c>
      <c r="I125">
        <v>3</v>
      </c>
      <c r="J125">
        <v>0.1</v>
      </c>
      <c r="K125">
        <f t="shared" si="15"/>
        <v>0.22189353555071697</v>
      </c>
      <c r="L125">
        <v>0.1</v>
      </c>
      <c r="M125" s="7">
        <f t="shared" si="16"/>
        <v>12.841567880937911</v>
      </c>
      <c r="N125" s="7">
        <f t="shared" si="17"/>
        <v>-2.2189353555071696</v>
      </c>
      <c r="O125">
        <f t="shared" si="18"/>
        <v>1.4959586493496317</v>
      </c>
      <c r="P125">
        <f t="shared" si="19"/>
        <v>3.0957455426687375E-2</v>
      </c>
      <c r="Q125" s="4">
        <f t="shared" si="20"/>
        <v>0.22129423833099901</v>
      </c>
      <c r="R125" s="4">
        <f t="shared" si="21"/>
        <v>0.86033533811694363</v>
      </c>
      <c r="S125" t="b">
        <f t="shared" si="22"/>
        <v>0</v>
      </c>
      <c r="T125" t="b">
        <f t="shared" si="23"/>
        <v>0</v>
      </c>
      <c r="U125" t="b">
        <f t="shared" si="24"/>
        <v>0</v>
      </c>
    </row>
    <row r="126" spans="1:21" x14ac:dyDescent="0.25">
      <c r="A126">
        <v>141</v>
      </c>
      <c r="B126" t="s">
        <v>332</v>
      </c>
      <c r="C126" t="s">
        <v>628</v>
      </c>
      <c r="D126" t="s">
        <v>269</v>
      </c>
      <c r="E126" t="b">
        <v>1</v>
      </c>
      <c r="F126" s="6">
        <f t="shared" si="13"/>
        <v>12</v>
      </c>
      <c r="G126">
        <v>4</v>
      </c>
      <c r="H126">
        <f t="shared" si="14"/>
        <v>9.3446533252476591</v>
      </c>
      <c r="I126">
        <v>4</v>
      </c>
      <c r="J126">
        <v>2</v>
      </c>
      <c r="K126">
        <f t="shared" si="15"/>
        <v>4.4378707110143392</v>
      </c>
      <c r="L126">
        <v>2</v>
      </c>
      <c r="M126" s="7">
        <f t="shared" si="16"/>
        <v>-2.3361633313119148</v>
      </c>
      <c r="N126" s="7">
        <f t="shared" si="17"/>
        <v>-2.2189353555071696</v>
      </c>
      <c r="O126">
        <f t="shared" si="18"/>
        <v>1.4011824535555206</v>
      </c>
      <c r="P126">
        <f t="shared" si="19"/>
        <v>0.61974324932089075</v>
      </c>
      <c r="Q126" s="4">
        <f t="shared" si="20"/>
        <v>0.23652568969958651</v>
      </c>
      <c r="R126" s="4">
        <f t="shared" si="21"/>
        <v>0.43114271210548943</v>
      </c>
      <c r="S126" t="b">
        <f t="shared" si="22"/>
        <v>0</v>
      </c>
      <c r="T126" t="b">
        <f t="shared" si="23"/>
        <v>0</v>
      </c>
      <c r="U126" t="b">
        <f t="shared" si="24"/>
        <v>0</v>
      </c>
    </row>
    <row r="127" spans="1:21" x14ac:dyDescent="0.25">
      <c r="A127">
        <v>90</v>
      </c>
      <c r="B127" t="s">
        <v>214</v>
      </c>
      <c r="C127" t="s">
        <v>629</v>
      </c>
      <c r="D127" t="s">
        <v>182</v>
      </c>
      <c r="F127" s="6">
        <f t="shared" si="13"/>
        <v>20.100000000000001</v>
      </c>
      <c r="G127">
        <v>3</v>
      </c>
      <c r="H127">
        <f t="shared" si="14"/>
        <v>7.0084899939357452</v>
      </c>
      <c r="I127">
        <v>14</v>
      </c>
      <c r="J127">
        <v>0.1</v>
      </c>
      <c r="K127">
        <f t="shared" si="15"/>
        <v>0.22189353555071697</v>
      </c>
      <c r="L127">
        <v>3</v>
      </c>
      <c r="M127" s="7">
        <f t="shared" si="16"/>
        <v>1.997577225923675</v>
      </c>
      <c r="N127" s="7">
        <f t="shared" si="17"/>
        <v>13.519997293090617</v>
      </c>
      <c r="O127">
        <f t="shared" si="18"/>
        <v>1.3659142579999752</v>
      </c>
      <c r="P127">
        <f t="shared" si="19"/>
        <v>1.5832244761113543</v>
      </c>
      <c r="Q127" s="4">
        <f t="shared" si="20"/>
        <v>0.24251511299589512</v>
      </c>
      <c r="R127" s="4">
        <f t="shared" si="21"/>
        <v>0.20829684446771665</v>
      </c>
      <c r="S127" t="b">
        <f t="shared" si="22"/>
        <v>0</v>
      </c>
      <c r="T127" t="b">
        <f t="shared" si="23"/>
        <v>0</v>
      </c>
      <c r="U127" t="b">
        <f t="shared" si="24"/>
        <v>0</v>
      </c>
    </row>
    <row r="128" spans="1:21" x14ac:dyDescent="0.25">
      <c r="A128">
        <v>50.1</v>
      </c>
      <c r="B128" t="s">
        <v>128</v>
      </c>
      <c r="C128" t="s">
        <v>630</v>
      </c>
      <c r="D128" t="s">
        <v>130</v>
      </c>
      <c r="E128" t="b">
        <v>1</v>
      </c>
      <c r="F128" s="6">
        <f t="shared" si="13"/>
        <v>35</v>
      </c>
      <c r="G128">
        <v>7</v>
      </c>
      <c r="H128">
        <f t="shared" si="14"/>
        <v>16.353143319183403</v>
      </c>
      <c r="I128">
        <v>9</v>
      </c>
      <c r="J128">
        <v>11</v>
      </c>
      <c r="K128">
        <f t="shared" si="15"/>
        <v>24.408288910578868</v>
      </c>
      <c r="L128">
        <v>8</v>
      </c>
      <c r="M128" s="7">
        <f t="shared" si="16"/>
        <v>-1.8170159243537114</v>
      </c>
      <c r="N128" s="7">
        <f t="shared" si="17"/>
        <v>-3.0510361138223585</v>
      </c>
      <c r="O128">
        <f t="shared" si="18"/>
        <v>1.3557428467320278</v>
      </c>
      <c r="P128">
        <f t="shared" si="19"/>
        <v>5.8360115372925065</v>
      </c>
      <c r="Q128" s="4">
        <f t="shared" si="20"/>
        <v>0.24427664818297226</v>
      </c>
      <c r="R128" s="4">
        <f t="shared" si="21"/>
        <v>1.5701379681592367E-2</v>
      </c>
      <c r="S128" t="b">
        <f t="shared" si="22"/>
        <v>0</v>
      </c>
      <c r="T128" t="b">
        <f t="shared" si="23"/>
        <v>0</v>
      </c>
      <c r="U128" t="b">
        <f t="shared" si="24"/>
        <v>0</v>
      </c>
    </row>
    <row r="129" spans="1:21" x14ac:dyDescent="0.25">
      <c r="A129">
        <v>33</v>
      </c>
      <c r="B129" t="s">
        <v>86</v>
      </c>
      <c r="C129" t="s">
        <v>631</v>
      </c>
      <c r="D129" t="s">
        <v>7</v>
      </c>
      <c r="F129" s="6">
        <f t="shared" si="13"/>
        <v>61</v>
      </c>
      <c r="G129">
        <v>14</v>
      </c>
      <c r="H129">
        <f t="shared" si="14"/>
        <v>32.706286638366805</v>
      </c>
      <c r="I129">
        <v>22</v>
      </c>
      <c r="J129">
        <v>8</v>
      </c>
      <c r="K129">
        <f t="shared" si="15"/>
        <v>17.751482844057357</v>
      </c>
      <c r="L129">
        <v>17</v>
      </c>
      <c r="M129" s="7">
        <f t="shared" si="16"/>
        <v>-1.4866493926530366</v>
      </c>
      <c r="N129" s="7">
        <f t="shared" si="17"/>
        <v>-1.0442048731798446</v>
      </c>
      <c r="O129">
        <f t="shared" si="18"/>
        <v>1.3088008587947115</v>
      </c>
      <c r="P129">
        <f t="shared" si="19"/>
        <v>1.0184948187088594E-2</v>
      </c>
      <c r="Q129" s="4">
        <f t="shared" si="20"/>
        <v>0.25261188120223166</v>
      </c>
      <c r="R129" s="4">
        <f t="shared" si="21"/>
        <v>0.91961356613355549</v>
      </c>
      <c r="S129" t="b">
        <f t="shared" si="22"/>
        <v>0</v>
      </c>
      <c r="T129" t="b">
        <f t="shared" si="23"/>
        <v>0</v>
      </c>
      <c r="U129" t="b">
        <f t="shared" si="24"/>
        <v>0</v>
      </c>
    </row>
    <row r="130" spans="1:21" x14ac:dyDescent="0.25">
      <c r="A130">
        <v>30</v>
      </c>
      <c r="B130" t="s">
        <v>77</v>
      </c>
      <c r="C130" t="s">
        <v>632</v>
      </c>
      <c r="D130" t="s">
        <v>79</v>
      </c>
      <c r="F130" s="6">
        <f t="shared" ref="F130:F193" si="25">SUM(G130,I130,J130,L130)</f>
        <v>69</v>
      </c>
      <c r="G130">
        <v>10</v>
      </c>
      <c r="H130">
        <f t="shared" ref="H130:H193" si="26">G130*SUM(I:I)/SUM(G:G)</f>
        <v>23.361633313119146</v>
      </c>
      <c r="I130">
        <v>15</v>
      </c>
      <c r="J130">
        <v>23</v>
      </c>
      <c r="K130">
        <f t="shared" ref="K130:K193" si="27">J130*SUM(L:L)/SUM(J:J)</f>
        <v>51.0355131766649</v>
      </c>
      <c r="L130">
        <v>21</v>
      </c>
      <c r="M130" s="7">
        <f t="shared" ref="M130:M193" si="28">IF((I130&lt;H130),(-H130/I130),I130/H130)</f>
        <v>-1.5574422208746097</v>
      </c>
      <c r="N130" s="7">
        <f t="shared" ref="N130:N193" si="29">IF((L130&lt;K130),(-K130/L130),L130/K130)</f>
        <v>-2.4302625322221383</v>
      </c>
      <c r="O130">
        <f t="shared" ref="O130:O193" si="30">2*((G130*LN(G130)+I130*LN(I130)+(SUM(G:G)-G130)*LN(SUM(G:G)-G130)+(SUM(I:I)-I130)*LN(SUM(I:I)-I130)+(SUM(I:I,G:G))*LN(SUM(I:I,G:G)))-(SUM(G:G)*LN(SUM(G:G))+SUM(I:I)*LN(SUM(I:I))+(G130+I130)*LN(G130+I130)+(SUM(I:I,G:G)-G130-I130)*LN(SUM(I:I,G:G)-G130-I130)))</f>
        <v>1.1412666311953217</v>
      </c>
      <c r="P130">
        <f t="shared" ref="P130:P193" si="31">2*((J130*LN(J130)+L130*LN(L130)+(SUM(J:J)-J130)*LN(SUM(J:J)-J130)+(SUM(L:L)-L130)*LN(SUM(L:L)-L130)+(SUM(L:L,J:J))*LN(SUM(L:L,J:J)))-(SUM(J:J)*LN(SUM(J:J))+SUM(L:L)*LN(SUM(L:L))+(J130+L130)*LN(J130+L130)+(SUM(L:L,J:J)-J130-L130)*LN(SUM(L:L,J:J)-J130-L130)))</f>
        <v>8.5912292051652912</v>
      </c>
      <c r="Q130" s="4">
        <f t="shared" ref="Q130:Q193" si="32">CHIDIST(O130,1)</f>
        <v>0.28538484101122835</v>
      </c>
      <c r="R130" s="4">
        <f t="shared" ref="R130:R193" si="33">CHIDIST(P130,1)</f>
        <v>3.37785922715468E-3</v>
      </c>
      <c r="S130" t="b">
        <f t="shared" ref="S130:S193" si="34">AND(M130&gt;0,Q130&lt;0.001)</f>
        <v>0</v>
      </c>
      <c r="T130" t="b">
        <f t="shared" ref="T130:T193" si="35">AND(N130&gt;0,R130&lt;0.001)</f>
        <v>0</v>
      </c>
      <c r="U130" t="b">
        <f t="shared" ref="U130:U193" si="36">OR(S130=TRUE,T130=TRUE)</f>
        <v>0</v>
      </c>
    </row>
    <row r="131" spans="1:21" x14ac:dyDescent="0.25">
      <c r="A131">
        <v>78</v>
      </c>
      <c r="B131" t="s">
        <v>190</v>
      </c>
      <c r="C131" t="s">
        <v>633</v>
      </c>
      <c r="D131" t="s">
        <v>13</v>
      </c>
      <c r="F131" s="6">
        <f t="shared" si="25"/>
        <v>23</v>
      </c>
      <c r="G131">
        <v>3</v>
      </c>
      <c r="H131">
        <f t="shared" si="26"/>
        <v>7.0084899939357452</v>
      </c>
      <c r="I131">
        <v>3</v>
      </c>
      <c r="J131">
        <v>4</v>
      </c>
      <c r="K131">
        <f t="shared" si="27"/>
        <v>8.8757414220286783</v>
      </c>
      <c r="L131">
        <v>13</v>
      </c>
      <c r="M131" s="7">
        <f t="shared" si="28"/>
        <v>-2.3361633313119152</v>
      </c>
      <c r="N131" s="7">
        <f t="shared" si="29"/>
        <v>1.4646663734181502</v>
      </c>
      <c r="O131">
        <f t="shared" si="30"/>
        <v>1.0504223117022775</v>
      </c>
      <c r="P131">
        <f t="shared" si="31"/>
        <v>0.47658675361890346</v>
      </c>
      <c r="Q131" s="4">
        <f t="shared" si="32"/>
        <v>0.30540984474141231</v>
      </c>
      <c r="R131" s="4">
        <f t="shared" si="33"/>
        <v>0.48997245831759351</v>
      </c>
      <c r="S131" t="b">
        <f t="shared" si="34"/>
        <v>0</v>
      </c>
      <c r="T131" t="b">
        <f t="shared" si="35"/>
        <v>0</v>
      </c>
      <c r="U131" t="b">
        <f t="shared" si="36"/>
        <v>0</v>
      </c>
    </row>
    <row r="132" spans="1:21" x14ac:dyDescent="0.25">
      <c r="A132">
        <v>119</v>
      </c>
      <c r="B132" t="s">
        <v>279</v>
      </c>
      <c r="C132" t="s">
        <v>634</v>
      </c>
      <c r="D132" t="s">
        <v>51</v>
      </c>
      <c r="F132" s="6">
        <f t="shared" si="25"/>
        <v>13</v>
      </c>
      <c r="G132">
        <v>3</v>
      </c>
      <c r="H132">
        <f t="shared" si="26"/>
        <v>7.0084899939357452</v>
      </c>
      <c r="I132">
        <v>3</v>
      </c>
      <c r="J132">
        <v>4</v>
      </c>
      <c r="K132">
        <f t="shared" si="27"/>
        <v>8.8757414220286783</v>
      </c>
      <c r="L132">
        <v>3</v>
      </c>
      <c r="M132" s="7">
        <f t="shared" si="28"/>
        <v>-2.3361633313119152</v>
      </c>
      <c r="N132" s="7">
        <f t="shared" si="29"/>
        <v>-2.9585804740095596</v>
      </c>
      <c r="O132">
        <f t="shared" si="30"/>
        <v>1.0504223117022775</v>
      </c>
      <c r="P132">
        <f t="shared" si="31"/>
        <v>2.027466777828522</v>
      </c>
      <c r="Q132" s="4">
        <f t="shared" si="32"/>
        <v>0.30540984474141231</v>
      </c>
      <c r="R132" s="4">
        <f t="shared" si="33"/>
        <v>0.15447790572334913</v>
      </c>
      <c r="S132" t="b">
        <f t="shared" si="34"/>
        <v>0</v>
      </c>
      <c r="T132" t="b">
        <f t="shared" si="35"/>
        <v>0</v>
      </c>
      <c r="U132" t="b">
        <f t="shared" si="36"/>
        <v>0</v>
      </c>
    </row>
    <row r="133" spans="1:21" x14ac:dyDescent="0.25">
      <c r="A133">
        <v>161</v>
      </c>
      <c r="B133" t="s">
        <v>376</v>
      </c>
      <c r="C133" t="s">
        <v>635</v>
      </c>
      <c r="D133" t="s">
        <v>10</v>
      </c>
      <c r="F133" s="6">
        <f t="shared" si="25"/>
        <v>6.1999999999999993</v>
      </c>
      <c r="G133">
        <v>3</v>
      </c>
      <c r="H133">
        <f t="shared" si="26"/>
        <v>7.0084899939357452</v>
      </c>
      <c r="I133">
        <v>3</v>
      </c>
      <c r="J133">
        <v>0.1</v>
      </c>
      <c r="K133">
        <f t="shared" si="27"/>
        <v>0.22189353555071697</v>
      </c>
      <c r="L133">
        <v>0.1</v>
      </c>
      <c r="M133" s="7">
        <f t="shared" si="28"/>
        <v>-2.3361633313119152</v>
      </c>
      <c r="N133" s="7">
        <f t="shared" si="29"/>
        <v>-2.2189353555071696</v>
      </c>
      <c r="O133">
        <f t="shared" si="30"/>
        <v>1.0504223117022775</v>
      </c>
      <c r="P133">
        <f t="shared" si="31"/>
        <v>3.0957455426687375E-2</v>
      </c>
      <c r="Q133" s="4">
        <f t="shared" si="32"/>
        <v>0.30540984474141231</v>
      </c>
      <c r="R133" s="4">
        <f t="shared" si="33"/>
        <v>0.86033533811694363</v>
      </c>
      <c r="S133" t="b">
        <f t="shared" si="34"/>
        <v>0</v>
      </c>
      <c r="T133" t="b">
        <f t="shared" si="35"/>
        <v>0</v>
      </c>
      <c r="U133" t="b">
        <f t="shared" si="36"/>
        <v>0</v>
      </c>
    </row>
    <row r="134" spans="1:21" x14ac:dyDescent="0.25">
      <c r="A134">
        <v>159</v>
      </c>
      <c r="B134" t="s">
        <v>373</v>
      </c>
      <c r="C134" t="s">
        <v>636</v>
      </c>
      <c r="D134" t="s">
        <v>124</v>
      </c>
      <c r="F134" s="6">
        <f t="shared" si="25"/>
        <v>7.2</v>
      </c>
      <c r="G134">
        <v>0.1</v>
      </c>
      <c r="H134">
        <f t="shared" si="26"/>
        <v>0.23361633313119151</v>
      </c>
      <c r="I134">
        <v>2</v>
      </c>
      <c r="J134">
        <v>0.1</v>
      </c>
      <c r="K134">
        <f t="shared" si="27"/>
        <v>0.22189353555071697</v>
      </c>
      <c r="L134">
        <v>5</v>
      </c>
      <c r="M134" s="7">
        <f t="shared" si="28"/>
        <v>8.561045253958607</v>
      </c>
      <c r="N134" s="7">
        <f t="shared" si="29"/>
        <v>22.533328821817694</v>
      </c>
      <c r="O134">
        <f t="shared" si="30"/>
        <v>0.86241483455523849</v>
      </c>
      <c r="P134">
        <f t="shared" si="31"/>
        <v>2.9720525335869752</v>
      </c>
      <c r="Q134" s="4">
        <f t="shared" si="32"/>
        <v>0.35306379854357972</v>
      </c>
      <c r="R134" s="4">
        <f t="shared" si="33"/>
        <v>8.4714307734223393E-2</v>
      </c>
      <c r="S134" t="b">
        <f t="shared" si="34"/>
        <v>0</v>
      </c>
      <c r="T134" t="b">
        <f t="shared" si="35"/>
        <v>0</v>
      </c>
      <c r="U134" t="b">
        <f t="shared" si="36"/>
        <v>0</v>
      </c>
    </row>
    <row r="135" spans="1:21" x14ac:dyDescent="0.25">
      <c r="A135">
        <v>165</v>
      </c>
      <c r="B135" t="s">
        <v>380</v>
      </c>
      <c r="C135" t="s">
        <v>637</v>
      </c>
      <c r="D135" t="s">
        <v>158</v>
      </c>
      <c r="F135" s="6">
        <f t="shared" si="25"/>
        <v>6.2</v>
      </c>
      <c r="G135">
        <v>0.1</v>
      </c>
      <c r="H135">
        <f t="shared" si="26"/>
        <v>0.23361633313119151</v>
      </c>
      <c r="I135">
        <v>2</v>
      </c>
      <c r="J135">
        <v>0.1</v>
      </c>
      <c r="K135">
        <f t="shared" si="27"/>
        <v>0.22189353555071697</v>
      </c>
      <c r="L135">
        <v>4</v>
      </c>
      <c r="M135" s="7">
        <f t="shared" si="28"/>
        <v>8.561045253958607</v>
      </c>
      <c r="N135" s="7">
        <f t="shared" si="29"/>
        <v>18.026663057454154</v>
      </c>
      <c r="O135">
        <f t="shared" si="30"/>
        <v>0.86241483455523849</v>
      </c>
      <c r="P135">
        <f t="shared" si="31"/>
        <v>2.2712417275179178</v>
      </c>
      <c r="Q135" s="4">
        <f t="shared" si="32"/>
        <v>0.35306379854357972</v>
      </c>
      <c r="R135" s="4">
        <f t="shared" si="33"/>
        <v>0.13179426797894836</v>
      </c>
      <c r="S135" t="b">
        <f t="shared" si="34"/>
        <v>0</v>
      </c>
      <c r="T135" t="b">
        <f t="shared" si="35"/>
        <v>0</v>
      </c>
      <c r="U135" t="b">
        <f t="shared" si="36"/>
        <v>0</v>
      </c>
    </row>
    <row r="136" spans="1:21" x14ac:dyDescent="0.25">
      <c r="A136">
        <v>164</v>
      </c>
      <c r="B136" t="s">
        <v>379</v>
      </c>
      <c r="C136" t="s">
        <v>638</v>
      </c>
      <c r="D136" t="s">
        <v>233</v>
      </c>
      <c r="F136" s="6">
        <f t="shared" si="25"/>
        <v>6.1</v>
      </c>
      <c r="G136">
        <v>0.1</v>
      </c>
      <c r="H136">
        <f t="shared" si="26"/>
        <v>0.23361633313119151</v>
      </c>
      <c r="I136">
        <v>2</v>
      </c>
      <c r="J136">
        <v>1</v>
      </c>
      <c r="K136">
        <f t="shared" si="27"/>
        <v>2.2189353555071696</v>
      </c>
      <c r="L136">
        <v>3</v>
      </c>
      <c r="M136" s="7">
        <f t="shared" si="28"/>
        <v>8.561045253958607</v>
      </c>
      <c r="N136" s="7">
        <f t="shared" si="29"/>
        <v>1.3519997293090618</v>
      </c>
      <c r="O136">
        <f t="shared" si="30"/>
        <v>0.86241483455523849</v>
      </c>
      <c r="P136">
        <f t="shared" si="31"/>
        <v>7.1623320487560704E-2</v>
      </c>
      <c r="Q136" s="4">
        <f t="shared" si="32"/>
        <v>0.35306379854357972</v>
      </c>
      <c r="R136" s="4">
        <f t="shared" si="33"/>
        <v>0.78898772679609797</v>
      </c>
      <c r="S136" t="b">
        <f t="shared" si="34"/>
        <v>0</v>
      </c>
      <c r="T136" t="b">
        <f t="shared" si="35"/>
        <v>0</v>
      </c>
      <c r="U136" t="b">
        <f t="shared" si="36"/>
        <v>0</v>
      </c>
    </row>
    <row r="137" spans="1:21" x14ac:dyDescent="0.25">
      <c r="A137">
        <v>187</v>
      </c>
      <c r="B137" t="s">
        <v>408</v>
      </c>
      <c r="C137" t="s">
        <v>639</v>
      </c>
      <c r="D137" t="s">
        <v>75</v>
      </c>
      <c r="F137" s="6">
        <f t="shared" si="25"/>
        <v>5.2</v>
      </c>
      <c r="G137">
        <v>0.1</v>
      </c>
      <c r="H137">
        <f t="shared" si="26"/>
        <v>0.23361633313119151</v>
      </c>
      <c r="I137">
        <v>2</v>
      </c>
      <c r="J137">
        <v>0.1</v>
      </c>
      <c r="K137">
        <f t="shared" si="27"/>
        <v>0.22189353555071697</v>
      </c>
      <c r="L137">
        <v>3</v>
      </c>
      <c r="M137" s="7">
        <f t="shared" si="28"/>
        <v>8.561045253958607</v>
      </c>
      <c r="N137" s="7">
        <f t="shared" si="29"/>
        <v>13.519997293090617</v>
      </c>
      <c r="O137">
        <f t="shared" si="30"/>
        <v>0.86241483455523849</v>
      </c>
      <c r="P137">
        <f t="shared" si="31"/>
        <v>1.5832244761113543</v>
      </c>
      <c r="Q137" s="4">
        <f t="shared" si="32"/>
        <v>0.35306379854357972</v>
      </c>
      <c r="R137" s="4">
        <f t="shared" si="33"/>
        <v>0.20829684446771665</v>
      </c>
      <c r="S137" t="b">
        <f t="shared" si="34"/>
        <v>0</v>
      </c>
      <c r="T137" t="b">
        <f t="shared" si="35"/>
        <v>0</v>
      </c>
      <c r="U137" t="b">
        <f t="shared" si="36"/>
        <v>0</v>
      </c>
    </row>
    <row r="138" spans="1:21" x14ac:dyDescent="0.25">
      <c r="A138">
        <v>191</v>
      </c>
      <c r="B138" t="s">
        <v>413</v>
      </c>
      <c r="C138" t="s">
        <v>640</v>
      </c>
      <c r="D138" t="s">
        <v>75</v>
      </c>
      <c r="F138" s="6">
        <f t="shared" si="25"/>
        <v>5.2</v>
      </c>
      <c r="G138">
        <v>0.1</v>
      </c>
      <c r="H138">
        <f t="shared" si="26"/>
        <v>0.23361633313119151</v>
      </c>
      <c r="I138">
        <v>2</v>
      </c>
      <c r="J138">
        <v>0.1</v>
      </c>
      <c r="K138">
        <f t="shared" si="27"/>
        <v>0.22189353555071697</v>
      </c>
      <c r="L138">
        <v>3</v>
      </c>
      <c r="M138" s="7">
        <f t="shared" si="28"/>
        <v>8.561045253958607</v>
      </c>
      <c r="N138" s="7">
        <f t="shared" si="29"/>
        <v>13.519997293090617</v>
      </c>
      <c r="O138">
        <f t="shared" si="30"/>
        <v>0.86241483455523849</v>
      </c>
      <c r="P138">
        <f t="shared" si="31"/>
        <v>1.5832244761113543</v>
      </c>
      <c r="Q138" s="4">
        <f t="shared" si="32"/>
        <v>0.35306379854357972</v>
      </c>
      <c r="R138" s="4">
        <f t="shared" si="33"/>
        <v>0.20829684446771665</v>
      </c>
      <c r="S138" t="b">
        <f t="shared" si="34"/>
        <v>0</v>
      </c>
      <c r="T138" t="b">
        <f t="shared" si="35"/>
        <v>0</v>
      </c>
      <c r="U138" t="b">
        <f t="shared" si="36"/>
        <v>0</v>
      </c>
    </row>
    <row r="139" spans="1:21" x14ac:dyDescent="0.25">
      <c r="A139">
        <v>201</v>
      </c>
      <c r="B139" t="s">
        <v>425</v>
      </c>
      <c r="C139" t="s">
        <v>641</v>
      </c>
      <c r="D139" t="s">
        <v>283</v>
      </c>
      <c r="F139" s="6">
        <f t="shared" si="25"/>
        <v>4.2</v>
      </c>
      <c r="G139">
        <v>0.1</v>
      </c>
      <c r="H139">
        <f t="shared" si="26"/>
        <v>0.23361633313119151</v>
      </c>
      <c r="I139">
        <v>2</v>
      </c>
      <c r="J139">
        <v>0.1</v>
      </c>
      <c r="K139">
        <f t="shared" si="27"/>
        <v>0.22189353555071697</v>
      </c>
      <c r="L139">
        <v>2</v>
      </c>
      <c r="M139" s="7">
        <f t="shared" si="28"/>
        <v>8.561045253958607</v>
      </c>
      <c r="N139" s="7">
        <f t="shared" si="29"/>
        <v>9.0133315287270772</v>
      </c>
      <c r="O139">
        <f t="shared" si="30"/>
        <v>0.86241483455523849</v>
      </c>
      <c r="P139">
        <f t="shared" si="31"/>
        <v>0.91817010549129918</v>
      </c>
      <c r="Q139" s="4">
        <f t="shared" si="32"/>
        <v>0.35306379854357972</v>
      </c>
      <c r="R139" s="4">
        <f t="shared" si="33"/>
        <v>0.33795590195376035</v>
      </c>
      <c r="S139" t="b">
        <f t="shared" si="34"/>
        <v>0</v>
      </c>
      <c r="T139" t="b">
        <f t="shared" si="35"/>
        <v>0</v>
      </c>
      <c r="U139" t="b">
        <f t="shared" si="36"/>
        <v>0</v>
      </c>
    </row>
    <row r="140" spans="1:21" x14ac:dyDescent="0.25">
      <c r="A140">
        <v>203</v>
      </c>
      <c r="B140" t="s">
        <v>427</v>
      </c>
      <c r="C140" t="s">
        <v>642</v>
      </c>
      <c r="D140" t="s">
        <v>369</v>
      </c>
      <c r="F140" s="6">
        <f t="shared" si="25"/>
        <v>4.2</v>
      </c>
      <c r="G140">
        <v>0.1</v>
      </c>
      <c r="H140">
        <f t="shared" si="26"/>
        <v>0.23361633313119151</v>
      </c>
      <c r="I140">
        <v>2</v>
      </c>
      <c r="J140">
        <v>0.1</v>
      </c>
      <c r="K140">
        <f t="shared" si="27"/>
        <v>0.22189353555071697</v>
      </c>
      <c r="L140">
        <v>2</v>
      </c>
      <c r="M140" s="7">
        <f t="shared" si="28"/>
        <v>8.561045253958607</v>
      </c>
      <c r="N140" s="7">
        <f t="shared" si="29"/>
        <v>9.0133315287270772</v>
      </c>
      <c r="O140">
        <f t="shared" si="30"/>
        <v>0.86241483455523849</v>
      </c>
      <c r="P140">
        <f t="shared" si="31"/>
        <v>0.91817010549129918</v>
      </c>
      <c r="Q140" s="4">
        <f t="shared" si="32"/>
        <v>0.35306379854357972</v>
      </c>
      <c r="R140" s="4">
        <f t="shared" si="33"/>
        <v>0.33795590195376035</v>
      </c>
      <c r="S140" t="b">
        <f t="shared" si="34"/>
        <v>0</v>
      </c>
      <c r="T140" t="b">
        <f t="shared" si="35"/>
        <v>0</v>
      </c>
      <c r="U140" t="b">
        <f t="shared" si="36"/>
        <v>0</v>
      </c>
    </row>
    <row r="141" spans="1:21" x14ac:dyDescent="0.25">
      <c r="A141">
        <v>210</v>
      </c>
      <c r="B141" t="s">
        <v>436</v>
      </c>
      <c r="C141" t="s">
        <v>643</v>
      </c>
      <c r="D141" t="s">
        <v>230</v>
      </c>
      <c r="F141" s="6">
        <f t="shared" si="25"/>
        <v>4.2</v>
      </c>
      <c r="G141">
        <v>0.1</v>
      </c>
      <c r="H141">
        <f t="shared" si="26"/>
        <v>0.23361633313119151</v>
      </c>
      <c r="I141">
        <v>2</v>
      </c>
      <c r="J141">
        <v>0.1</v>
      </c>
      <c r="K141">
        <f t="shared" si="27"/>
        <v>0.22189353555071697</v>
      </c>
      <c r="L141">
        <v>2</v>
      </c>
      <c r="M141" s="7">
        <f t="shared" si="28"/>
        <v>8.561045253958607</v>
      </c>
      <c r="N141" s="7">
        <f t="shared" si="29"/>
        <v>9.0133315287270772</v>
      </c>
      <c r="O141">
        <f t="shared" si="30"/>
        <v>0.86241483455523849</v>
      </c>
      <c r="P141">
        <f t="shared" si="31"/>
        <v>0.91817010549129918</v>
      </c>
      <c r="Q141" s="4">
        <f t="shared" si="32"/>
        <v>0.35306379854357972</v>
      </c>
      <c r="R141" s="4">
        <f t="shared" si="33"/>
        <v>0.33795590195376035</v>
      </c>
      <c r="S141" t="b">
        <f t="shared" si="34"/>
        <v>0</v>
      </c>
      <c r="T141" t="b">
        <f t="shared" si="35"/>
        <v>0</v>
      </c>
      <c r="U141" t="b">
        <f t="shared" si="36"/>
        <v>0</v>
      </c>
    </row>
    <row r="142" spans="1:21" x14ac:dyDescent="0.25">
      <c r="A142">
        <v>211</v>
      </c>
      <c r="B142" t="s">
        <v>437</v>
      </c>
      <c r="C142" t="s">
        <v>644</v>
      </c>
      <c r="D142" t="s">
        <v>130</v>
      </c>
      <c r="F142" s="6">
        <f t="shared" si="25"/>
        <v>4.2</v>
      </c>
      <c r="G142">
        <v>0.1</v>
      </c>
      <c r="H142">
        <f t="shared" si="26"/>
        <v>0.23361633313119151</v>
      </c>
      <c r="I142">
        <v>2</v>
      </c>
      <c r="J142">
        <v>0.1</v>
      </c>
      <c r="K142">
        <f t="shared" si="27"/>
        <v>0.22189353555071697</v>
      </c>
      <c r="L142">
        <v>2</v>
      </c>
      <c r="M142" s="7">
        <f t="shared" si="28"/>
        <v>8.561045253958607</v>
      </c>
      <c r="N142" s="7">
        <f t="shared" si="29"/>
        <v>9.0133315287270772</v>
      </c>
      <c r="O142">
        <f t="shared" si="30"/>
        <v>0.86241483455523849</v>
      </c>
      <c r="P142">
        <f t="shared" si="31"/>
        <v>0.91817010549129918</v>
      </c>
      <c r="Q142" s="4">
        <f t="shared" si="32"/>
        <v>0.35306379854357972</v>
      </c>
      <c r="R142" s="4">
        <f t="shared" si="33"/>
        <v>0.33795590195376035</v>
      </c>
      <c r="S142" t="b">
        <f t="shared" si="34"/>
        <v>0</v>
      </c>
      <c r="T142" t="b">
        <f t="shared" si="35"/>
        <v>0</v>
      </c>
      <c r="U142" t="b">
        <f t="shared" si="36"/>
        <v>0</v>
      </c>
    </row>
    <row r="143" spans="1:21" x14ac:dyDescent="0.25">
      <c r="A143">
        <v>223</v>
      </c>
      <c r="B143" t="s">
        <v>451</v>
      </c>
      <c r="C143" t="s">
        <v>645</v>
      </c>
      <c r="D143" t="s">
        <v>189</v>
      </c>
      <c r="F143" s="6">
        <f t="shared" si="25"/>
        <v>3.2</v>
      </c>
      <c r="G143">
        <v>0.1</v>
      </c>
      <c r="H143">
        <f t="shared" si="26"/>
        <v>0.23361633313119151</v>
      </c>
      <c r="I143">
        <v>2</v>
      </c>
      <c r="J143">
        <v>0.1</v>
      </c>
      <c r="K143">
        <f t="shared" si="27"/>
        <v>0.22189353555071697</v>
      </c>
      <c r="L143">
        <v>1</v>
      </c>
      <c r="M143" s="7">
        <f t="shared" si="28"/>
        <v>8.561045253958607</v>
      </c>
      <c r="N143" s="7">
        <f t="shared" si="29"/>
        <v>4.5066657643635386</v>
      </c>
      <c r="O143">
        <f t="shared" si="30"/>
        <v>0.86241483455523849</v>
      </c>
      <c r="P143">
        <f t="shared" si="31"/>
        <v>0.30772069428348914</v>
      </c>
      <c r="Q143" s="4">
        <f t="shared" si="32"/>
        <v>0.35306379854357972</v>
      </c>
      <c r="R143" s="4">
        <f t="shared" si="33"/>
        <v>0.57908223795186786</v>
      </c>
      <c r="S143" t="b">
        <f t="shared" si="34"/>
        <v>0</v>
      </c>
      <c r="T143" t="b">
        <f t="shared" si="35"/>
        <v>0</v>
      </c>
      <c r="U143" t="b">
        <f t="shared" si="36"/>
        <v>0</v>
      </c>
    </row>
    <row r="144" spans="1:21" x14ac:dyDescent="0.25">
      <c r="A144">
        <v>233</v>
      </c>
      <c r="B144" t="s">
        <v>461</v>
      </c>
      <c r="C144" t="s">
        <v>646</v>
      </c>
      <c r="D144" t="s">
        <v>406</v>
      </c>
      <c r="F144" s="6">
        <f t="shared" si="25"/>
        <v>2.3000000000000003</v>
      </c>
      <c r="G144">
        <v>0.1</v>
      </c>
      <c r="H144">
        <f t="shared" si="26"/>
        <v>0.23361633313119151</v>
      </c>
      <c r="I144">
        <v>2</v>
      </c>
      <c r="J144">
        <v>0.1</v>
      </c>
      <c r="K144">
        <f t="shared" si="27"/>
        <v>0.22189353555071697</v>
      </c>
      <c r="L144">
        <v>0.1</v>
      </c>
      <c r="M144" s="7">
        <f t="shared" si="28"/>
        <v>8.561045253958607</v>
      </c>
      <c r="N144" s="7">
        <f t="shared" si="29"/>
        <v>-2.2189353555071696</v>
      </c>
      <c r="O144">
        <f t="shared" si="30"/>
        <v>0.86241483455523849</v>
      </c>
      <c r="P144">
        <f t="shared" si="31"/>
        <v>3.0957455426687375E-2</v>
      </c>
      <c r="Q144" s="4">
        <f t="shared" si="32"/>
        <v>0.35306379854357972</v>
      </c>
      <c r="R144" s="4">
        <f t="shared" si="33"/>
        <v>0.86033533811694363</v>
      </c>
      <c r="S144" t="b">
        <f t="shared" si="34"/>
        <v>0</v>
      </c>
      <c r="T144" t="b">
        <f t="shared" si="35"/>
        <v>0</v>
      </c>
      <c r="U144" t="b">
        <f t="shared" si="36"/>
        <v>0</v>
      </c>
    </row>
    <row r="145" spans="1:21" x14ac:dyDescent="0.25">
      <c r="A145">
        <v>236</v>
      </c>
      <c r="B145" t="s">
        <v>464</v>
      </c>
      <c r="C145" t="s">
        <v>647</v>
      </c>
      <c r="D145" t="s">
        <v>10</v>
      </c>
      <c r="F145" s="6">
        <f t="shared" si="25"/>
        <v>2.3000000000000003</v>
      </c>
      <c r="G145">
        <v>0.1</v>
      </c>
      <c r="H145">
        <f t="shared" si="26"/>
        <v>0.23361633313119151</v>
      </c>
      <c r="I145">
        <v>2</v>
      </c>
      <c r="J145">
        <v>0.1</v>
      </c>
      <c r="K145">
        <f t="shared" si="27"/>
        <v>0.22189353555071697</v>
      </c>
      <c r="L145">
        <v>0.1</v>
      </c>
      <c r="M145" s="7">
        <f t="shared" si="28"/>
        <v>8.561045253958607</v>
      </c>
      <c r="N145" s="7">
        <f t="shared" si="29"/>
        <v>-2.2189353555071696</v>
      </c>
      <c r="O145">
        <f t="shared" si="30"/>
        <v>0.86241483455523849</v>
      </c>
      <c r="P145">
        <f t="shared" si="31"/>
        <v>3.0957455426687375E-2</v>
      </c>
      <c r="Q145" s="4">
        <f t="shared" si="32"/>
        <v>0.35306379854357972</v>
      </c>
      <c r="R145" s="4">
        <f t="shared" si="33"/>
        <v>0.86033533811694363</v>
      </c>
      <c r="S145" t="b">
        <f t="shared" si="34"/>
        <v>0</v>
      </c>
      <c r="T145" t="b">
        <f t="shared" si="35"/>
        <v>0</v>
      </c>
      <c r="U145" t="b">
        <f t="shared" si="36"/>
        <v>0</v>
      </c>
    </row>
    <row r="146" spans="1:21" x14ac:dyDescent="0.25">
      <c r="A146">
        <v>238</v>
      </c>
      <c r="B146" t="s">
        <v>467</v>
      </c>
      <c r="C146" t="s">
        <v>648</v>
      </c>
      <c r="D146" t="s">
        <v>26</v>
      </c>
      <c r="F146" s="6">
        <f t="shared" si="25"/>
        <v>2.3000000000000003</v>
      </c>
      <c r="G146">
        <v>0.1</v>
      </c>
      <c r="H146">
        <f t="shared" si="26"/>
        <v>0.23361633313119151</v>
      </c>
      <c r="I146">
        <v>2</v>
      </c>
      <c r="J146">
        <v>0.1</v>
      </c>
      <c r="K146">
        <f t="shared" si="27"/>
        <v>0.22189353555071697</v>
      </c>
      <c r="L146">
        <v>0.1</v>
      </c>
      <c r="M146" s="7">
        <f t="shared" si="28"/>
        <v>8.561045253958607</v>
      </c>
      <c r="N146" s="7">
        <f t="shared" si="29"/>
        <v>-2.2189353555071696</v>
      </c>
      <c r="O146">
        <f t="shared" si="30"/>
        <v>0.86241483455523849</v>
      </c>
      <c r="P146">
        <f t="shared" si="31"/>
        <v>3.0957455426687375E-2</v>
      </c>
      <c r="Q146" s="4">
        <f t="shared" si="32"/>
        <v>0.35306379854357972</v>
      </c>
      <c r="R146" s="4">
        <f t="shared" si="33"/>
        <v>0.86033533811694363</v>
      </c>
      <c r="S146" t="b">
        <f t="shared" si="34"/>
        <v>0</v>
      </c>
      <c r="T146" t="b">
        <f t="shared" si="35"/>
        <v>0</v>
      </c>
      <c r="U146" t="b">
        <f t="shared" si="36"/>
        <v>0</v>
      </c>
    </row>
    <row r="147" spans="1:21" x14ac:dyDescent="0.25">
      <c r="A147">
        <v>239</v>
      </c>
      <c r="B147" t="s">
        <v>468</v>
      </c>
      <c r="C147" t="s">
        <v>649</v>
      </c>
      <c r="D147" t="s">
        <v>469</v>
      </c>
      <c r="F147" s="6">
        <f t="shared" si="25"/>
        <v>2.3000000000000003</v>
      </c>
      <c r="G147">
        <v>0.1</v>
      </c>
      <c r="H147">
        <f t="shared" si="26"/>
        <v>0.23361633313119151</v>
      </c>
      <c r="I147">
        <v>2</v>
      </c>
      <c r="J147">
        <v>0.1</v>
      </c>
      <c r="K147">
        <f t="shared" si="27"/>
        <v>0.22189353555071697</v>
      </c>
      <c r="L147">
        <v>0.1</v>
      </c>
      <c r="M147" s="7">
        <f t="shared" si="28"/>
        <v>8.561045253958607</v>
      </c>
      <c r="N147" s="7">
        <f t="shared" si="29"/>
        <v>-2.2189353555071696</v>
      </c>
      <c r="O147">
        <f t="shared" si="30"/>
        <v>0.86241483455523849</v>
      </c>
      <c r="P147">
        <f t="shared" si="31"/>
        <v>3.0957455426687375E-2</v>
      </c>
      <c r="Q147" s="4">
        <f t="shared" si="32"/>
        <v>0.35306379854357972</v>
      </c>
      <c r="R147" s="4">
        <f t="shared" si="33"/>
        <v>0.86033533811694363</v>
      </c>
      <c r="S147" t="b">
        <f t="shared" si="34"/>
        <v>0</v>
      </c>
      <c r="T147" t="b">
        <f t="shared" si="35"/>
        <v>0</v>
      </c>
      <c r="U147" t="b">
        <f t="shared" si="36"/>
        <v>0</v>
      </c>
    </row>
    <row r="148" spans="1:21" x14ac:dyDescent="0.25">
      <c r="A148">
        <v>242</v>
      </c>
      <c r="B148" t="s">
        <v>472</v>
      </c>
      <c r="C148" t="s">
        <v>650</v>
      </c>
      <c r="D148" t="s">
        <v>167</v>
      </c>
      <c r="F148" s="6">
        <f t="shared" si="25"/>
        <v>2.3000000000000003</v>
      </c>
      <c r="G148">
        <v>0.1</v>
      </c>
      <c r="H148">
        <f t="shared" si="26"/>
        <v>0.23361633313119151</v>
      </c>
      <c r="I148">
        <v>2</v>
      </c>
      <c r="J148">
        <v>0.1</v>
      </c>
      <c r="K148">
        <f t="shared" si="27"/>
        <v>0.22189353555071697</v>
      </c>
      <c r="L148">
        <v>0.1</v>
      </c>
      <c r="M148" s="7">
        <f t="shared" si="28"/>
        <v>8.561045253958607</v>
      </c>
      <c r="N148" s="7">
        <f t="shared" si="29"/>
        <v>-2.2189353555071696</v>
      </c>
      <c r="O148">
        <f t="shared" si="30"/>
        <v>0.86241483455523849</v>
      </c>
      <c r="P148">
        <f t="shared" si="31"/>
        <v>3.0957455426687375E-2</v>
      </c>
      <c r="Q148" s="4">
        <f t="shared" si="32"/>
        <v>0.35306379854357972</v>
      </c>
      <c r="R148" s="4">
        <f t="shared" si="33"/>
        <v>0.86033533811694363</v>
      </c>
      <c r="S148" t="b">
        <f t="shared" si="34"/>
        <v>0</v>
      </c>
      <c r="T148" t="b">
        <f t="shared" si="35"/>
        <v>0</v>
      </c>
      <c r="U148" t="b">
        <f t="shared" si="36"/>
        <v>0</v>
      </c>
    </row>
    <row r="149" spans="1:21" x14ac:dyDescent="0.25">
      <c r="A149">
        <v>244</v>
      </c>
      <c r="B149" t="s">
        <v>474</v>
      </c>
      <c r="C149" t="s">
        <v>651</v>
      </c>
      <c r="D149" t="s">
        <v>143</v>
      </c>
      <c r="F149" s="6">
        <f t="shared" si="25"/>
        <v>2.3000000000000003</v>
      </c>
      <c r="G149">
        <v>0.1</v>
      </c>
      <c r="H149">
        <f t="shared" si="26"/>
        <v>0.23361633313119151</v>
      </c>
      <c r="I149">
        <v>2</v>
      </c>
      <c r="J149">
        <v>0.1</v>
      </c>
      <c r="K149">
        <f t="shared" si="27"/>
        <v>0.22189353555071697</v>
      </c>
      <c r="L149">
        <v>0.1</v>
      </c>
      <c r="M149" s="7">
        <f t="shared" si="28"/>
        <v>8.561045253958607</v>
      </c>
      <c r="N149" s="7">
        <f t="shared" si="29"/>
        <v>-2.2189353555071696</v>
      </c>
      <c r="O149">
        <f t="shared" si="30"/>
        <v>0.86241483455523849</v>
      </c>
      <c r="P149">
        <f t="shared" si="31"/>
        <v>3.0957455426687375E-2</v>
      </c>
      <c r="Q149" s="4">
        <f t="shared" si="32"/>
        <v>0.35306379854357972</v>
      </c>
      <c r="R149" s="4">
        <f t="shared" si="33"/>
        <v>0.86033533811694363</v>
      </c>
      <c r="S149" t="b">
        <f t="shared" si="34"/>
        <v>0</v>
      </c>
      <c r="T149" t="b">
        <f t="shared" si="35"/>
        <v>0</v>
      </c>
      <c r="U149" t="b">
        <f t="shared" si="36"/>
        <v>0</v>
      </c>
    </row>
    <row r="150" spans="1:21" x14ac:dyDescent="0.25">
      <c r="A150">
        <v>246</v>
      </c>
      <c r="B150" t="s">
        <v>476</v>
      </c>
      <c r="C150" t="s">
        <v>652</v>
      </c>
      <c r="D150" t="s">
        <v>477</v>
      </c>
      <c r="F150" s="6">
        <f t="shared" si="25"/>
        <v>2.3000000000000003</v>
      </c>
      <c r="G150">
        <v>0.1</v>
      </c>
      <c r="H150">
        <f t="shared" si="26"/>
        <v>0.23361633313119151</v>
      </c>
      <c r="I150">
        <v>2</v>
      </c>
      <c r="J150">
        <v>0.1</v>
      </c>
      <c r="K150">
        <f t="shared" si="27"/>
        <v>0.22189353555071697</v>
      </c>
      <c r="L150">
        <v>0.1</v>
      </c>
      <c r="M150" s="7">
        <f t="shared" si="28"/>
        <v>8.561045253958607</v>
      </c>
      <c r="N150" s="7">
        <f t="shared" si="29"/>
        <v>-2.2189353555071696</v>
      </c>
      <c r="O150">
        <f t="shared" si="30"/>
        <v>0.86241483455523849</v>
      </c>
      <c r="P150">
        <f t="shared" si="31"/>
        <v>3.0957455426687375E-2</v>
      </c>
      <c r="Q150" s="4">
        <f t="shared" si="32"/>
        <v>0.35306379854357972</v>
      </c>
      <c r="R150" s="4">
        <f t="shared" si="33"/>
        <v>0.86033533811694363</v>
      </c>
      <c r="S150" t="b">
        <f t="shared" si="34"/>
        <v>0</v>
      </c>
      <c r="T150" t="b">
        <f t="shared" si="35"/>
        <v>0</v>
      </c>
      <c r="U150" t="b">
        <f t="shared" si="36"/>
        <v>0</v>
      </c>
    </row>
    <row r="151" spans="1:21" x14ac:dyDescent="0.25">
      <c r="A151">
        <v>247</v>
      </c>
      <c r="B151" t="s">
        <v>478</v>
      </c>
      <c r="C151" t="s">
        <v>653</v>
      </c>
      <c r="D151" t="s">
        <v>466</v>
      </c>
      <c r="F151" s="6">
        <f t="shared" si="25"/>
        <v>2.3000000000000003</v>
      </c>
      <c r="G151">
        <v>0.1</v>
      </c>
      <c r="H151">
        <f t="shared" si="26"/>
        <v>0.23361633313119151</v>
      </c>
      <c r="I151">
        <v>2</v>
      </c>
      <c r="J151">
        <v>0.1</v>
      </c>
      <c r="K151">
        <f t="shared" si="27"/>
        <v>0.22189353555071697</v>
      </c>
      <c r="L151">
        <v>0.1</v>
      </c>
      <c r="M151" s="7">
        <f t="shared" si="28"/>
        <v>8.561045253958607</v>
      </c>
      <c r="N151" s="7">
        <f t="shared" si="29"/>
        <v>-2.2189353555071696</v>
      </c>
      <c r="O151">
        <f t="shared" si="30"/>
        <v>0.86241483455523849</v>
      </c>
      <c r="P151">
        <f t="shared" si="31"/>
        <v>3.0957455426687375E-2</v>
      </c>
      <c r="Q151" s="4">
        <f t="shared" si="32"/>
        <v>0.35306379854357972</v>
      </c>
      <c r="R151" s="4">
        <f t="shared" si="33"/>
        <v>0.86033533811694363</v>
      </c>
      <c r="S151" t="b">
        <f t="shared" si="34"/>
        <v>0</v>
      </c>
      <c r="T151" t="b">
        <f t="shared" si="35"/>
        <v>0</v>
      </c>
      <c r="U151" t="b">
        <f t="shared" si="36"/>
        <v>0</v>
      </c>
    </row>
    <row r="152" spans="1:21" x14ac:dyDescent="0.25">
      <c r="A152">
        <v>248</v>
      </c>
      <c r="B152" t="s">
        <v>479</v>
      </c>
      <c r="C152" t="s">
        <v>654</v>
      </c>
      <c r="D152" t="s">
        <v>95</v>
      </c>
      <c r="F152" s="6">
        <f t="shared" si="25"/>
        <v>2.3000000000000003</v>
      </c>
      <c r="G152">
        <v>0.1</v>
      </c>
      <c r="H152">
        <f t="shared" si="26"/>
        <v>0.23361633313119151</v>
      </c>
      <c r="I152">
        <v>2</v>
      </c>
      <c r="J152">
        <v>0.1</v>
      </c>
      <c r="K152">
        <f t="shared" si="27"/>
        <v>0.22189353555071697</v>
      </c>
      <c r="L152">
        <v>0.1</v>
      </c>
      <c r="M152" s="7">
        <f t="shared" si="28"/>
        <v>8.561045253958607</v>
      </c>
      <c r="N152" s="7">
        <f t="shared" si="29"/>
        <v>-2.2189353555071696</v>
      </c>
      <c r="O152">
        <f t="shared" si="30"/>
        <v>0.86241483455523849</v>
      </c>
      <c r="P152">
        <f t="shared" si="31"/>
        <v>3.0957455426687375E-2</v>
      </c>
      <c r="Q152" s="4">
        <f t="shared" si="32"/>
        <v>0.35306379854357972</v>
      </c>
      <c r="R152" s="4">
        <f t="shared" si="33"/>
        <v>0.86033533811694363</v>
      </c>
      <c r="S152" t="b">
        <f t="shared" si="34"/>
        <v>0</v>
      </c>
      <c r="T152" t="b">
        <f t="shared" si="35"/>
        <v>0</v>
      </c>
      <c r="U152" t="b">
        <f t="shared" si="36"/>
        <v>0</v>
      </c>
    </row>
    <row r="153" spans="1:21" x14ac:dyDescent="0.25">
      <c r="A153">
        <v>249</v>
      </c>
      <c r="B153" t="s">
        <v>480</v>
      </c>
      <c r="C153" t="s">
        <v>655</v>
      </c>
      <c r="D153" t="s">
        <v>481</v>
      </c>
      <c r="F153" s="6">
        <f t="shared" si="25"/>
        <v>2.3000000000000003</v>
      </c>
      <c r="G153">
        <v>0.1</v>
      </c>
      <c r="H153">
        <f t="shared" si="26"/>
        <v>0.23361633313119151</v>
      </c>
      <c r="I153">
        <v>2</v>
      </c>
      <c r="J153">
        <v>0.1</v>
      </c>
      <c r="K153">
        <f t="shared" si="27"/>
        <v>0.22189353555071697</v>
      </c>
      <c r="L153">
        <v>0.1</v>
      </c>
      <c r="M153" s="7">
        <f t="shared" si="28"/>
        <v>8.561045253958607</v>
      </c>
      <c r="N153" s="7">
        <f t="shared" si="29"/>
        <v>-2.2189353555071696</v>
      </c>
      <c r="O153">
        <f t="shared" si="30"/>
        <v>0.86241483455523849</v>
      </c>
      <c r="P153">
        <f t="shared" si="31"/>
        <v>3.0957455426687375E-2</v>
      </c>
      <c r="Q153" s="4">
        <f t="shared" si="32"/>
        <v>0.35306379854357972</v>
      </c>
      <c r="R153" s="4">
        <f t="shared" si="33"/>
        <v>0.86033533811694363</v>
      </c>
      <c r="S153" t="b">
        <f t="shared" si="34"/>
        <v>0</v>
      </c>
      <c r="T153" t="b">
        <f t="shared" si="35"/>
        <v>0</v>
      </c>
      <c r="U153" t="b">
        <f t="shared" si="36"/>
        <v>0</v>
      </c>
    </row>
    <row r="154" spans="1:21" x14ac:dyDescent="0.25">
      <c r="A154">
        <v>251</v>
      </c>
      <c r="B154" t="s">
        <v>483</v>
      </c>
      <c r="C154" t="s">
        <v>656</v>
      </c>
      <c r="D154" t="s">
        <v>257</v>
      </c>
      <c r="F154" s="6">
        <f t="shared" si="25"/>
        <v>2.3000000000000003</v>
      </c>
      <c r="G154">
        <v>0.1</v>
      </c>
      <c r="H154">
        <f t="shared" si="26"/>
        <v>0.23361633313119151</v>
      </c>
      <c r="I154">
        <v>2</v>
      </c>
      <c r="J154">
        <v>0.1</v>
      </c>
      <c r="K154">
        <f t="shared" si="27"/>
        <v>0.22189353555071697</v>
      </c>
      <c r="L154">
        <v>0.1</v>
      </c>
      <c r="M154" s="7">
        <f t="shared" si="28"/>
        <v>8.561045253958607</v>
      </c>
      <c r="N154" s="7">
        <f t="shared" si="29"/>
        <v>-2.2189353555071696</v>
      </c>
      <c r="O154">
        <f t="shared" si="30"/>
        <v>0.86241483455523849</v>
      </c>
      <c r="P154">
        <f t="shared" si="31"/>
        <v>3.0957455426687375E-2</v>
      </c>
      <c r="Q154" s="4">
        <f t="shared" si="32"/>
        <v>0.35306379854357972</v>
      </c>
      <c r="R154" s="4">
        <f t="shared" si="33"/>
        <v>0.86033533811694363</v>
      </c>
      <c r="S154" t="b">
        <f t="shared" si="34"/>
        <v>0</v>
      </c>
      <c r="T154" t="b">
        <f t="shared" si="35"/>
        <v>0</v>
      </c>
      <c r="U154" t="b">
        <f t="shared" si="36"/>
        <v>0</v>
      </c>
    </row>
    <row r="155" spans="1:21" x14ac:dyDescent="0.25">
      <c r="A155">
        <v>121</v>
      </c>
      <c r="B155" t="s">
        <v>284</v>
      </c>
      <c r="C155" t="s">
        <v>657</v>
      </c>
      <c r="D155" t="s">
        <v>286</v>
      </c>
      <c r="F155" s="6">
        <f t="shared" si="25"/>
        <v>10.1</v>
      </c>
      <c r="G155">
        <v>4</v>
      </c>
      <c r="H155">
        <f t="shared" si="26"/>
        <v>9.3446533252476591</v>
      </c>
      <c r="I155">
        <v>5</v>
      </c>
      <c r="J155">
        <v>1</v>
      </c>
      <c r="K155">
        <f t="shared" si="27"/>
        <v>2.2189353555071696</v>
      </c>
      <c r="L155">
        <v>0.1</v>
      </c>
      <c r="M155" s="7">
        <f t="shared" si="28"/>
        <v>-1.8689306650495319</v>
      </c>
      <c r="N155" s="7">
        <f t="shared" si="29"/>
        <v>-22.189353555071694</v>
      </c>
      <c r="O155">
        <f t="shared" si="30"/>
        <v>0.83801294458680786</v>
      </c>
      <c r="P155">
        <f t="shared" si="31"/>
        <v>1.7427786831976846</v>
      </c>
      <c r="Q155" s="4">
        <f t="shared" si="32"/>
        <v>0.35996568870275036</v>
      </c>
      <c r="R155" s="4">
        <f t="shared" si="33"/>
        <v>0.18678713402143932</v>
      </c>
      <c r="S155" t="b">
        <f t="shared" si="34"/>
        <v>0</v>
      </c>
      <c r="T155" t="b">
        <f t="shared" si="35"/>
        <v>0</v>
      </c>
      <c r="U155" t="b">
        <f t="shared" si="36"/>
        <v>0</v>
      </c>
    </row>
    <row r="156" spans="1:21" x14ac:dyDescent="0.25">
      <c r="A156">
        <v>101</v>
      </c>
      <c r="B156" t="s">
        <v>241</v>
      </c>
      <c r="C156" t="s">
        <v>658</v>
      </c>
      <c r="D156" t="s">
        <v>48</v>
      </c>
      <c r="F156" s="6">
        <f t="shared" si="25"/>
        <v>17</v>
      </c>
      <c r="G156">
        <v>2</v>
      </c>
      <c r="H156">
        <f t="shared" si="26"/>
        <v>4.6723266626238296</v>
      </c>
      <c r="I156">
        <v>2</v>
      </c>
      <c r="J156">
        <v>9</v>
      </c>
      <c r="K156">
        <f t="shared" si="27"/>
        <v>19.970418199564527</v>
      </c>
      <c r="L156">
        <v>4</v>
      </c>
      <c r="M156" s="7">
        <f t="shared" si="28"/>
        <v>-2.3361633313119148</v>
      </c>
      <c r="N156" s="7">
        <f t="shared" si="29"/>
        <v>-4.9926045498911318</v>
      </c>
      <c r="O156">
        <f t="shared" si="30"/>
        <v>0.69997213783790357</v>
      </c>
      <c r="P156">
        <f t="shared" si="31"/>
        <v>7.9977217506093439</v>
      </c>
      <c r="Q156" s="4">
        <f t="shared" si="32"/>
        <v>0.40279305649441738</v>
      </c>
      <c r="R156" s="4">
        <f t="shared" si="33"/>
        <v>4.6836243222701602E-3</v>
      </c>
      <c r="S156" t="b">
        <f t="shared" si="34"/>
        <v>0</v>
      </c>
      <c r="T156" t="b">
        <f t="shared" si="35"/>
        <v>0</v>
      </c>
      <c r="U156" t="b">
        <f t="shared" si="36"/>
        <v>0</v>
      </c>
    </row>
    <row r="157" spans="1:21" x14ac:dyDescent="0.25">
      <c r="A157">
        <v>130</v>
      </c>
      <c r="B157" t="s">
        <v>305</v>
      </c>
      <c r="C157" t="s">
        <v>659</v>
      </c>
      <c r="D157" t="s">
        <v>283</v>
      </c>
      <c r="F157" s="6">
        <f t="shared" si="25"/>
        <v>10</v>
      </c>
      <c r="G157">
        <v>2</v>
      </c>
      <c r="H157">
        <f t="shared" si="26"/>
        <v>4.6723266626238296</v>
      </c>
      <c r="I157">
        <v>2</v>
      </c>
      <c r="J157">
        <v>5</v>
      </c>
      <c r="K157">
        <f t="shared" si="27"/>
        <v>11.094676777535849</v>
      </c>
      <c r="L157">
        <v>1</v>
      </c>
      <c r="M157" s="7">
        <f t="shared" si="28"/>
        <v>-2.3361633313119148</v>
      </c>
      <c r="N157" s="7">
        <f t="shared" si="29"/>
        <v>-11.094676777535849</v>
      </c>
      <c r="O157">
        <f t="shared" si="30"/>
        <v>0.69997213783790357</v>
      </c>
      <c r="P157">
        <f t="shared" si="31"/>
        <v>7.0385498093964998</v>
      </c>
      <c r="Q157" s="4">
        <f t="shared" si="32"/>
        <v>0.40279305649441738</v>
      </c>
      <c r="R157" s="4">
        <f t="shared" si="33"/>
        <v>7.9773598718416733E-3</v>
      </c>
      <c r="S157" t="b">
        <f t="shared" si="34"/>
        <v>0</v>
      </c>
      <c r="T157" t="b">
        <f t="shared" si="35"/>
        <v>0</v>
      </c>
      <c r="U157" t="b">
        <f t="shared" si="36"/>
        <v>0</v>
      </c>
    </row>
    <row r="158" spans="1:21" x14ac:dyDescent="0.25">
      <c r="A158">
        <v>128</v>
      </c>
      <c r="B158" t="s">
        <v>301</v>
      </c>
      <c r="C158" t="s">
        <v>660</v>
      </c>
      <c r="D158" t="s">
        <v>211</v>
      </c>
      <c r="F158" s="6">
        <f t="shared" si="25"/>
        <v>9</v>
      </c>
      <c r="G158">
        <v>2</v>
      </c>
      <c r="H158">
        <f t="shared" si="26"/>
        <v>4.6723266626238296</v>
      </c>
      <c r="I158">
        <v>2</v>
      </c>
      <c r="J158">
        <v>1</v>
      </c>
      <c r="K158">
        <f t="shared" si="27"/>
        <v>2.2189353555071696</v>
      </c>
      <c r="L158">
        <v>4</v>
      </c>
      <c r="M158" s="7">
        <f t="shared" si="28"/>
        <v>-2.3361633313119148</v>
      </c>
      <c r="N158" s="7">
        <f t="shared" si="29"/>
        <v>1.8026663057454158</v>
      </c>
      <c r="O158">
        <f t="shared" si="30"/>
        <v>0.69997213783790357</v>
      </c>
      <c r="P158">
        <f t="shared" si="31"/>
        <v>0.31059618800645694</v>
      </c>
      <c r="Q158" s="4">
        <f t="shared" si="32"/>
        <v>0.40279305649441738</v>
      </c>
      <c r="R158" s="4">
        <f t="shared" si="33"/>
        <v>0.57731457082168458</v>
      </c>
      <c r="S158" t="b">
        <f t="shared" si="34"/>
        <v>0</v>
      </c>
      <c r="T158" t="b">
        <f t="shared" si="35"/>
        <v>0</v>
      </c>
      <c r="U158" t="b">
        <f t="shared" si="36"/>
        <v>0</v>
      </c>
    </row>
    <row r="159" spans="1:21" x14ac:dyDescent="0.25">
      <c r="A159">
        <v>142</v>
      </c>
      <c r="B159" t="s">
        <v>334</v>
      </c>
      <c r="C159" t="s">
        <v>661</v>
      </c>
      <c r="D159" t="s">
        <v>286</v>
      </c>
      <c r="F159" s="6">
        <f t="shared" si="25"/>
        <v>9</v>
      </c>
      <c r="G159">
        <v>2</v>
      </c>
      <c r="H159">
        <f t="shared" si="26"/>
        <v>4.6723266626238296</v>
      </c>
      <c r="I159">
        <v>2</v>
      </c>
      <c r="J159">
        <v>3</v>
      </c>
      <c r="K159">
        <f t="shared" si="27"/>
        <v>6.6568060665215087</v>
      </c>
      <c r="L159">
        <v>2</v>
      </c>
      <c r="M159" s="7">
        <f t="shared" si="28"/>
        <v>-2.3361633313119148</v>
      </c>
      <c r="N159" s="7">
        <f t="shared" si="29"/>
        <v>-3.3284030332607544</v>
      </c>
      <c r="O159">
        <f t="shared" si="30"/>
        <v>0.69997213783790357</v>
      </c>
      <c r="P159">
        <f t="shared" si="31"/>
        <v>1.774562643666286</v>
      </c>
      <c r="Q159" s="4">
        <f t="shared" si="32"/>
        <v>0.40279305649441738</v>
      </c>
      <c r="R159" s="4">
        <f t="shared" si="33"/>
        <v>0.18281842246050586</v>
      </c>
      <c r="S159" t="b">
        <f t="shared" si="34"/>
        <v>0</v>
      </c>
      <c r="T159" t="b">
        <f t="shared" si="35"/>
        <v>0</v>
      </c>
      <c r="U159" t="b">
        <f t="shared" si="36"/>
        <v>0</v>
      </c>
    </row>
    <row r="160" spans="1:21" x14ac:dyDescent="0.25">
      <c r="A160">
        <v>153</v>
      </c>
      <c r="B160" t="s">
        <v>361</v>
      </c>
      <c r="C160" t="s">
        <v>662</v>
      </c>
      <c r="D160" t="s">
        <v>51</v>
      </c>
      <c r="F160" s="6">
        <f t="shared" si="25"/>
        <v>8</v>
      </c>
      <c r="G160">
        <v>2</v>
      </c>
      <c r="H160">
        <f t="shared" si="26"/>
        <v>4.6723266626238296</v>
      </c>
      <c r="I160">
        <v>2</v>
      </c>
      <c r="J160">
        <v>3</v>
      </c>
      <c r="K160">
        <f t="shared" si="27"/>
        <v>6.6568060665215087</v>
      </c>
      <c r="L160">
        <v>1</v>
      </c>
      <c r="M160" s="7">
        <f t="shared" si="28"/>
        <v>-2.3361633313119148</v>
      </c>
      <c r="N160" s="7">
        <f t="shared" si="29"/>
        <v>-6.6568060665215087</v>
      </c>
      <c r="O160">
        <f t="shared" si="30"/>
        <v>0.69997213783790357</v>
      </c>
      <c r="P160">
        <f t="shared" si="31"/>
        <v>3.2630368114914745</v>
      </c>
      <c r="Q160" s="4">
        <f t="shared" si="32"/>
        <v>0.40279305649441738</v>
      </c>
      <c r="R160" s="4">
        <f t="shared" si="33"/>
        <v>7.0857789022007706E-2</v>
      </c>
      <c r="S160" t="b">
        <f t="shared" si="34"/>
        <v>0</v>
      </c>
      <c r="T160" t="b">
        <f t="shared" si="35"/>
        <v>0</v>
      </c>
      <c r="U160" t="b">
        <f t="shared" si="36"/>
        <v>0</v>
      </c>
    </row>
    <row r="161" spans="1:21" x14ac:dyDescent="0.25">
      <c r="A161">
        <v>157</v>
      </c>
      <c r="B161" t="s">
        <v>370</v>
      </c>
      <c r="C161" t="s">
        <v>663</v>
      </c>
      <c r="D161" t="s">
        <v>66</v>
      </c>
      <c r="F161" s="6">
        <f t="shared" si="25"/>
        <v>8</v>
      </c>
      <c r="G161">
        <v>2</v>
      </c>
      <c r="H161">
        <f t="shared" si="26"/>
        <v>4.6723266626238296</v>
      </c>
      <c r="I161">
        <v>2</v>
      </c>
      <c r="J161">
        <v>2</v>
      </c>
      <c r="K161">
        <f t="shared" si="27"/>
        <v>4.4378707110143392</v>
      </c>
      <c r="L161">
        <v>2</v>
      </c>
      <c r="M161" s="7">
        <f t="shared" si="28"/>
        <v>-2.3361633313119148</v>
      </c>
      <c r="N161" s="7">
        <f t="shared" si="29"/>
        <v>-2.2189353555071696</v>
      </c>
      <c r="O161">
        <f t="shared" si="30"/>
        <v>0.69997213783790357</v>
      </c>
      <c r="P161">
        <f t="shared" si="31"/>
        <v>0.61974324932089075</v>
      </c>
      <c r="Q161" s="4">
        <f t="shared" si="32"/>
        <v>0.40279305649441738</v>
      </c>
      <c r="R161" s="4">
        <f t="shared" si="33"/>
        <v>0.43114271210548943</v>
      </c>
      <c r="S161" t="b">
        <f t="shared" si="34"/>
        <v>0</v>
      </c>
      <c r="T161" t="b">
        <f t="shared" si="35"/>
        <v>0</v>
      </c>
      <c r="U161" t="b">
        <f t="shared" si="36"/>
        <v>0</v>
      </c>
    </row>
    <row r="162" spans="1:21" x14ac:dyDescent="0.25">
      <c r="A162">
        <v>169</v>
      </c>
      <c r="B162" t="s">
        <v>385</v>
      </c>
      <c r="C162" t="s">
        <v>664</v>
      </c>
      <c r="D162" t="s">
        <v>153</v>
      </c>
      <c r="F162" s="6">
        <f t="shared" si="25"/>
        <v>6.1</v>
      </c>
      <c r="G162">
        <v>2</v>
      </c>
      <c r="H162">
        <f t="shared" si="26"/>
        <v>4.6723266626238296</v>
      </c>
      <c r="I162">
        <v>2</v>
      </c>
      <c r="J162">
        <v>0.1</v>
      </c>
      <c r="K162">
        <f t="shared" si="27"/>
        <v>0.22189353555071697</v>
      </c>
      <c r="L162">
        <v>2</v>
      </c>
      <c r="M162" s="7">
        <f t="shared" si="28"/>
        <v>-2.3361633313119148</v>
      </c>
      <c r="N162" s="7">
        <f t="shared" si="29"/>
        <v>9.0133315287270772</v>
      </c>
      <c r="O162">
        <f t="shared" si="30"/>
        <v>0.69997213783790357</v>
      </c>
      <c r="P162">
        <f t="shared" si="31"/>
        <v>0.91817010549129918</v>
      </c>
      <c r="Q162" s="4">
        <f t="shared" si="32"/>
        <v>0.40279305649441738</v>
      </c>
      <c r="R162" s="4">
        <f t="shared" si="33"/>
        <v>0.33795590195376035</v>
      </c>
      <c r="S162" t="b">
        <f t="shared" si="34"/>
        <v>0</v>
      </c>
      <c r="T162" t="b">
        <f t="shared" si="35"/>
        <v>0</v>
      </c>
      <c r="U162" t="b">
        <f t="shared" si="36"/>
        <v>0</v>
      </c>
    </row>
    <row r="163" spans="1:21" x14ac:dyDescent="0.25">
      <c r="A163">
        <v>19</v>
      </c>
      <c r="B163" t="s">
        <v>49</v>
      </c>
      <c r="C163" t="s">
        <v>665</v>
      </c>
      <c r="D163" t="s">
        <v>51</v>
      </c>
      <c r="E163" t="b">
        <v>1</v>
      </c>
      <c r="F163" s="6">
        <f t="shared" si="25"/>
        <v>163</v>
      </c>
      <c r="G163">
        <v>43</v>
      </c>
      <c r="H163">
        <f t="shared" si="26"/>
        <v>100.45502324641234</v>
      </c>
      <c r="I163">
        <v>86</v>
      </c>
      <c r="J163">
        <v>6</v>
      </c>
      <c r="K163">
        <f t="shared" si="27"/>
        <v>13.313612133043017</v>
      </c>
      <c r="L163">
        <v>28</v>
      </c>
      <c r="M163" s="7">
        <f t="shared" si="28"/>
        <v>-1.1680816656559574</v>
      </c>
      <c r="N163" s="7">
        <f t="shared" si="29"/>
        <v>2.1031106900363183</v>
      </c>
      <c r="O163">
        <f t="shared" si="30"/>
        <v>0.69811843091156334</v>
      </c>
      <c r="P163">
        <f t="shared" si="31"/>
        <v>3.1967948840465397</v>
      </c>
      <c r="Q163" s="4">
        <f t="shared" si="32"/>
        <v>0.40341665186717451</v>
      </c>
      <c r="R163" s="4">
        <f t="shared" si="33"/>
        <v>7.3782735740425043E-2</v>
      </c>
      <c r="S163" t="b">
        <f t="shared" si="34"/>
        <v>0</v>
      </c>
      <c r="T163" t="b">
        <f t="shared" si="35"/>
        <v>0</v>
      </c>
      <c r="U163" t="b">
        <f t="shared" si="36"/>
        <v>0</v>
      </c>
    </row>
    <row r="164" spans="1:21" x14ac:dyDescent="0.25">
      <c r="A164">
        <v>51</v>
      </c>
      <c r="B164" t="s">
        <v>131</v>
      </c>
      <c r="C164" t="s">
        <v>131</v>
      </c>
      <c r="D164" t="s">
        <v>132</v>
      </c>
      <c r="F164" s="6">
        <f t="shared" si="25"/>
        <v>38</v>
      </c>
      <c r="G164">
        <v>9</v>
      </c>
      <c r="H164">
        <f t="shared" si="26"/>
        <v>21.025469981807234</v>
      </c>
      <c r="I164">
        <v>15</v>
      </c>
      <c r="J164">
        <v>7</v>
      </c>
      <c r="K164">
        <f t="shared" si="27"/>
        <v>15.53254748855019</v>
      </c>
      <c r="L164">
        <v>7</v>
      </c>
      <c r="M164" s="7">
        <f t="shared" si="28"/>
        <v>-1.401697998787149</v>
      </c>
      <c r="N164" s="7">
        <f t="shared" si="29"/>
        <v>-2.21893535550717</v>
      </c>
      <c r="O164">
        <f t="shared" si="30"/>
        <v>0.62424926285166293</v>
      </c>
      <c r="P164">
        <f t="shared" si="31"/>
        <v>2.1745933790807612</v>
      </c>
      <c r="Q164" s="4">
        <f t="shared" si="32"/>
        <v>0.42947260239705487</v>
      </c>
      <c r="R164" s="4">
        <f t="shared" si="33"/>
        <v>0.14030659600548448</v>
      </c>
      <c r="S164" t="b">
        <f t="shared" si="34"/>
        <v>0</v>
      </c>
      <c r="T164" t="b">
        <f t="shared" si="35"/>
        <v>0</v>
      </c>
      <c r="U164" t="b">
        <f t="shared" si="36"/>
        <v>0</v>
      </c>
    </row>
    <row r="165" spans="1:21" x14ac:dyDescent="0.25">
      <c r="A165">
        <v>143</v>
      </c>
      <c r="B165" t="s">
        <v>336</v>
      </c>
      <c r="C165" t="s">
        <v>666</v>
      </c>
      <c r="D165" t="s">
        <v>338</v>
      </c>
      <c r="F165" s="6">
        <f t="shared" si="25"/>
        <v>9.1</v>
      </c>
      <c r="G165">
        <v>1</v>
      </c>
      <c r="H165">
        <f t="shared" si="26"/>
        <v>2.3361633313119148</v>
      </c>
      <c r="I165">
        <v>5</v>
      </c>
      <c r="J165">
        <v>0.1</v>
      </c>
      <c r="K165">
        <f t="shared" si="27"/>
        <v>0.22189353555071697</v>
      </c>
      <c r="L165">
        <v>3</v>
      </c>
      <c r="M165" s="7">
        <f t="shared" si="28"/>
        <v>2.1402613134896522</v>
      </c>
      <c r="N165" s="7">
        <f t="shared" si="29"/>
        <v>13.519997293090617</v>
      </c>
      <c r="O165">
        <f t="shared" si="30"/>
        <v>0.56663716124603525</v>
      </c>
      <c r="P165">
        <f t="shared" si="31"/>
        <v>1.5832244761113543</v>
      </c>
      <c r="Q165" s="4">
        <f t="shared" si="32"/>
        <v>0.45159832187765525</v>
      </c>
      <c r="R165" s="4">
        <f t="shared" si="33"/>
        <v>0.20829684446771665</v>
      </c>
      <c r="S165" t="b">
        <f t="shared" si="34"/>
        <v>0</v>
      </c>
      <c r="T165" t="b">
        <f t="shared" si="35"/>
        <v>0</v>
      </c>
      <c r="U165" t="b">
        <f t="shared" si="36"/>
        <v>0</v>
      </c>
    </row>
    <row r="166" spans="1:21" x14ac:dyDescent="0.25">
      <c r="A166">
        <v>149</v>
      </c>
      <c r="B166" t="s">
        <v>352</v>
      </c>
      <c r="C166" t="s">
        <v>667</v>
      </c>
      <c r="D166" t="s">
        <v>153</v>
      </c>
      <c r="F166" s="6">
        <f t="shared" si="25"/>
        <v>8.1</v>
      </c>
      <c r="G166">
        <v>1</v>
      </c>
      <c r="H166">
        <f t="shared" si="26"/>
        <v>2.3361633313119148</v>
      </c>
      <c r="I166">
        <v>5</v>
      </c>
      <c r="J166">
        <v>2</v>
      </c>
      <c r="K166">
        <f t="shared" si="27"/>
        <v>4.4378707110143392</v>
      </c>
      <c r="L166">
        <v>0.1</v>
      </c>
      <c r="M166" s="7">
        <f t="shared" si="28"/>
        <v>2.1402613134896522</v>
      </c>
      <c r="N166" s="7">
        <f t="shared" si="29"/>
        <v>-44.378707110143388</v>
      </c>
      <c r="O166">
        <f t="shared" si="30"/>
        <v>0.56663716124603525</v>
      </c>
      <c r="P166">
        <f t="shared" si="31"/>
        <v>3.9485214964079205</v>
      </c>
      <c r="Q166" s="4">
        <f t="shared" si="32"/>
        <v>0.45159832187765525</v>
      </c>
      <c r="R166" s="4">
        <f t="shared" si="33"/>
        <v>4.69125683982929E-2</v>
      </c>
      <c r="S166" t="b">
        <f t="shared" si="34"/>
        <v>0</v>
      </c>
      <c r="T166" t="b">
        <f t="shared" si="35"/>
        <v>0</v>
      </c>
      <c r="U166" t="b">
        <f t="shared" si="36"/>
        <v>0</v>
      </c>
    </row>
    <row r="167" spans="1:21" x14ac:dyDescent="0.25">
      <c r="A167">
        <v>56</v>
      </c>
      <c r="B167" t="s">
        <v>141</v>
      </c>
      <c r="C167" t="s">
        <v>668</v>
      </c>
      <c r="D167" t="s">
        <v>143</v>
      </c>
      <c r="F167" s="6">
        <f t="shared" si="25"/>
        <v>33</v>
      </c>
      <c r="G167">
        <v>4</v>
      </c>
      <c r="H167">
        <f t="shared" si="26"/>
        <v>9.3446533252476591</v>
      </c>
      <c r="I167">
        <v>14</v>
      </c>
      <c r="J167">
        <v>4</v>
      </c>
      <c r="K167">
        <f t="shared" si="27"/>
        <v>8.8757414220286783</v>
      </c>
      <c r="L167">
        <v>11</v>
      </c>
      <c r="M167" s="7">
        <f t="shared" si="28"/>
        <v>1.4981829194427565</v>
      </c>
      <c r="N167" s="7">
        <f t="shared" si="29"/>
        <v>1.2393330851999733</v>
      </c>
      <c r="O167">
        <f t="shared" si="30"/>
        <v>0.54774946847464889</v>
      </c>
      <c r="P167">
        <f t="shared" si="31"/>
        <v>0.13993566637509502</v>
      </c>
      <c r="Q167" s="4">
        <f t="shared" si="32"/>
        <v>0.45923872089012463</v>
      </c>
      <c r="R167" s="4">
        <f t="shared" si="33"/>
        <v>0.70834497698702426</v>
      </c>
      <c r="S167" t="b">
        <f t="shared" si="34"/>
        <v>0</v>
      </c>
      <c r="T167" t="b">
        <f t="shared" si="35"/>
        <v>0</v>
      </c>
      <c r="U167" t="b">
        <f t="shared" si="36"/>
        <v>0</v>
      </c>
    </row>
    <row r="168" spans="1:21" x14ac:dyDescent="0.25">
      <c r="A168">
        <v>43</v>
      </c>
      <c r="B168" t="s">
        <v>111</v>
      </c>
      <c r="C168" t="s">
        <v>669</v>
      </c>
      <c r="D168" t="s">
        <v>51</v>
      </c>
      <c r="E168" t="b">
        <v>1</v>
      </c>
      <c r="F168" s="6">
        <f t="shared" si="25"/>
        <v>105</v>
      </c>
      <c r="G168">
        <v>22</v>
      </c>
      <c r="H168">
        <f t="shared" si="26"/>
        <v>51.395593288862123</v>
      </c>
      <c r="I168">
        <v>61</v>
      </c>
      <c r="J168">
        <v>3</v>
      </c>
      <c r="K168">
        <f t="shared" si="27"/>
        <v>6.6568060665215087</v>
      </c>
      <c r="L168">
        <v>19</v>
      </c>
      <c r="M168" s="7">
        <f t="shared" si="28"/>
        <v>1.1868721829351707</v>
      </c>
      <c r="N168" s="7">
        <f t="shared" si="29"/>
        <v>2.8542216507635749</v>
      </c>
      <c r="O168">
        <f t="shared" si="30"/>
        <v>0.49518819543300197</v>
      </c>
      <c r="P168">
        <f t="shared" si="31"/>
        <v>3.641760119528044</v>
      </c>
      <c r="Q168" s="4">
        <f t="shared" si="32"/>
        <v>0.48162205214888132</v>
      </c>
      <c r="R168" s="4">
        <f t="shared" si="33"/>
        <v>5.6347334856924863E-2</v>
      </c>
      <c r="S168" t="b">
        <f t="shared" si="34"/>
        <v>0</v>
      </c>
      <c r="T168" t="b">
        <f t="shared" si="35"/>
        <v>0</v>
      </c>
      <c r="U168" t="b">
        <f t="shared" si="36"/>
        <v>0</v>
      </c>
    </row>
    <row r="169" spans="1:21" x14ac:dyDescent="0.25">
      <c r="A169">
        <v>34</v>
      </c>
      <c r="B169" t="s">
        <v>88</v>
      </c>
      <c r="C169" t="s">
        <v>670</v>
      </c>
      <c r="D169" t="s">
        <v>90</v>
      </c>
      <c r="F169" s="6">
        <f t="shared" si="25"/>
        <v>61</v>
      </c>
      <c r="G169">
        <v>13</v>
      </c>
      <c r="H169">
        <f t="shared" si="26"/>
        <v>30.370123307054897</v>
      </c>
      <c r="I169">
        <v>24</v>
      </c>
      <c r="J169">
        <v>10</v>
      </c>
      <c r="K169">
        <f t="shared" si="27"/>
        <v>22.189353555071698</v>
      </c>
      <c r="L169">
        <v>14</v>
      </c>
      <c r="M169" s="7">
        <f t="shared" si="28"/>
        <v>-1.2654218044606207</v>
      </c>
      <c r="N169" s="7">
        <f t="shared" si="29"/>
        <v>-1.5849538253622641</v>
      </c>
      <c r="O169">
        <f t="shared" si="30"/>
        <v>0.45918478103703819</v>
      </c>
      <c r="P169">
        <f t="shared" si="31"/>
        <v>1.2034769587335177</v>
      </c>
      <c r="Q169" s="4">
        <f t="shared" si="32"/>
        <v>0.49800521344138959</v>
      </c>
      <c r="R169" s="4">
        <f t="shared" si="33"/>
        <v>0.2726278521129249</v>
      </c>
      <c r="S169" t="b">
        <f t="shared" si="34"/>
        <v>0</v>
      </c>
      <c r="T169" t="b">
        <f t="shared" si="35"/>
        <v>0</v>
      </c>
      <c r="U169" t="b">
        <f t="shared" si="36"/>
        <v>0</v>
      </c>
    </row>
    <row r="170" spans="1:21" x14ac:dyDescent="0.25">
      <c r="A170">
        <v>107</v>
      </c>
      <c r="B170" t="s">
        <v>253</v>
      </c>
      <c r="C170" t="s">
        <v>671</v>
      </c>
      <c r="D170" t="s">
        <v>125</v>
      </c>
      <c r="F170" s="6">
        <f t="shared" si="25"/>
        <v>16</v>
      </c>
      <c r="G170">
        <v>4</v>
      </c>
      <c r="H170">
        <f t="shared" si="26"/>
        <v>9.3446533252476591</v>
      </c>
      <c r="I170">
        <v>6</v>
      </c>
      <c r="J170">
        <v>3</v>
      </c>
      <c r="K170">
        <f t="shared" si="27"/>
        <v>6.6568060665215087</v>
      </c>
      <c r="L170">
        <v>3</v>
      </c>
      <c r="M170" s="7">
        <f t="shared" si="28"/>
        <v>-1.5574422208746099</v>
      </c>
      <c r="N170" s="7">
        <f t="shared" si="29"/>
        <v>-2.2189353555071696</v>
      </c>
      <c r="O170">
        <f t="shared" si="30"/>
        <v>0.45504496994544752</v>
      </c>
      <c r="P170">
        <f t="shared" si="31"/>
        <v>0.93008463925798424</v>
      </c>
      <c r="Q170" s="4">
        <f t="shared" si="32"/>
        <v>0.49994886409310324</v>
      </c>
      <c r="R170" s="4">
        <f t="shared" si="33"/>
        <v>0.33484093258747261</v>
      </c>
      <c r="S170" t="b">
        <f t="shared" si="34"/>
        <v>0</v>
      </c>
      <c r="T170" t="b">
        <f t="shared" si="35"/>
        <v>0</v>
      </c>
      <c r="U170" t="b">
        <f t="shared" si="36"/>
        <v>0</v>
      </c>
    </row>
    <row r="171" spans="1:21" x14ac:dyDescent="0.25">
      <c r="A171">
        <v>75</v>
      </c>
      <c r="B171" t="s">
        <v>183</v>
      </c>
      <c r="C171" t="s">
        <v>672</v>
      </c>
      <c r="D171" t="s">
        <v>143</v>
      </c>
      <c r="F171" s="6">
        <f t="shared" si="25"/>
        <v>24</v>
      </c>
      <c r="G171">
        <v>5</v>
      </c>
      <c r="H171">
        <f t="shared" si="26"/>
        <v>11.680816656559573</v>
      </c>
      <c r="I171">
        <v>8</v>
      </c>
      <c r="J171">
        <v>3</v>
      </c>
      <c r="K171">
        <f t="shared" si="27"/>
        <v>6.6568060665215087</v>
      </c>
      <c r="L171">
        <v>8</v>
      </c>
      <c r="M171" s="7">
        <f t="shared" si="28"/>
        <v>-1.4601020820699466</v>
      </c>
      <c r="N171" s="7">
        <f t="shared" si="29"/>
        <v>1.2017775371636104</v>
      </c>
      <c r="O171">
        <f t="shared" si="30"/>
        <v>0.42713288904633373</v>
      </c>
      <c r="P171">
        <f t="shared" si="31"/>
        <v>7.5907081161858514E-2</v>
      </c>
      <c r="Q171" s="4">
        <f t="shared" si="32"/>
        <v>0.51339915983652884</v>
      </c>
      <c r="R171" s="4">
        <f t="shared" si="33"/>
        <v>0.78292260243884804</v>
      </c>
      <c r="S171" t="b">
        <f t="shared" si="34"/>
        <v>0</v>
      </c>
      <c r="T171" t="b">
        <f t="shared" si="35"/>
        <v>0</v>
      </c>
      <c r="U171" t="b">
        <f t="shared" si="36"/>
        <v>0</v>
      </c>
    </row>
    <row r="172" spans="1:21" x14ac:dyDescent="0.25">
      <c r="A172">
        <v>49.2</v>
      </c>
      <c r="B172" t="s">
        <v>126</v>
      </c>
      <c r="C172" t="s">
        <v>673</v>
      </c>
      <c r="D172" t="s">
        <v>125</v>
      </c>
      <c r="E172" t="b">
        <v>1</v>
      </c>
      <c r="F172" s="6">
        <f t="shared" si="25"/>
        <v>32</v>
      </c>
      <c r="G172">
        <v>8</v>
      </c>
      <c r="H172">
        <f t="shared" si="26"/>
        <v>18.689306650495318</v>
      </c>
      <c r="I172">
        <v>14</v>
      </c>
      <c r="J172">
        <v>3</v>
      </c>
      <c r="K172">
        <f t="shared" si="27"/>
        <v>6.6568060665215087</v>
      </c>
      <c r="L172">
        <v>7</v>
      </c>
      <c r="M172" s="7">
        <f t="shared" si="28"/>
        <v>-1.3349504750353798</v>
      </c>
      <c r="N172" s="7">
        <f t="shared" si="29"/>
        <v>1.0515553450181592</v>
      </c>
      <c r="O172">
        <f t="shared" si="30"/>
        <v>0.41457589995115995</v>
      </c>
      <c r="P172">
        <f t="shared" si="31"/>
        <v>5.3546098351944238E-3</v>
      </c>
      <c r="Q172" s="4">
        <f t="shared" si="32"/>
        <v>0.51965604905430862</v>
      </c>
      <c r="R172" s="4">
        <f t="shared" si="33"/>
        <v>0.94166670132779084</v>
      </c>
      <c r="S172" t="b">
        <f t="shared" si="34"/>
        <v>0</v>
      </c>
      <c r="T172" t="b">
        <f t="shared" si="35"/>
        <v>0</v>
      </c>
      <c r="U172" t="b">
        <f t="shared" si="36"/>
        <v>0</v>
      </c>
    </row>
    <row r="173" spans="1:21" x14ac:dyDescent="0.25">
      <c r="A173">
        <v>62</v>
      </c>
      <c r="B173" t="s">
        <v>156</v>
      </c>
      <c r="C173" t="s">
        <v>674</v>
      </c>
      <c r="D173" t="s">
        <v>143</v>
      </c>
      <c r="F173" s="6">
        <f t="shared" si="25"/>
        <v>29</v>
      </c>
      <c r="G173">
        <v>5</v>
      </c>
      <c r="H173">
        <f t="shared" si="26"/>
        <v>11.680816656559573</v>
      </c>
      <c r="I173">
        <v>16</v>
      </c>
      <c r="J173">
        <v>2</v>
      </c>
      <c r="K173">
        <f t="shared" si="27"/>
        <v>4.4378707110143392</v>
      </c>
      <c r="L173">
        <v>6</v>
      </c>
      <c r="M173" s="7">
        <f t="shared" si="28"/>
        <v>1.3697672406333774</v>
      </c>
      <c r="N173" s="7">
        <f t="shared" si="29"/>
        <v>1.3519997293090618</v>
      </c>
      <c r="O173">
        <f t="shared" si="30"/>
        <v>0.39907649689121172</v>
      </c>
      <c r="P173">
        <f t="shared" si="31"/>
        <v>0.1433752431476023</v>
      </c>
      <c r="Q173" s="4">
        <f t="shared" si="32"/>
        <v>0.52756657805507545</v>
      </c>
      <c r="R173" s="4">
        <f t="shared" si="33"/>
        <v>0.70494835558253044</v>
      </c>
      <c r="S173" t="b">
        <f t="shared" si="34"/>
        <v>0</v>
      </c>
      <c r="T173" t="b">
        <f t="shared" si="35"/>
        <v>0</v>
      </c>
      <c r="U173" t="b">
        <f t="shared" si="36"/>
        <v>0</v>
      </c>
    </row>
    <row r="174" spans="1:21" x14ac:dyDescent="0.25">
      <c r="A174">
        <v>26</v>
      </c>
      <c r="B174" t="s">
        <v>67</v>
      </c>
      <c r="C174" t="s">
        <v>675</v>
      </c>
      <c r="D174" t="s">
        <v>69</v>
      </c>
      <c r="F174" s="6">
        <f t="shared" si="25"/>
        <v>84</v>
      </c>
      <c r="G174">
        <v>18</v>
      </c>
      <c r="H174">
        <f t="shared" si="26"/>
        <v>42.050939963614468</v>
      </c>
      <c r="I174">
        <v>35</v>
      </c>
      <c r="J174">
        <v>9</v>
      </c>
      <c r="K174">
        <f t="shared" si="27"/>
        <v>19.970418199564527</v>
      </c>
      <c r="L174">
        <v>22</v>
      </c>
      <c r="M174" s="7">
        <f t="shared" si="28"/>
        <v>-1.2014554275318419</v>
      </c>
      <c r="N174" s="7">
        <f t="shared" si="29"/>
        <v>1.101629409066643</v>
      </c>
      <c r="O174">
        <f t="shared" si="30"/>
        <v>0.396524881827645</v>
      </c>
      <c r="P174">
        <f t="shared" si="31"/>
        <v>6.1070815310813487E-2</v>
      </c>
      <c r="Q174" s="4">
        <f t="shared" si="32"/>
        <v>0.52888943192228488</v>
      </c>
      <c r="R174" s="4">
        <f t="shared" si="33"/>
        <v>0.80481140864884637</v>
      </c>
      <c r="S174" t="b">
        <f t="shared" si="34"/>
        <v>0</v>
      </c>
      <c r="T174" t="b">
        <f t="shared" si="35"/>
        <v>0</v>
      </c>
      <c r="U174" t="b">
        <f t="shared" si="36"/>
        <v>0</v>
      </c>
    </row>
    <row r="175" spans="1:21" x14ac:dyDescent="0.25">
      <c r="A175">
        <v>207</v>
      </c>
      <c r="B175" t="s">
        <v>432</v>
      </c>
      <c r="C175" t="s">
        <v>676</v>
      </c>
      <c r="D175" t="s">
        <v>433</v>
      </c>
      <c r="F175" s="6">
        <f t="shared" si="25"/>
        <v>4.0999999999999996</v>
      </c>
      <c r="G175">
        <v>1</v>
      </c>
      <c r="H175">
        <f t="shared" si="26"/>
        <v>2.3361633313119148</v>
      </c>
      <c r="I175">
        <v>1</v>
      </c>
      <c r="J175">
        <v>0.1</v>
      </c>
      <c r="K175">
        <f t="shared" si="27"/>
        <v>0.22189353555071697</v>
      </c>
      <c r="L175">
        <v>2</v>
      </c>
      <c r="M175" s="7">
        <f t="shared" si="28"/>
        <v>-2.3361633313119148</v>
      </c>
      <c r="N175" s="7">
        <f t="shared" si="29"/>
        <v>9.0133315287270772</v>
      </c>
      <c r="O175">
        <f t="shared" si="30"/>
        <v>0.34983150823973119</v>
      </c>
      <c r="P175">
        <f t="shared" si="31"/>
        <v>0.91817010549129918</v>
      </c>
      <c r="Q175" s="4">
        <f t="shared" si="32"/>
        <v>0.55420852466009651</v>
      </c>
      <c r="R175" s="4">
        <f t="shared" si="33"/>
        <v>0.33795590195376035</v>
      </c>
      <c r="S175" t="b">
        <f t="shared" si="34"/>
        <v>0</v>
      </c>
      <c r="T175" t="b">
        <f t="shared" si="35"/>
        <v>0</v>
      </c>
      <c r="U175" t="b">
        <f t="shared" si="36"/>
        <v>0</v>
      </c>
    </row>
    <row r="176" spans="1:21" x14ac:dyDescent="0.25">
      <c r="A176">
        <v>209</v>
      </c>
      <c r="B176" t="s">
        <v>435</v>
      </c>
      <c r="C176" t="s">
        <v>677</v>
      </c>
      <c r="D176" t="s">
        <v>100</v>
      </c>
      <c r="F176" s="6">
        <f t="shared" si="25"/>
        <v>4.0999999999999996</v>
      </c>
      <c r="G176">
        <v>1</v>
      </c>
      <c r="H176">
        <f t="shared" si="26"/>
        <v>2.3361633313119148</v>
      </c>
      <c r="I176">
        <v>1</v>
      </c>
      <c r="J176">
        <v>2</v>
      </c>
      <c r="K176">
        <f t="shared" si="27"/>
        <v>4.4378707110143392</v>
      </c>
      <c r="L176">
        <v>0.1</v>
      </c>
      <c r="M176" s="7">
        <f t="shared" si="28"/>
        <v>-2.3361633313119148</v>
      </c>
      <c r="N176" s="7">
        <f t="shared" si="29"/>
        <v>-44.378707110143388</v>
      </c>
      <c r="O176">
        <f t="shared" si="30"/>
        <v>0.34983150823973119</v>
      </c>
      <c r="P176">
        <f t="shared" si="31"/>
        <v>3.9485214964079205</v>
      </c>
      <c r="Q176" s="4">
        <f t="shared" si="32"/>
        <v>0.55420852466009651</v>
      </c>
      <c r="R176" s="4">
        <f t="shared" si="33"/>
        <v>4.69125683982929E-2</v>
      </c>
      <c r="S176" t="b">
        <f t="shared" si="34"/>
        <v>0</v>
      </c>
      <c r="T176" t="b">
        <f t="shared" si="35"/>
        <v>0</v>
      </c>
      <c r="U176" t="b">
        <f t="shared" si="36"/>
        <v>0</v>
      </c>
    </row>
    <row r="177" spans="1:21" x14ac:dyDescent="0.25">
      <c r="A177">
        <v>70</v>
      </c>
      <c r="B177" t="s">
        <v>171</v>
      </c>
      <c r="C177" t="s">
        <v>678</v>
      </c>
      <c r="D177" t="s">
        <v>51</v>
      </c>
      <c r="F177" s="6">
        <f t="shared" si="25"/>
        <v>26</v>
      </c>
      <c r="G177">
        <v>3</v>
      </c>
      <c r="H177">
        <f t="shared" si="26"/>
        <v>7.0084899939357452</v>
      </c>
      <c r="I177">
        <v>10</v>
      </c>
      <c r="J177">
        <v>2</v>
      </c>
      <c r="K177">
        <f t="shared" si="27"/>
        <v>4.4378707110143392</v>
      </c>
      <c r="L177">
        <v>11</v>
      </c>
      <c r="M177" s="7">
        <f t="shared" si="28"/>
        <v>1.4268408756597679</v>
      </c>
      <c r="N177" s="7">
        <f t="shared" si="29"/>
        <v>2.4786661703999466</v>
      </c>
      <c r="O177">
        <f t="shared" si="30"/>
        <v>0.31062583217862993</v>
      </c>
      <c r="P177">
        <f t="shared" si="31"/>
        <v>1.7028525772038847</v>
      </c>
      <c r="Q177" s="4">
        <f t="shared" si="32"/>
        <v>0.57729640342721522</v>
      </c>
      <c r="R177" s="4">
        <f t="shared" si="33"/>
        <v>0.19191534438202415</v>
      </c>
      <c r="S177" t="b">
        <f t="shared" si="34"/>
        <v>0</v>
      </c>
      <c r="T177" t="b">
        <f t="shared" si="35"/>
        <v>0</v>
      </c>
      <c r="U177" t="b">
        <f t="shared" si="36"/>
        <v>0</v>
      </c>
    </row>
    <row r="178" spans="1:21" x14ac:dyDescent="0.25">
      <c r="A178">
        <v>28</v>
      </c>
      <c r="B178" t="s">
        <v>73</v>
      </c>
      <c r="C178" t="s">
        <v>679</v>
      </c>
      <c r="D178" t="s">
        <v>75</v>
      </c>
      <c r="F178" s="6">
        <f t="shared" si="25"/>
        <v>77</v>
      </c>
      <c r="G178">
        <v>13</v>
      </c>
      <c r="H178">
        <f t="shared" si="26"/>
        <v>30.370123307054897</v>
      </c>
      <c r="I178">
        <v>36</v>
      </c>
      <c r="J178">
        <v>6</v>
      </c>
      <c r="K178">
        <f t="shared" si="27"/>
        <v>13.313612133043017</v>
      </c>
      <c r="L178">
        <v>22</v>
      </c>
      <c r="M178" s="7">
        <f t="shared" si="28"/>
        <v>1.185375496701961</v>
      </c>
      <c r="N178" s="7">
        <f t="shared" si="29"/>
        <v>1.6524441135999643</v>
      </c>
      <c r="O178">
        <f t="shared" si="30"/>
        <v>0.28620742331258953</v>
      </c>
      <c r="P178">
        <f t="shared" si="31"/>
        <v>1.3091365940053947</v>
      </c>
      <c r="Q178" s="4">
        <f t="shared" si="32"/>
        <v>0.59266121651538572</v>
      </c>
      <c r="R178" s="4">
        <f t="shared" si="33"/>
        <v>0.2525510392170297</v>
      </c>
      <c r="S178" t="b">
        <f t="shared" si="34"/>
        <v>0</v>
      </c>
      <c r="T178" t="b">
        <f t="shared" si="35"/>
        <v>0</v>
      </c>
      <c r="U178" t="b">
        <f t="shared" si="36"/>
        <v>0</v>
      </c>
    </row>
    <row r="179" spans="1:21" x14ac:dyDescent="0.25">
      <c r="A179">
        <v>180</v>
      </c>
      <c r="B179" t="s">
        <v>400</v>
      </c>
      <c r="C179" t="s">
        <v>680</v>
      </c>
      <c r="D179" t="s">
        <v>286</v>
      </c>
      <c r="F179" s="6">
        <f t="shared" si="25"/>
        <v>5.2</v>
      </c>
      <c r="G179">
        <v>0.1</v>
      </c>
      <c r="H179">
        <f t="shared" si="26"/>
        <v>0.23361633313119151</v>
      </c>
      <c r="I179">
        <v>1</v>
      </c>
      <c r="J179">
        <v>0.1</v>
      </c>
      <c r="K179">
        <f t="shared" si="27"/>
        <v>0.22189353555071697</v>
      </c>
      <c r="L179">
        <v>4</v>
      </c>
      <c r="M179" s="7">
        <f t="shared" si="28"/>
        <v>4.2805226269793035</v>
      </c>
      <c r="N179" s="7">
        <f t="shared" si="29"/>
        <v>18.026663057454154</v>
      </c>
      <c r="O179">
        <f t="shared" si="30"/>
        <v>0.28343858625157736</v>
      </c>
      <c r="P179">
        <f t="shared" si="31"/>
        <v>2.2712417275179178</v>
      </c>
      <c r="Q179" s="4">
        <f t="shared" si="32"/>
        <v>0.59445625169512029</v>
      </c>
      <c r="R179" s="4">
        <f t="shared" si="33"/>
        <v>0.13179426797894836</v>
      </c>
      <c r="S179" t="b">
        <f t="shared" si="34"/>
        <v>0</v>
      </c>
      <c r="T179" t="b">
        <f t="shared" si="35"/>
        <v>0</v>
      </c>
      <c r="U179" t="b">
        <f t="shared" si="36"/>
        <v>0</v>
      </c>
    </row>
    <row r="180" spans="1:21" x14ac:dyDescent="0.25">
      <c r="A180">
        <v>188</v>
      </c>
      <c r="B180" t="s">
        <v>409</v>
      </c>
      <c r="C180" t="s">
        <v>681</v>
      </c>
      <c r="D180" t="s">
        <v>211</v>
      </c>
      <c r="F180" s="6">
        <f t="shared" si="25"/>
        <v>5.0999999999999996</v>
      </c>
      <c r="G180">
        <v>0.1</v>
      </c>
      <c r="H180">
        <f t="shared" si="26"/>
        <v>0.23361633313119151</v>
      </c>
      <c r="I180">
        <v>1</v>
      </c>
      <c r="J180">
        <v>2</v>
      </c>
      <c r="K180">
        <f t="shared" si="27"/>
        <v>4.4378707110143392</v>
      </c>
      <c r="L180">
        <v>2</v>
      </c>
      <c r="M180" s="7">
        <f t="shared" si="28"/>
        <v>4.2805226269793035</v>
      </c>
      <c r="N180" s="7">
        <f t="shared" si="29"/>
        <v>-2.2189353555071696</v>
      </c>
      <c r="O180">
        <f t="shared" si="30"/>
        <v>0.28343858625157736</v>
      </c>
      <c r="P180">
        <f t="shared" si="31"/>
        <v>0.61974324932089075</v>
      </c>
      <c r="Q180" s="4">
        <f t="shared" si="32"/>
        <v>0.59445625169512029</v>
      </c>
      <c r="R180" s="4">
        <f t="shared" si="33"/>
        <v>0.43114271210548943</v>
      </c>
      <c r="S180" t="b">
        <f t="shared" si="34"/>
        <v>0</v>
      </c>
      <c r="T180" t="b">
        <f t="shared" si="35"/>
        <v>0</v>
      </c>
      <c r="U180" t="b">
        <f t="shared" si="36"/>
        <v>0</v>
      </c>
    </row>
    <row r="181" spans="1:21" x14ac:dyDescent="0.25">
      <c r="A181">
        <v>206</v>
      </c>
      <c r="B181" t="s">
        <v>430</v>
      </c>
      <c r="C181" t="s">
        <v>682</v>
      </c>
      <c r="D181" t="s">
        <v>431</v>
      </c>
      <c r="F181" s="6">
        <f t="shared" si="25"/>
        <v>4.2</v>
      </c>
      <c r="G181">
        <v>0.1</v>
      </c>
      <c r="H181">
        <f t="shared" si="26"/>
        <v>0.23361633313119151</v>
      </c>
      <c r="I181">
        <v>1</v>
      </c>
      <c r="J181">
        <v>0.1</v>
      </c>
      <c r="K181">
        <f t="shared" si="27"/>
        <v>0.22189353555071697</v>
      </c>
      <c r="L181">
        <v>3</v>
      </c>
      <c r="M181" s="7">
        <f t="shared" si="28"/>
        <v>4.2805226269793035</v>
      </c>
      <c r="N181" s="7">
        <f t="shared" si="29"/>
        <v>13.519997293090617</v>
      </c>
      <c r="O181">
        <f t="shared" si="30"/>
        <v>0.28343858625157736</v>
      </c>
      <c r="P181">
        <f t="shared" si="31"/>
        <v>1.5832244761113543</v>
      </c>
      <c r="Q181" s="4">
        <f t="shared" si="32"/>
        <v>0.59445625169512029</v>
      </c>
      <c r="R181" s="4">
        <f t="shared" si="33"/>
        <v>0.20829684446771665</v>
      </c>
      <c r="S181" t="b">
        <f t="shared" si="34"/>
        <v>0</v>
      </c>
      <c r="T181" t="b">
        <f t="shared" si="35"/>
        <v>0</v>
      </c>
      <c r="U181" t="b">
        <f t="shared" si="36"/>
        <v>0</v>
      </c>
    </row>
    <row r="182" spans="1:21" x14ac:dyDescent="0.25">
      <c r="A182">
        <v>204</v>
      </c>
      <c r="B182" t="s">
        <v>428</v>
      </c>
      <c r="C182" t="s">
        <v>683</v>
      </c>
      <c r="D182" t="s">
        <v>143</v>
      </c>
      <c r="F182" s="6">
        <f t="shared" si="25"/>
        <v>4.0999999999999996</v>
      </c>
      <c r="G182">
        <v>0.1</v>
      </c>
      <c r="H182">
        <f t="shared" si="26"/>
        <v>0.23361633313119151</v>
      </c>
      <c r="I182">
        <v>1</v>
      </c>
      <c r="J182">
        <v>2</v>
      </c>
      <c r="K182">
        <f t="shared" si="27"/>
        <v>4.4378707110143392</v>
      </c>
      <c r="L182">
        <v>1</v>
      </c>
      <c r="M182" s="7">
        <f t="shared" si="28"/>
        <v>4.2805226269793035</v>
      </c>
      <c r="N182" s="7">
        <f t="shared" si="29"/>
        <v>-4.4378707110143392</v>
      </c>
      <c r="O182">
        <f t="shared" si="30"/>
        <v>0.28343858625157736</v>
      </c>
      <c r="P182">
        <f t="shared" si="31"/>
        <v>1.6024074089946225</v>
      </c>
      <c r="Q182" s="4">
        <f t="shared" si="32"/>
        <v>0.59445625169512029</v>
      </c>
      <c r="R182" s="4">
        <f t="shared" si="33"/>
        <v>0.20556237919388573</v>
      </c>
      <c r="S182" t="b">
        <f t="shared" si="34"/>
        <v>0</v>
      </c>
      <c r="T182" t="b">
        <f t="shared" si="35"/>
        <v>0</v>
      </c>
      <c r="U182" t="b">
        <f t="shared" si="36"/>
        <v>0</v>
      </c>
    </row>
    <row r="183" spans="1:21" x14ac:dyDescent="0.25">
      <c r="A183">
        <v>219</v>
      </c>
      <c r="B183" t="s">
        <v>447</v>
      </c>
      <c r="C183" t="s">
        <v>684</v>
      </c>
      <c r="D183" t="s">
        <v>369</v>
      </c>
      <c r="F183" s="6">
        <f t="shared" si="25"/>
        <v>3.2</v>
      </c>
      <c r="G183">
        <v>0.1</v>
      </c>
      <c r="H183">
        <f t="shared" si="26"/>
        <v>0.23361633313119151</v>
      </c>
      <c r="I183">
        <v>1</v>
      </c>
      <c r="J183">
        <v>0.1</v>
      </c>
      <c r="K183">
        <f t="shared" si="27"/>
        <v>0.22189353555071697</v>
      </c>
      <c r="L183">
        <v>2</v>
      </c>
      <c r="M183" s="7">
        <f t="shared" si="28"/>
        <v>4.2805226269793035</v>
      </c>
      <c r="N183" s="7">
        <f t="shared" si="29"/>
        <v>9.0133315287270772</v>
      </c>
      <c r="O183">
        <f t="shared" si="30"/>
        <v>0.28343858625157736</v>
      </c>
      <c r="P183">
        <f t="shared" si="31"/>
        <v>0.91817010549129918</v>
      </c>
      <c r="Q183" s="4">
        <f t="shared" si="32"/>
        <v>0.59445625169512029</v>
      </c>
      <c r="R183" s="4">
        <f t="shared" si="33"/>
        <v>0.33795590195376035</v>
      </c>
      <c r="S183" t="b">
        <f t="shared" si="34"/>
        <v>0</v>
      </c>
      <c r="T183" t="b">
        <f t="shared" si="35"/>
        <v>0</v>
      </c>
      <c r="U183" t="b">
        <f t="shared" si="36"/>
        <v>0</v>
      </c>
    </row>
    <row r="184" spans="1:21" x14ac:dyDescent="0.25">
      <c r="A184">
        <v>225</v>
      </c>
      <c r="B184" t="s">
        <v>453</v>
      </c>
      <c r="C184" t="s">
        <v>685</v>
      </c>
      <c r="D184" t="s">
        <v>369</v>
      </c>
      <c r="F184" s="6">
        <f t="shared" si="25"/>
        <v>3.2</v>
      </c>
      <c r="G184">
        <v>0.1</v>
      </c>
      <c r="H184">
        <f t="shared" si="26"/>
        <v>0.23361633313119151</v>
      </c>
      <c r="I184">
        <v>1</v>
      </c>
      <c r="J184">
        <v>2</v>
      </c>
      <c r="K184">
        <f t="shared" si="27"/>
        <v>4.4378707110143392</v>
      </c>
      <c r="L184">
        <v>0.1</v>
      </c>
      <c r="M184" s="7">
        <f t="shared" si="28"/>
        <v>4.2805226269793035</v>
      </c>
      <c r="N184" s="7">
        <f t="shared" si="29"/>
        <v>-44.378707110143388</v>
      </c>
      <c r="O184">
        <f t="shared" si="30"/>
        <v>0.28343858625157736</v>
      </c>
      <c r="P184">
        <f t="shared" si="31"/>
        <v>3.9485214964079205</v>
      </c>
      <c r="Q184" s="4">
        <f t="shared" si="32"/>
        <v>0.59445625169512029</v>
      </c>
      <c r="R184" s="4">
        <f t="shared" si="33"/>
        <v>4.69125683982929E-2</v>
      </c>
      <c r="S184" t="b">
        <f t="shared" si="34"/>
        <v>0</v>
      </c>
      <c r="T184" t="b">
        <f t="shared" si="35"/>
        <v>0</v>
      </c>
      <c r="U184" t="b">
        <f t="shared" si="36"/>
        <v>0</v>
      </c>
    </row>
    <row r="185" spans="1:21" x14ac:dyDescent="0.25">
      <c r="A185">
        <v>227</v>
      </c>
      <c r="B185" t="s">
        <v>455</v>
      </c>
      <c r="C185" t="s">
        <v>686</v>
      </c>
      <c r="D185" t="s">
        <v>358</v>
      </c>
      <c r="F185" s="6">
        <f t="shared" si="25"/>
        <v>3.2</v>
      </c>
      <c r="G185">
        <v>0.1</v>
      </c>
      <c r="H185">
        <f t="shared" si="26"/>
        <v>0.23361633313119151</v>
      </c>
      <c r="I185">
        <v>1</v>
      </c>
      <c r="J185">
        <v>0.1</v>
      </c>
      <c r="K185">
        <f t="shared" si="27"/>
        <v>0.22189353555071697</v>
      </c>
      <c r="L185">
        <v>2</v>
      </c>
      <c r="M185" s="7">
        <f t="shared" si="28"/>
        <v>4.2805226269793035</v>
      </c>
      <c r="N185" s="7">
        <f t="shared" si="29"/>
        <v>9.0133315287270772</v>
      </c>
      <c r="O185">
        <f t="shared" si="30"/>
        <v>0.28343858625157736</v>
      </c>
      <c r="P185">
        <f t="shared" si="31"/>
        <v>0.91817010549129918</v>
      </c>
      <c r="Q185" s="4">
        <f t="shared" si="32"/>
        <v>0.59445625169512029</v>
      </c>
      <c r="R185" s="4">
        <f t="shared" si="33"/>
        <v>0.33795590195376035</v>
      </c>
      <c r="S185" t="b">
        <f t="shared" si="34"/>
        <v>0</v>
      </c>
      <c r="T185" t="b">
        <f t="shared" si="35"/>
        <v>0</v>
      </c>
      <c r="U185" t="b">
        <f t="shared" si="36"/>
        <v>0</v>
      </c>
    </row>
    <row r="186" spans="1:21" x14ac:dyDescent="0.25">
      <c r="A186">
        <v>140</v>
      </c>
      <c r="B186" t="s">
        <v>330</v>
      </c>
      <c r="C186" t="s">
        <v>687</v>
      </c>
      <c r="D186" t="s">
        <v>286</v>
      </c>
      <c r="F186" s="6">
        <f t="shared" si="25"/>
        <v>9.1999999999999993</v>
      </c>
      <c r="G186">
        <v>2</v>
      </c>
      <c r="H186">
        <f t="shared" si="26"/>
        <v>4.6723266626238296</v>
      </c>
      <c r="I186">
        <v>7</v>
      </c>
      <c r="J186">
        <v>0.1</v>
      </c>
      <c r="K186">
        <f t="shared" si="27"/>
        <v>0.22189353555071697</v>
      </c>
      <c r="L186">
        <v>0.1</v>
      </c>
      <c r="M186" s="7">
        <f t="shared" si="28"/>
        <v>1.4981829194427565</v>
      </c>
      <c r="N186" s="7">
        <f t="shared" si="29"/>
        <v>-2.2189353555071696</v>
      </c>
      <c r="O186">
        <f t="shared" si="30"/>
        <v>0.273403881379636</v>
      </c>
      <c r="P186">
        <f t="shared" si="31"/>
        <v>3.0957455426687375E-2</v>
      </c>
      <c r="Q186" s="4">
        <f t="shared" si="32"/>
        <v>0.60105750579146566</v>
      </c>
      <c r="R186" s="4">
        <f t="shared" si="33"/>
        <v>0.86033533811694363</v>
      </c>
      <c r="S186" t="b">
        <f t="shared" si="34"/>
        <v>0</v>
      </c>
      <c r="T186" t="b">
        <f t="shared" si="35"/>
        <v>0</v>
      </c>
      <c r="U186" t="b">
        <f t="shared" si="36"/>
        <v>0</v>
      </c>
    </row>
    <row r="187" spans="1:21" x14ac:dyDescent="0.25">
      <c r="A187">
        <v>132</v>
      </c>
      <c r="B187" t="s">
        <v>309</v>
      </c>
      <c r="C187" t="s">
        <v>688</v>
      </c>
      <c r="D187" t="s">
        <v>69</v>
      </c>
      <c r="F187" s="6">
        <f t="shared" si="25"/>
        <v>10</v>
      </c>
      <c r="G187">
        <v>1</v>
      </c>
      <c r="H187">
        <f t="shared" si="26"/>
        <v>2.3361633313119148</v>
      </c>
      <c r="I187">
        <v>4</v>
      </c>
      <c r="J187">
        <v>1</v>
      </c>
      <c r="K187">
        <f t="shared" si="27"/>
        <v>2.2189353555071696</v>
      </c>
      <c r="L187">
        <v>4</v>
      </c>
      <c r="M187" s="7">
        <f t="shared" si="28"/>
        <v>1.7122090507917216</v>
      </c>
      <c r="N187" s="7">
        <f t="shared" si="29"/>
        <v>1.8026663057454158</v>
      </c>
      <c r="O187">
        <f t="shared" si="30"/>
        <v>0.25634990827529691</v>
      </c>
      <c r="P187">
        <f t="shared" si="31"/>
        <v>0.31059618800645694</v>
      </c>
      <c r="Q187" s="4">
        <f t="shared" si="32"/>
        <v>0.61263898012007989</v>
      </c>
      <c r="R187" s="4">
        <f t="shared" si="33"/>
        <v>0.57731457082168458</v>
      </c>
      <c r="S187" t="b">
        <f t="shared" si="34"/>
        <v>0</v>
      </c>
      <c r="T187" t="b">
        <f t="shared" si="35"/>
        <v>0</v>
      </c>
      <c r="U187" t="b">
        <f t="shared" si="36"/>
        <v>0</v>
      </c>
    </row>
    <row r="188" spans="1:21" x14ac:dyDescent="0.25">
      <c r="A188">
        <v>190</v>
      </c>
      <c r="B188" t="s">
        <v>411</v>
      </c>
      <c r="C188" t="s">
        <v>689</v>
      </c>
      <c r="D188" t="s">
        <v>412</v>
      </c>
      <c r="F188" s="6">
        <f t="shared" si="25"/>
        <v>5.1999999999999993</v>
      </c>
      <c r="G188">
        <v>1</v>
      </c>
      <c r="H188">
        <f t="shared" si="26"/>
        <v>2.3361633313119148</v>
      </c>
      <c r="I188">
        <v>4</v>
      </c>
      <c r="J188">
        <v>0.1</v>
      </c>
      <c r="K188">
        <f t="shared" si="27"/>
        <v>0.22189353555071697</v>
      </c>
      <c r="L188">
        <v>0.1</v>
      </c>
      <c r="M188" s="7">
        <f t="shared" si="28"/>
        <v>1.7122090507917216</v>
      </c>
      <c r="N188" s="7">
        <f t="shared" si="29"/>
        <v>-2.2189353555071696</v>
      </c>
      <c r="O188">
        <f t="shared" si="30"/>
        <v>0.25634990827529691</v>
      </c>
      <c r="P188">
        <f t="shared" si="31"/>
        <v>3.0957455426687375E-2</v>
      </c>
      <c r="Q188" s="4">
        <f t="shared" si="32"/>
        <v>0.61263898012007989</v>
      </c>
      <c r="R188" s="4">
        <f t="shared" si="33"/>
        <v>0.86033533811694363</v>
      </c>
      <c r="S188" t="b">
        <f t="shared" si="34"/>
        <v>0</v>
      </c>
      <c r="T188" t="b">
        <f t="shared" si="35"/>
        <v>0</v>
      </c>
      <c r="U188" t="b">
        <f t="shared" si="36"/>
        <v>0</v>
      </c>
    </row>
    <row r="189" spans="1:21" x14ac:dyDescent="0.25">
      <c r="A189">
        <v>73</v>
      </c>
      <c r="B189" t="s">
        <v>178</v>
      </c>
      <c r="C189" t="s">
        <v>690</v>
      </c>
      <c r="D189" t="s">
        <v>28</v>
      </c>
      <c r="F189" s="6">
        <f t="shared" si="25"/>
        <v>25</v>
      </c>
      <c r="G189">
        <v>7</v>
      </c>
      <c r="H189">
        <f t="shared" si="26"/>
        <v>16.353143319183403</v>
      </c>
      <c r="I189">
        <v>13</v>
      </c>
      <c r="J189">
        <v>4</v>
      </c>
      <c r="K189">
        <f t="shared" si="27"/>
        <v>8.8757414220286783</v>
      </c>
      <c r="L189">
        <v>1</v>
      </c>
      <c r="M189" s="7">
        <f t="shared" si="28"/>
        <v>-1.2579341014756464</v>
      </c>
      <c r="N189" s="7">
        <f t="shared" si="29"/>
        <v>-8.8757414220286783</v>
      </c>
      <c r="O189">
        <f t="shared" si="30"/>
        <v>0.23470877751242369</v>
      </c>
      <c r="P189">
        <f t="shared" si="31"/>
        <v>5.0989573572587688</v>
      </c>
      <c r="Q189" s="4">
        <f t="shared" si="32"/>
        <v>0.62805411016527946</v>
      </c>
      <c r="R189" s="4">
        <f t="shared" si="33"/>
        <v>2.3940229643795569E-2</v>
      </c>
      <c r="S189" t="b">
        <f t="shared" si="34"/>
        <v>0</v>
      </c>
      <c r="T189" t="b">
        <f t="shared" si="35"/>
        <v>0</v>
      </c>
      <c r="U189" t="b">
        <f t="shared" si="36"/>
        <v>0</v>
      </c>
    </row>
    <row r="190" spans="1:21" x14ac:dyDescent="0.25">
      <c r="A190">
        <v>113</v>
      </c>
      <c r="B190" t="s">
        <v>265</v>
      </c>
      <c r="C190" t="s">
        <v>691</v>
      </c>
      <c r="D190" t="s">
        <v>13</v>
      </c>
      <c r="F190" s="6">
        <f t="shared" si="25"/>
        <v>14</v>
      </c>
      <c r="G190">
        <v>2</v>
      </c>
      <c r="H190">
        <f t="shared" si="26"/>
        <v>4.6723266626238296</v>
      </c>
      <c r="I190">
        <v>3</v>
      </c>
      <c r="J190">
        <v>4</v>
      </c>
      <c r="K190">
        <f t="shared" si="27"/>
        <v>8.8757414220286783</v>
      </c>
      <c r="L190">
        <v>5</v>
      </c>
      <c r="M190" s="7">
        <f t="shared" si="28"/>
        <v>-1.5574422208746099</v>
      </c>
      <c r="N190" s="7">
        <f t="shared" si="29"/>
        <v>-1.7751482844057356</v>
      </c>
      <c r="O190">
        <f t="shared" si="30"/>
        <v>0.22727991922874935</v>
      </c>
      <c r="P190">
        <f t="shared" si="31"/>
        <v>0.70891114813275635</v>
      </c>
      <c r="Q190" s="4">
        <f t="shared" si="32"/>
        <v>0.63354810348121982</v>
      </c>
      <c r="R190" s="4">
        <f t="shared" si="33"/>
        <v>0.39980552146194298</v>
      </c>
      <c r="S190" t="b">
        <f t="shared" si="34"/>
        <v>0</v>
      </c>
      <c r="T190" t="b">
        <f t="shared" si="35"/>
        <v>0</v>
      </c>
      <c r="U190" t="b">
        <f t="shared" si="36"/>
        <v>0</v>
      </c>
    </row>
    <row r="191" spans="1:21" x14ac:dyDescent="0.25">
      <c r="A191">
        <v>166</v>
      </c>
      <c r="B191" t="s">
        <v>381</v>
      </c>
      <c r="C191" t="s">
        <v>692</v>
      </c>
      <c r="D191" t="s">
        <v>211</v>
      </c>
      <c r="F191" s="6">
        <f t="shared" si="25"/>
        <v>6.1</v>
      </c>
      <c r="G191">
        <v>2</v>
      </c>
      <c r="H191">
        <f t="shared" si="26"/>
        <v>4.6723266626238296</v>
      </c>
      <c r="I191">
        <v>3</v>
      </c>
      <c r="J191">
        <v>1</v>
      </c>
      <c r="K191">
        <f t="shared" si="27"/>
        <v>2.2189353555071696</v>
      </c>
      <c r="L191">
        <v>0.1</v>
      </c>
      <c r="M191" s="7">
        <f t="shared" si="28"/>
        <v>-1.5574422208746099</v>
      </c>
      <c r="N191" s="7">
        <f t="shared" si="29"/>
        <v>-22.189353555071694</v>
      </c>
      <c r="O191">
        <f t="shared" si="30"/>
        <v>0.22727991922874935</v>
      </c>
      <c r="P191">
        <f t="shared" si="31"/>
        <v>1.7427786831976846</v>
      </c>
      <c r="Q191" s="4">
        <f t="shared" si="32"/>
        <v>0.63354810348121982</v>
      </c>
      <c r="R191" s="4">
        <f t="shared" si="33"/>
        <v>0.18678713402143932</v>
      </c>
      <c r="S191" t="b">
        <f t="shared" si="34"/>
        <v>0</v>
      </c>
      <c r="T191" t="b">
        <f t="shared" si="35"/>
        <v>0</v>
      </c>
      <c r="U191" t="b">
        <f t="shared" si="36"/>
        <v>0</v>
      </c>
    </row>
    <row r="192" spans="1:21" x14ac:dyDescent="0.25">
      <c r="A192">
        <v>168</v>
      </c>
      <c r="B192" t="s">
        <v>384</v>
      </c>
      <c r="C192" t="s">
        <v>693</v>
      </c>
      <c r="D192" t="s">
        <v>283</v>
      </c>
      <c r="F192" s="6">
        <f t="shared" si="25"/>
        <v>6.1</v>
      </c>
      <c r="G192">
        <v>2</v>
      </c>
      <c r="H192">
        <f t="shared" si="26"/>
        <v>4.6723266626238296</v>
      </c>
      <c r="I192">
        <v>3</v>
      </c>
      <c r="J192">
        <v>0.1</v>
      </c>
      <c r="K192">
        <f t="shared" si="27"/>
        <v>0.22189353555071697</v>
      </c>
      <c r="L192">
        <v>1</v>
      </c>
      <c r="M192" s="7">
        <f t="shared" si="28"/>
        <v>-1.5574422208746099</v>
      </c>
      <c r="N192" s="7">
        <f t="shared" si="29"/>
        <v>4.5066657643635386</v>
      </c>
      <c r="O192">
        <f t="shared" si="30"/>
        <v>0.22727991922874935</v>
      </c>
      <c r="P192">
        <f t="shared" si="31"/>
        <v>0.30772069428348914</v>
      </c>
      <c r="Q192" s="4">
        <f t="shared" si="32"/>
        <v>0.63354810348121982</v>
      </c>
      <c r="R192" s="4">
        <f t="shared" si="33"/>
        <v>0.57908223795186786</v>
      </c>
      <c r="S192" t="b">
        <f t="shared" si="34"/>
        <v>0</v>
      </c>
      <c r="T192" t="b">
        <f t="shared" si="35"/>
        <v>0</v>
      </c>
      <c r="U192" t="b">
        <f t="shared" si="36"/>
        <v>0</v>
      </c>
    </row>
    <row r="193" spans="1:21" x14ac:dyDescent="0.25">
      <c r="A193">
        <v>150</v>
      </c>
      <c r="B193" t="s">
        <v>354</v>
      </c>
      <c r="C193" t="s">
        <v>694</v>
      </c>
      <c r="D193" t="s">
        <v>108</v>
      </c>
      <c r="F193" s="6">
        <f t="shared" si="25"/>
        <v>8.1999999999999993</v>
      </c>
      <c r="G193">
        <v>3</v>
      </c>
      <c r="H193">
        <f t="shared" si="26"/>
        <v>7.0084899939357452</v>
      </c>
      <c r="I193">
        <v>5</v>
      </c>
      <c r="J193">
        <v>0.1</v>
      </c>
      <c r="K193">
        <f t="shared" si="27"/>
        <v>0.22189353555071697</v>
      </c>
      <c r="L193">
        <v>0.1</v>
      </c>
      <c r="M193" s="7">
        <f t="shared" si="28"/>
        <v>-1.401697998787149</v>
      </c>
      <c r="N193" s="7">
        <f t="shared" si="29"/>
        <v>-2.2189353555071696</v>
      </c>
      <c r="O193">
        <f t="shared" si="30"/>
        <v>0.2073808190471027</v>
      </c>
      <c r="P193">
        <f t="shared" si="31"/>
        <v>3.0957455426687375E-2</v>
      </c>
      <c r="Q193" s="4">
        <f t="shared" si="32"/>
        <v>0.64882808252294177</v>
      </c>
      <c r="R193" s="4">
        <f t="shared" si="33"/>
        <v>0.86033533811694363</v>
      </c>
      <c r="S193" t="b">
        <f t="shared" si="34"/>
        <v>0</v>
      </c>
      <c r="T193" t="b">
        <f t="shared" si="35"/>
        <v>0</v>
      </c>
      <c r="U193" t="b">
        <f t="shared" si="36"/>
        <v>0</v>
      </c>
    </row>
    <row r="194" spans="1:21" x14ac:dyDescent="0.25">
      <c r="A194">
        <v>68</v>
      </c>
      <c r="B194" t="s">
        <v>165</v>
      </c>
      <c r="C194" t="s">
        <v>695</v>
      </c>
      <c r="D194" t="s">
        <v>167</v>
      </c>
      <c r="F194" s="6">
        <f t="shared" ref="F194:F251" si="37">SUM(G194,I194,J194,L194)</f>
        <v>27</v>
      </c>
      <c r="G194">
        <v>4</v>
      </c>
      <c r="H194">
        <f t="shared" ref="H194:H251" si="38">G194*SUM(I:I)/SUM(G:G)</f>
        <v>9.3446533252476591</v>
      </c>
      <c r="I194">
        <v>7</v>
      </c>
      <c r="J194">
        <v>10</v>
      </c>
      <c r="K194">
        <f t="shared" ref="K194:K251" si="39">J194*SUM(L:L)/SUM(J:J)</f>
        <v>22.189353555071698</v>
      </c>
      <c r="L194">
        <v>6</v>
      </c>
      <c r="M194" s="7">
        <f t="shared" ref="M194:M251" si="40">IF((I194&lt;H194),(-H194/I194),I194/H194)</f>
        <v>-1.3349504750353798</v>
      </c>
      <c r="N194" s="7">
        <f t="shared" ref="N194:N251" si="41">IF((L194&lt;K194),(-K194/L194),L194/K194)</f>
        <v>-3.6982255925119496</v>
      </c>
      <c r="O194">
        <f t="shared" ref="O194:O251" si="42">2*((G194*LN(G194)+I194*LN(I194)+(SUM(G:G)-G194)*LN(SUM(G:G)-G194)+(SUM(I:I)-I194)*LN(SUM(I:I)-I194)+(SUM(I:I,G:G))*LN(SUM(I:I,G:G)))-(SUM(G:G)*LN(SUM(G:G))+SUM(I:I)*LN(SUM(I:I))+(G194+I194)*LN(G194+I194)+(SUM(I:I,G:G)-G194-I194)*LN(SUM(I:I,G:G)-G194-I194)))</f>
        <v>0.20680936207645573</v>
      </c>
      <c r="P194">
        <f t="shared" ref="P194:P251" si="43">2*((J194*LN(J194)+L194*LN(L194)+(SUM(J:J)-J194)*LN(SUM(J:J)-J194)+(SUM(L:L)-L194)*LN(SUM(L:L)-L194)+(SUM(L:L,J:J))*LN(SUM(L:L,J:J)))-(SUM(J:J)*LN(SUM(J:J))+SUM(L:L)*LN(SUM(L:L))+(J194+L194)*LN(J194+L194)+(SUM(L:L,J:J)-J194-L194)*LN(SUM(L:L,J:J)-J194-L194)))</f>
        <v>6.7029406912624836</v>
      </c>
      <c r="Q194" s="4">
        <f t="shared" ref="Q194:Q251" si="44">CHIDIST(O194,1)</f>
        <v>0.64927977066585862</v>
      </c>
      <c r="R194" s="4">
        <f t="shared" ref="R194:R251" si="45">CHIDIST(P194,1)</f>
        <v>9.6254031477664929E-3</v>
      </c>
      <c r="S194" t="b">
        <f t="shared" ref="S194:S251" si="46">AND(M194&gt;0,Q194&lt;0.001)</f>
        <v>0</v>
      </c>
      <c r="T194" t="b">
        <f t="shared" ref="T194:T251" si="47">AND(N194&gt;0,R194&lt;0.001)</f>
        <v>0</v>
      </c>
      <c r="U194" t="b">
        <f t="shared" ref="U194:U251" si="48">OR(S194=TRUE,T194=TRUE)</f>
        <v>0</v>
      </c>
    </row>
    <row r="195" spans="1:21" x14ac:dyDescent="0.25">
      <c r="A195">
        <v>52</v>
      </c>
      <c r="B195" t="s">
        <v>133</v>
      </c>
      <c r="C195" t="s">
        <v>696</v>
      </c>
      <c r="D195" t="s">
        <v>7</v>
      </c>
      <c r="F195" s="6">
        <f t="shared" si="37"/>
        <v>38</v>
      </c>
      <c r="G195">
        <v>4</v>
      </c>
      <c r="H195">
        <f t="shared" si="38"/>
        <v>9.3446533252476591</v>
      </c>
      <c r="I195">
        <v>12</v>
      </c>
      <c r="J195">
        <v>11</v>
      </c>
      <c r="K195">
        <f t="shared" si="39"/>
        <v>24.408288910578868</v>
      </c>
      <c r="L195">
        <v>11</v>
      </c>
      <c r="M195" s="7">
        <f t="shared" si="40"/>
        <v>1.2841567880937912</v>
      </c>
      <c r="N195" s="7">
        <f t="shared" si="41"/>
        <v>-2.21893535550717</v>
      </c>
      <c r="O195">
        <f t="shared" si="42"/>
        <v>0.19593349387287162</v>
      </c>
      <c r="P195">
        <f t="shared" si="43"/>
        <v>3.4241548200370744</v>
      </c>
      <c r="Q195" s="4">
        <f t="shared" si="44"/>
        <v>0.65802343097241711</v>
      </c>
      <c r="R195" s="4">
        <f t="shared" si="45"/>
        <v>6.4249122201130618E-2</v>
      </c>
      <c r="S195" t="b">
        <f t="shared" si="46"/>
        <v>0</v>
      </c>
      <c r="T195" t="b">
        <f t="shared" si="47"/>
        <v>0</v>
      </c>
      <c r="U195" t="b">
        <f t="shared" si="48"/>
        <v>0</v>
      </c>
    </row>
    <row r="196" spans="1:21" x14ac:dyDescent="0.25">
      <c r="A196">
        <v>2</v>
      </c>
      <c r="B196" t="s">
        <v>8</v>
      </c>
      <c r="C196" t="s">
        <v>697</v>
      </c>
      <c r="D196" t="s">
        <v>10</v>
      </c>
      <c r="F196" s="6">
        <f t="shared" si="37"/>
        <v>407</v>
      </c>
      <c r="G196">
        <v>51</v>
      </c>
      <c r="H196">
        <f t="shared" si="38"/>
        <v>119.14432989690766</v>
      </c>
      <c r="I196">
        <v>112</v>
      </c>
      <c r="J196">
        <v>78</v>
      </c>
      <c r="K196">
        <f t="shared" si="39"/>
        <v>173.07695772955924</v>
      </c>
      <c r="L196">
        <v>166</v>
      </c>
      <c r="M196" s="7">
        <f t="shared" si="40"/>
        <v>-1.0637886597938184</v>
      </c>
      <c r="N196" s="7">
        <f t="shared" si="41"/>
        <v>-1.0426322754792725</v>
      </c>
      <c r="O196">
        <f t="shared" si="42"/>
        <v>0.1375151903484948</v>
      </c>
      <c r="P196">
        <f t="shared" si="43"/>
        <v>9.7606034512864426E-2</v>
      </c>
      <c r="Q196" s="4">
        <f t="shared" si="44"/>
        <v>0.71076385245797979</v>
      </c>
      <c r="R196" s="4">
        <f t="shared" si="45"/>
        <v>0.75472162255795594</v>
      </c>
      <c r="S196" t="b">
        <f t="shared" si="46"/>
        <v>0</v>
      </c>
      <c r="T196" t="b">
        <f t="shared" si="47"/>
        <v>0</v>
      </c>
      <c r="U196" t="b">
        <f t="shared" si="48"/>
        <v>0</v>
      </c>
    </row>
    <row r="197" spans="1:21" x14ac:dyDescent="0.25">
      <c r="A197">
        <v>38</v>
      </c>
      <c r="B197" t="s">
        <v>98</v>
      </c>
      <c r="C197" t="s">
        <v>698</v>
      </c>
      <c r="D197" t="s">
        <v>100</v>
      </c>
      <c r="F197" s="6">
        <f t="shared" si="37"/>
        <v>53</v>
      </c>
      <c r="G197">
        <v>8</v>
      </c>
      <c r="H197">
        <f t="shared" si="38"/>
        <v>18.689306650495318</v>
      </c>
      <c r="I197">
        <v>16</v>
      </c>
      <c r="J197">
        <v>18</v>
      </c>
      <c r="K197">
        <f t="shared" si="39"/>
        <v>39.940836399129054</v>
      </c>
      <c r="L197">
        <v>11</v>
      </c>
      <c r="M197" s="7">
        <f t="shared" si="40"/>
        <v>-1.1680816656559574</v>
      </c>
      <c r="N197" s="7">
        <f t="shared" si="41"/>
        <v>-3.6309851271935503</v>
      </c>
      <c r="O197">
        <f t="shared" si="42"/>
        <v>0.12705817518872209</v>
      </c>
      <c r="P197">
        <f t="shared" si="43"/>
        <v>11.863007933308836</v>
      </c>
      <c r="Q197" s="4">
        <f t="shared" si="44"/>
        <v>0.72150193857866129</v>
      </c>
      <c r="R197" s="4">
        <f t="shared" si="45"/>
        <v>5.7259985934954554E-4</v>
      </c>
      <c r="S197" t="b">
        <f t="shared" si="46"/>
        <v>0</v>
      </c>
      <c r="T197" t="b">
        <f t="shared" si="47"/>
        <v>0</v>
      </c>
      <c r="U197" t="b">
        <f t="shared" si="48"/>
        <v>0</v>
      </c>
    </row>
    <row r="198" spans="1:21" x14ac:dyDescent="0.25">
      <c r="A198">
        <v>32</v>
      </c>
      <c r="B198" t="s">
        <v>83</v>
      </c>
      <c r="C198" t="s">
        <v>699</v>
      </c>
      <c r="D198" t="s">
        <v>85</v>
      </c>
      <c r="F198" s="6">
        <f t="shared" si="37"/>
        <v>61</v>
      </c>
      <c r="G198">
        <v>7</v>
      </c>
      <c r="H198">
        <f t="shared" si="38"/>
        <v>16.353143319183403</v>
      </c>
      <c r="I198">
        <v>19</v>
      </c>
      <c r="J198">
        <v>18</v>
      </c>
      <c r="K198">
        <f t="shared" si="39"/>
        <v>39.940836399129054</v>
      </c>
      <c r="L198">
        <v>17</v>
      </c>
      <c r="M198" s="7">
        <f t="shared" si="40"/>
        <v>1.1618561416086683</v>
      </c>
      <c r="N198" s="7">
        <f t="shared" si="41"/>
        <v>-2.34946096465465</v>
      </c>
      <c r="O198">
        <f t="shared" si="42"/>
        <v>0.11834789533168077</v>
      </c>
      <c r="P198">
        <f t="shared" si="43"/>
        <v>6.2987158272298984</v>
      </c>
      <c r="Q198" s="4">
        <f t="shared" si="44"/>
        <v>0.73083328380803092</v>
      </c>
      <c r="R198" s="4">
        <f t="shared" si="45"/>
        <v>1.2082547024463446E-2</v>
      </c>
      <c r="S198" t="b">
        <f t="shared" si="46"/>
        <v>0</v>
      </c>
      <c r="T198" t="b">
        <f t="shared" si="47"/>
        <v>0</v>
      </c>
      <c r="U198" t="b">
        <f t="shared" si="48"/>
        <v>0</v>
      </c>
    </row>
    <row r="199" spans="1:21" x14ac:dyDescent="0.25">
      <c r="A199">
        <v>31.1</v>
      </c>
      <c r="B199" t="s">
        <v>80</v>
      </c>
      <c r="C199" t="s">
        <v>700</v>
      </c>
      <c r="D199" t="s">
        <v>82</v>
      </c>
      <c r="E199" t="b">
        <v>1</v>
      </c>
      <c r="F199" s="6">
        <f t="shared" si="37"/>
        <v>58</v>
      </c>
      <c r="G199">
        <v>9</v>
      </c>
      <c r="H199">
        <f t="shared" si="38"/>
        <v>21.025469981807234</v>
      </c>
      <c r="I199">
        <v>24</v>
      </c>
      <c r="J199">
        <v>6</v>
      </c>
      <c r="K199">
        <f t="shared" si="39"/>
        <v>13.313612133043017</v>
      </c>
      <c r="L199">
        <v>19</v>
      </c>
      <c r="M199" s="7">
        <f t="shared" si="40"/>
        <v>1.1414727005278145</v>
      </c>
      <c r="N199" s="7">
        <f t="shared" si="41"/>
        <v>1.4271108253817875</v>
      </c>
      <c r="O199">
        <f t="shared" si="42"/>
        <v>0.11763331678230315</v>
      </c>
      <c r="P199">
        <f t="shared" si="43"/>
        <v>0.61490971414605156</v>
      </c>
      <c r="Q199" s="4">
        <f t="shared" si="44"/>
        <v>0.73161565982617671</v>
      </c>
      <c r="R199" s="4">
        <f t="shared" si="45"/>
        <v>0.43294518205659027</v>
      </c>
      <c r="S199" t="b">
        <f t="shared" si="46"/>
        <v>0</v>
      </c>
      <c r="T199" t="b">
        <f t="shared" si="47"/>
        <v>0</v>
      </c>
      <c r="U199" t="b">
        <f t="shared" si="48"/>
        <v>0</v>
      </c>
    </row>
    <row r="200" spans="1:21" x14ac:dyDescent="0.25">
      <c r="A200">
        <v>91</v>
      </c>
      <c r="B200" t="s">
        <v>216</v>
      </c>
      <c r="C200" t="s">
        <v>701</v>
      </c>
      <c r="D200" t="s">
        <v>218</v>
      </c>
      <c r="F200" s="6">
        <f t="shared" si="37"/>
        <v>20</v>
      </c>
      <c r="G200">
        <v>2</v>
      </c>
      <c r="H200">
        <f t="shared" si="38"/>
        <v>4.6723266626238296</v>
      </c>
      <c r="I200">
        <v>6</v>
      </c>
      <c r="J200">
        <v>4</v>
      </c>
      <c r="K200">
        <f t="shared" si="39"/>
        <v>8.8757414220286783</v>
      </c>
      <c r="L200">
        <v>8</v>
      </c>
      <c r="M200" s="7">
        <f t="shared" si="40"/>
        <v>1.2841567880937912</v>
      </c>
      <c r="N200" s="7">
        <f t="shared" si="41"/>
        <v>-1.1094676777535848</v>
      </c>
      <c r="O200">
        <f t="shared" si="42"/>
        <v>9.7813634638441727E-2</v>
      </c>
      <c r="P200">
        <f t="shared" si="43"/>
        <v>2.8516705147922039E-2</v>
      </c>
      <c r="Q200" s="4">
        <f t="shared" si="44"/>
        <v>0.75446930284428571</v>
      </c>
      <c r="R200" s="4">
        <f t="shared" si="45"/>
        <v>0.86589976260139134</v>
      </c>
      <c r="S200" t="b">
        <f t="shared" si="46"/>
        <v>0</v>
      </c>
      <c r="T200" t="b">
        <f t="shared" si="47"/>
        <v>0</v>
      </c>
      <c r="U200" t="b">
        <f t="shared" si="48"/>
        <v>0</v>
      </c>
    </row>
    <row r="201" spans="1:21" x14ac:dyDescent="0.25">
      <c r="A201">
        <v>105</v>
      </c>
      <c r="B201" t="s">
        <v>249</v>
      </c>
      <c r="C201" t="s">
        <v>702</v>
      </c>
      <c r="D201" t="s">
        <v>143</v>
      </c>
      <c r="F201" s="6">
        <f t="shared" si="37"/>
        <v>16</v>
      </c>
      <c r="G201">
        <v>2</v>
      </c>
      <c r="H201">
        <f t="shared" si="38"/>
        <v>4.6723266626238296</v>
      </c>
      <c r="I201">
        <v>6</v>
      </c>
      <c r="J201">
        <v>2</v>
      </c>
      <c r="K201">
        <f t="shared" si="39"/>
        <v>4.4378707110143392</v>
      </c>
      <c r="L201">
        <v>6</v>
      </c>
      <c r="M201" s="7">
        <f t="shared" si="40"/>
        <v>1.2841567880937912</v>
      </c>
      <c r="N201" s="7">
        <f t="shared" si="41"/>
        <v>1.3519997293090618</v>
      </c>
      <c r="O201">
        <f t="shared" si="42"/>
        <v>9.7813634638441727E-2</v>
      </c>
      <c r="P201">
        <f t="shared" si="43"/>
        <v>0.1433752431476023</v>
      </c>
      <c r="Q201" s="4">
        <f t="shared" si="44"/>
        <v>0.75446930284428571</v>
      </c>
      <c r="R201" s="4">
        <f t="shared" si="45"/>
        <v>0.70494835558253044</v>
      </c>
      <c r="S201" t="b">
        <f t="shared" si="46"/>
        <v>0</v>
      </c>
      <c r="T201" t="b">
        <f t="shared" si="47"/>
        <v>0</v>
      </c>
      <c r="U201" t="b">
        <f t="shared" si="48"/>
        <v>0</v>
      </c>
    </row>
    <row r="202" spans="1:21" x14ac:dyDescent="0.25">
      <c r="A202">
        <v>123</v>
      </c>
      <c r="B202" t="s">
        <v>290</v>
      </c>
      <c r="C202" t="s">
        <v>703</v>
      </c>
      <c r="D202" t="s">
        <v>167</v>
      </c>
      <c r="F202" s="6">
        <f t="shared" si="37"/>
        <v>11</v>
      </c>
      <c r="G202">
        <v>2</v>
      </c>
      <c r="H202">
        <f t="shared" si="38"/>
        <v>4.6723266626238296</v>
      </c>
      <c r="I202">
        <v>6</v>
      </c>
      <c r="J202">
        <v>1</v>
      </c>
      <c r="K202">
        <f t="shared" si="39"/>
        <v>2.2189353555071696</v>
      </c>
      <c r="L202">
        <v>2</v>
      </c>
      <c r="M202" s="7">
        <f t="shared" si="40"/>
        <v>1.2841567880937912</v>
      </c>
      <c r="N202" s="7">
        <f t="shared" si="41"/>
        <v>-1.1094676777535848</v>
      </c>
      <c r="O202">
        <f t="shared" si="42"/>
        <v>9.7813634638441727E-2</v>
      </c>
      <c r="P202">
        <f t="shared" si="43"/>
        <v>7.1140070213004947E-3</v>
      </c>
      <c r="Q202" s="4">
        <f t="shared" si="44"/>
        <v>0.75446930284428571</v>
      </c>
      <c r="R202" s="4">
        <f t="shared" si="45"/>
        <v>0.93278247437936812</v>
      </c>
      <c r="S202" t="b">
        <f t="shared" si="46"/>
        <v>0</v>
      </c>
      <c r="T202" t="b">
        <f t="shared" si="47"/>
        <v>0</v>
      </c>
      <c r="U202" t="b">
        <f t="shared" si="48"/>
        <v>0</v>
      </c>
    </row>
    <row r="203" spans="1:21" x14ac:dyDescent="0.25">
      <c r="A203">
        <v>89</v>
      </c>
      <c r="B203" t="s">
        <v>212</v>
      </c>
      <c r="C203" t="s">
        <v>704</v>
      </c>
      <c r="D203" t="s">
        <v>43</v>
      </c>
      <c r="F203" s="6">
        <f t="shared" si="37"/>
        <v>21.1</v>
      </c>
      <c r="G203">
        <v>4</v>
      </c>
      <c r="H203">
        <f t="shared" si="38"/>
        <v>9.3446533252476591</v>
      </c>
      <c r="I203">
        <v>11</v>
      </c>
      <c r="J203">
        <v>0.1</v>
      </c>
      <c r="K203">
        <f t="shared" si="39"/>
        <v>0.22189353555071697</v>
      </c>
      <c r="L203">
        <v>6</v>
      </c>
      <c r="M203" s="7">
        <f t="shared" si="40"/>
        <v>1.1771437224193086</v>
      </c>
      <c r="N203" s="7">
        <f t="shared" si="41"/>
        <v>27.039994586181233</v>
      </c>
      <c r="O203">
        <f t="shared" si="42"/>
        <v>8.0206168931908906E-2</v>
      </c>
      <c r="P203">
        <f t="shared" si="43"/>
        <v>3.6810752528836019</v>
      </c>
      <c r="Q203" s="4">
        <f t="shared" si="44"/>
        <v>0.77701821131394211</v>
      </c>
      <c r="R203" s="4">
        <f t="shared" si="45"/>
        <v>5.5033348639914832E-2</v>
      </c>
      <c r="S203" t="b">
        <f t="shared" si="46"/>
        <v>0</v>
      </c>
      <c r="T203" t="b">
        <f t="shared" si="47"/>
        <v>0</v>
      </c>
      <c r="U203" t="b">
        <f t="shared" si="48"/>
        <v>0</v>
      </c>
    </row>
    <row r="204" spans="1:21" x14ac:dyDescent="0.25">
      <c r="A204">
        <v>57</v>
      </c>
      <c r="B204" t="s">
        <v>144</v>
      </c>
      <c r="C204" t="s">
        <v>705</v>
      </c>
      <c r="D204" t="s">
        <v>146</v>
      </c>
      <c r="F204" s="6">
        <f t="shared" si="37"/>
        <v>33</v>
      </c>
      <c r="G204">
        <v>5</v>
      </c>
      <c r="H204">
        <f t="shared" si="38"/>
        <v>11.680816656559573</v>
      </c>
      <c r="I204">
        <v>10</v>
      </c>
      <c r="J204">
        <v>5</v>
      </c>
      <c r="K204">
        <f t="shared" si="39"/>
        <v>11.094676777535849</v>
      </c>
      <c r="L204">
        <v>13</v>
      </c>
      <c r="M204" s="7">
        <f t="shared" si="40"/>
        <v>-1.1680816656559574</v>
      </c>
      <c r="N204" s="7">
        <f t="shared" si="41"/>
        <v>1.17173309873452</v>
      </c>
      <c r="O204">
        <f t="shared" si="42"/>
        <v>7.9263625724706799E-2</v>
      </c>
      <c r="P204">
        <f t="shared" si="43"/>
        <v>9.3171137385070324E-2</v>
      </c>
      <c r="Q204" s="4">
        <f t="shared" si="44"/>
        <v>0.77829781329078684</v>
      </c>
      <c r="R204" s="4">
        <f t="shared" si="45"/>
        <v>0.76018376900314943</v>
      </c>
      <c r="S204" t="b">
        <f t="shared" si="46"/>
        <v>0</v>
      </c>
      <c r="T204" t="b">
        <f t="shared" si="47"/>
        <v>0</v>
      </c>
      <c r="U204" t="b">
        <f t="shared" si="48"/>
        <v>0</v>
      </c>
    </row>
    <row r="205" spans="1:21" x14ac:dyDescent="0.25">
      <c r="A205">
        <v>114</v>
      </c>
      <c r="B205" t="s">
        <v>267</v>
      </c>
      <c r="C205" t="s">
        <v>706</v>
      </c>
      <c r="D205" t="s">
        <v>269</v>
      </c>
      <c r="E205" t="b">
        <v>1</v>
      </c>
      <c r="F205" s="6">
        <f t="shared" si="37"/>
        <v>17</v>
      </c>
      <c r="G205">
        <v>4</v>
      </c>
      <c r="H205">
        <f t="shared" si="38"/>
        <v>9.3446533252476591</v>
      </c>
      <c r="I205">
        <v>8</v>
      </c>
      <c r="J205">
        <v>2</v>
      </c>
      <c r="K205">
        <f t="shared" si="39"/>
        <v>4.4378707110143392</v>
      </c>
      <c r="L205">
        <v>3</v>
      </c>
      <c r="M205" s="7">
        <f t="shared" si="40"/>
        <v>-1.1680816656559574</v>
      </c>
      <c r="N205" s="7">
        <f t="shared" si="41"/>
        <v>-1.4792902370047798</v>
      </c>
      <c r="O205">
        <f t="shared" si="42"/>
        <v>6.337160270777531E-2</v>
      </c>
      <c r="P205">
        <f t="shared" si="43"/>
        <v>0.17844255466479808</v>
      </c>
      <c r="Q205" s="4">
        <f t="shared" si="44"/>
        <v>0.80124422455989619</v>
      </c>
      <c r="R205" s="4">
        <f t="shared" si="45"/>
        <v>0.67271511487545255</v>
      </c>
      <c r="S205" t="b">
        <f t="shared" si="46"/>
        <v>0</v>
      </c>
      <c r="T205" t="b">
        <f t="shared" si="47"/>
        <v>0</v>
      </c>
      <c r="U205" t="b">
        <f t="shared" si="48"/>
        <v>0</v>
      </c>
    </row>
    <row r="206" spans="1:21" x14ac:dyDescent="0.25">
      <c r="A206">
        <v>136</v>
      </c>
      <c r="B206" t="s">
        <v>319</v>
      </c>
      <c r="C206" t="s">
        <v>707</v>
      </c>
      <c r="D206" t="s">
        <v>321</v>
      </c>
      <c r="F206" s="6">
        <f t="shared" si="37"/>
        <v>9</v>
      </c>
      <c r="G206">
        <v>1</v>
      </c>
      <c r="H206">
        <f t="shared" si="38"/>
        <v>2.3361633313119148</v>
      </c>
      <c r="I206">
        <v>3</v>
      </c>
      <c r="J206">
        <v>2</v>
      </c>
      <c r="K206">
        <f t="shared" si="39"/>
        <v>4.4378707110143392</v>
      </c>
      <c r="L206">
        <v>3</v>
      </c>
      <c r="M206" s="7">
        <f t="shared" si="40"/>
        <v>1.2841567880937912</v>
      </c>
      <c r="N206" s="7">
        <f t="shared" si="41"/>
        <v>-1.4792902370047798</v>
      </c>
      <c r="O206">
        <f t="shared" si="42"/>
        <v>4.8868629150092602E-2</v>
      </c>
      <c r="P206">
        <f t="shared" si="43"/>
        <v>0.17844255466479808</v>
      </c>
      <c r="Q206" s="4">
        <f t="shared" si="44"/>
        <v>0.82504376814682201</v>
      </c>
      <c r="R206" s="4">
        <f t="shared" si="45"/>
        <v>0.67271511487545255</v>
      </c>
      <c r="S206" t="b">
        <f t="shared" si="46"/>
        <v>0</v>
      </c>
      <c r="T206" t="b">
        <f t="shared" si="47"/>
        <v>0</v>
      </c>
      <c r="U206" t="b">
        <f t="shared" si="48"/>
        <v>0</v>
      </c>
    </row>
    <row r="207" spans="1:21" x14ac:dyDescent="0.25">
      <c r="A207">
        <v>146</v>
      </c>
      <c r="B207" t="s">
        <v>345</v>
      </c>
      <c r="C207" t="s">
        <v>708</v>
      </c>
      <c r="D207" t="s">
        <v>143</v>
      </c>
      <c r="F207" s="6">
        <f t="shared" si="37"/>
        <v>8</v>
      </c>
      <c r="G207">
        <v>1</v>
      </c>
      <c r="H207">
        <f t="shared" si="38"/>
        <v>2.3361633313119148</v>
      </c>
      <c r="I207">
        <v>3</v>
      </c>
      <c r="J207">
        <v>2</v>
      </c>
      <c r="K207">
        <f t="shared" si="39"/>
        <v>4.4378707110143392</v>
      </c>
      <c r="L207">
        <v>2</v>
      </c>
      <c r="M207" s="7">
        <f t="shared" si="40"/>
        <v>1.2841567880937912</v>
      </c>
      <c r="N207" s="7">
        <f t="shared" si="41"/>
        <v>-2.2189353555071696</v>
      </c>
      <c r="O207">
        <f t="shared" si="42"/>
        <v>4.8868629150092602E-2</v>
      </c>
      <c r="P207">
        <f t="shared" si="43"/>
        <v>0.61974324932089075</v>
      </c>
      <c r="Q207" s="4">
        <f t="shared" si="44"/>
        <v>0.82504376814682201</v>
      </c>
      <c r="R207" s="4">
        <f t="shared" si="45"/>
        <v>0.43114271210548943</v>
      </c>
      <c r="S207" t="b">
        <f t="shared" si="46"/>
        <v>0</v>
      </c>
      <c r="T207" t="b">
        <f t="shared" si="47"/>
        <v>0</v>
      </c>
      <c r="U207" t="b">
        <f t="shared" si="48"/>
        <v>0</v>
      </c>
    </row>
    <row r="208" spans="1:21" x14ac:dyDescent="0.25">
      <c r="A208">
        <v>173.1</v>
      </c>
      <c r="B208" t="s">
        <v>391</v>
      </c>
      <c r="C208" t="s">
        <v>709</v>
      </c>
      <c r="D208" t="s">
        <v>321</v>
      </c>
      <c r="E208" t="b">
        <v>1</v>
      </c>
      <c r="F208" s="6">
        <f t="shared" si="37"/>
        <v>4.1999999999999993</v>
      </c>
      <c r="G208">
        <v>1</v>
      </c>
      <c r="H208">
        <f t="shared" si="38"/>
        <v>2.3361633313119148</v>
      </c>
      <c r="I208">
        <v>3</v>
      </c>
      <c r="J208">
        <v>0.1</v>
      </c>
      <c r="K208">
        <f t="shared" si="39"/>
        <v>0.22189353555071697</v>
      </c>
      <c r="L208">
        <v>0.1</v>
      </c>
      <c r="M208" s="7">
        <f t="shared" si="40"/>
        <v>1.2841567880937912</v>
      </c>
      <c r="N208" s="7">
        <f t="shared" si="41"/>
        <v>-2.2189353555071696</v>
      </c>
      <c r="O208">
        <f t="shared" si="42"/>
        <v>4.8868629150092602E-2</v>
      </c>
      <c r="P208">
        <f t="shared" si="43"/>
        <v>3.0957455426687375E-2</v>
      </c>
      <c r="Q208" s="4">
        <f t="shared" si="44"/>
        <v>0.82504376814682201</v>
      </c>
      <c r="R208" s="4">
        <f t="shared" si="45"/>
        <v>0.86033533811694363</v>
      </c>
      <c r="S208" t="b">
        <f t="shared" si="46"/>
        <v>0</v>
      </c>
      <c r="T208" t="b">
        <f t="shared" si="47"/>
        <v>0</v>
      </c>
      <c r="U208" t="b">
        <f t="shared" si="48"/>
        <v>0</v>
      </c>
    </row>
    <row r="209" spans="1:21" x14ac:dyDescent="0.25">
      <c r="A209">
        <v>117</v>
      </c>
      <c r="B209" t="s">
        <v>274</v>
      </c>
      <c r="C209" t="s">
        <v>710</v>
      </c>
      <c r="D209" t="s">
        <v>108</v>
      </c>
      <c r="F209" s="6">
        <f t="shared" si="37"/>
        <v>13.1</v>
      </c>
      <c r="G209">
        <v>3</v>
      </c>
      <c r="H209">
        <f t="shared" si="38"/>
        <v>7.0084899939357452</v>
      </c>
      <c r="I209">
        <v>6</v>
      </c>
      <c r="J209">
        <v>0.1</v>
      </c>
      <c r="K209">
        <f t="shared" si="39"/>
        <v>0.22189353555071697</v>
      </c>
      <c r="L209">
        <v>4</v>
      </c>
      <c r="M209" s="7">
        <f t="shared" si="40"/>
        <v>-1.1680816656559576</v>
      </c>
      <c r="N209" s="7">
        <f t="shared" si="41"/>
        <v>18.026663057454154</v>
      </c>
      <c r="O209">
        <f t="shared" si="42"/>
        <v>4.749926517251879E-2</v>
      </c>
      <c r="P209">
        <f t="shared" si="43"/>
        <v>2.2712417275179178</v>
      </c>
      <c r="Q209" s="4">
        <f t="shared" si="44"/>
        <v>0.82747331953676451</v>
      </c>
      <c r="R209" s="4">
        <f t="shared" si="45"/>
        <v>0.13179426797894836</v>
      </c>
      <c r="S209" t="b">
        <f t="shared" si="46"/>
        <v>0</v>
      </c>
      <c r="T209" t="b">
        <f t="shared" si="47"/>
        <v>0</v>
      </c>
      <c r="U209" t="b">
        <f t="shared" si="48"/>
        <v>0</v>
      </c>
    </row>
    <row r="210" spans="1:21" x14ac:dyDescent="0.25">
      <c r="A210">
        <v>79</v>
      </c>
      <c r="B210" t="s">
        <v>192</v>
      </c>
      <c r="C210" t="s">
        <v>711</v>
      </c>
      <c r="D210" t="s">
        <v>153</v>
      </c>
      <c r="F210" s="6">
        <f t="shared" si="37"/>
        <v>23</v>
      </c>
      <c r="G210">
        <v>3</v>
      </c>
      <c r="H210">
        <f t="shared" si="38"/>
        <v>7.0084899939357452</v>
      </c>
      <c r="I210">
        <v>8</v>
      </c>
      <c r="J210">
        <v>6</v>
      </c>
      <c r="K210">
        <f t="shared" si="39"/>
        <v>13.313612133043017</v>
      </c>
      <c r="L210">
        <v>6</v>
      </c>
      <c r="M210" s="7">
        <f t="shared" si="40"/>
        <v>1.1414727005278142</v>
      </c>
      <c r="N210" s="7">
        <f t="shared" si="41"/>
        <v>-2.2189353555071696</v>
      </c>
      <c r="O210">
        <f t="shared" si="42"/>
        <v>3.9039625349687412E-2</v>
      </c>
      <c r="P210">
        <f t="shared" si="43"/>
        <v>1.8629937358491588</v>
      </c>
      <c r="Q210" s="4">
        <f t="shared" si="44"/>
        <v>0.84337018132677777</v>
      </c>
      <c r="R210" s="4">
        <f t="shared" si="45"/>
        <v>0.17227967750435916</v>
      </c>
      <c r="S210" t="b">
        <f t="shared" si="46"/>
        <v>0</v>
      </c>
      <c r="T210" t="b">
        <f t="shared" si="47"/>
        <v>0</v>
      </c>
      <c r="U210" t="b">
        <f t="shared" si="48"/>
        <v>0</v>
      </c>
    </row>
    <row r="211" spans="1:21" x14ac:dyDescent="0.25">
      <c r="A211">
        <v>170</v>
      </c>
      <c r="B211" t="s">
        <v>386</v>
      </c>
      <c r="C211" t="s">
        <v>712</v>
      </c>
      <c r="D211" t="s">
        <v>387</v>
      </c>
      <c r="F211" s="6">
        <f t="shared" si="37"/>
        <v>6.3</v>
      </c>
      <c r="G211">
        <v>0.1</v>
      </c>
      <c r="H211">
        <f t="shared" si="38"/>
        <v>0.23361633313119151</v>
      </c>
      <c r="I211">
        <v>0.1</v>
      </c>
      <c r="J211">
        <v>0.1</v>
      </c>
      <c r="K211">
        <f t="shared" si="39"/>
        <v>0.22189353555071697</v>
      </c>
      <c r="L211">
        <v>6</v>
      </c>
      <c r="M211" s="7">
        <f t="shared" si="40"/>
        <v>-2.3361633313119148</v>
      </c>
      <c r="N211" s="7">
        <f t="shared" si="41"/>
        <v>27.039994586181233</v>
      </c>
      <c r="O211">
        <f t="shared" si="42"/>
        <v>3.4969252446899191E-2</v>
      </c>
      <c r="P211">
        <f t="shared" si="43"/>
        <v>3.6810752528836019</v>
      </c>
      <c r="Q211" s="4">
        <f t="shared" si="44"/>
        <v>0.8516601037155006</v>
      </c>
      <c r="R211" s="4">
        <f t="shared" si="45"/>
        <v>5.5033348639914832E-2</v>
      </c>
      <c r="S211" t="b">
        <f t="shared" si="46"/>
        <v>0</v>
      </c>
      <c r="T211" t="b">
        <f t="shared" si="47"/>
        <v>0</v>
      </c>
      <c r="U211" t="b">
        <f t="shared" si="48"/>
        <v>0</v>
      </c>
    </row>
    <row r="212" spans="1:21" x14ac:dyDescent="0.25">
      <c r="A212">
        <v>174</v>
      </c>
      <c r="B212" t="s">
        <v>392</v>
      </c>
      <c r="C212" t="s">
        <v>713</v>
      </c>
      <c r="D212" t="s">
        <v>31</v>
      </c>
      <c r="F212" s="6">
        <f t="shared" si="37"/>
        <v>5.3</v>
      </c>
      <c r="G212">
        <v>0.1</v>
      </c>
      <c r="H212">
        <f t="shared" si="38"/>
        <v>0.23361633313119151</v>
      </c>
      <c r="I212">
        <v>0.1</v>
      </c>
      <c r="J212">
        <v>0.1</v>
      </c>
      <c r="K212">
        <f t="shared" si="39"/>
        <v>0.22189353555071697</v>
      </c>
      <c r="L212">
        <v>5</v>
      </c>
      <c r="M212" s="7">
        <f t="shared" si="40"/>
        <v>-2.3361633313119148</v>
      </c>
      <c r="N212" s="7">
        <f t="shared" si="41"/>
        <v>22.533328821817694</v>
      </c>
      <c r="O212">
        <f t="shared" si="42"/>
        <v>3.4969252446899191E-2</v>
      </c>
      <c r="P212">
        <f t="shared" si="43"/>
        <v>2.9720525335869752</v>
      </c>
      <c r="Q212" s="4">
        <f t="shared" si="44"/>
        <v>0.8516601037155006</v>
      </c>
      <c r="R212" s="4">
        <f t="shared" si="45"/>
        <v>8.4714307734223393E-2</v>
      </c>
      <c r="S212" t="b">
        <f t="shared" si="46"/>
        <v>0</v>
      </c>
      <c r="T212" t="b">
        <f t="shared" si="47"/>
        <v>0</v>
      </c>
      <c r="U212" t="b">
        <f t="shared" si="48"/>
        <v>0</v>
      </c>
    </row>
    <row r="213" spans="1:21" x14ac:dyDescent="0.25">
      <c r="A213">
        <v>178</v>
      </c>
      <c r="B213" t="s">
        <v>396</v>
      </c>
      <c r="C213" t="s">
        <v>714</v>
      </c>
      <c r="D213" t="s">
        <v>397</v>
      </c>
      <c r="F213" s="6">
        <f t="shared" si="37"/>
        <v>5.3</v>
      </c>
      <c r="G213">
        <v>0.1</v>
      </c>
      <c r="H213">
        <f t="shared" si="38"/>
        <v>0.23361633313119151</v>
      </c>
      <c r="I213">
        <v>0.1</v>
      </c>
      <c r="J213">
        <v>0.1</v>
      </c>
      <c r="K213">
        <f t="shared" si="39"/>
        <v>0.22189353555071697</v>
      </c>
      <c r="L213">
        <v>5</v>
      </c>
      <c r="M213" s="7">
        <f t="shared" si="40"/>
        <v>-2.3361633313119148</v>
      </c>
      <c r="N213" s="7">
        <f t="shared" si="41"/>
        <v>22.533328821817694</v>
      </c>
      <c r="O213">
        <f t="shared" si="42"/>
        <v>3.4969252446899191E-2</v>
      </c>
      <c r="P213">
        <f t="shared" si="43"/>
        <v>2.9720525335869752</v>
      </c>
      <c r="Q213" s="4">
        <f t="shared" si="44"/>
        <v>0.8516601037155006</v>
      </c>
      <c r="R213" s="4">
        <f t="shared" si="45"/>
        <v>8.4714307734223393E-2</v>
      </c>
      <c r="S213" t="b">
        <f t="shared" si="46"/>
        <v>0</v>
      </c>
      <c r="T213" t="b">
        <f t="shared" si="47"/>
        <v>0</v>
      </c>
      <c r="U213" t="b">
        <f t="shared" si="48"/>
        <v>0</v>
      </c>
    </row>
    <row r="214" spans="1:21" x14ac:dyDescent="0.25">
      <c r="A214">
        <v>181</v>
      </c>
      <c r="B214" t="s">
        <v>401</v>
      </c>
      <c r="C214" t="s">
        <v>715</v>
      </c>
      <c r="D214" t="s">
        <v>321</v>
      </c>
      <c r="F214" s="6">
        <f t="shared" si="37"/>
        <v>5.3</v>
      </c>
      <c r="G214">
        <v>0.1</v>
      </c>
      <c r="H214">
        <f t="shared" si="38"/>
        <v>0.23361633313119151</v>
      </c>
      <c r="I214">
        <v>0.1</v>
      </c>
      <c r="J214">
        <v>0.1</v>
      </c>
      <c r="K214">
        <f t="shared" si="39"/>
        <v>0.22189353555071697</v>
      </c>
      <c r="L214">
        <v>5</v>
      </c>
      <c r="M214" s="7">
        <f t="shared" si="40"/>
        <v>-2.3361633313119148</v>
      </c>
      <c r="N214" s="7">
        <f t="shared" si="41"/>
        <v>22.533328821817694</v>
      </c>
      <c r="O214">
        <f t="shared" si="42"/>
        <v>3.4969252446899191E-2</v>
      </c>
      <c r="P214">
        <f t="shared" si="43"/>
        <v>2.9720525335869752</v>
      </c>
      <c r="Q214" s="4">
        <f t="shared" si="44"/>
        <v>0.8516601037155006</v>
      </c>
      <c r="R214" s="4">
        <f t="shared" si="45"/>
        <v>8.4714307734223393E-2</v>
      </c>
      <c r="S214" t="b">
        <f t="shared" si="46"/>
        <v>0</v>
      </c>
      <c r="T214" t="b">
        <f t="shared" si="47"/>
        <v>0</v>
      </c>
      <c r="U214" t="b">
        <f t="shared" si="48"/>
        <v>0</v>
      </c>
    </row>
    <row r="215" spans="1:21" x14ac:dyDescent="0.25">
      <c r="A215">
        <v>182</v>
      </c>
      <c r="B215" t="s">
        <v>402</v>
      </c>
      <c r="C215" t="s">
        <v>716</v>
      </c>
      <c r="D215" t="s">
        <v>211</v>
      </c>
      <c r="F215" s="6">
        <f t="shared" si="37"/>
        <v>5.3</v>
      </c>
      <c r="G215">
        <v>0.1</v>
      </c>
      <c r="H215">
        <f t="shared" si="38"/>
        <v>0.23361633313119151</v>
      </c>
      <c r="I215">
        <v>0.1</v>
      </c>
      <c r="J215">
        <v>0.1</v>
      </c>
      <c r="K215">
        <f t="shared" si="39"/>
        <v>0.22189353555071697</v>
      </c>
      <c r="L215">
        <v>5</v>
      </c>
      <c r="M215" s="7">
        <f t="shared" si="40"/>
        <v>-2.3361633313119148</v>
      </c>
      <c r="N215" s="7">
        <f t="shared" si="41"/>
        <v>22.533328821817694</v>
      </c>
      <c r="O215">
        <f t="shared" si="42"/>
        <v>3.4969252446899191E-2</v>
      </c>
      <c r="P215">
        <f t="shared" si="43"/>
        <v>2.9720525335869752</v>
      </c>
      <c r="Q215" s="4">
        <f t="shared" si="44"/>
        <v>0.8516601037155006</v>
      </c>
      <c r="R215" s="4">
        <f t="shared" si="45"/>
        <v>8.4714307734223393E-2</v>
      </c>
      <c r="S215" t="b">
        <f t="shared" si="46"/>
        <v>0</v>
      </c>
      <c r="T215" t="b">
        <f t="shared" si="47"/>
        <v>0</v>
      </c>
      <c r="U215" t="b">
        <f t="shared" si="48"/>
        <v>0</v>
      </c>
    </row>
    <row r="216" spans="1:21" x14ac:dyDescent="0.25">
      <c r="A216">
        <v>176</v>
      </c>
      <c r="B216" t="s">
        <v>394</v>
      </c>
      <c r="C216" t="s">
        <v>717</v>
      </c>
      <c r="D216" t="s">
        <v>51</v>
      </c>
      <c r="F216" s="6">
        <f t="shared" si="37"/>
        <v>5.2</v>
      </c>
      <c r="G216">
        <v>0.1</v>
      </c>
      <c r="H216">
        <f t="shared" si="38"/>
        <v>0.23361633313119151</v>
      </c>
      <c r="I216">
        <v>0.1</v>
      </c>
      <c r="J216">
        <v>1</v>
      </c>
      <c r="K216">
        <f t="shared" si="39"/>
        <v>2.2189353555071696</v>
      </c>
      <c r="L216">
        <v>4</v>
      </c>
      <c r="M216" s="7">
        <f t="shared" si="40"/>
        <v>-2.3361633313119148</v>
      </c>
      <c r="N216" s="7">
        <f t="shared" si="41"/>
        <v>1.8026663057454158</v>
      </c>
      <c r="O216">
        <f t="shared" si="42"/>
        <v>3.4969252446899191E-2</v>
      </c>
      <c r="P216">
        <f t="shared" si="43"/>
        <v>0.31059618800645694</v>
      </c>
      <c r="Q216" s="4">
        <f t="shared" si="44"/>
        <v>0.8516601037155006</v>
      </c>
      <c r="R216" s="4">
        <f t="shared" si="45"/>
        <v>0.57731457082168458</v>
      </c>
      <c r="S216" t="b">
        <f t="shared" si="46"/>
        <v>0</v>
      </c>
      <c r="T216" t="b">
        <f t="shared" si="47"/>
        <v>0</v>
      </c>
      <c r="U216" t="b">
        <f t="shared" si="48"/>
        <v>0</v>
      </c>
    </row>
    <row r="217" spans="1:21" x14ac:dyDescent="0.25">
      <c r="A217">
        <v>186</v>
      </c>
      <c r="B217" t="s">
        <v>407</v>
      </c>
      <c r="C217" t="s">
        <v>718</v>
      </c>
      <c r="D217" t="s">
        <v>46</v>
      </c>
      <c r="F217" s="6">
        <f t="shared" si="37"/>
        <v>5.2</v>
      </c>
      <c r="G217">
        <v>0.1</v>
      </c>
      <c r="H217">
        <f t="shared" si="38"/>
        <v>0.23361633313119151</v>
      </c>
      <c r="I217">
        <v>0.1</v>
      </c>
      <c r="J217">
        <v>1</v>
      </c>
      <c r="K217">
        <f t="shared" si="39"/>
        <v>2.2189353555071696</v>
      </c>
      <c r="L217">
        <v>4</v>
      </c>
      <c r="M217" s="7">
        <f t="shared" si="40"/>
        <v>-2.3361633313119148</v>
      </c>
      <c r="N217" s="7">
        <f t="shared" si="41"/>
        <v>1.8026663057454158</v>
      </c>
      <c r="O217">
        <f t="shared" si="42"/>
        <v>3.4969252446899191E-2</v>
      </c>
      <c r="P217">
        <f t="shared" si="43"/>
        <v>0.31059618800645694</v>
      </c>
      <c r="Q217" s="4">
        <f t="shared" si="44"/>
        <v>0.8516601037155006</v>
      </c>
      <c r="R217" s="4">
        <f t="shared" si="45"/>
        <v>0.57731457082168458</v>
      </c>
      <c r="S217" t="b">
        <f t="shared" si="46"/>
        <v>0</v>
      </c>
      <c r="T217" t="b">
        <f t="shared" si="47"/>
        <v>0</v>
      </c>
      <c r="U217" t="b">
        <f t="shared" si="48"/>
        <v>0</v>
      </c>
    </row>
    <row r="218" spans="1:21" x14ac:dyDescent="0.25">
      <c r="A218">
        <v>208</v>
      </c>
      <c r="B218" t="s">
        <v>434</v>
      </c>
      <c r="C218" t="s">
        <v>719</v>
      </c>
      <c r="D218" t="s">
        <v>125</v>
      </c>
      <c r="F218" s="6">
        <f t="shared" si="37"/>
        <v>4.3</v>
      </c>
      <c r="G218">
        <v>0.1</v>
      </c>
      <c r="H218">
        <f t="shared" si="38"/>
        <v>0.23361633313119151</v>
      </c>
      <c r="I218">
        <v>0.1</v>
      </c>
      <c r="J218">
        <v>4</v>
      </c>
      <c r="K218">
        <f t="shared" si="39"/>
        <v>8.8757414220286783</v>
      </c>
      <c r="L218">
        <v>0.1</v>
      </c>
      <c r="M218" s="7">
        <f t="shared" si="40"/>
        <v>-2.3361633313119148</v>
      </c>
      <c r="N218" s="7">
        <f t="shared" si="41"/>
        <v>-88.757414220286776</v>
      </c>
      <c r="O218">
        <f t="shared" si="42"/>
        <v>3.4969252446899191E-2</v>
      </c>
      <c r="P218">
        <f t="shared" si="43"/>
        <v>8.4946608857135288</v>
      </c>
      <c r="Q218" s="4">
        <f t="shared" si="44"/>
        <v>0.8516601037155006</v>
      </c>
      <c r="R218" s="4">
        <f t="shared" si="45"/>
        <v>3.5619015829959672E-3</v>
      </c>
      <c r="S218" t="b">
        <f t="shared" si="46"/>
        <v>0</v>
      </c>
      <c r="T218" t="b">
        <f t="shared" si="47"/>
        <v>0</v>
      </c>
      <c r="U218" t="b">
        <f t="shared" si="48"/>
        <v>0</v>
      </c>
    </row>
    <row r="219" spans="1:21" x14ac:dyDescent="0.25">
      <c r="A219">
        <v>214</v>
      </c>
      <c r="B219" t="s">
        <v>439</v>
      </c>
      <c r="C219" t="s">
        <v>720</v>
      </c>
      <c r="D219" t="s">
        <v>440</v>
      </c>
      <c r="F219" s="6">
        <f t="shared" si="37"/>
        <v>3.3</v>
      </c>
      <c r="G219">
        <v>0.1</v>
      </c>
      <c r="H219">
        <f t="shared" si="38"/>
        <v>0.23361633313119151</v>
      </c>
      <c r="I219">
        <v>0.1</v>
      </c>
      <c r="J219">
        <v>0.1</v>
      </c>
      <c r="K219">
        <f t="shared" si="39"/>
        <v>0.22189353555071697</v>
      </c>
      <c r="L219">
        <v>3</v>
      </c>
      <c r="M219" s="7">
        <f t="shared" si="40"/>
        <v>-2.3361633313119148</v>
      </c>
      <c r="N219" s="7">
        <f t="shared" si="41"/>
        <v>13.519997293090617</v>
      </c>
      <c r="O219">
        <f t="shared" si="42"/>
        <v>3.4969252446899191E-2</v>
      </c>
      <c r="P219">
        <f t="shared" si="43"/>
        <v>1.5832244761113543</v>
      </c>
      <c r="Q219" s="4">
        <f t="shared" si="44"/>
        <v>0.8516601037155006</v>
      </c>
      <c r="R219" s="4">
        <f t="shared" si="45"/>
        <v>0.20829684446771665</v>
      </c>
      <c r="S219" t="b">
        <f t="shared" si="46"/>
        <v>0</v>
      </c>
      <c r="T219" t="b">
        <f t="shared" si="47"/>
        <v>0</v>
      </c>
      <c r="U219" t="b">
        <f t="shared" si="48"/>
        <v>0</v>
      </c>
    </row>
    <row r="220" spans="1:21" x14ac:dyDescent="0.25">
      <c r="A220">
        <v>220</v>
      </c>
      <c r="B220" t="s">
        <v>448</v>
      </c>
      <c r="C220" t="s">
        <v>721</v>
      </c>
      <c r="D220" t="s">
        <v>158</v>
      </c>
      <c r="F220" s="6">
        <f t="shared" si="37"/>
        <v>3.3</v>
      </c>
      <c r="G220">
        <v>0.1</v>
      </c>
      <c r="H220">
        <f t="shared" si="38"/>
        <v>0.23361633313119151</v>
      </c>
      <c r="I220">
        <v>0.1</v>
      </c>
      <c r="J220">
        <v>0.1</v>
      </c>
      <c r="K220">
        <f t="shared" si="39"/>
        <v>0.22189353555071697</v>
      </c>
      <c r="L220">
        <v>3</v>
      </c>
      <c r="M220" s="7">
        <f t="shared" si="40"/>
        <v>-2.3361633313119148</v>
      </c>
      <c r="N220" s="7">
        <f t="shared" si="41"/>
        <v>13.519997293090617</v>
      </c>
      <c r="O220">
        <f t="shared" si="42"/>
        <v>3.4969252446899191E-2</v>
      </c>
      <c r="P220">
        <f t="shared" si="43"/>
        <v>1.5832244761113543</v>
      </c>
      <c r="Q220" s="4">
        <f t="shared" si="44"/>
        <v>0.8516601037155006</v>
      </c>
      <c r="R220" s="4">
        <f t="shared" si="45"/>
        <v>0.20829684446771665</v>
      </c>
      <c r="S220" t="b">
        <f t="shared" si="46"/>
        <v>0</v>
      </c>
      <c r="T220" t="b">
        <f t="shared" si="47"/>
        <v>0</v>
      </c>
      <c r="U220" t="b">
        <f t="shared" si="48"/>
        <v>0</v>
      </c>
    </row>
    <row r="221" spans="1:21" x14ac:dyDescent="0.25">
      <c r="A221">
        <v>229</v>
      </c>
      <c r="B221" t="s">
        <v>457</v>
      </c>
      <c r="C221" t="s">
        <v>722</v>
      </c>
      <c r="D221" t="s">
        <v>28</v>
      </c>
      <c r="F221" s="6">
        <f t="shared" si="37"/>
        <v>3.3</v>
      </c>
      <c r="G221">
        <v>0.1</v>
      </c>
      <c r="H221">
        <f t="shared" si="38"/>
        <v>0.23361633313119151</v>
      </c>
      <c r="I221">
        <v>0.1</v>
      </c>
      <c r="J221">
        <v>0.1</v>
      </c>
      <c r="K221">
        <f t="shared" si="39"/>
        <v>0.22189353555071697</v>
      </c>
      <c r="L221">
        <v>3</v>
      </c>
      <c r="M221" s="7">
        <f t="shared" si="40"/>
        <v>-2.3361633313119148</v>
      </c>
      <c r="N221" s="7">
        <f t="shared" si="41"/>
        <v>13.519997293090617</v>
      </c>
      <c r="O221">
        <f t="shared" si="42"/>
        <v>3.4969252446899191E-2</v>
      </c>
      <c r="P221">
        <f t="shared" si="43"/>
        <v>1.5832244761113543</v>
      </c>
      <c r="Q221" s="4">
        <f t="shared" si="44"/>
        <v>0.8516601037155006</v>
      </c>
      <c r="R221" s="4">
        <f t="shared" si="45"/>
        <v>0.20829684446771665</v>
      </c>
      <c r="S221" t="b">
        <f t="shared" si="46"/>
        <v>0</v>
      </c>
      <c r="T221" t="b">
        <f t="shared" si="47"/>
        <v>0</v>
      </c>
      <c r="U221" t="b">
        <f t="shared" si="48"/>
        <v>0</v>
      </c>
    </row>
    <row r="222" spans="1:21" x14ac:dyDescent="0.25">
      <c r="A222">
        <v>221</v>
      </c>
      <c r="B222" t="s">
        <v>449</v>
      </c>
      <c r="C222" t="s">
        <v>723</v>
      </c>
      <c r="D222" t="s">
        <v>321</v>
      </c>
      <c r="F222" s="6">
        <f t="shared" si="37"/>
        <v>3.2</v>
      </c>
      <c r="G222">
        <v>0.1</v>
      </c>
      <c r="H222">
        <f t="shared" si="38"/>
        <v>0.23361633313119151</v>
      </c>
      <c r="I222">
        <v>0.1</v>
      </c>
      <c r="J222">
        <v>2</v>
      </c>
      <c r="K222">
        <f t="shared" si="39"/>
        <v>4.4378707110143392</v>
      </c>
      <c r="L222">
        <v>1</v>
      </c>
      <c r="M222" s="7">
        <f t="shared" si="40"/>
        <v>-2.3361633313119148</v>
      </c>
      <c r="N222" s="7">
        <f t="shared" si="41"/>
        <v>-4.4378707110143392</v>
      </c>
      <c r="O222">
        <f t="shared" si="42"/>
        <v>3.4969252446899191E-2</v>
      </c>
      <c r="P222">
        <f t="shared" si="43"/>
        <v>1.6024074089946225</v>
      </c>
      <c r="Q222" s="4">
        <f t="shared" si="44"/>
        <v>0.8516601037155006</v>
      </c>
      <c r="R222" s="4">
        <f t="shared" si="45"/>
        <v>0.20556237919388573</v>
      </c>
      <c r="S222" t="b">
        <f t="shared" si="46"/>
        <v>0</v>
      </c>
      <c r="T222" t="b">
        <f t="shared" si="47"/>
        <v>0</v>
      </c>
      <c r="U222" t="b">
        <f t="shared" si="48"/>
        <v>0</v>
      </c>
    </row>
    <row r="223" spans="1:21" x14ac:dyDescent="0.25">
      <c r="A223">
        <v>222</v>
      </c>
      <c r="B223" t="s">
        <v>450</v>
      </c>
      <c r="C223" t="s">
        <v>724</v>
      </c>
      <c r="D223" t="s">
        <v>153</v>
      </c>
      <c r="F223" s="6">
        <f t="shared" si="37"/>
        <v>3.2</v>
      </c>
      <c r="G223">
        <v>0.1</v>
      </c>
      <c r="H223">
        <f t="shared" si="38"/>
        <v>0.23361633313119151</v>
      </c>
      <c r="I223">
        <v>0.1</v>
      </c>
      <c r="J223">
        <v>2</v>
      </c>
      <c r="K223">
        <f t="shared" si="39"/>
        <v>4.4378707110143392</v>
      </c>
      <c r="L223">
        <v>1</v>
      </c>
      <c r="M223" s="7">
        <f t="shared" si="40"/>
        <v>-2.3361633313119148</v>
      </c>
      <c r="N223" s="7">
        <f t="shared" si="41"/>
        <v>-4.4378707110143392</v>
      </c>
      <c r="O223">
        <f t="shared" si="42"/>
        <v>3.4969252446899191E-2</v>
      </c>
      <c r="P223">
        <f t="shared" si="43"/>
        <v>1.6024074089946225</v>
      </c>
      <c r="Q223" s="4">
        <f t="shared" si="44"/>
        <v>0.8516601037155006</v>
      </c>
      <c r="R223" s="4">
        <f t="shared" si="45"/>
        <v>0.20556237919388573</v>
      </c>
      <c r="S223" t="b">
        <f t="shared" si="46"/>
        <v>0</v>
      </c>
      <c r="T223" t="b">
        <f t="shared" si="47"/>
        <v>0</v>
      </c>
      <c r="U223" t="b">
        <f t="shared" si="48"/>
        <v>0</v>
      </c>
    </row>
    <row r="224" spans="1:21" x14ac:dyDescent="0.25">
      <c r="A224">
        <v>228</v>
      </c>
      <c r="B224" t="s">
        <v>456</v>
      </c>
      <c r="C224" t="s">
        <v>725</v>
      </c>
      <c r="D224" t="s">
        <v>28</v>
      </c>
      <c r="F224" s="6">
        <f t="shared" si="37"/>
        <v>3.2</v>
      </c>
      <c r="G224">
        <v>0.1</v>
      </c>
      <c r="H224">
        <f t="shared" si="38"/>
        <v>0.23361633313119151</v>
      </c>
      <c r="I224">
        <v>0.1</v>
      </c>
      <c r="J224">
        <v>2</v>
      </c>
      <c r="K224">
        <f t="shared" si="39"/>
        <v>4.4378707110143392</v>
      </c>
      <c r="L224">
        <v>1</v>
      </c>
      <c r="M224" s="7">
        <f t="shared" si="40"/>
        <v>-2.3361633313119148</v>
      </c>
      <c r="N224" s="7">
        <f t="shared" si="41"/>
        <v>-4.4378707110143392</v>
      </c>
      <c r="O224">
        <f t="shared" si="42"/>
        <v>3.4969252446899191E-2</v>
      </c>
      <c r="P224">
        <f t="shared" si="43"/>
        <v>1.6024074089946225</v>
      </c>
      <c r="Q224" s="4">
        <f t="shared" si="44"/>
        <v>0.8516601037155006</v>
      </c>
      <c r="R224" s="4">
        <f t="shared" si="45"/>
        <v>0.20556237919388573</v>
      </c>
      <c r="S224" t="b">
        <f t="shared" si="46"/>
        <v>0</v>
      </c>
      <c r="T224" t="b">
        <f t="shared" si="47"/>
        <v>0</v>
      </c>
      <c r="U224" t="b">
        <f t="shared" si="48"/>
        <v>0</v>
      </c>
    </row>
    <row r="225" spans="1:21" x14ac:dyDescent="0.25">
      <c r="A225">
        <v>232</v>
      </c>
      <c r="B225" t="s">
        <v>460</v>
      </c>
      <c r="C225" t="s">
        <v>726</v>
      </c>
      <c r="D225" t="s">
        <v>10</v>
      </c>
      <c r="F225" s="6">
        <f t="shared" si="37"/>
        <v>2.3000000000000003</v>
      </c>
      <c r="G225">
        <v>0.1</v>
      </c>
      <c r="H225">
        <f t="shared" si="38"/>
        <v>0.23361633313119151</v>
      </c>
      <c r="I225">
        <v>0.1</v>
      </c>
      <c r="J225">
        <v>2</v>
      </c>
      <c r="K225">
        <f t="shared" si="39"/>
        <v>4.4378707110143392</v>
      </c>
      <c r="L225">
        <v>0.1</v>
      </c>
      <c r="M225" s="7">
        <f t="shared" si="40"/>
        <v>-2.3361633313119148</v>
      </c>
      <c r="N225" s="7">
        <f t="shared" si="41"/>
        <v>-44.378707110143388</v>
      </c>
      <c r="O225">
        <f t="shared" si="42"/>
        <v>3.4969252446899191E-2</v>
      </c>
      <c r="P225">
        <f t="shared" si="43"/>
        <v>3.9485214964079205</v>
      </c>
      <c r="Q225" s="4">
        <f t="shared" si="44"/>
        <v>0.8516601037155006</v>
      </c>
      <c r="R225" s="4">
        <f t="shared" si="45"/>
        <v>4.69125683982929E-2</v>
      </c>
      <c r="S225" t="b">
        <f t="shared" si="46"/>
        <v>0</v>
      </c>
      <c r="T225" t="b">
        <f t="shared" si="47"/>
        <v>0</v>
      </c>
      <c r="U225" t="b">
        <f t="shared" si="48"/>
        <v>0</v>
      </c>
    </row>
    <row r="226" spans="1:21" x14ac:dyDescent="0.25">
      <c r="A226">
        <v>245</v>
      </c>
      <c r="B226" t="s">
        <v>475</v>
      </c>
      <c r="C226" t="s">
        <v>727</v>
      </c>
      <c r="D226" t="s">
        <v>64</v>
      </c>
      <c r="F226" s="6">
        <f t="shared" si="37"/>
        <v>2.3000000000000003</v>
      </c>
      <c r="G226">
        <v>0.1</v>
      </c>
      <c r="H226">
        <f t="shared" si="38"/>
        <v>0.23361633313119151</v>
      </c>
      <c r="I226">
        <v>0.1</v>
      </c>
      <c r="J226">
        <v>2</v>
      </c>
      <c r="K226">
        <f t="shared" si="39"/>
        <v>4.4378707110143392</v>
      </c>
      <c r="L226">
        <v>0.1</v>
      </c>
      <c r="M226" s="7">
        <f t="shared" si="40"/>
        <v>-2.3361633313119148</v>
      </c>
      <c r="N226" s="7">
        <f t="shared" si="41"/>
        <v>-44.378707110143388</v>
      </c>
      <c r="O226">
        <f t="shared" si="42"/>
        <v>3.4969252446899191E-2</v>
      </c>
      <c r="P226">
        <f t="shared" si="43"/>
        <v>3.9485214964079205</v>
      </c>
      <c r="Q226" s="4">
        <f t="shared" si="44"/>
        <v>0.8516601037155006</v>
      </c>
      <c r="R226" s="4">
        <f t="shared" si="45"/>
        <v>4.69125683982929E-2</v>
      </c>
      <c r="S226" t="b">
        <f t="shared" si="46"/>
        <v>0</v>
      </c>
      <c r="T226" t="b">
        <f t="shared" si="47"/>
        <v>0</v>
      </c>
      <c r="U226" t="b">
        <f t="shared" si="48"/>
        <v>0</v>
      </c>
    </row>
    <row r="227" spans="1:21" x14ac:dyDescent="0.25">
      <c r="A227">
        <v>231</v>
      </c>
      <c r="B227" t="s">
        <v>459</v>
      </c>
      <c r="C227" t="s">
        <v>728</v>
      </c>
      <c r="D227" t="s">
        <v>150</v>
      </c>
      <c r="F227" s="6">
        <f t="shared" si="37"/>
        <v>2.2999999999999998</v>
      </c>
      <c r="G227">
        <v>0.1</v>
      </c>
      <c r="H227">
        <f t="shared" si="38"/>
        <v>0.23361633313119151</v>
      </c>
      <c r="I227">
        <v>0.1</v>
      </c>
      <c r="J227">
        <v>0.1</v>
      </c>
      <c r="K227">
        <f t="shared" si="39"/>
        <v>0.22189353555071697</v>
      </c>
      <c r="L227">
        <v>2</v>
      </c>
      <c r="M227" s="7">
        <f t="shared" si="40"/>
        <v>-2.3361633313119148</v>
      </c>
      <c r="N227" s="7">
        <f t="shared" si="41"/>
        <v>9.0133315287270772</v>
      </c>
      <c r="O227">
        <f t="shared" si="42"/>
        <v>3.4969252446899191E-2</v>
      </c>
      <c r="P227">
        <f t="shared" si="43"/>
        <v>0.91817010549129918</v>
      </c>
      <c r="Q227" s="4">
        <f t="shared" si="44"/>
        <v>0.8516601037155006</v>
      </c>
      <c r="R227" s="4">
        <f t="shared" si="45"/>
        <v>0.33795590195376035</v>
      </c>
      <c r="S227" t="b">
        <f t="shared" si="46"/>
        <v>0</v>
      </c>
      <c r="T227" t="b">
        <f t="shared" si="47"/>
        <v>0</v>
      </c>
      <c r="U227" t="b">
        <f t="shared" si="48"/>
        <v>0</v>
      </c>
    </row>
    <row r="228" spans="1:21" x14ac:dyDescent="0.25">
      <c r="A228">
        <v>237</v>
      </c>
      <c r="B228" t="s">
        <v>465</v>
      </c>
      <c r="C228" t="s">
        <v>729</v>
      </c>
      <c r="D228" t="s">
        <v>466</v>
      </c>
      <c r="F228" s="6">
        <f t="shared" si="37"/>
        <v>2.2999999999999998</v>
      </c>
      <c r="G228">
        <v>0.1</v>
      </c>
      <c r="H228">
        <f t="shared" si="38"/>
        <v>0.23361633313119151</v>
      </c>
      <c r="I228">
        <v>0.1</v>
      </c>
      <c r="J228">
        <v>0.1</v>
      </c>
      <c r="K228">
        <f t="shared" si="39"/>
        <v>0.22189353555071697</v>
      </c>
      <c r="L228">
        <v>2</v>
      </c>
      <c r="M228" s="7">
        <f t="shared" si="40"/>
        <v>-2.3361633313119148</v>
      </c>
      <c r="N228" s="7">
        <f t="shared" si="41"/>
        <v>9.0133315287270772</v>
      </c>
      <c r="O228">
        <f t="shared" si="42"/>
        <v>3.4969252446899191E-2</v>
      </c>
      <c r="P228">
        <f t="shared" si="43"/>
        <v>0.91817010549129918</v>
      </c>
      <c r="Q228" s="4">
        <f t="shared" si="44"/>
        <v>0.8516601037155006</v>
      </c>
      <c r="R228" s="4">
        <f t="shared" si="45"/>
        <v>0.33795590195376035</v>
      </c>
      <c r="S228" t="b">
        <f t="shared" si="46"/>
        <v>0</v>
      </c>
      <c r="T228" t="b">
        <f t="shared" si="47"/>
        <v>0</v>
      </c>
      <c r="U228" t="b">
        <f t="shared" si="48"/>
        <v>0</v>
      </c>
    </row>
    <row r="229" spans="1:21" x14ac:dyDescent="0.25">
      <c r="A229">
        <v>240</v>
      </c>
      <c r="B229" t="s">
        <v>470</v>
      </c>
      <c r="C229" t="s">
        <v>730</v>
      </c>
      <c r="D229" t="s">
        <v>82</v>
      </c>
      <c r="F229" s="6">
        <f t="shared" si="37"/>
        <v>2.2999999999999998</v>
      </c>
      <c r="G229">
        <v>0.1</v>
      </c>
      <c r="H229">
        <f t="shared" si="38"/>
        <v>0.23361633313119151</v>
      </c>
      <c r="I229">
        <v>0.1</v>
      </c>
      <c r="J229">
        <v>0.1</v>
      </c>
      <c r="K229">
        <f t="shared" si="39"/>
        <v>0.22189353555071697</v>
      </c>
      <c r="L229">
        <v>2</v>
      </c>
      <c r="M229" s="7">
        <f t="shared" si="40"/>
        <v>-2.3361633313119148</v>
      </c>
      <c r="N229" s="7">
        <f t="shared" si="41"/>
        <v>9.0133315287270772</v>
      </c>
      <c r="O229">
        <f t="shared" si="42"/>
        <v>3.4969252446899191E-2</v>
      </c>
      <c r="P229">
        <f t="shared" si="43"/>
        <v>0.91817010549129918</v>
      </c>
      <c r="Q229" s="4">
        <f t="shared" si="44"/>
        <v>0.8516601037155006</v>
      </c>
      <c r="R229" s="4">
        <f t="shared" si="45"/>
        <v>0.33795590195376035</v>
      </c>
      <c r="S229" t="b">
        <f t="shared" si="46"/>
        <v>0</v>
      </c>
      <c r="T229" t="b">
        <f t="shared" si="47"/>
        <v>0</v>
      </c>
      <c r="U229" t="b">
        <f t="shared" si="48"/>
        <v>0</v>
      </c>
    </row>
    <row r="230" spans="1:21" x14ac:dyDescent="0.25">
      <c r="A230">
        <v>241</v>
      </c>
      <c r="B230" t="s">
        <v>471</v>
      </c>
      <c r="C230" t="s">
        <v>731</v>
      </c>
      <c r="D230" t="s">
        <v>20</v>
      </c>
      <c r="F230" s="6">
        <f t="shared" si="37"/>
        <v>2.2999999999999998</v>
      </c>
      <c r="G230">
        <v>0.1</v>
      </c>
      <c r="H230">
        <f t="shared" si="38"/>
        <v>0.23361633313119151</v>
      </c>
      <c r="I230">
        <v>0.1</v>
      </c>
      <c r="J230">
        <v>0.1</v>
      </c>
      <c r="K230">
        <f t="shared" si="39"/>
        <v>0.22189353555071697</v>
      </c>
      <c r="L230">
        <v>2</v>
      </c>
      <c r="M230" s="7">
        <f t="shared" si="40"/>
        <v>-2.3361633313119148</v>
      </c>
      <c r="N230" s="7">
        <f t="shared" si="41"/>
        <v>9.0133315287270772</v>
      </c>
      <c r="O230">
        <f t="shared" si="42"/>
        <v>3.4969252446899191E-2</v>
      </c>
      <c r="P230">
        <f t="shared" si="43"/>
        <v>0.91817010549129918</v>
      </c>
      <c r="Q230" s="4">
        <f t="shared" si="44"/>
        <v>0.8516601037155006</v>
      </c>
      <c r="R230" s="4">
        <f t="shared" si="45"/>
        <v>0.33795590195376035</v>
      </c>
      <c r="S230" t="b">
        <f t="shared" si="46"/>
        <v>0</v>
      </c>
      <c r="T230" t="b">
        <f t="shared" si="47"/>
        <v>0</v>
      </c>
      <c r="U230" t="b">
        <f t="shared" si="48"/>
        <v>0</v>
      </c>
    </row>
    <row r="231" spans="1:21" x14ac:dyDescent="0.25">
      <c r="A231">
        <v>243</v>
      </c>
      <c r="B231" t="s">
        <v>473</v>
      </c>
      <c r="C231" t="s">
        <v>732</v>
      </c>
      <c r="D231" t="s">
        <v>233</v>
      </c>
      <c r="F231" s="6">
        <f t="shared" si="37"/>
        <v>2.2999999999999998</v>
      </c>
      <c r="G231">
        <v>0.1</v>
      </c>
      <c r="H231">
        <f t="shared" si="38"/>
        <v>0.23361633313119151</v>
      </c>
      <c r="I231">
        <v>0.1</v>
      </c>
      <c r="J231">
        <v>0.1</v>
      </c>
      <c r="K231">
        <f t="shared" si="39"/>
        <v>0.22189353555071697</v>
      </c>
      <c r="L231">
        <v>2</v>
      </c>
      <c r="M231" s="7">
        <f t="shared" si="40"/>
        <v>-2.3361633313119148</v>
      </c>
      <c r="N231" s="7">
        <f t="shared" si="41"/>
        <v>9.0133315287270772</v>
      </c>
      <c r="O231">
        <f t="shared" si="42"/>
        <v>3.4969252446899191E-2</v>
      </c>
      <c r="P231">
        <f t="shared" si="43"/>
        <v>0.91817010549129918</v>
      </c>
      <c r="Q231" s="4">
        <f t="shared" si="44"/>
        <v>0.8516601037155006</v>
      </c>
      <c r="R231" s="4">
        <f t="shared" si="45"/>
        <v>0.33795590195376035</v>
      </c>
      <c r="S231" t="b">
        <f t="shared" si="46"/>
        <v>0</v>
      </c>
      <c r="T231" t="b">
        <f t="shared" si="47"/>
        <v>0</v>
      </c>
      <c r="U231" t="b">
        <f t="shared" si="48"/>
        <v>0</v>
      </c>
    </row>
    <row r="232" spans="1:21" x14ac:dyDescent="0.25">
      <c r="A232">
        <v>250</v>
      </c>
      <c r="B232" t="s">
        <v>482</v>
      </c>
      <c r="C232" t="s">
        <v>733</v>
      </c>
      <c r="D232" t="s">
        <v>7</v>
      </c>
      <c r="F232" s="6">
        <f t="shared" si="37"/>
        <v>2.2999999999999998</v>
      </c>
      <c r="G232">
        <v>0.1</v>
      </c>
      <c r="H232">
        <f t="shared" si="38"/>
        <v>0.23361633313119151</v>
      </c>
      <c r="I232">
        <v>0.1</v>
      </c>
      <c r="J232">
        <v>0.1</v>
      </c>
      <c r="K232">
        <f t="shared" si="39"/>
        <v>0.22189353555071697</v>
      </c>
      <c r="L232">
        <v>2</v>
      </c>
      <c r="M232" s="7">
        <f t="shared" si="40"/>
        <v>-2.3361633313119148</v>
      </c>
      <c r="N232" s="7">
        <f t="shared" si="41"/>
        <v>9.0133315287270772</v>
      </c>
      <c r="O232">
        <f t="shared" si="42"/>
        <v>3.4969252446899191E-2</v>
      </c>
      <c r="P232">
        <f t="shared" si="43"/>
        <v>0.91817010549129918</v>
      </c>
      <c r="Q232" s="4">
        <f t="shared" si="44"/>
        <v>0.8516601037155006</v>
      </c>
      <c r="R232" s="4">
        <f t="shared" si="45"/>
        <v>0.33795590195376035</v>
      </c>
      <c r="S232" t="b">
        <f t="shared" si="46"/>
        <v>0</v>
      </c>
      <c r="T232" t="b">
        <f t="shared" si="47"/>
        <v>0</v>
      </c>
      <c r="U232" t="b">
        <f t="shared" si="48"/>
        <v>0</v>
      </c>
    </row>
    <row r="233" spans="1:21" x14ac:dyDescent="0.25">
      <c r="A233">
        <v>80</v>
      </c>
      <c r="B233" t="s">
        <v>194</v>
      </c>
      <c r="C233" t="s">
        <v>734</v>
      </c>
      <c r="D233" t="s">
        <v>46</v>
      </c>
      <c r="F233" s="6">
        <f t="shared" si="37"/>
        <v>22</v>
      </c>
      <c r="G233">
        <v>2</v>
      </c>
      <c r="H233">
        <f t="shared" si="38"/>
        <v>4.6723266626238296</v>
      </c>
      <c r="I233">
        <v>4</v>
      </c>
      <c r="J233">
        <v>7</v>
      </c>
      <c r="K233">
        <f t="shared" si="39"/>
        <v>15.53254748855019</v>
      </c>
      <c r="L233">
        <v>9</v>
      </c>
      <c r="M233" s="7">
        <f t="shared" si="40"/>
        <v>-1.1680816656559574</v>
      </c>
      <c r="N233" s="7">
        <f t="shared" si="41"/>
        <v>-1.72583860983891</v>
      </c>
      <c r="O233">
        <f t="shared" si="42"/>
        <v>3.1646576506318524E-2</v>
      </c>
      <c r="P233">
        <f t="shared" si="43"/>
        <v>1.1375754345790483</v>
      </c>
      <c r="Q233" s="4">
        <f t="shared" si="44"/>
        <v>0.85880555798067726</v>
      </c>
      <c r="R233" s="4">
        <f t="shared" si="45"/>
        <v>0.28616523390772342</v>
      </c>
      <c r="S233" t="b">
        <f t="shared" si="46"/>
        <v>0</v>
      </c>
      <c r="T233" t="b">
        <f t="shared" si="47"/>
        <v>0</v>
      </c>
      <c r="U233" t="b">
        <f t="shared" si="48"/>
        <v>0</v>
      </c>
    </row>
    <row r="234" spans="1:21" x14ac:dyDescent="0.25">
      <c r="A234">
        <v>96</v>
      </c>
      <c r="B234" t="s">
        <v>228</v>
      </c>
      <c r="C234" t="s">
        <v>735</v>
      </c>
      <c r="D234" t="s">
        <v>230</v>
      </c>
      <c r="F234" s="6">
        <f t="shared" si="37"/>
        <v>18</v>
      </c>
      <c r="G234">
        <v>2</v>
      </c>
      <c r="H234">
        <f t="shared" si="38"/>
        <v>4.6723266626238296</v>
      </c>
      <c r="I234">
        <v>4</v>
      </c>
      <c r="J234">
        <v>8</v>
      </c>
      <c r="K234">
        <f t="shared" si="39"/>
        <v>17.751482844057357</v>
      </c>
      <c r="L234">
        <v>4</v>
      </c>
      <c r="M234" s="7">
        <f t="shared" si="40"/>
        <v>-1.1680816656559574</v>
      </c>
      <c r="N234" s="7">
        <f t="shared" si="41"/>
        <v>-4.4378707110143392</v>
      </c>
      <c r="O234">
        <f t="shared" si="42"/>
        <v>3.1646576506318524E-2</v>
      </c>
      <c r="P234">
        <f t="shared" si="43"/>
        <v>6.4246014113887213</v>
      </c>
      <c r="Q234" s="4">
        <f t="shared" si="44"/>
        <v>0.85880555798067726</v>
      </c>
      <c r="R234" s="4">
        <f t="shared" si="45"/>
        <v>1.1255016906160408E-2</v>
      </c>
      <c r="S234" t="b">
        <f t="shared" si="46"/>
        <v>0</v>
      </c>
      <c r="T234" t="b">
        <f t="shared" si="47"/>
        <v>0</v>
      </c>
      <c r="U234" t="b">
        <f t="shared" si="48"/>
        <v>0</v>
      </c>
    </row>
    <row r="235" spans="1:21" x14ac:dyDescent="0.25">
      <c r="A235">
        <v>124</v>
      </c>
      <c r="B235" t="s">
        <v>292</v>
      </c>
      <c r="C235" t="s">
        <v>736</v>
      </c>
      <c r="D235" t="s">
        <v>108</v>
      </c>
      <c r="F235" s="6">
        <f t="shared" si="37"/>
        <v>11</v>
      </c>
      <c r="G235">
        <v>2</v>
      </c>
      <c r="H235">
        <f t="shared" si="38"/>
        <v>4.6723266626238296</v>
      </c>
      <c r="I235">
        <v>4</v>
      </c>
      <c r="J235">
        <v>3</v>
      </c>
      <c r="K235">
        <f t="shared" si="39"/>
        <v>6.6568060665215087</v>
      </c>
      <c r="L235">
        <v>2</v>
      </c>
      <c r="M235" s="7">
        <f t="shared" si="40"/>
        <v>-1.1680816656559574</v>
      </c>
      <c r="N235" s="7">
        <f t="shared" si="41"/>
        <v>-3.3284030332607544</v>
      </c>
      <c r="O235">
        <f t="shared" si="42"/>
        <v>3.1646576506318524E-2</v>
      </c>
      <c r="P235">
        <f t="shared" si="43"/>
        <v>1.774562643666286</v>
      </c>
      <c r="Q235" s="4">
        <f t="shared" si="44"/>
        <v>0.85880555798067726</v>
      </c>
      <c r="R235" s="4">
        <f t="shared" si="45"/>
        <v>0.18281842246050586</v>
      </c>
      <c r="S235" t="b">
        <f t="shared" si="46"/>
        <v>0</v>
      </c>
      <c r="T235" t="b">
        <f t="shared" si="47"/>
        <v>0</v>
      </c>
      <c r="U235" t="b">
        <f t="shared" si="48"/>
        <v>0</v>
      </c>
    </row>
    <row r="236" spans="1:21" x14ac:dyDescent="0.25">
      <c r="A236">
        <v>133</v>
      </c>
      <c r="B236" t="s">
        <v>311</v>
      </c>
      <c r="C236" t="s">
        <v>737</v>
      </c>
      <c r="D236" t="s">
        <v>313</v>
      </c>
      <c r="F236" s="6">
        <f t="shared" si="37"/>
        <v>10</v>
      </c>
      <c r="G236">
        <v>2</v>
      </c>
      <c r="H236">
        <f t="shared" si="38"/>
        <v>4.6723266626238296</v>
      </c>
      <c r="I236">
        <v>4</v>
      </c>
      <c r="J236">
        <v>2</v>
      </c>
      <c r="K236">
        <f t="shared" si="39"/>
        <v>4.4378707110143392</v>
      </c>
      <c r="L236">
        <v>2</v>
      </c>
      <c r="M236" s="7">
        <f t="shared" si="40"/>
        <v>-1.1680816656559574</v>
      </c>
      <c r="N236" s="7">
        <f t="shared" si="41"/>
        <v>-2.2189353555071696</v>
      </c>
      <c r="O236">
        <f t="shared" si="42"/>
        <v>3.1646576506318524E-2</v>
      </c>
      <c r="P236">
        <f t="shared" si="43"/>
        <v>0.61974324932089075</v>
      </c>
      <c r="Q236" s="4">
        <f t="shared" si="44"/>
        <v>0.85880555798067726</v>
      </c>
      <c r="R236" s="4">
        <f t="shared" si="45"/>
        <v>0.43114271210548943</v>
      </c>
      <c r="S236" t="b">
        <f t="shared" si="46"/>
        <v>0</v>
      </c>
      <c r="T236" t="b">
        <f t="shared" si="47"/>
        <v>0</v>
      </c>
      <c r="U236" t="b">
        <f t="shared" si="48"/>
        <v>0</v>
      </c>
    </row>
    <row r="237" spans="1:21" x14ac:dyDescent="0.25">
      <c r="A237">
        <v>134</v>
      </c>
      <c r="B237" t="s">
        <v>314</v>
      </c>
      <c r="C237" t="s">
        <v>738</v>
      </c>
      <c r="D237" t="s">
        <v>316</v>
      </c>
      <c r="F237" s="6">
        <f t="shared" si="37"/>
        <v>10</v>
      </c>
      <c r="G237">
        <v>2</v>
      </c>
      <c r="H237">
        <f t="shared" si="38"/>
        <v>4.6723266626238296</v>
      </c>
      <c r="I237">
        <v>4</v>
      </c>
      <c r="J237">
        <v>2</v>
      </c>
      <c r="K237">
        <f t="shared" si="39"/>
        <v>4.4378707110143392</v>
      </c>
      <c r="L237">
        <v>2</v>
      </c>
      <c r="M237" s="7">
        <f t="shared" si="40"/>
        <v>-1.1680816656559574</v>
      </c>
      <c r="N237" s="7">
        <f t="shared" si="41"/>
        <v>-2.2189353555071696</v>
      </c>
      <c r="O237">
        <f t="shared" si="42"/>
        <v>3.1646576506318524E-2</v>
      </c>
      <c r="P237">
        <f t="shared" si="43"/>
        <v>0.61974324932089075</v>
      </c>
      <c r="Q237" s="4">
        <f t="shared" si="44"/>
        <v>0.85880555798067726</v>
      </c>
      <c r="R237" s="4">
        <f t="shared" si="45"/>
        <v>0.43114271210548943</v>
      </c>
      <c r="S237" t="b">
        <f t="shared" si="46"/>
        <v>0</v>
      </c>
      <c r="T237" t="b">
        <f t="shared" si="47"/>
        <v>0</v>
      </c>
      <c r="U237" t="b">
        <f t="shared" si="48"/>
        <v>0</v>
      </c>
    </row>
    <row r="238" spans="1:21" x14ac:dyDescent="0.25">
      <c r="A238">
        <v>192</v>
      </c>
      <c r="B238" t="s">
        <v>414</v>
      </c>
      <c r="C238" t="s">
        <v>739</v>
      </c>
      <c r="D238" t="s">
        <v>286</v>
      </c>
      <c r="F238" s="6">
        <f t="shared" si="37"/>
        <v>5</v>
      </c>
      <c r="G238">
        <v>1</v>
      </c>
      <c r="H238">
        <f t="shared" si="38"/>
        <v>2.3361633313119148</v>
      </c>
      <c r="I238">
        <v>2</v>
      </c>
      <c r="J238">
        <v>1</v>
      </c>
      <c r="K238">
        <f t="shared" si="39"/>
        <v>2.2189353555071696</v>
      </c>
      <c r="L238">
        <v>1</v>
      </c>
      <c r="M238" s="7">
        <f t="shared" si="40"/>
        <v>-1.1680816656559574</v>
      </c>
      <c r="N238" s="7">
        <f t="shared" si="41"/>
        <v>-2.2189353555071696</v>
      </c>
      <c r="O238">
        <f t="shared" si="42"/>
        <v>1.5813500271178782E-2</v>
      </c>
      <c r="P238">
        <f t="shared" si="43"/>
        <v>0.30971519876038656</v>
      </c>
      <c r="Q238" s="4">
        <f t="shared" si="44"/>
        <v>0.89992844381323223</v>
      </c>
      <c r="R238" s="4">
        <f t="shared" si="45"/>
        <v>0.57785500334456175</v>
      </c>
      <c r="S238" t="b">
        <f t="shared" si="46"/>
        <v>0</v>
      </c>
      <c r="T238" t="b">
        <f t="shared" si="47"/>
        <v>0</v>
      </c>
      <c r="U238" t="b">
        <f t="shared" si="48"/>
        <v>0</v>
      </c>
    </row>
    <row r="239" spans="1:21" x14ac:dyDescent="0.25">
      <c r="A239">
        <v>205</v>
      </c>
      <c r="B239" t="s">
        <v>429</v>
      </c>
      <c r="C239" t="s">
        <v>740</v>
      </c>
      <c r="D239" t="s">
        <v>108</v>
      </c>
      <c r="F239" s="6">
        <f t="shared" si="37"/>
        <v>4.0999999999999996</v>
      </c>
      <c r="G239">
        <v>1</v>
      </c>
      <c r="H239">
        <f t="shared" si="38"/>
        <v>2.3361633313119148</v>
      </c>
      <c r="I239">
        <v>2</v>
      </c>
      <c r="J239">
        <v>0.1</v>
      </c>
      <c r="K239">
        <f t="shared" si="39"/>
        <v>0.22189353555071697</v>
      </c>
      <c r="L239">
        <v>1</v>
      </c>
      <c r="M239" s="7">
        <f t="shared" si="40"/>
        <v>-1.1680816656559574</v>
      </c>
      <c r="N239" s="7">
        <f t="shared" si="41"/>
        <v>4.5066657643635386</v>
      </c>
      <c r="O239">
        <f t="shared" si="42"/>
        <v>1.5813500271178782E-2</v>
      </c>
      <c r="P239">
        <f t="shared" si="43"/>
        <v>0.30772069428348914</v>
      </c>
      <c r="Q239" s="4">
        <f t="shared" si="44"/>
        <v>0.89992844381323223</v>
      </c>
      <c r="R239" s="4">
        <f t="shared" si="45"/>
        <v>0.57908223795186786</v>
      </c>
      <c r="S239" t="b">
        <f t="shared" si="46"/>
        <v>0</v>
      </c>
      <c r="T239" t="b">
        <f t="shared" si="47"/>
        <v>0</v>
      </c>
      <c r="U239" t="b">
        <f t="shared" si="48"/>
        <v>0</v>
      </c>
    </row>
    <row r="240" spans="1:21" x14ac:dyDescent="0.25">
      <c r="A240">
        <v>81</v>
      </c>
      <c r="B240" t="s">
        <v>196</v>
      </c>
      <c r="C240" t="s">
        <v>741</v>
      </c>
      <c r="D240" t="s">
        <v>115</v>
      </c>
      <c r="F240" s="6">
        <f t="shared" si="37"/>
        <v>22</v>
      </c>
      <c r="G240">
        <v>4</v>
      </c>
      <c r="H240">
        <f t="shared" si="38"/>
        <v>9.3446533252476591</v>
      </c>
      <c r="I240">
        <v>10</v>
      </c>
      <c r="J240">
        <v>1</v>
      </c>
      <c r="K240">
        <f t="shared" si="39"/>
        <v>2.2189353555071696</v>
      </c>
      <c r="L240">
        <v>7</v>
      </c>
      <c r="M240" s="7">
        <f t="shared" si="40"/>
        <v>1.0701306567448261</v>
      </c>
      <c r="N240" s="7">
        <f t="shared" si="41"/>
        <v>3.1546660350544773</v>
      </c>
      <c r="O240">
        <f t="shared" si="42"/>
        <v>1.3289537950186059E-2</v>
      </c>
      <c r="P240">
        <f t="shared" si="43"/>
        <v>1.5205097983125597</v>
      </c>
      <c r="Q240" s="4">
        <f t="shared" si="44"/>
        <v>0.90822298563656845</v>
      </c>
      <c r="R240" s="4">
        <f t="shared" si="45"/>
        <v>0.21754236186683296</v>
      </c>
      <c r="S240" t="b">
        <f t="shared" si="46"/>
        <v>0</v>
      </c>
      <c r="T240" t="b">
        <f t="shared" si="47"/>
        <v>0</v>
      </c>
      <c r="U240" t="b">
        <f t="shared" si="48"/>
        <v>0</v>
      </c>
    </row>
    <row r="241" spans="1:21" x14ac:dyDescent="0.25">
      <c r="A241">
        <v>83</v>
      </c>
      <c r="B241" t="s">
        <v>199</v>
      </c>
      <c r="C241" t="s">
        <v>742</v>
      </c>
      <c r="D241" t="s">
        <v>75</v>
      </c>
      <c r="F241" s="6">
        <f t="shared" si="37"/>
        <v>22</v>
      </c>
      <c r="G241">
        <v>4</v>
      </c>
      <c r="H241">
        <f t="shared" si="38"/>
        <v>9.3446533252476591</v>
      </c>
      <c r="I241">
        <v>10</v>
      </c>
      <c r="J241">
        <v>1</v>
      </c>
      <c r="K241">
        <f t="shared" si="39"/>
        <v>2.2189353555071696</v>
      </c>
      <c r="L241">
        <v>7</v>
      </c>
      <c r="M241" s="7">
        <f t="shared" si="40"/>
        <v>1.0701306567448261</v>
      </c>
      <c r="N241" s="7">
        <f t="shared" si="41"/>
        <v>3.1546660350544773</v>
      </c>
      <c r="O241">
        <f t="shared" si="42"/>
        <v>1.3289537950186059E-2</v>
      </c>
      <c r="P241">
        <f t="shared" si="43"/>
        <v>1.5205097983125597</v>
      </c>
      <c r="Q241" s="4">
        <f t="shared" si="44"/>
        <v>0.90822298563656845</v>
      </c>
      <c r="R241" s="4">
        <f t="shared" si="45"/>
        <v>0.21754236186683296</v>
      </c>
      <c r="S241" t="b">
        <f t="shared" si="46"/>
        <v>0</v>
      </c>
      <c r="T241" t="b">
        <f t="shared" si="47"/>
        <v>0</v>
      </c>
      <c r="U241" t="b">
        <f t="shared" si="48"/>
        <v>0</v>
      </c>
    </row>
    <row r="242" spans="1:21" x14ac:dyDescent="0.25">
      <c r="A242">
        <v>60</v>
      </c>
      <c r="B242" t="s">
        <v>151</v>
      </c>
      <c r="C242" t="s">
        <v>743</v>
      </c>
      <c r="D242" t="s">
        <v>153</v>
      </c>
      <c r="F242" s="6">
        <f t="shared" si="37"/>
        <v>30</v>
      </c>
      <c r="G242">
        <v>5</v>
      </c>
      <c r="H242">
        <f t="shared" si="38"/>
        <v>11.680816656559573</v>
      </c>
      <c r="I242">
        <v>11</v>
      </c>
      <c r="J242">
        <v>2</v>
      </c>
      <c r="K242">
        <f t="shared" si="39"/>
        <v>4.4378707110143392</v>
      </c>
      <c r="L242">
        <v>12</v>
      </c>
      <c r="M242" s="7">
        <f t="shared" si="40"/>
        <v>-1.0618924233235976</v>
      </c>
      <c r="N242" s="7">
        <f t="shared" si="41"/>
        <v>2.7039994586181235</v>
      </c>
      <c r="O242">
        <f t="shared" si="42"/>
        <v>1.2342812027782202E-2</v>
      </c>
      <c r="P242">
        <f t="shared" si="43"/>
        <v>2.1275304970913567</v>
      </c>
      <c r="Q242" s="4">
        <f t="shared" si="44"/>
        <v>0.91153846901638025</v>
      </c>
      <c r="R242" s="4">
        <f t="shared" si="45"/>
        <v>0.14467367245820995</v>
      </c>
      <c r="S242" t="b">
        <f t="shared" si="46"/>
        <v>0</v>
      </c>
      <c r="T242" t="b">
        <f t="shared" si="47"/>
        <v>0</v>
      </c>
      <c r="U242" t="b">
        <f t="shared" si="48"/>
        <v>0</v>
      </c>
    </row>
    <row r="243" spans="1:21" x14ac:dyDescent="0.25">
      <c r="A243">
        <v>77</v>
      </c>
      <c r="B243" t="s">
        <v>187</v>
      </c>
      <c r="C243" t="s">
        <v>744</v>
      </c>
      <c r="D243" t="s">
        <v>189</v>
      </c>
      <c r="F243" s="6">
        <f t="shared" si="37"/>
        <v>23</v>
      </c>
      <c r="G243">
        <v>5</v>
      </c>
      <c r="H243">
        <f t="shared" si="38"/>
        <v>11.680816656559573</v>
      </c>
      <c r="I243">
        <v>11</v>
      </c>
      <c r="J243">
        <v>5</v>
      </c>
      <c r="K243">
        <f t="shared" si="39"/>
        <v>11.094676777535849</v>
      </c>
      <c r="L243">
        <v>2</v>
      </c>
      <c r="M243" s="7">
        <f t="shared" si="40"/>
        <v>-1.0618924233235976</v>
      </c>
      <c r="N243" s="7">
        <f t="shared" si="41"/>
        <v>-5.5473383887679244</v>
      </c>
      <c r="O243">
        <f t="shared" si="42"/>
        <v>1.2342812027782202E-2</v>
      </c>
      <c r="P243">
        <f t="shared" si="43"/>
        <v>4.8115372343745548</v>
      </c>
      <c r="Q243" s="4">
        <f t="shared" si="44"/>
        <v>0.91153846901638025</v>
      </c>
      <c r="R243" s="4">
        <f t="shared" si="45"/>
        <v>2.8269816397642075E-2</v>
      </c>
      <c r="S243" t="b">
        <f t="shared" si="46"/>
        <v>0</v>
      </c>
      <c r="T243" t="b">
        <f t="shared" si="47"/>
        <v>0</v>
      </c>
      <c r="U243" t="b">
        <f t="shared" si="48"/>
        <v>0</v>
      </c>
    </row>
    <row r="244" spans="1:21" x14ac:dyDescent="0.25">
      <c r="A244">
        <v>102</v>
      </c>
      <c r="B244" t="s">
        <v>243</v>
      </c>
      <c r="C244" t="s">
        <v>745</v>
      </c>
      <c r="D244" t="s">
        <v>143</v>
      </c>
      <c r="F244" s="6">
        <f t="shared" si="37"/>
        <v>17</v>
      </c>
      <c r="G244">
        <v>2</v>
      </c>
      <c r="H244">
        <f t="shared" si="38"/>
        <v>4.6723266626238296</v>
      </c>
      <c r="I244">
        <v>5</v>
      </c>
      <c r="J244">
        <v>4</v>
      </c>
      <c r="K244">
        <f t="shared" si="39"/>
        <v>8.8757414220286783</v>
      </c>
      <c r="L244">
        <v>6</v>
      </c>
      <c r="M244" s="7">
        <f t="shared" si="40"/>
        <v>1.0701306567448261</v>
      </c>
      <c r="N244" s="7">
        <f t="shared" si="41"/>
        <v>-1.4792902370047798</v>
      </c>
      <c r="O244">
        <f t="shared" si="42"/>
        <v>6.6354472364764661E-3</v>
      </c>
      <c r="P244">
        <f t="shared" si="43"/>
        <v>0.35732136626029387</v>
      </c>
      <c r="Q244" s="4">
        <f t="shared" si="44"/>
        <v>0.93507752253947862</v>
      </c>
      <c r="R244" s="4">
        <f t="shared" si="45"/>
        <v>0.54999765668486678</v>
      </c>
      <c r="S244" t="b">
        <f t="shared" si="46"/>
        <v>0</v>
      </c>
      <c r="T244" t="b">
        <f t="shared" si="47"/>
        <v>0</v>
      </c>
      <c r="U244" t="b">
        <f t="shared" si="48"/>
        <v>0</v>
      </c>
    </row>
    <row r="245" spans="1:21" x14ac:dyDescent="0.25">
      <c r="A245">
        <v>129</v>
      </c>
      <c r="B245" t="s">
        <v>303</v>
      </c>
      <c r="C245" t="s">
        <v>746</v>
      </c>
      <c r="D245" t="s">
        <v>28</v>
      </c>
      <c r="F245" s="6">
        <f t="shared" si="37"/>
        <v>10.1</v>
      </c>
      <c r="G245">
        <v>2</v>
      </c>
      <c r="H245">
        <f t="shared" si="38"/>
        <v>4.6723266626238296</v>
      </c>
      <c r="I245">
        <v>5</v>
      </c>
      <c r="J245">
        <v>0.1</v>
      </c>
      <c r="K245">
        <f t="shared" si="39"/>
        <v>0.22189353555071697</v>
      </c>
      <c r="L245">
        <v>3</v>
      </c>
      <c r="M245" s="7">
        <f t="shared" si="40"/>
        <v>1.0701306567448261</v>
      </c>
      <c r="N245" s="7">
        <f t="shared" si="41"/>
        <v>13.519997293090617</v>
      </c>
      <c r="O245">
        <f t="shared" si="42"/>
        <v>6.6354472364764661E-3</v>
      </c>
      <c r="P245">
        <f t="shared" si="43"/>
        <v>1.5832244761113543</v>
      </c>
      <c r="Q245" s="4">
        <f t="shared" si="44"/>
        <v>0.93507752253947862</v>
      </c>
      <c r="R245" s="4">
        <f t="shared" si="45"/>
        <v>0.20829684446771665</v>
      </c>
      <c r="S245" t="b">
        <f t="shared" si="46"/>
        <v>0</v>
      </c>
      <c r="T245" t="b">
        <f t="shared" si="47"/>
        <v>0</v>
      </c>
      <c r="U245" t="b">
        <f t="shared" si="48"/>
        <v>0</v>
      </c>
    </row>
    <row r="246" spans="1:21" x14ac:dyDescent="0.25">
      <c r="A246">
        <v>139</v>
      </c>
      <c r="B246" t="s">
        <v>328</v>
      </c>
      <c r="C246" t="s">
        <v>747</v>
      </c>
      <c r="D246" t="s">
        <v>13</v>
      </c>
      <c r="F246" s="6">
        <f t="shared" si="37"/>
        <v>9.1</v>
      </c>
      <c r="G246">
        <v>2</v>
      </c>
      <c r="H246">
        <f t="shared" si="38"/>
        <v>4.6723266626238296</v>
      </c>
      <c r="I246">
        <v>5</v>
      </c>
      <c r="J246">
        <v>0.1</v>
      </c>
      <c r="K246">
        <f t="shared" si="39"/>
        <v>0.22189353555071697</v>
      </c>
      <c r="L246">
        <v>2</v>
      </c>
      <c r="M246" s="7">
        <f t="shared" si="40"/>
        <v>1.0701306567448261</v>
      </c>
      <c r="N246" s="7">
        <f t="shared" si="41"/>
        <v>9.0133315287270772</v>
      </c>
      <c r="O246">
        <f t="shared" si="42"/>
        <v>6.6354472364764661E-3</v>
      </c>
      <c r="P246">
        <f t="shared" si="43"/>
        <v>0.91817010549129918</v>
      </c>
      <c r="Q246" s="4">
        <f t="shared" si="44"/>
        <v>0.93507752253947862</v>
      </c>
      <c r="R246" s="4">
        <f t="shared" si="45"/>
        <v>0.33795590195376035</v>
      </c>
      <c r="S246" t="b">
        <f t="shared" si="46"/>
        <v>0</v>
      </c>
      <c r="T246" t="b">
        <f t="shared" si="47"/>
        <v>0</v>
      </c>
      <c r="U246" t="b">
        <f t="shared" si="48"/>
        <v>0</v>
      </c>
    </row>
    <row r="247" spans="1:21" x14ac:dyDescent="0.25">
      <c r="A247">
        <v>41.1</v>
      </c>
      <c r="B247" t="s">
        <v>106</v>
      </c>
      <c r="C247" t="s">
        <v>748</v>
      </c>
      <c r="D247" t="s">
        <v>108</v>
      </c>
      <c r="E247" t="b">
        <v>1</v>
      </c>
      <c r="F247" s="6">
        <f t="shared" si="37"/>
        <v>45</v>
      </c>
      <c r="G247">
        <v>11</v>
      </c>
      <c r="H247">
        <f t="shared" si="38"/>
        <v>25.697796644431062</v>
      </c>
      <c r="I247">
        <v>25</v>
      </c>
      <c r="J247">
        <v>3</v>
      </c>
      <c r="K247">
        <f t="shared" si="39"/>
        <v>6.6568060665215087</v>
      </c>
      <c r="L247">
        <v>6</v>
      </c>
      <c r="M247" s="7">
        <f t="shared" si="40"/>
        <v>-1.0279118657772424</v>
      </c>
      <c r="N247" s="7">
        <f t="shared" si="41"/>
        <v>-1.1094676777535848</v>
      </c>
      <c r="O247">
        <f t="shared" si="42"/>
        <v>5.8109282399527729E-3</v>
      </c>
      <c r="P247">
        <f t="shared" si="43"/>
        <v>2.1372338000219315E-2</v>
      </c>
      <c r="Q247" s="4">
        <f t="shared" si="44"/>
        <v>0.93923655734994826</v>
      </c>
      <c r="R247" s="4">
        <f t="shared" si="45"/>
        <v>0.8837691805475727</v>
      </c>
      <c r="S247" t="b">
        <f t="shared" si="46"/>
        <v>0</v>
      </c>
      <c r="T247" t="b">
        <f t="shared" si="47"/>
        <v>0</v>
      </c>
      <c r="U247" t="b">
        <f t="shared" si="48"/>
        <v>0</v>
      </c>
    </row>
    <row r="248" spans="1:21" x14ac:dyDescent="0.25">
      <c r="A248">
        <v>84</v>
      </c>
      <c r="B248" t="s">
        <v>201</v>
      </c>
      <c r="C248" t="s">
        <v>749</v>
      </c>
      <c r="D248" t="s">
        <v>7</v>
      </c>
      <c r="F248" s="6">
        <f t="shared" si="37"/>
        <v>22</v>
      </c>
      <c r="G248">
        <v>4</v>
      </c>
      <c r="H248">
        <f t="shared" si="38"/>
        <v>9.3446533252476591</v>
      </c>
      <c r="I248">
        <v>9</v>
      </c>
      <c r="J248">
        <v>3</v>
      </c>
      <c r="K248">
        <f t="shared" si="39"/>
        <v>6.6568060665215087</v>
      </c>
      <c r="L248">
        <v>6</v>
      </c>
      <c r="M248" s="7">
        <f t="shared" si="40"/>
        <v>-1.0382948139164065</v>
      </c>
      <c r="N248" s="7">
        <f t="shared" si="41"/>
        <v>-1.1094676777535848</v>
      </c>
      <c r="O248">
        <f t="shared" si="42"/>
        <v>3.9021438569761813E-3</v>
      </c>
      <c r="P248">
        <f t="shared" si="43"/>
        <v>2.1372338000219315E-2</v>
      </c>
      <c r="Q248" s="4">
        <f t="shared" si="44"/>
        <v>0.9501908275301858</v>
      </c>
      <c r="R248" s="4">
        <f t="shared" si="45"/>
        <v>0.8837691805475727</v>
      </c>
      <c r="S248" t="b">
        <f t="shared" si="46"/>
        <v>0</v>
      </c>
      <c r="T248" t="b">
        <f t="shared" si="47"/>
        <v>0</v>
      </c>
      <c r="U248" t="b">
        <f t="shared" si="48"/>
        <v>0</v>
      </c>
    </row>
    <row r="249" spans="1:21" x14ac:dyDescent="0.25">
      <c r="A249">
        <v>53</v>
      </c>
      <c r="B249" t="s">
        <v>135</v>
      </c>
      <c r="C249" t="s">
        <v>750</v>
      </c>
      <c r="D249" t="s">
        <v>59</v>
      </c>
      <c r="F249" s="6">
        <f t="shared" si="37"/>
        <v>37</v>
      </c>
      <c r="G249">
        <v>8</v>
      </c>
      <c r="H249">
        <f t="shared" si="38"/>
        <v>18.689306650495318</v>
      </c>
      <c r="I249">
        <v>19</v>
      </c>
      <c r="J249">
        <v>3</v>
      </c>
      <c r="K249">
        <f t="shared" si="39"/>
        <v>6.6568060665215087</v>
      </c>
      <c r="L249">
        <v>7</v>
      </c>
      <c r="M249" s="7">
        <f t="shared" si="40"/>
        <v>1.0166241239075848</v>
      </c>
      <c r="N249" s="7">
        <f t="shared" si="41"/>
        <v>1.0515553450181592</v>
      </c>
      <c r="O249">
        <f t="shared" si="42"/>
        <v>1.5421459393110126E-3</v>
      </c>
      <c r="P249">
        <f t="shared" si="43"/>
        <v>5.3546098351944238E-3</v>
      </c>
      <c r="Q249" s="4">
        <f t="shared" si="44"/>
        <v>0.96867499232748966</v>
      </c>
      <c r="R249" s="4">
        <f t="shared" si="45"/>
        <v>0.94166670132779084</v>
      </c>
      <c r="S249" t="b">
        <f t="shared" si="46"/>
        <v>0</v>
      </c>
      <c r="T249" t="b">
        <f t="shared" si="47"/>
        <v>0</v>
      </c>
      <c r="U249" t="b">
        <f t="shared" si="48"/>
        <v>0</v>
      </c>
    </row>
    <row r="250" spans="1:21" x14ac:dyDescent="0.25">
      <c r="A250">
        <v>66.099999999999994</v>
      </c>
      <c r="B250" t="s">
        <v>161</v>
      </c>
      <c r="C250" t="s">
        <v>751</v>
      </c>
      <c r="D250" t="s">
        <v>46</v>
      </c>
      <c r="E250" t="b">
        <v>1</v>
      </c>
      <c r="F250" s="6">
        <f t="shared" si="37"/>
        <v>26</v>
      </c>
      <c r="G250">
        <v>3</v>
      </c>
      <c r="H250">
        <f t="shared" si="38"/>
        <v>7.0084899939357452</v>
      </c>
      <c r="I250">
        <v>7</v>
      </c>
      <c r="J250">
        <v>3</v>
      </c>
      <c r="K250">
        <f t="shared" si="39"/>
        <v>6.6568060665215087</v>
      </c>
      <c r="L250">
        <v>13</v>
      </c>
      <c r="M250" s="7">
        <f t="shared" si="40"/>
        <v>-1.001212856276535</v>
      </c>
      <c r="N250" s="7">
        <f t="shared" si="41"/>
        <v>1.9528884978908669</v>
      </c>
      <c r="O250">
        <f t="shared" si="42"/>
        <v>3.0911469366401434E-6</v>
      </c>
      <c r="P250">
        <f t="shared" si="43"/>
        <v>1.248668234620709</v>
      </c>
      <c r="Q250" s="4">
        <f t="shared" si="44"/>
        <v>0.99859718738546954</v>
      </c>
      <c r="R250" s="4">
        <f t="shared" si="45"/>
        <v>0.26380698975327171</v>
      </c>
      <c r="S250" t="b">
        <f t="shared" si="46"/>
        <v>0</v>
      </c>
      <c r="T250" t="b">
        <f t="shared" si="47"/>
        <v>0</v>
      </c>
      <c r="U250" t="b">
        <f t="shared" si="48"/>
        <v>0</v>
      </c>
    </row>
    <row r="251" spans="1:21" x14ac:dyDescent="0.25">
      <c r="A251">
        <v>74</v>
      </c>
      <c r="B251" t="s">
        <v>180</v>
      </c>
      <c r="C251" t="s">
        <v>752</v>
      </c>
      <c r="D251" t="s">
        <v>182</v>
      </c>
      <c r="F251" s="6">
        <f t="shared" si="37"/>
        <v>24</v>
      </c>
      <c r="G251">
        <v>3</v>
      </c>
      <c r="H251">
        <f t="shared" si="38"/>
        <v>7.0084899939357452</v>
      </c>
      <c r="I251">
        <v>7</v>
      </c>
      <c r="J251">
        <v>6</v>
      </c>
      <c r="K251">
        <f t="shared" si="39"/>
        <v>13.313612133043017</v>
      </c>
      <c r="L251">
        <v>8</v>
      </c>
      <c r="M251" s="7">
        <f t="shared" si="40"/>
        <v>-1.001212856276535</v>
      </c>
      <c r="N251" s="7">
        <f t="shared" si="41"/>
        <v>-1.6642015166303772</v>
      </c>
      <c r="O251">
        <f t="shared" si="42"/>
        <v>3.0911469366401434E-6</v>
      </c>
      <c r="P251">
        <f t="shared" si="43"/>
        <v>0.86252996174152941</v>
      </c>
      <c r="Q251" s="4">
        <f t="shared" si="44"/>
        <v>0.99859718738546954</v>
      </c>
      <c r="R251" s="4">
        <f t="shared" si="45"/>
        <v>0.35303166698051497</v>
      </c>
      <c r="S251" t="b">
        <f t="shared" si="46"/>
        <v>0</v>
      </c>
      <c r="T251" t="b">
        <f t="shared" si="47"/>
        <v>0</v>
      </c>
      <c r="U251" t="b">
        <f t="shared" si="48"/>
        <v>0</v>
      </c>
    </row>
  </sheetData>
  <sortState ref="A2:V251">
    <sortCondition descending="1" ref="U2:U251"/>
  </sortState>
  <conditionalFormatting sqref="Q1:R1048576 S1:U1">
    <cfRule type="cellIs" dxfId="8" priority="2" operator="greaterThan">
      <formula>0.05</formula>
    </cfRule>
    <cfRule type="cellIs" dxfId="7" priority="3" operator="between">
      <formula>0.01</formula>
      <formula>0.05</formula>
    </cfRule>
    <cfRule type="cellIs" dxfId="6" priority="4" operator="between">
      <formula>0.01</formula>
      <formula>"0.05$T$11"</formula>
    </cfRule>
    <cfRule type="cellIs" dxfId="5" priority="10" operator="lessThan">
      <formula>0.001</formula>
    </cfRule>
  </conditionalFormatting>
  <conditionalFormatting sqref="Q2:R251">
    <cfRule type="cellIs" dxfId="4" priority="8" operator="between">
      <formula>0.001</formula>
      <formula>0.01</formula>
    </cfRule>
  </conditionalFormatting>
  <conditionalFormatting sqref="M1:N1048576">
    <cfRule type="cellIs" dxfId="3" priority="7" operator="between">
      <formula>-4</formula>
      <formula>4</formula>
    </cfRule>
  </conditionalFormatting>
  <conditionalFormatting sqref="M2:N251">
    <cfRule type="cellIs" dxfId="2" priority="5" operator="between">
      <formula>2</formula>
      <formula>4</formula>
    </cfRule>
    <cfRule type="cellIs" dxfId="1" priority="6" operator="between">
      <formula>-4</formula>
      <formula>-2</formula>
    </cfRule>
  </conditionalFormatting>
  <conditionalFormatting sqref="U1:U1048576">
    <cfRule type="cellIs" dxfId="0" priority="1" operator="equal">
      <formula>TRUE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Filtered and sorted</vt:lpstr>
      <vt:lpstr>ALL_DATA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Byrd, Alicia K.</dc:creator>
  <cp:lastModifiedBy>Jun Gao</cp:lastModifiedBy>
  <cp:lastPrinted>2014-12-19T17:49:39Z</cp:lastPrinted>
  <dcterms:created xsi:type="dcterms:W3CDTF">2013-10-01T14:40:46Z</dcterms:created>
  <dcterms:modified xsi:type="dcterms:W3CDTF">2018-01-17T22:37:07Z</dcterms:modified>
</cp:coreProperties>
</file>