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7774430E-9F37-C843-83F7-5B1251373C9C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B6" i="3"/>
  <c r="D6" i="3" s="1"/>
  <c r="D34" i="2"/>
  <c r="C34" i="2"/>
  <c r="B34" i="2"/>
  <c r="D30" i="2"/>
  <c r="B30" i="2"/>
  <c r="D21" i="2"/>
  <c r="D19" i="2"/>
  <c r="B19" i="2"/>
  <c r="H17" i="2"/>
  <c r="C21" i="2" s="1"/>
  <c r="D12" i="2"/>
  <c r="I11" i="2" s="1"/>
  <c r="C12" i="2"/>
  <c r="I9" i="2" s="1"/>
  <c r="B12" i="2"/>
  <c r="H11" i="2"/>
  <c r="I10" i="2"/>
  <c r="H10" i="2"/>
  <c r="D10" i="2"/>
  <c r="C10" i="2"/>
  <c r="B10" i="2"/>
  <c r="H9" i="2"/>
  <c r="D8" i="2"/>
  <c r="B8" i="2"/>
  <c r="X9" i="1"/>
  <c r="V9" i="1"/>
  <c r="U9" i="1"/>
  <c r="F9" i="1" s="1"/>
  <c r="S9" i="1"/>
  <c r="R9" i="1"/>
  <c r="O9" i="1"/>
  <c r="Q9" i="1" s="1"/>
  <c r="N9" i="1"/>
  <c r="G9" i="1" s="1"/>
  <c r="L9" i="1"/>
  <c r="M9" i="1" s="1"/>
  <c r="E9" i="1" s="1"/>
  <c r="C9" i="1"/>
  <c r="X8" i="1"/>
  <c r="G8" i="1" s="1"/>
  <c r="V8" i="1"/>
  <c r="U8" i="1"/>
  <c r="R8" i="1"/>
  <c r="S8" i="1" s="1"/>
  <c r="F8" i="1" s="1"/>
  <c r="O8" i="1"/>
  <c r="Q8" i="1" s="1"/>
  <c r="N8" i="1"/>
  <c r="M8" i="1"/>
  <c r="E8" i="1" s="1"/>
  <c r="L8" i="1"/>
  <c r="C8" i="1"/>
  <c r="X7" i="1"/>
  <c r="V7" i="1"/>
  <c r="U7" i="1"/>
  <c r="R7" i="1"/>
  <c r="L7" i="1"/>
  <c r="O7" i="1" s="1"/>
  <c r="X6" i="1"/>
  <c r="V6" i="1"/>
  <c r="U6" i="1"/>
  <c r="R6" i="1"/>
  <c r="O6" i="1"/>
  <c r="S6" i="1" s="1"/>
  <c r="L6" i="1"/>
  <c r="N6" i="1" s="1"/>
  <c r="G6" i="1" s="1"/>
  <c r="X5" i="1"/>
  <c r="V5" i="1"/>
  <c r="U5" i="1"/>
  <c r="F5" i="1" s="1"/>
  <c r="S5" i="1"/>
  <c r="R5" i="1"/>
  <c r="O5" i="1"/>
  <c r="Q5" i="1" s="1"/>
  <c r="N5" i="1"/>
  <c r="L5" i="1"/>
  <c r="M5" i="1" s="1"/>
  <c r="E5" i="1" s="1"/>
  <c r="AA5" i="1" s="1"/>
  <c r="G5" i="1"/>
  <c r="C5" i="1"/>
  <c r="X4" i="1"/>
  <c r="V4" i="1"/>
  <c r="U4" i="1"/>
  <c r="R4" i="1"/>
  <c r="S4" i="1" s="1"/>
  <c r="F4" i="1" s="1"/>
  <c r="O4" i="1"/>
  <c r="Q4" i="1" s="1"/>
  <c r="N4" i="1"/>
  <c r="G4" i="1" s="1"/>
  <c r="M4" i="1"/>
  <c r="E4" i="1" s="1"/>
  <c r="AA4" i="1" s="1"/>
  <c r="L4" i="1"/>
  <c r="C4" i="1"/>
  <c r="X3" i="1"/>
  <c r="V3" i="1"/>
  <c r="O3" i="1"/>
  <c r="S3" i="1" s="1"/>
  <c r="F3" i="1" s="1"/>
  <c r="N3" i="1"/>
  <c r="G3" i="1" s="1"/>
  <c r="L3" i="1"/>
  <c r="M3" i="1" s="1"/>
  <c r="E3" i="1" s="1"/>
  <c r="AA3" i="1" s="1"/>
  <c r="C3" i="1"/>
  <c r="X2" i="1"/>
  <c r="C8" i="2" s="1"/>
  <c r="V2" i="1"/>
  <c r="O2" i="1"/>
  <c r="S2" i="1" s="1"/>
  <c r="F2" i="1" s="1"/>
  <c r="L2" i="1"/>
  <c r="N2" i="1" s="1"/>
  <c r="G2" i="1" s="1"/>
  <c r="S7" i="1" l="1"/>
  <c r="F7" i="1" s="1"/>
  <c r="Q7" i="1"/>
  <c r="D7" i="1" s="1"/>
  <c r="AB9" i="1"/>
  <c r="AB5" i="1"/>
  <c r="D8" i="1"/>
  <c r="Z8" i="1" s="1"/>
  <c r="H8" i="1"/>
  <c r="AB8" i="1" s="1"/>
  <c r="Z5" i="1"/>
  <c r="Z3" i="1"/>
  <c r="H9" i="1"/>
  <c r="D9" i="1"/>
  <c r="H4" i="1"/>
  <c r="AB4" i="1" s="1"/>
  <c r="D4" i="1"/>
  <c r="Z4" i="1" s="1"/>
  <c r="D5" i="1"/>
  <c r="H5" i="1"/>
  <c r="H3" i="1"/>
  <c r="AB3" i="1" s="1"/>
  <c r="F6" i="1"/>
  <c r="Z9" i="1"/>
  <c r="AA8" i="1"/>
  <c r="AA9" i="1"/>
  <c r="C7" i="1"/>
  <c r="Z7" i="1" s="1"/>
  <c r="N7" i="1"/>
  <c r="G7" i="1" s="1"/>
  <c r="C30" i="2"/>
  <c r="Q2" i="1"/>
  <c r="Q6" i="1"/>
  <c r="M7" i="1"/>
  <c r="E7" i="1" s="1"/>
  <c r="AA7" i="1" s="1"/>
  <c r="Q3" i="1"/>
  <c r="D3" i="1" s="1"/>
  <c r="C6" i="3"/>
  <c r="C19" i="2"/>
  <c r="B32" i="2"/>
  <c r="C32" i="2"/>
  <c r="B21" i="2"/>
  <c r="D32" i="2"/>
  <c r="M2" i="1"/>
  <c r="E2" i="1" s="1"/>
  <c r="AA2" i="1" s="1"/>
  <c r="M6" i="1"/>
  <c r="E6" i="1" s="1"/>
  <c r="C2" i="1"/>
  <c r="C6" i="1"/>
  <c r="H2" i="1" l="1"/>
  <c r="AB2" i="1" s="1"/>
  <c r="D2" i="1"/>
  <c r="AB7" i="1"/>
  <c r="Z2" i="1"/>
  <c r="AA6" i="1"/>
  <c r="H6" i="1"/>
  <c r="AB6" i="1" s="1"/>
  <c r="D6" i="1"/>
  <c r="Z6" i="1" s="1"/>
  <c r="H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</rPr>
          <t>Usage of lab-scale synthesis * scale-up factor to 5L reactor</t>
        </r>
      </text>
    </comment>
    <comment ref="W1" authorId="0" shapeId="0" xr:uid="{00000000-0006-0000-0000-000003000000}">
      <text>
        <r>
          <rPr>
            <sz val="10"/>
            <color rgb="FF000000"/>
            <rFont val="Arial"/>
          </rPr>
          <t xml:space="preserve">Reported yield
</t>
        </r>
      </text>
    </comment>
    <comment ref="Y1" authorId="0" shapeId="0" xr:uid="{00000000-0006-0000-0000-000004000000}">
      <text>
        <r>
          <rPr>
            <sz val="10"/>
            <color rgb="FF000000"/>
            <rFont val="Arial"/>
          </rPr>
          <t>Max QD output = Min material usage
Assumes 100% sulfur utilization</t>
        </r>
      </text>
    </comment>
    <comment ref="A2" authorId="0" shapeId="0" xr:uid="{00000000-0006-0000-0000-000005000000}">
      <text>
        <r>
          <rPr>
            <sz val="10"/>
            <color rgb="FF000000"/>
            <rFont val="Arial"/>
          </rPr>
          <t>lead chloride</t>
        </r>
      </text>
    </comment>
    <comment ref="A4" authorId="0" shapeId="0" xr:uid="{00000000-0006-0000-0000-000006000000}">
      <text>
        <r>
          <rPr>
            <sz val="10"/>
            <color rgb="FF000000"/>
            <rFont val="Arial"/>
          </rPr>
          <t>bis(trimethylsilyl)sulfide</t>
        </r>
      </text>
    </comment>
  </commentList>
</comments>
</file>

<file path=xl/sharedStrings.xml><?xml version="1.0" encoding="utf-8"?>
<sst xmlns="http://schemas.openxmlformats.org/spreadsheetml/2006/main" count="204" uniqueCount="131">
  <si>
    <t>Tool</t>
  </si>
  <si>
    <t>Material</t>
  </si>
  <si>
    <t>Process</t>
  </si>
  <si>
    <t>Nominal Usage (Unit/g)</t>
  </si>
  <si>
    <t>Nominal</t>
  </si>
  <si>
    <t>Low</t>
  </si>
  <si>
    <t>Factory Assumption</t>
  </si>
  <si>
    <t>Nominal Cost ($/Unit)</t>
  </si>
  <si>
    <t>Nominal Value</t>
  </si>
  <si>
    <t>Low Value</t>
  </si>
  <si>
    <t>High Value</t>
  </si>
  <si>
    <t>Description</t>
  </si>
  <si>
    <t>Notes</t>
  </si>
  <si>
    <t>Low Usage (Unit/g)</t>
  </si>
  <si>
    <t>Low Cost ($/Unit)</t>
  </si>
  <si>
    <t>High Usage (Unit/g)</t>
  </si>
  <si>
    <t>High Cost ($/Unit)</t>
  </si>
  <si>
    <t>Unit</t>
  </si>
  <si>
    <t>Usage per synthesis LAB [unit]</t>
  </si>
  <si>
    <t>Electricity Cost</t>
  </si>
  <si>
    <t>Usage per synthesis NOM [unit]</t>
  </si>
  <si>
    <t>Usage per synthesis LOW [unit]</t>
  </si>
  <si>
    <t>Usage per synthesis HIGH [unit]</t>
  </si>
  <si>
    <t>High</t>
  </si>
  <si>
    <t>Units</t>
  </si>
  <si>
    <t>3-month usage (274 syntheses) [kilo-unit]</t>
  </si>
  <si>
    <t>Purchase amount for Nominal [kilo-unit]</t>
  </si>
  <si>
    <t>cost for electricity [$/kWh]</t>
  </si>
  <si>
    <t>https://www.eia.gov/electricity/monthly/epm_table_grapher.php?t=epmt_5_6_a</t>
  </si>
  <si>
    <t>Synthesis</t>
  </si>
  <si>
    <t>Increase in purchase amount for Nominal/High [# of decades]</t>
  </si>
  <si>
    <t>Electricity for Services</t>
  </si>
  <si>
    <t>Purchase amount for Low [kilo-unit]</t>
  </si>
  <si>
    <t>ratio of electricity for services/electricity</t>
  </si>
  <si>
    <t>Increase in purchase amount for Low [# of decades]</t>
  </si>
  <si>
    <t>Estimate; does not contribute to materials or labor costs</t>
  </si>
  <si>
    <t>Nominal Cost before economies of scale ($/Unit)</t>
  </si>
  <si>
    <t>Low Cost before economies of scale ($/Unit)</t>
  </si>
  <si>
    <t>High Cost before economies of scale ($/Unit)</t>
  </si>
  <si>
    <t>Floor Space Ratio</t>
  </si>
  <si>
    <t>ratio of total factory floor space/tool footprint</t>
  </si>
  <si>
    <t>Building Cost</t>
  </si>
  <si>
    <t>cost of building [$/m^2]</t>
  </si>
  <si>
    <t>QD mass per synthesis NOM [g]</t>
  </si>
  <si>
    <t>Operator Labor Rate</t>
  </si>
  <si>
    <t>QD mass per synthesis LOW [g]</t>
  </si>
  <si>
    <t>QD mass per synthesis HIGH [g]</t>
  </si>
  <si>
    <t>Nominal $/g</t>
  </si>
  <si>
    <t>Low $/g</t>
  </si>
  <si>
    <t>High $/g</t>
  </si>
  <si>
    <t>PbCl2</t>
  </si>
  <si>
    <t>operator labor rate [$/hr]</t>
  </si>
  <si>
    <t>$33 weighted-average direct labor rate for 1 senior scientist (46) and 2 techs (27) * (100% + 40% for fringe benefits)</t>
  </si>
  <si>
    <t>g</t>
  </si>
  <si>
    <t>Alfa Aesar ≥99.999%, Alfa Aesar 99%</t>
  </si>
  <si>
    <t>Step yield</t>
  </si>
  <si>
    <t>Maintenance Technician Labor Rate</t>
  </si>
  <si>
    <t>maintenance technician labor rate [$/hr]</t>
  </si>
  <si>
    <t>Dummy values; assume all maintenance is performed by operators</t>
  </si>
  <si>
    <t>Indirect Labor Cost Ratio</t>
  </si>
  <si>
    <t>ratio of indirect labor/direct labor</t>
  </si>
  <si>
    <t>Assume no indirect labor is allocated to QD synthesis; generally 180% for G&amp;A (supply chain, procurement, etc), higher when only one product line; ignore fixed overhead (management, counsel, HR) (~60%)</t>
  </si>
  <si>
    <t>Facilities Depreciation Time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</si>
  <si>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</si>
  <si>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</si>
  <si>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Equipment Depreciation Time</t>
  </si>
  <si>
    <t>depreciation time for equipment and facilities [yr]</t>
  </si>
  <si>
    <t>Tool Cost</t>
  </si>
  <si>
    <t>Cell PCE</t>
  </si>
  <si>
    <t>$M</t>
  </si>
  <si>
    <t>cell active area power conversion efficiency [%]</t>
  </si>
  <si>
    <t>Unused here (used for $/m2 to $/W calculation for PV manufacturing model)</t>
  </si>
  <si>
    <t>Estimate from QDV</t>
  </si>
  <si>
    <t>GFF</t>
  </si>
  <si>
    <t>Default yield low [%]</t>
  </si>
  <si>
    <t>module geometric fill factor</t>
  </si>
  <si>
    <t>Number of Operating Hours</t>
  </si>
  <si>
    <t>Facility Cost</t>
  </si>
  <si>
    <t>% of tool cost</t>
  </si>
  <si>
    <t>Estimate assuming blowers/N2/etc. already in place</t>
  </si>
  <si>
    <t>Default yield nominal [%]</t>
  </si>
  <si>
    <t>number of hours factory operates per year (utilization)</t>
  </si>
  <si>
    <t>Floor Space</t>
  </si>
  <si>
    <t>m^2</t>
  </si>
  <si>
    <t>Estimate</t>
  </si>
  <si>
    <t>Default yield high [%]</t>
  </si>
  <si>
    <t>20/50/80% capacity utilization; only contributes to factory annual throughput</t>
  </si>
  <si>
    <t>Spare Parts</t>
  </si>
  <si>
    <t>% capex/yr</t>
  </si>
  <si>
    <t>Number of steps</t>
  </si>
  <si>
    <t>Electricity Usage</t>
  </si>
  <si>
    <t>kW</t>
  </si>
  <si>
    <t>Throughput</t>
  </si>
  <si>
    <t>g/h</t>
  </si>
  <si>
    <t>Based on material usage (which already accounts for material utilization) and time per synthesis; affects capex, opex, labor per g of QDs (NOT materials)</t>
  </si>
  <si>
    <t>Process yield</t>
  </si>
  <si>
    <t>Default</t>
  </si>
  <si>
    <t>Actual</t>
  </si>
  <si>
    <t>Down Time</t>
  </si>
  <si>
    <t>%</t>
  </si>
  <si>
    <t>Capacity utilization of entire factory is already accounted for in factory assumptions</t>
  </si>
  <si>
    <t>Low yield [%]</t>
  </si>
  <si>
    <t>Oleylamine</t>
  </si>
  <si>
    <t>mL</t>
  </si>
  <si>
    <t>SA 70%, SA ≥98%</t>
  </si>
  <si>
    <t>Operation Staff</t>
  </si>
  <si>
    <t>TMS-S</t>
  </si>
  <si>
    <t>Number of staff</t>
  </si>
  <si>
    <t>Nominal yield [%]</t>
  </si>
  <si>
    <t>SA synthesis grade</t>
  </si>
  <si>
    <t>Maintenance Staff</t>
  </si>
  <si>
    <t>High yield [%]</t>
  </si>
  <si>
    <t>Yield</t>
  </si>
  <si>
    <t>Butanol</t>
  </si>
  <si>
    <t>Crashout</t>
  </si>
  <si>
    <t>% of good parts produced</t>
  </si>
  <si>
    <t>Synthesis yield is accounted for in materials usage (usage per g of QDs)</t>
  </si>
  <si>
    <t>Effective time per synthesis nominal [hr]</t>
  </si>
  <si>
    <t>Millipore Sigma ≥99.4%</t>
  </si>
  <si>
    <t>Effective time per synthesis low [hr]</t>
  </si>
  <si>
    <t>Ethanol</t>
  </si>
  <si>
    <t>Millipore Sigma ≥99.5%</t>
  </si>
  <si>
    <t>Effective time per synthesis high [hr]</t>
  </si>
  <si>
    <t>Total number of operators</t>
  </si>
  <si>
    <t>Operators per step</t>
  </si>
  <si>
    <t>Acetone</t>
  </si>
  <si>
    <t>Hexane</t>
  </si>
  <si>
    <t>Millipore Sigma ≥98.5%</t>
  </si>
  <si>
    <t>Nominal/high estimates from QDV</t>
  </si>
  <si>
    <t>Cleaning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</si>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</sst>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  <fill>
      <patternFill patternType="solid">
        <fgColor rgb="FFF3F3F3"/>
        <bgColor rgb="FFF3F3F3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88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/>
    <xf numFmtId="164" fontId="1" fillId="0" borderId="2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1" fillId="0" borderId="0" xfId="0" applyFont="1" applyAlignment="1"/>
    <xf numFmtId="0" fontId="2" fillId="0" borderId="2" xfId="0" applyFont="1" applyBorder="1" applyAlignment="1">
      <alignment wrapText="1"/>
    </xf>
    <xf numFmtId="0" fontId="0" fillId="0" borderId="0" xfId="0" applyFont="1" applyAlignment="1"/>
    <xf numFmtId="0" fontId="3" fillId="0" borderId="1" xfId="0" applyFont="1" applyBorder="1" applyAlignment="1">
      <alignment wrapText="1"/>
    </xf>
    <xf numFmtId="0" fontId="0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3" fillId="2" borderId="0" xfId="0" applyFont="1" applyFill="1" applyAlignment="1">
      <alignment wrapText="1"/>
    </xf>
    <xf numFmtId="0" fontId="4" fillId="0" borderId="0" xfId="0" applyFont="1"/>
    <xf numFmtId="0" fontId="3" fillId="0" borderId="0" xfId="0" applyFont="1" applyAlignment="1">
      <alignment wrapText="1"/>
    </xf>
    <xf numFmtId="0" fontId="0" fillId="0" borderId="0" xfId="0" applyFont="1" applyAlignment="1"/>
    <xf numFmtId="0" fontId="3" fillId="0" borderId="2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2" fillId="0" borderId="0" xfId="0" applyFont="1" applyAlignment="1">
      <alignment wrapText="1"/>
    </xf>
    <xf numFmtId="164" fontId="0" fillId="0" borderId="1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7" fillId="0" borderId="0" xfId="0" applyFont="1" applyAlignment="1"/>
    <xf numFmtId="164" fontId="0" fillId="2" borderId="1" xfId="0" applyNumberFormat="1" applyFont="1" applyFill="1" applyBorder="1" applyAlignment="1">
      <alignment horizontal="right"/>
    </xf>
    <xf numFmtId="0" fontId="8" fillId="4" borderId="0" xfId="0" applyFont="1" applyFill="1" applyAlignment="1"/>
    <xf numFmtId="0" fontId="9" fillId="4" borderId="0" xfId="0" applyFont="1" applyFill="1"/>
    <xf numFmtId="0" fontId="7" fillId="0" borderId="0" xfId="0" applyFont="1"/>
    <xf numFmtId="164" fontId="9" fillId="0" borderId="0" xfId="0" applyNumberFormat="1" applyFont="1"/>
    <xf numFmtId="0" fontId="6" fillId="0" borderId="0" xfId="0" applyFont="1" applyAlignment="1">
      <alignment horizontal="right"/>
    </xf>
    <xf numFmtId="164" fontId="9" fillId="0" borderId="2" xfId="0" applyNumberFormat="1" applyFont="1" applyBorder="1"/>
    <xf numFmtId="0" fontId="6" fillId="0" borderId="0" xfId="0" applyFont="1" applyAlignment="1"/>
    <xf numFmtId="0" fontId="7" fillId="0" borderId="0" xfId="0" applyFont="1" applyAlignment="1"/>
    <xf numFmtId="165" fontId="7" fillId="0" borderId="1" xfId="0" applyNumberFormat="1" applyFont="1" applyBorder="1" applyAlignment="1">
      <alignment horizontal="right"/>
    </xf>
    <xf numFmtId="0" fontId="7" fillId="2" borderId="0" xfId="0" applyFont="1" applyFill="1" applyAlignment="1">
      <alignment horizontal="right"/>
    </xf>
    <xf numFmtId="0" fontId="7" fillId="4" borderId="0" xfId="0" applyFont="1" applyFill="1" applyAlignment="1"/>
    <xf numFmtId="166" fontId="7" fillId="0" borderId="0" xfId="0" applyNumberFormat="1" applyFont="1" applyAlignment="1">
      <alignment horizontal="right"/>
    </xf>
    <xf numFmtId="0" fontId="6" fillId="0" borderId="0" xfId="0" applyFont="1" applyAlignment="1"/>
    <xf numFmtId="0" fontId="7" fillId="0" borderId="3" xfId="0" applyFont="1" applyBorder="1" applyAlignment="1"/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/>
    <xf numFmtId="0" fontId="4" fillId="0" borderId="2" xfId="0" applyFont="1" applyBorder="1" applyAlignment="1"/>
    <xf numFmtId="0" fontId="0" fillId="0" borderId="0" xfId="0" applyFont="1" applyAlignment="1"/>
    <xf numFmtId="2" fontId="7" fillId="3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right"/>
    </xf>
    <xf numFmtId="2" fontId="7" fillId="3" borderId="0" xfId="0" applyNumberFormat="1" applyFont="1" applyFill="1" applyAlignment="1">
      <alignment horizontal="right"/>
    </xf>
    <xf numFmtId="10" fontId="7" fillId="4" borderId="0" xfId="0" applyNumberFormat="1" applyFont="1" applyFill="1"/>
    <xf numFmtId="0" fontId="6" fillId="0" borderId="2" xfId="0" applyFont="1" applyBorder="1" applyAlignment="1"/>
    <xf numFmtId="0" fontId="0" fillId="0" borderId="0" xfId="0" applyFont="1" applyAlignment="1"/>
    <xf numFmtId="164" fontId="6" fillId="0" borderId="0" xfId="0" applyNumberFormat="1" applyFont="1" applyAlignment="1">
      <alignment horizontal="right"/>
    </xf>
    <xf numFmtId="0" fontId="7" fillId="0" borderId="2" xfId="0" applyFont="1" applyBorder="1" applyAlignment="1"/>
    <xf numFmtId="164" fontId="6" fillId="2" borderId="0" xfId="0" applyNumberFormat="1" applyFont="1" applyFill="1" applyAlignment="1">
      <alignment horizontal="right"/>
    </xf>
    <xf numFmtId="164" fontId="7" fillId="0" borderId="0" xfId="0" applyNumberFormat="1" applyFont="1" applyAlignment="1">
      <alignment horizontal="right"/>
    </xf>
    <xf numFmtId="164" fontId="7" fillId="0" borderId="2" xfId="0" applyNumberFormat="1" applyFont="1" applyBorder="1" applyAlignment="1">
      <alignment horizontal="right"/>
    </xf>
    <xf numFmtId="0" fontId="7" fillId="2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4" borderId="0" xfId="0" applyFont="1" applyFill="1" applyAlignment="1"/>
    <xf numFmtId="0" fontId="7" fillId="0" borderId="2" xfId="0" applyFont="1" applyBorder="1" applyAlignment="1"/>
    <xf numFmtId="0" fontId="7" fillId="4" borderId="0" xfId="0" applyFont="1" applyFill="1" applyAlignment="1">
      <alignment horizontal="right"/>
    </xf>
    <xf numFmtId="0" fontId="7" fillId="4" borderId="0" xfId="0" applyFont="1" applyFill="1" applyAlignment="1"/>
    <xf numFmtId="0" fontId="7" fillId="4" borderId="0" xfId="0" applyFont="1" applyFill="1" applyAlignment="1">
      <alignment horizontal="right"/>
    </xf>
    <xf numFmtId="0" fontId="3" fillId="4" borderId="0" xfId="0" applyFont="1" applyFill="1"/>
    <xf numFmtId="164" fontId="0" fillId="0" borderId="2" xfId="0" applyNumberFormat="1" applyFont="1" applyBorder="1" applyAlignment="1">
      <alignment horizontal="right"/>
    </xf>
    <xf numFmtId="0" fontId="0" fillId="0" borderId="0" xfId="0" applyFont="1" applyAlignment="1"/>
    <xf numFmtId="0" fontId="4" fillId="0" borderId="2" xfId="0" applyFont="1" applyBorder="1"/>
    <xf numFmtId="0" fontId="7" fillId="2" borderId="0" xfId="0" applyFont="1" applyFill="1" applyAlignment="1"/>
    <xf numFmtId="0" fontId="7" fillId="0" borderId="2" xfId="0" applyFont="1" applyBorder="1" applyAlignment="1"/>
    <xf numFmtId="0" fontId="7" fillId="0" borderId="1" xfId="0" applyFont="1" applyBorder="1" applyAlignment="1"/>
    <xf numFmtId="0" fontId="7" fillId="3" borderId="1" xfId="0" applyFont="1" applyFill="1" applyBorder="1" applyAlignment="1"/>
    <xf numFmtId="0" fontId="7" fillId="3" borderId="0" xfId="0" applyFont="1" applyFill="1" applyAlignment="1"/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0" xfId="0" applyNumberFormat="1" applyFont="1"/>
    <xf numFmtId="164" fontId="4" fillId="2" borderId="1" xfId="0" applyNumberFormat="1" applyFont="1" applyFill="1" applyBorder="1"/>
    <xf numFmtId="0" fontId="0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ia.gov/electricity/monthly/epm_table_grapher.php?t=epmt_5_6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D1" sqref="D1"/>
    </sheetView>
  </sheetViews>
  <sheetFormatPr baseColWidth="10" defaultColWidth="14.5" defaultRowHeight="15.75" customHeight="1" x14ac:dyDescent="0.15"/>
  <cols>
    <col min="1" max="1" width="10.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7" width="7.6640625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2" width="12.1640625" customWidth="1"/>
    <col min="13" max="14" width="13" customWidth="1"/>
    <col min="15" max="16" width="10.83203125" customWidth="1"/>
    <col min="17" max="17" width="17.33203125" customWidth="1"/>
    <col min="18" max="18" width="9.83203125" customWidth="1"/>
    <col min="19" max="19" width="16" customWidth="1"/>
    <col min="20" max="22" width="13.1640625" customWidth="1"/>
    <col min="23" max="23" width="15.83203125" customWidth="1"/>
    <col min="24" max="24" width="15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1" t="s">
        <v>1</v>
      </c>
      <c r="B1" s="1" t="s">
        <v>2</v>
      </c>
      <c r="C1" s="3" t="s">
        <v>3</v>
      </c>
      <c r="D1" s="5" t="s">
        <v>7</v>
      </c>
      <c r="E1" s="6" t="s">
        <v>13</v>
      </c>
      <c r="F1" s="6" t="s">
        <v>14</v>
      </c>
      <c r="G1" s="3" t="s">
        <v>15</v>
      </c>
      <c r="H1" s="5" t="s">
        <v>16</v>
      </c>
      <c r="I1" s="1" t="s">
        <v>17</v>
      </c>
      <c r="J1" s="8" t="s">
        <v>12</v>
      </c>
      <c r="K1" s="10" t="s">
        <v>18</v>
      </c>
      <c r="L1" s="8" t="s">
        <v>20</v>
      </c>
      <c r="M1" s="8" t="s">
        <v>21</v>
      </c>
      <c r="N1" s="12" t="s">
        <v>22</v>
      </c>
      <c r="O1" s="14" t="s">
        <v>25</v>
      </c>
      <c r="P1" s="20" t="s">
        <v>26</v>
      </c>
      <c r="Q1" s="22" t="s">
        <v>30</v>
      </c>
      <c r="R1" s="20" t="s">
        <v>32</v>
      </c>
      <c r="S1" s="22" t="s">
        <v>34</v>
      </c>
      <c r="T1" s="22" t="s">
        <v>36</v>
      </c>
      <c r="U1" s="22" t="s">
        <v>37</v>
      </c>
      <c r="V1" s="24" t="s">
        <v>38</v>
      </c>
      <c r="W1" s="8" t="s">
        <v>43</v>
      </c>
      <c r="X1" s="8" t="s">
        <v>45</v>
      </c>
      <c r="Y1" s="12" t="s">
        <v>46</v>
      </c>
      <c r="Z1" s="25" t="s">
        <v>47</v>
      </c>
      <c r="AA1" s="26" t="s">
        <v>48</v>
      </c>
      <c r="AB1" s="26" t="s">
        <v>49</v>
      </c>
      <c r="AC1" s="27"/>
      <c r="AD1" s="27"/>
    </row>
    <row r="2" spans="1:30" ht="15.75" customHeight="1" x14ac:dyDescent="0.15">
      <c r="A2" s="13" t="s">
        <v>50</v>
      </c>
      <c r="B2" s="13" t="s">
        <v>29</v>
      </c>
      <c r="C2" s="28">
        <f t="shared" ref="C2:C9" si="0">L2/W2</f>
        <v>2.6576786370878782</v>
      </c>
      <c r="D2" s="29">
        <f t="shared" ref="D2:D9" si="1">T2*0.5^Q2</f>
        <v>0.27099907822048647</v>
      </c>
      <c r="E2" s="30">
        <f t="shared" ref="E2:E9" si="2">M2/Y2</f>
        <v>1.9058947615141217</v>
      </c>
      <c r="F2" s="29">
        <f t="shared" ref="F2:F9" si="3">U2*0.2^S2</f>
        <v>4.0101752344825874E-3</v>
      </c>
      <c r="G2" s="28">
        <f t="shared" ref="G2:G9" si="4">N2/X2</f>
        <v>2.6576786370878782</v>
      </c>
      <c r="H2" s="29">
        <f t="shared" ref="H2:H9" si="5">V2*0.7^Q2</f>
        <v>0.80915495257047787</v>
      </c>
      <c r="I2" s="13" t="s">
        <v>53</v>
      </c>
      <c r="J2" s="17" t="s">
        <v>54</v>
      </c>
      <c r="K2" s="34">
        <v>83.4</v>
      </c>
      <c r="L2" s="30">
        <f t="shared" ref="L2:L9" si="6">K2*7.8</f>
        <v>650.52</v>
      </c>
      <c r="M2" s="38">
        <f t="shared" ref="M2:M9" si="7">L2</f>
        <v>650.52</v>
      </c>
      <c r="N2" s="40">
        <f t="shared" ref="N2:N9" si="8">L2</f>
        <v>650.52</v>
      </c>
      <c r="O2" s="43">
        <f t="shared" ref="O2:O7" si="9">L2*274/1000</f>
        <v>178.24247999999997</v>
      </c>
      <c r="P2" s="44">
        <v>0.1</v>
      </c>
      <c r="Q2" s="46">
        <f t="shared" ref="Q2:Q9" si="10">MAX(0,LOG($O2/P2))</f>
        <v>3.2510112161486071</v>
      </c>
      <c r="R2" s="44">
        <v>2</v>
      </c>
      <c r="S2" s="46">
        <f t="shared" ref="S2:S9" si="11">MAX(0,LOG($O2/R2))</f>
        <v>1.9499812204846259</v>
      </c>
      <c r="T2" s="49">
        <v>2.58</v>
      </c>
      <c r="U2" s="49">
        <v>9.2499999999999999E-2</v>
      </c>
      <c r="V2" s="50">
        <f t="shared" ref="V2:V9" si="12">T2</f>
        <v>2.58</v>
      </c>
      <c r="W2" s="52">
        <v>244.77</v>
      </c>
      <c r="X2">
        <f t="shared" ref="X2:X9" si="13">W2</f>
        <v>244.77</v>
      </c>
      <c r="Y2" s="53">
        <v>341.32</v>
      </c>
      <c r="Z2" s="55">
        <f t="shared" ref="Z2:Z9" si="14">C2*D2</f>
        <v>0.7202284608570938</v>
      </c>
      <c r="AA2" s="57">
        <f t="shared" ref="AA2:AA9" si="15">E2*F2</f>
        <v>7.6429719721540284E-3</v>
      </c>
      <c r="AB2" s="57">
        <f t="shared" ref="AB2:AB9" si="16">G2*H2</f>
        <v>2.1504738315404142</v>
      </c>
      <c r="AC2" s="21"/>
      <c r="AD2" s="21"/>
    </row>
    <row r="3" spans="1:30" ht="15.75" customHeight="1" x14ac:dyDescent="0.15">
      <c r="A3" s="13" t="s">
        <v>102</v>
      </c>
      <c r="B3" s="13" t="s">
        <v>29</v>
      </c>
      <c r="C3" s="28">
        <f t="shared" si="0"/>
        <v>19.757323201372717</v>
      </c>
      <c r="D3" s="29">
        <f t="shared" si="1"/>
        <v>2.0487189866219637E-2</v>
      </c>
      <c r="E3" s="30">
        <f t="shared" si="2"/>
        <v>14.168522207898747</v>
      </c>
      <c r="F3" s="29">
        <f t="shared" si="3"/>
        <v>1.532558863247832E-3</v>
      </c>
      <c r="G3" s="28">
        <f t="shared" si="4"/>
        <v>19.757323201372717</v>
      </c>
      <c r="H3" s="29">
        <f t="shared" si="5"/>
        <v>6.2889768411781122E-2</v>
      </c>
      <c r="I3" s="13" t="s">
        <v>103</v>
      </c>
      <c r="J3" s="17" t="s">
        <v>104</v>
      </c>
      <c r="K3" s="34">
        <v>620</v>
      </c>
      <c r="L3" s="30">
        <f t="shared" si="6"/>
        <v>4836</v>
      </c>
      <c r="M3" s="38">
        <f t="shared" si="7"/>
        <v>4836</v>
      </c>
      <c r="N3" s="40">
        <f t="shared" si="8"/>
        <v>4836</v>
      </c>
      <c r="O3" s="43">
        <f t="shared" si="9"/>
        <v>1325.0640000000001</v>
      </c>
      <c r="P3" s="44">
        <v>0.61499999999999999</v>
      </c>
      <c r="Q3" s="46">
        <f t="shared" si="10"/>
        <v>3.3333617392337054</v>
      </c>
      <c r="R3" s="44">
        <v>1.845</v>
      </c>
      <c r="S3" s="46">
        <f t="shared" si="11"/>
        <v>2.8562404845140432</v>
      </c>
      <c r="T3" s="49">
        <v>0.20650199999999999</v>
      </c>
      <c r="U3" s="49">
        <v>0.152</v>
      </c>
      <c r="V3" s="50">
        <f t="shared" si="12"/>
        <v>0.20650199999999999</v>
      </c>
      <c r="W3" s="52">
        <v>244.77</v>
      </c>
      <c r="X3">
        <f t="shared" si="13"/>
        <v>244.77</v>
      </c>
      <c r="Y3" s="53">
        <v>341.32</v>
      </c>
      <c r="Z3" s="55">
        <f t="shared" si="14"/>
        <v>0.40477203167478926</v>
      </c>
      <c r="AA3" s="57">
        <f t="shared" si="15"/>
        <v>2.1714094288838966E-2</v>
      </c>
      <c r="AB3" s="57">
        <f t="shared" si="16"/>
        <v>1.2425334805710402</v>
      </c>
      <c r="AC3" s="21"/>
      <c r="AD3" s="21"/>
    </row>
    <row r="4" spans="1:30" ht="15.75" customHeight="1" x14ac:dyDescent="0.15">
      <c r="A4" s="47" t="s">
        <v>106</v>
      </c>
      <c r="B4" s="59" t="s">
        <v>29</v>
      </c>
      <c r="C4" s="61">
        <f t="shared" si="0"/>
        <v>0.66919965682068872</v>
      </c>
      <c r="D4" s="29">
        <f t="shared" si="1"/>
        <v>3.8389711879779282</v>
      </c>
      <c r="E4" s="61">
        <f t="shared" si="2"/>
        <v>0.47990155865463491</v>
      </c>
      <c r="F4" s="29">
        <f t="shared" si="3"/>
        <v>0.68532697640749285</v>
      </c>
      <c r="G4" s="61">
        <f t="shared" si="4"/>
        <v>0.66919965682068872</v>
      </c>
      <c r="H4" s="29">
        <f t="shared" si="5"/>
        <v>7.227785572536682</v>
      </c>
      <c r="I4" s="47" t="s">
        <v>103</v>
      </c>
      <c r="J4" s="62" t="s">
        <v>109</v>
      </c>
      <c r="K4" s="63">
        <v>21</v>
      </c>
      <c r="L4" s="30">
        <f t="shared" si="6"/>
        <v>163.79999999999998</v>
      </c>
      <c r="M4" s="64">
        <f t="shared" si="7"/>
        <v>163.79999999999998</v>
      </c>
      <c r="N4" s="65">
        <f t="shared" si="8"/>
        <v>163.79999999999998</v>
      </c>
      <c r="O4" s="43">
        <f t="shared" si="9"/>
        <v>44.8812</v>
      </c>
      <c r="P4" s="44">
        <v>0.59099999999999997</v>
      </c>
      <c r="Q4" s="46">
        <f t="shared" si="10"/>
        <v>1.8804769793635323</v>
      </c>
      <c r="R4" s="66">
        <f t="shared" ref="R4:R9" si="17">P4</f>
        <v>0.59099999999999997</v>
      </c>
      <c r="S4" s="46">
        <f t="shared" si="11"/>
        <v>1.8804769793635323</v>
      </c>
      <c r="T4" s="67">
        <v>14.134968000000001</v>
      </c>
      <c r="U4" s="67">
        <f t="shared" ref="U4:U9" si="18">T4</f>
        <v>14.134968000000001</v>
      </c>
      <c r="V4" s="50">
        <f t="shared" si="12"/>
        <v>14.134968000000001</v>
      </c>
      <c r="W4" s="52">
        <v>244.77</v>
      </c>
      <c r="X4">
        <f t="shared" si="13"/>
        <v>244.77</v>
      </c>
      <c r="Y4" s="53">
        <v>341.32</v>
      </c>
      <c r="Z4" s="55">
        <f t="shared" si="14"/>
        <v>2.5690382015393411</v>
      </c>
      <c r="AA4" s="57">
        <f t="shared" si="15"/>
        <v>0.32888948416602404</v>
      </c>
      <c r="AB4" s="57">
        <f t="shared" si="16"/>
        <v>4.8368316247150727</v>
      </c>
      <c r="AC4" s="68"/>
      <c r="AD4" s="68"/>
    </row>
    <row r="5" spans="1:30" ht="15.75" customHeight="1" x14ac:dyDescent="0.15">
      <c r="A5" s="47" t="s">
        <v>113</v>
      </c>
      <c r="B5" s="59" t="s">
        <v>114</v>
      </c>
      <c r="C5" s="61">
        <f t="shared" si="0"/>
        <v>13.475344201740409</v>
      </c>
      <c r="D5" s="29">
        <f t="shared" si="1"/>
        <v>1.6470470264836248E-2</v>
      </c>
      <c r="E5" s="61">
        <f t="shared" si="2"/>
        <v>9.6635415453533344</v>
      </c>
      <c r="F5" s="29">
        <f t="shared" si="3"/>
        <v>9.0374911103812752E-3</v>
      </c>
      <c r="G5" s="61">
        <f t="shared" si="4"/>
        <v>13.475344201740409</v>
      </c>
      <c r="H5" s="29">
        <f t="shared" si="5"/>
        <v>2.053159003641588E-2</v>
      </c>
      <c r="I5" s="47" t="s">
        <v>103</v>
      </c>
      <c r="J5" s="70" t="s">
        <v>118</v>
      </c>
      <c r="K5" s="34">
        <v>422.8666667</v>
      </c>
      <c r="L5" s="30">
        <f t="shared" si="6"/>
        <v>3298.3600002600001</v>
      </c>
      <c r="M5" s="64">
        <f t="shared" si="7"/>
        <v>3298.3600002600001</v>
      </c>
      <c r="N5" s="65">
        <f t="shared" si="8"/>
        <v>3298.3600002600001</v>
      </c>
      <c r="O5" s="43">
        <f t="shared" si="9"/>
        <v>903.75064007124001</v>
      </c>
      <c r="P5" s="66">
        <v>200</v>
      </c>
      <c r="Q5" s="46">
        <f t="shared" si="10"/>
        <v>0.65501862222290386</v>
      </c>
      <c r="R5" s="66">
        <f t="shared" si="17"/>
        <v>200</v>
      </c>
      <c r="S5" s="46">
        <f t="shared" si="11"/>
        <v>0.65501862222290386</v>
      </c>
      <c r="T5" s="67">
        <v>2.5935E-2</v>
      </c>
      <c r="U5" s="67">
        <f t="shared" si="18"/>
        <v>2.5935E-2</v>
      </c>
      <c r="V5" s="50">
        <f t="shared" si="12"/>
        <v>2.5935E-2</v>
      </c>
      <c r="W5" s="52">
        <v>244.77</v>
      </c>
      <c r="X5">
        <f t="shared" si="13"/>
        <v>244.77</v>
      </c>
      <c r="Y5" s="53">
        <v>341.32</v>
      </c>
      <c r="Z5" s="55">
        <f t="shared" si="14"/>
        <v>0.22194525598319895</v>
      </c>
      <c r="AA5" s="57">
        <f t="shared" si="15"/>
        <v>8.7334170810930895E-2</v>
      </c>
      <c r="AB5" s="57">
        <f t="shared" si="16"/>
        <v>0.2766702427497279</v>
      </c>
      <c r="AC5" s="68"/>
      <c r="AD5" s="68"/>
    </row>
    <row r="6" spans="1:30" ht="15.75" customHeight="1" x14ac:dyDescent="0.15">
      <c r="A6" s="47" t="s">
        <v>120</v>
      </c>
      <c r="B6" s="59" t="s">
        <v>114</v>
      </c>
      <c r="C6" s="61">
        <f t="shared" si="0"/>
        <v>26.666012991788204</v>
      </c>
      <c r="D6" s="29">
        <f t="shared" si="1"/>
        <v>1.0244904323926272E-2</v>
      </c>
      <c r="E6" s="61">
        <f t="shared" si="2"/>
        <v>19.122934489628499</v>
      </c>
      <c r="F6" s="29">
        <f t="shared" si="3"/>
        <v>4.1085103543613373E-3</v>
      </c>
      <c r="G6" s="61">
        <f t="shared" si="4"/>
        <v>26.666012991788204</v>
      </c>
      <c r="H6" s="29">
        <f t="shared" si="5"/>
        <v>1.4329332355221493E-2</v>
      </c>
      <c r="I6" s="47" t="s">
        <v>103</v>
      </c>
      <c r="J6" s="70" t="s">
        <v>121</v>
      </c>
      <c r="K6" s="34">
        <v>836.8</v>
      </c>
      <c r="L6" s="30">
        <f t="shared" si="6"/>
        <v>6527.0399999999991</v>
      </c>
      <c r="M6" s="64">
        <f t="shared" si="7"/>
        <v>6527.0399999999991</v>
      </c>
      <c r="N6" s="65">
        <f t="shared" si="8"/>
        <v>6527.0399999999991</v>
      </c>
      <c r="O6" s="43">
        <f t="shared" si="9"/>
        <v>1788.4089599999998</v>
      </c>
      <c r="P6" s="66">
        <v>180</v>
      </c>
      <c r="Q6" s="46">
        <f t="shared" si="10"/>
        <v>0.99719433193076124</v>
      </c>
      <c r="R6" s="66">
        <f t="shared" si="17"/>
        <v>180</v>
      </c>
      <c r="S6" s="46">
        <f t="shared" si="11"/>
        <v>0.99719433193076124</v>
      </c>
      <c r="T6" s="67">
        <v>2.0449999999999999E-2</v>
      </c>
      <c r="U6" s="67">
        <f t="shared" si="18"/>
        <v>2.0449999999999999E-2</v>
      </c>
      <c r="V6" s="50">
        <f t="shared" si="12"/>
        <v>2.0449999999999999E-2</v>
      </c>
      <c r="W6" s="52">
        <v>244.77</v>
      </c>
      <c r="X6">
        <f t="shared" si="13"/>
        <v>244.77</v>
      </c>
      <c r="Y6" s="53">
        <v>341.32</v>
      </c>
      <c r="Z6" s="55">
        <f t="shared" si="14"/>
        <v>0.27319075180144514</v>
      </c>
      <c r="AA6" s="57">
        <f t="shared" si="15"/>
        <v>7.8566774356412225E-2</v>
      </c>
      <c r="AB6" s="57">
        <f t="shared" si="16"/>
        <v>0.38210616274798742</v>
      </c>
      <c r="AC6" s="68"/>
      <c r="AD6" s="68"/>
    </row>
    <row r="7" spans="1:30" ht="15.75" customHeight="1" x14ac:dyDescent="0.15">
      <c r="A7" s="47" t="s">
        <v>125</v>
      </c>
      <c r="B7" s="59" t="s">
        <v>114</v>
      </c>
      <c r="C7" s="61">
        <f t="shared" si="0"/>
        <v>84.860040026964072</v>
      </c>
      <c r="D7" s="29">
        <f t="shared" si="1"/>
        <v>5.4780790497359951E-3</v>
      </c>
      <c r="E7" s="61">
        <f t="shared" si="2"/>
        <v>60.855478722020386</v>
      </c>
      <c r="F7" s="29">
        <f t="shared" si="3"/>
        <v>1.445277036182619E-3</v>
      </c>
      <c r="G7" s="61">
        <f t="shared" si="4"/>
        <v>84.860040026964072</v>
      </c>
      <c r="H7" s="29">
        <f t="shared" si="5"/>
        <v>8.9356274220233865E-3</v>
      </c>
      <c r="I7" s="47" t="s">
        <v>103</v>
      </c>
      <c r="J7" s="70" t="s">
        <v>121</v>
      </c>
      <c r="K7" s="34">
        <v>2662.9733329999999</v>
      </c>
      <c r="L7" s="30">
        <f t="shared" si="6"/>
        <v>20771.191997399997</v>
      </c>
      <c r="M7" s="64">
        <f t="shared" si="7"/>
        <v>20771.191997399997</v>
      </c>
      <c r="N7" s="65">
        <f t="shared" si="8"/>
        <v>20771.191997399997</v>
      </c>
      <c r="O7" s="43">
        <f t="shared" si="9"/>
        <v>5691.3066072875999</v>
      </c>
      <c r="P7" s="66">
        <v>200</v>
      </c>
      <c r="Q7" s="46">
        <f t="shared" si="10"/>
        <v>1.4541819872851012</v>
      </c>
      <c r="R7" s="66">
        <f t="shared" si="17"/>
        <v>200</v>
      </c>
      <c r="S7" s="46">
        <f t="shared" si="11"/>
        <v>1.4541819872851012</v>
      </c>
      <c r="T7" s="67">
        <v>1.5010000000000001E-2</v>
      </c>
      <c r="U7" s="67">
        <f t="shared" si="18"/>
        <v>1.5010000000000001E-2</v>
      </c>
      <c r="V7" s="50">
        <f t="shared" si="12"/>
        <v>1.5010000000000001E-2</v>
      </c>
      <c r="W7" s="52">
        <v>244.77</v>
      </c>
      <c r="X7">
        <f t="shared" si="13"/>
        <v>244.77</v>
      </c>
      <c r="Y7" s="53">
        <v>341.32</v>
      </c>
      <c r="Z7" s="55">
        <f t="shared" si="14"/>
        <v>0.46487000743146983</v>
      </c>
      <c r="AA7" s="57">
        <f t="shared" si="15"/>
        <v>8.7953025922836062E-2</v>
      </c>
      <c r="AB7" s="57">
        <f t="shared" si="16"/>
        <v>0.7582777006989424</v>
      </c>
      <c r="AC7" s="68"/>
      <c r="AD7" s="68"/>
    </row>
    <row r="8" spans="1:30" ht="15.75" customHeight="1" x14ac:dyDescent="0.15">
      <c r="A8" s="13" t="s">
        <v>126</v>
      </c>
      <c r="B8" s="13" t="s">
        <v>114</v>
      </c>
      <c r="C8" s="28">
        <f t="shared" si="0"/>
        <v>49.998774359602884</v>
      </c>
      <c r="D8" s="29">
        <f t="shared" si="1"/>
        <v>3.3562537494281957E-3</v>
      </c>
      <c r="E8" s="30">
        <f t="shared" si="2"/>
        <v>35.855502168053434</v>
      </c>
      <c r="F8" s="29">
        <f t="shared" si="3"/>
        <v>1.059322286839662E-3</v>
      </c>
      <c r="G8" s="28">
        <f t="shared" si="4"/>
        <v>49.998774359602884</v>
      </c>
      <c r="H8" s="29">
        <f t="shared" si="5"/>
        <v>5.1258272252135617E-3</v>
      </c>
      <c r="I8" s="13" t="s">
        <v>103</v>
      </c>
      <c r="J8" s="70" t="s">
        <v>127</v>
      </c>
      <c r="K8" s="34">
        <v>1569</v>
      </c>
      <c r="L8" s="30">
        <f t="shared" si="6"/>
        <v>12238.199999999999</v>
      </c>
      <c r="M8" s="38">
        <f t="shared" si="7"/>
        <v>12238.199999999999</v>
      </c>
      <c r="N8" s="40">
        <f t="shared" si="8"/>
        <v>12238.199999999999</v>
      </c>
      <c r="O8" s="43">
        <f>(L8+L9)*274/1000</f>
        <v>3627.2558399999994</v>
      </c>
      <c r="P8" s="66">
        <v>200</v>
      </c>
      <c r="Q8" s="46">
        <f t="shared" si="10"/>
        <v>1.2585481929414655</v>
      </c>
      <c r="R8" s="66">
        <f t="shared" si="17"/>
        <v>200</v>
      </c>
      <c r="S8" s="46">
        <f t="shared" si="11"/>
        <v>1.2585481929414655</v>
      </c>
      <c r="T8" s="49">
        <v>8.0300000000000007E-3</v>
      </c>
      <c r="U8" s="67">
        <f t="shared" si="18"/>
        <v>8.0300000000000007E-3</v>
      </c>
      <c r="V8" s="50">
        <f t="shared" si="12"/>
        <v>8.0300000000000007E-3</v>
      </c>
      <c r="W8" s="52">
        <v>244.77</v>
      </c>
      <c r="X8">
        <f t="shared" si="13"/>
        <v>244.77</v>
      </c>
      <c r="Y8" s="53">
        <v>341.32</v>
      </c>
      <c r="Z8" s="55">
        <f t="shared" si="14"/>
        <v>0.16780857391123152</v>
      </c>
      <c r="AA8" s="57">
        <f t="shared" si="15"/>
        <v>3.7982532552446824E-2</v>
      </c>
      <c r="AB8" s="57">
        <f t="shared" si="16"/>
        <v>0.2562850788397622</v>
      </c>
      <c r="AC8" s="21"/>
      <c r="AD8" s="21"/>
    </row>
    <row r="9" spans="1:30" ht="15.75" customHeight="1" x14ac:dyDescent="0.15">
      <c r="A9" s="13" t="s">
        <v>126</v>
      </c>
      <c r="B9" s="13" t="s">
        <v>129</v>
      </c>
      <c r="C9" s="28">
        <f t="shared" si="0"/>
        <v>4.0853045716386811</v>
      </c>
      <c r="D9" s="29">
        <f t="shared" si="1"/>
        <v>3.3562537494281957E-3</v>
      </c>
      <c r="E9" s="30">
        <f t="shared" si="2"/>
        <v>2.929684753310676</v>
      </c>
      <c r="F9" s="29">
        <f t="shared" si="3"/>
        <v>1.059322286839662E-3</v>
      </c>
      <c r="G9" s="28">
        <f t="shared" si="4"/>
        <v>4.0853045716386811</v>
      </c>
      <c r="H9" s="29">
        <f t="shared" si="5"/>
        <v>5.1258272252135617E-3</v>
      </c>
      <c r="I9" s="13" t="s">
        <v>103</v>
      </c>
      <c r="J9" s="70" t="s">
        <v>127</v>
      </c>
      <c r="K9" s="34">
        <v>128.19999999999999</v>
      </c>
      <c r="L9" s="30">
        <f t="shared" si="6"/>
        <v>999.95999999999992</v>
      </c>
      <c r="M9" s="38">
        <f t="shared" si="7"/>
        <v>999.95999999999992</v>
      </c>
      <c r="N9" s="40">
        <f t="shared" si="8"/>
        <v>999.95999999999992</v>
      </c>
      <c r="O9" s="43">
        <f>O8</f>
        <v>3627.2558399999994</v>
      </c>
      <c r="P9" s="66">
        <v>200</v>
      </c>
      <c r="Q9" s="46">
        <f t="shared" si="10"/>
        <v>1.2585481929414655</v>
      </c>
      <c r="R9" s="66">
        <f t="shared" si="17"/>
        <v>200</v>
      </c>
      <c r="S9" s="46">
        <f t="shared" si="11"/>
        <v>1.2585481929414655</v>
      </c>
      <c r="T9" s="49">
        <v>8.0300000000000007E-3</v>
      </c>
      <c r="U9" s="67">
        <f t="shared" si="18"/>
        <v>8.0300000000000007E-3</v>
      </c>
      <c r="V9" s="50">
        <f t="shared" si="12"/>
        <v>8.0300000000000007E-3</v>
      </c>
      <c r="W9" s="52">
        <v>244.77</v>
      </c>
      <c r="X9">
        <f t="shared" si="13"/>
        <v>244.77</v>
      </c>
      <c r="Y9" s="53">
        <v>341.32</v>
      </c>
      <c r="Z9" s="55">
        <f t="shared" si="14"/>
        <v>1.3711318786118473E-2</v>
      </c>
      <c r="AA9" s="57">
        <f t="shared" si="15"/>
        <v>3.1034803525963562E-3</v>
      </c>
      <c r="AB9" s="57">
        <f t="shared" si="16"/>
        <v>2.094056539659498E-2</v>
      </c>
      <c r="AC9" s="21"/>
      <c r="AD9" s="21"/>
    </row>
    <row r="10" spans="1:30" ht="15.75" customHeight="1" x14ac:dyDescent="0.15">
      <c r="A10" s="13"/>
      <c r="B10" s="13"/>
      <c r="C10" s="28"/>
      <c r="D10" s="75"/>
      <c r="E10" s="30"/>
      <c r="F10" s="30"/>
      <c r="G10" s="28"/>
      <c r="H10" s="75"/>
      <c r="I10" s="76"/>
      <c r="J10" s="17"/>
      <c r="K10" s="34"/>
      <c r="L10" s="30"/>
      <c r="M10" s="21"/>
      <c r="N10" s="77"/>
      <c r="O10" s="43"/>
      <c r="P10" s="78"/>
      <c r="Q10" s="46"/>
      <c r="R10" s="78"/>
      <c r="S10" s="46"/>
      <c r="T10" s="68"/>
      <c r="U10" s="68"/>
      <c r="V10" s="79"/>
      <c r="W10" s="21"/>
      <c r="X10" s="21"/>
      <c r="Y10" s="77"/>
      <c r="Z10" s="55"/>
      <c r="AA10" s="57"/>
      <c r="AB10" s="57"/>
      <c r="AC10" s="21"/>
      <c r="AD10" s="21"/>
    </row>
    <row r="11" spans="1:30" ht="15.75" customHeight="1" x14ac:dyDescent="0.15">
      <c r="A11" s="13"/>
      <c r="B11" s="13"/>
      <c r="C11" s="28"/>
      <c r="D11" s="75"/>
      <c r="E11" s="30"/>
      <c r="F11" s="30"/>
      <c r="G11" s="28"/>
      <c r="H11" s="75"/>
      <c r="I11" s="76"/>
      <c r="J11" s="17"/>
      <c r="K11" s="34"/>
      <c r="L11" s="30"/>
      <c r="M11" s="21"/>
      <c r="N11" s="77"/>
      <c r="O11" s="43"/>
      <c r="P11" s="78"/>
      <c r="Q11" s="46"/>
      <c r="R11" s="78"/>
      <c r="S11" s="46"/>
      <c r="T11" s="68"/>
      <c r="U11" s="68"/>
      <c r="V11" s="79"/>
      <c r="W11" s="21"/>
      <c r="X11" s="21"/>
      <c r="Y11" s="77"/>
      <c r="Z11" s="55"/>
      <c r="AA11" s="57"/>
      <c r="AB11" s="57"/>
      <c r="AC11" s="21"/>
      <c r="AD11" s="21"/>
    </row>
    <row r="12" spans="1:30" ht="15.75" customHeight="1" x14ac:dyDescent="0.15">
      <c r="A12" s="13"/>
      <c r="B12" s="13"/>
      <c r="C12" s="28"/>
      <c r="D12" s="75"/>
      <c r="E12" s="30"/>
      <c r="F12" s="30"/>
      <c r="G12" s="28"/>
      <c r="H12" s="75"/>
      <c r="I12" s="76"/>
      <c r="J12" s="17"/>
      <c r="K12" s="34"/>
      <c r="L12" s="30"/>
      <c r="M12" s="21"/>
      <c r="N12" s="77"/>
      <c r="O12" s="43"/>
      <c r="P12" s="78"/>
      <c r="Q12" s="46"/>
      <c r="R12" s="78"/>
      <c r="S12" s="46"/>
      <c r="T12" s="68"/>
      <c r="U12" s="68"/>
      <c r="V12" s="79"/>
      <c r="W12" s="21"/>
      <c r="X12" s="21"/>
      <c r="Y12" s="77"/>
      <c r="Z12" s="55"/>
      <c r="AA12" s="57"/>
      <c r="AB12" s="57"/>
      <c r="AC12" s="21"/>
      <c r="AD12" s="21"/>
    </row>
    <row r="13" spans="1:30" ht="15.75" customHeight="1" x14ac:dyDescent="0.15">
      <c r="A13" s="13"/>
      <c r="B13" s="13"/>
      <c r="C13" s="28"/>
      <c r="D13" s="75"/>
      <c r="E13" s="30"/>
      <c r="F13" s="30"/>
      <c r="G13" s="28"/>
      <c r="H13" s="75"/>
      <c r="I13" s="76"/>
      <c r="J13" s="17"/>
      <c r="K13" s="34"/>
      <c r="L13" s="30"/>
      <c r="M13" s="21"/>
      <c r="N13" s="77"/>
      <c r="O13" s="80"/>
      <c r="P13" s="78"/>
      <c r="Q13" s="68"/>
      <c r="R13" s="78"/>
      <c r="S13" s="68"/>
      <c r="T13" s="68"/>
      <c r="U13" s="68"/>
      <c r="V13" s="79"/>
      <c r="W13" s="21"/>
      <c r="X13" s="21"/>
      <c r="Y13" s="77"/>
      <c r="Z13" s="55"/>
      <c r="AA13" s="57"/>
      <c r="AB13" s="57"/>
      <c r="AC13" s="21"/>
      <c r="AD13" s="21"/>
    </row>
    <row r="14" spans="1:30" ht="15.75" customHeight="1" x14ac:dyDescent="0.15">
      <c r="A14" s="13"/>
      <c r="B14" s="13"/>
      <c r="C14" s="28"/>
      <c r="D14" s="75"/>
      <c r="E14" s="30"/>
      <c r="F14" s="30"/>
      <c r="G14" s="28"/>
      <c r="H14" s="75"/>
      <c r="I14" s="76"/>
      <c r="J14" s="17"/>
      <c r="K14" s="34"/>
      <c r="L14" s="30"/>
      <c r="M14" s="21"/>
      <c r="N14" s="77"/>
      <c r="O14" s="80"/>
      <c r="P14" s="78"/>
      <c r="Q14" s="68"/>
      <c r="R14" s="78"/>
      <c r="S14" s="68"/>
      <c r="T14" s="68"/>
      <c r="U14" s="68"/>
      <c r="V14" s="79"/>
      <c r="W14" s="21"/>
      <c r="X14" s="21"/>
      <c r="Y14" s="77"/>
      <c r="Z14" s="55"/>
      <c r="AA14" s="57"/>
      <c r="AB14" s="57"/>
      <c r="AC14" s="21"/>
      <c r="AD14" s="21"/>
    </row>
    <row r="15" spans="1:30" ht="15.75" customHeight="1" x14ac:dyDescent="0.15">
      <c r="A15" s="13"/>
      <c r="B15" s="13"/>
      <c r="C15" s="28"/>
      <c r="D15" s="75"/>
      <c r="E15" s="30"/>
      <c r="F15" s="30"/>
      <c r="G15" s="28"/>
      <c r="H15" s="75"/>
      <c r="I15" s="76"/>
      <c r="J15" s="17"/>
      <c r="K15" s="34"/>
      <c r="L15" s="30"/>
      <c r="M15" s="21"/>
      <c r="N15" s="77"/>
      <c r="O15" s="80"/>
      <c r="P15" s="78"/>
      <c r="Q15" s="68"/>
      <c r="R15" s="78"/>
      <c r="S15" s="68"/>
      <c r="T15" s="68"/>
      <c r="U15" s="68"/>
      <c r="V15" s="79"/>
      <c r="W15" s="21"/>
      <c r="X15" s="21"/>
      <c r="Y15" s="77"/>
      <c r="Z15" s="55"/>
      <c r="AA15" s="57"/>
      <c r="AB15" s="57"/>
      <c r="AC15" s="21"/>
      <c r="AD15" s="21"/>
    </row>
    <row r="16" spans="1:30" ht="15.75" customHeight="1" x14ac:dyDescent="0.15">
      <c r="A16" s="13"/>
      <c r="B16" s="13"/>
      <c r="C16" s="28"/>
      <c r="D16" s="75"/>
      <c r="E16" s="30"/>
      <c r="F16" s="30"/>
      <c r="G16" s="28"/>
      <c r="H16" s="75"/>
      <c r="I16" s="76"/>
      <c r="J16" s="17"/>
      <c r="K16" s="34"/>
      <c r="L16" s="30"/>
      <c r="M16" s="21"/>
      <c r="N16" s="77"/>
      <c r="O16" s="80"/>
      <c r="P16" s="78"/>
      <c r="Q16" s="68"/>
      <c r="R16" s="78"/>
      <c r="S16" s="68"/>
      <c r="T16" s="68"/>
      <c r="U16" s="68"/>
      <c r="V16" s="79"/>
      <c r="W16" s="21"/>
      <c r="X16" s="21"/>
      <c r="Y16" s="77"/>
      <c r="Z16" s="81"/>
      <c r="AA16" s="82"/>
      <c r="AB16" s="82"/>
      <c r="AC16" s="21"/>
      <c r="AD16" s="21"/>
    </row>
    <row r="17" spans="1:30" ht="15.75" customHeight="1" x14ac:dyDescent="0.15">
      <c r="A17" s="13"/>
      <c r="B17" s="13"/>
      <c r="C17" s="28"/>
      <c r="D17" s="75"/>
      <c r="E17" s="30"/>
      <c r="F17" s="30"/>
      <c r="G17" s="28"/>
      <c r="H17" s="75"/>
      <c r="I17" s="76"/>
      <c r="J17" s="17"/>
      <c r="K17" s="34"/>
      <c r="L17" s="30"/>
      <c r="M17" s="21"/>
      <c r="N17" s="77"/>
      <c r="O17" s="80"/>
      <c r="P17" s="78"/>
      <c r="Q17" s="68"/>
      <c r="R17" s="78"/>
      <c r="S17" s="68"/>
      <c r="T17" s="68"/>
      <c r="U17" s="68"/>
      <c r="V17" s="79"/>
      <c r="W17" s="21"/>
      <c r="X17" s="21"/>
      <c r="Y17" s="77"/>
      <c r="Z17" s="81"/>
      <c r="AA17" s="82"/>
      <c r="AB17" s="82"/>
      <c r="AC17" s="21"/>
      <c r="AD17" s="21"/>
    </row>
    <row r="18" spans="1:30" ht="15.75" customHeight="1" x14ac:dyDescent="0.15">
      <c r="A18" s="13"/>
      <c r="B18" s="13"/>
      <c r="C18" s="28"/>
      <c r="D18" s="75"/>
      <c r="E18" s="30"/>
      <c r="F18" s="30"/>
      <c r="G18" s="28"/>
      <c r="H18" s="75"/>
      <c r="I18" s="76"/>
      <c r="J18" s="17"/>
      <c r="K18" s="34"/>
      <c r="L18" s="30"/>
      <c r="M18" s="21"/>
      <c r="N18" s="77"/>
      <c r="O18" s="80"/>
      <c r="P18" s="78"/>
      <c r="Q18" s="68"/>
      <c r="R18" s="78"/>
      <c r="S18" s="68"/>
      <c r="T18" s="68"/>
      <c r="U18" s="68"/>
      <c r="V18" s="79"/>
      <c r="W18" s="21"/>
      <c r="X18" s="21"/>
      <c r="Y18" s="77"/>
      <c r="Z18" s="81"/>
      <c r="AA18" s="82"/>
      <c r="AB18" s="82"/>
      <c r="AC18" s="21"/>
      <c r="AD18" s="21"/>
    </row>
    <row r="19" spans="1:30" ht="15.75" customHeight="1" x14ac:dyDescent="0.15">
      <c r="A19" s="13"/>
      <c r="B19" s="13"/>
      <c r="C19" s="28"/>
      <c r="D19" s="75"/>
      <c r="E19" s="30"/>
      <c r="F19" s="30"/>
      <c r="G19" s="28"/>
      <c r="H19" s="75"/>
      <c r="I19" s="76"/>
      <c r="J19" s="17"/>
      <c r="K19" s="34"/>
      <c r="L19" s="30"/>
      <c r="M19" s="21"/>
      <c r="N19" s="77"/>
      <c r="O19" s="80"/>
      <c r="P19" s="78"/>
      <c r="Q19" s="68"/>
      <c r="R19" s="78"/>
      <c r="S19" s="68"/>
      <c r="T19" s="68"/>
      <c r="U19" s="68"/>
      <c r="V19" s="79"/>
      <c r="W19" s="21"/>
      <c r="X19" s="21"/>
      <c r="Y19" s="77"/>
      <c r="Z19" s="81"/>
      <c r="AA19" s="82"/>
      <c r="AB19" s="82"/>
      <c r="AC19" s="21"/>
      <c r="AD19" s="21"/>
    </row>
    <row r="20" spans="1:30" ht="15.75" customHeight="1" x14ac:dyDescent="0.15">
      <c r="A20" s="21"/>
      <c r="B20" s="21"/>
      <c r="C20" s="83"/>
      <c r="D20" s="84"/>
      <c r="E20" s="85"/>
      <c r="F20" s="85"/>
      <c r="G20" s="83"/>
      <c r="H20" s="84"/>
      <c r="I20" s="21"/>
      <c r="J20" s="21"/>
      <c r="K20" s="86"/>
      <c r="L20" s="85"/>
      <c r="M20" s="21"/>
      <c r="N20" s="77"/>
      <c r="O20" s="80"/>
      <c r="P20" s="78"/>
      <c r="Q20" s="68"/>
      <c r="R20" s="78"/>
      <c r="S20" s="68"/>
      <c r="T20" s="68"/>
      <c r="U20" s="68"/>
      <c r="V20" s="79"/>
      <c r="W20" s="21"/>
      <c r="X20" s="21"/>
      <c r="Y20" s="77"/>
      <c r="Z20" s="81"/>
      <c r="AA20" s="82"/>
      <c r="AB20" s="82"/>
      <c r="AC20" s="21"/>
      <c r="AD20" s="2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18.5" customWidth="1"/>
    <col min="7" max="7" width="26.83203125" customWidth="1"/>
    <col min="8" max="9" width="8.5" customWidth="1"/>
  </cols>
  <sheetData>
    <row r="1" spans="1:26" ht="15.75" customHeight="1" x14ac:dyDescent="0.15">
      <c r="A1" s="2" t="s">
        <v>0</v>
      </c>
      <c r="B1" s="2" t="s">
        <v>4</v>
      </c>
      <c r="C1" s="11" t="s">
        <v>5</v>
      </c>
      <c r="D1" s="11" t="s">
        <v>23</v>
      </c>
      <c r="E1" s="2" t="s">
        <v>24</v>
      </c>
      <c r="F1" s="16" t="s">
        <v>12</v>
      </c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ht="15.75" customHeight="1" x14ac:dyDescent="0.15">
      <c r="A2" s="11" t="s">
        <v>29</v>
      </c>
      <c r="B2" s="11" t="s">
        <v>29</v>
      </c>
      <c r="C2" s="23"/>
      <c r="D2" s="31"/>
      <c r="E2" s="31"/>
      <c r="F2" s="33"/>
      <c r="G2" s="35" t="s">
        <v>55</v>
      </c>
      <c r="H2" s="36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.75" customHeight="1" x14ac:dyDescent="0.15">
      <c r="A3" s="23" t="s">
        <v>67</v>
      </c>
      <c r="B3" s="39">
        <v>0.02</v>
      </c>
      <c r="C3" s="39">
        <v>0.01</v>
      </c>
      <c r="D3" s="39">
        <v>0.03</v>
      </c>
      <c r="E3" s="41" t="s">
        <v>69</v>
      </c>
      <c r="F3" s="42" t="s">
        <v>72</v>
      </c>
      <c r="G3" s="45" t="s">
        <v>74</v>
      </c>
      <c r="H3" s="45">
        <v>100</v>
      </c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5.75" customHeight="1" x14ac:dyDescent="0.15">
      <c r="A4" s="23" t="s">
        <v>77</v>
      </c>
      <c r="B4" s="39">
        <v>50</v>
      </c>
      <c r="C4" s="39">
        <v>10</v>
      </c>
      <c r="D4" s="39">
        <v>100</v>
      </c>
      <c r="E4" s="41" t="s">
        <v>78</v>
      </c>
      <c r="F4" s="42" t="s">
        <v>79</v>
      </c>
      <c r="G4" s="45" t="s">
        <v>80</v>
      </c>
      <c r="H4" s="45">
        <v>100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</row>
    <row r="5" spans="1:26" ht="15.75" customHeight="1" x14ac:dyDescent="0.15">
      <c r="A5" s="23" t="s">
        <v>82</v>
      </c>
      <c r="B5" s="39">
        <v>10</v>
      </c>
      <c r="C5" s="39">
        <v>5</v>
      </c>
      <c r="D5" s="39">
        <v>15</v>
      </c>
      <c r="E5" s="41" t="s">
        <v>83</v>
      </c>
      <c r="F5" s="42" t="s">
        <v>84</v>
      </c>
      <c r="G5" s="45" t="s">
        <v>85</v>
      </c>
      <c r="H5" s="45">
        <v>100</v>
      </c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1:26" ht="15.75" customHeight="1" x14ac:dyDescent="0.15">
      <c r="A6" s="23" t="s">
        <v>87</v>
      </c>
      <c r="B6" s="39">
        <v>3</v>
      </c>
      <c r="C6" s="39">
        <v>2</v>
      </c>
      <c r="D6" s="39">
        <v>4</v>
      </c>
      <c r="E6" s="41" t="s">
        <v>88</v>
      </c>
      <c r="F6" s="42" t="s">
        <v>72</v>
      </c>
      <c r="G6" s="45" t="s">
        <v>89</v>
      </c>
      <c r="H6" s="45">
        <v>3</v>
      </c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</row>
    <row r="7" spans="1:26" ht="15.75" customHeight="1" x14ac:dyDescent="0.15">
      <c r="A7" s="23" t="s">
        <v>90</v>
      </c>
      <c r="B7" s="39">
        <v>0.04</v>
      </c>
      <c r="C7" s="39">
        <v>0.02</v>
      </c>
      <c r="D7" s="39">
        <v>0.06</v>
      </c>
      <c r="E7" s="41" t="s">
        <v>91</v>
      </c>
      <c r="F7" s="42" t="s">
        <v>84</v>
      </c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</row>
    <row r="8" spans="1:26" ht="15.75" customHeight="1" x14ac:dyDescent="0.15">
      <c r="A8" s="23" t="s">
        <v>92</v>
      </c>
      <c r="B8" s="51">
        <f>Materials!W$2/$H$13</f>
        <v>61.192500000000003</v>
      </c>
      <c r="C8" s="51">
        <f>Materials!X$2/$H$15</f>
        <v>30.596250000000001</v>
      </c>
      <c r="D8" s="51">
        <f>Materials!Y$2/$H$14</f>
        <v>170.66</v>
      </c>
      <c r="E8" s="54" t="s">
        <v>93</v>
      </c>
      <c r="F8" s="33" t="s">
        <v>94</v>
      </c>
      <c r="G8" s="35" t="s">
        <v>95</v>
      </c>
      <c r="H8" s="35" t="s">
        <v>96</v>
      </c>
      <c r="I8" s="35" t="s">
        <v>97</v>
      </c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</row>
    <row r="9" spans="1:26" ht="15.75" customHeight="1" x14ac:dyDescent="0.15">
      <c r="A9" s="23" t="s">
        <v>98</v>
      </c>
      <c r="B9" s="56">
        <v>0</v>
      </c>
      <c r="C9" s="56">
        <v>0</v>
      </c>
      <c r="D9" s="56">
        <v>0</v>
      </c>
      <c r="E9" s="23" t="s">
        <v>99</v>
      </c>
      <c r="F9" s="33" t="s">
        <v>100</v>
      </c>
      <c r="G9" s="45" t="s">
        <v>101</v>
      </c>
      <c r="H9" s="58">
        <f t="shared" ref="H9:H11" si="0">(H3/100)^$H$6</f>
        <v>1</v>
      </c>
      <c r="I9" s="58">
        <f>PRODUCT(C12,C23,C34,C45,C56,C67,C78,C89,C100,C111,C122,C133,C144,C155,C166,C177,C188,C199,C210,C221,C232,C243,C254,C265,C276)/100^$H$6</f>
        <v>0.8</v>
      </c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</row>
    <row r="10" spans="1:26" ht="15.75" customHeight="1" x14ac:dyDescent="0.15">
      <c r="A10" s="23" t="s">
        <v>105</v>
      </c>
      <c r="B10" s="39">
        <f t="shared" ref="B10:D10" si="1">$H$17</f>
        <v>1</v>
      </c>
      <c r="C10" s="39">
        <f t="shared" si="1"/>
        <v>1</v>
      </c>
      <c r="D10" s="39">
        <f t="shared" si="1"/>
        <v>1</v>
      </c>
      <c r="E10" s="60" t="s">
        <v>107</v>
      </c>
      <c r="F10" s="37"/>
      <c r="G10" s="45" t="s">
        <v>108</v>
      </c>
      <c r="H10" s="58">
        <f t="shared" si="0"/>
        <v>1</v>
      </c>
      <c r="I10" s="58">
        <f>PRODUCT(B12,B23,B34,B45,B56,B67,B78,B89,B100,B111,B122,B133,B144,B155,B166,B177,B188,B199,B210,B221,B232,B243,B254,B265,B276)/100^$H$6</f>
        <v>0.9</v>
      </c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ht="15.75" customHeight="1" x14ac:dyDescent="0.15">
      <c r="A11" s="23" t="s">
        <v>110</v>
      </c>
      <c r="B11" s="56">
        <v>0</v>
      </c>
      <c r="C11" s="56">
        <v>0</v>
      </c>
      <c r="D11" s="56">
        <v>0</v>
      </c>
      <c r="E11" s="60" t="s">
        <v>107</v>
      </c>
      <c r="F11" s="37"/>
      <c r="G11" s="45" t="s">
        <v>111</v>
      </c>
      <c r="H11" s="58">
        <f t="shared" si="0"/>
        <v>1</v>
      </c>
      <c r="I11" s="58">
        <f>PRODUCT(D12,D23,D34,D45,D56,D67,D78,D89,D100,D111,D122,D133,D144,D155,D166,D177,D188,D199,D210,D221,D232,D243,D254,D265,D276)/100^$H$6</f>
        <v>0.95</v>
      </c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ht="15.75" customHeight="1" x14ac:dyDescent="0.15">
      <c r="A12" s="23" t="s">
        <v>112</v>
      </c>
      <c r="B12" s="56">
        <f>$H$4</f>
        <v>100</v>
      </c>
      <c r="C12" s="56">
        <f>$H$3</f>
        <v>100</v>
      </c>
      <c r="D12" s="56">
        <f>$H$5</f>
        <v>100</v>
      </c>
      <c r="E12" s="60" t="s">
        <v>115</v>
      </c>
      <c r="F12" s="33" t="s">
        <v>116</v>
      </c>
      <c r="G12" s="33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</row>
    <row r="13" spans="1:26" ht="15.75" customHeight="1" x14ac:dyDescent="0.15">
      <c r="A13" s="11" t="s">
        <v>114</v>
      </c>
      <c r="B13" s="11" t="s">
        <v>114</v>
      </c>
      <c r="C13" s="23"/>
      <c r="D13" s="31"/>
      <c r="E13" s="31"/>
      <c r="F13" s="33"/>
      <c r="G13" s="69" t="s">
        <v>117</v>
      </c>
      <c r="H13" s="71">
        <v>4</v>
      </c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</row>
    <row r="14" spans="1:26" ht="15.75" customHeight="1" x14ac:dyDescent="0.15">
      <c r="A14" s="23" t="s">
        <v>67</v>
      </c>
      <c r="B14" s="39">
        <v>0.02</v>
      </c>
      <c r="C14" s="39">
        <v>0.01</v>
      </c>
      <c r="D14" s="39">
        <v>0.03</v>
      </c>
      <c r="E14" s="41" t="s">
        <v>69</v>
      </c>
      <c r="F14" s="42" t="s">
        <v>72</v>
      </c>
      <c r="G14" s="72" t="s">
        <v>119</v>
      </c>
      <c r="H14" s="73">
        <v>2</v>
      </c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ht="15.75" customHeight="1" x14ac:dyDescent="0.15">
      <c r="A15" s="23" t="s">
        <v>77</v>
      </c>
      <c r="B15" s="39">
        <v>50</v>
      </c>
      <c r="C15" s="39">
        <v>10</v>
      </c>
      <c r="D15" s="39">
        <v>100</v>
      </c>
      <c r="E15" s="41" t="s">
        <v>78</v>
      </c>
      <c r="F15" s="42" t="s">
        <v>79</v>
      </c>
      <c r="G15" s="72" t="s">
        <v>122</v>
      </c>
      <c r="H15" s="73">
        <v>8</v>
      </c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1:26" ht="15.75" customHeight="1" x14ac:dyDescent="0.15">
      <c r="A16" s="23" t="s">
        <v>82</v>
      </c>
      <c r="B16" s="39">
        <v>10</v>
      </c>
      <c r="C16" s="39">
        <v>5</v>
      </c>
      <c r="D16" s="39">
        <v>15</v>
      </c>
      <c r="E16" s="41" t="s">
        <v>83</v>
      </c>
      <c r="F16" s="42" t="s">
        <v>84</v>
      </c>
      <c r="G16" s="45" t="s">
        <v>123</v>
      </c>
      <c r="H16" s="45">
        <v>3</v>
      </c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</row>
    <row r="17" spans="1:26" ht="15.75" customHeight="1" x14ac:dyDescent="0.15">
      <c r="A17" s="23" t="s">
        <v>87</v>
      </c>
      <c r="B17" s="39">
        <v>3</v>
      </c>
      <c r="C17" s="39">
        <v>2</v>
      </c>
      <c r="D17" s="39">
        <v>4</v>
      </c>
      <c r="E17" s="41" t="s">
        <v>88</v>
      </c>
      <c r="F17" s="42" t="s">
        <v>72</v>
      </c>
      <c r="G17" s="35" t="s">
        <v>124</v>
      </c>
      <c r="H17" s="74">
        <f>H16/H6</f>
        <v>1</v>
      </c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</row>
    <row r="18" spans="1:26" ht="15.75" customHeight="1" x14ac:dyDescent="0.15">
      <c r="A18" s="23" t="s">
        <v>90</v>
      </c>
      <c r="B18" s="39">
        <v>0.04</v>
      </c>
      <c r="C18" s="39">
        <v>0.02</v>
      </c>
      <c r="D18" s="39">
        <v>0.06</v>
      </c>
      <c r="E18" s="41" t="s">
        <v>91</v>
      </c>
      <c r="F18" s="42" t="s">
        <v>84</v>
      </c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5.75" customHeight="1" x14ac:dyDescent="0.15">
      <c r="A19" s="23" t="s">
        <v>92</v>
      </c>
      <c r="B19" s="51">
        <f>Materials!W$2/$H$13</f>
        <v>61.192500000000003</v>
      </c>
      <c r="C19" s="51">
        <f>Materials!X$2/$H$15</f>
        <v>30.596250000000001</v>
      </c>
      <c r="D19" s="51">
        <f>Materials!Y$2/$H$14</f>
        <v>170.66</v>
      </c>
      <c r="E19" s="54" t="s">
        <v>93</v>
      </c>
      <c r="F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</row>
    <row r="20" spans="1:26" ht="15.75" customHeight="1" x14ac:dyDescent="0.15">
      <c r="A20" s="23" t="s">
        <v>98</v>
      </c>
      <c r="B20" s="56">
        <v>0</v>
      </c>
      <c r="C20" s="56">
        <v>0</v>
      </c>
      <c r="D20" s="56">
        <v>0</v>
      </c>
      <c r="E20" s="23" t="s">
        <v>99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</row>
    <row r="21" spans="1:26" ht="15.75" customHeight="1" x14ac:dyDescent="0.15">
      <c r="A21" s="23" t="s">
        <v>105</v>
      </c>
      <c r="B21" s="39">
        <f t="shared" ref="B21:D21" si="2">$H$17</f>
        <v>1</v>
      </c>
      <c r="C21" s="39">
        <f t="shared" si="2"/>
        <v>1</v>
      </c>
      <c r="D21" s="39">
        <f t="shared" si="2"/>
        <v>1</v>
      </c>
      <c r="E21" s="60" t="s">
        <v>107</v>
      </c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</row>
    <row r="22" spans="1:26" ht="15.75" customHeight="1" x14ac:dyDescent="0.15">
      <c r="A22" s="23" t="s">
        <v>110</v>
      </c>
      <c r="B22" s="56">
        <v>0</v>
      </c>
      <c r="C22" s="56">
        <v>0</v>
      </c>
      <c r="D22" s="56">
        <v>0</v>
      </c>
      <c r="E22" s="60" t="s">
        <v>107</v>
      </c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</row>
    <row r="23" spans="1:26" ht="15.75" customHeight="1" x14ac:dyDescent="0.15">
      <c r="A23" s="23" t="s">
        <v>112</v>
      </c>
      <c r="B23" s="39">
        <v>90</v>
      </c>
      <c r="C23" s="39">
        <v>80</v>
      </c>
      <c r="D23" s="51">
        <v>95</v>
      </c>
      <c r="E23" s="41" t="s">
        <v>115</v>
      </c>
      <c r="F23" s="48" t="s">
        <v>128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</row>
    <row r="24" spans="1:26" ht="15.75" customHeight="1" x14ac:dyDescent="0.15">
      <c r="A24" s="11" t="s">
        <v>129</v>
      </c>
      <c r="B24" s="11" t="s">
        <v>129</v>
      </c>
      <c r="C24" s="23"/>
      <c r="D24" s="31"/>
      <c r="E24" s="31"/>
      <c r="G24" s="33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5.75" customHeight="1" x14ac:dyDescent="0.15">
      <c r="A25" s="23" t="s">
        <v>67</v>
      </c>
      <c r="B25" s="56">
        <v>0</v>
      </c>
      <c r="C25" s="56">
        <v>0</v>
      </c>
      <c r="D25" s="56">
        <v>0</v>
      </c>
      <c r="E25" s="23" t="s">
        <v>69</v>
      </c>
      <c r="F25" s="33"/>
      <c r="G25" s="33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5.75" customHeight="1" x14ac:dyDescent="0.15">
      <c r="A26" s="23" t="s">
        <v>77</v>
      </c>
      <c r="B26" s="56">
        <v>0</v>
      </c>
      <c r="C26" s="56">
        <v>0</v>
      </c>
      <c r="D26" s="56">
        <v>0</v>
      </c>
      <c r="E26" s="23" t="s">
        <v>78</v>
      </c>
      <c r="F26" s="33"/>
      <c r="G26" s="33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15.75" customHeight="1" x14ac:dyDescent="0.15">
      <c r="A27" s="23" t="s">
        <v>82</v>
      </c>
      <c r="B27" s="56">
        <v>0</v>
      </c>
      <c r="C27" s="56">
        <v>0</v>
      </c>
      <c r="D27" s="56">
        <v>0</v>
      </c>
      <c r="E27" s="23" t="s">
        <v>83</v>
      </c>
      <c r="F27" s="33"/>
      <c r="G27" s="33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</row>
    <row r="28" spans="1:26" ht="15.75" customHeight="1" x14ac:dyDescent="0.15">
      <c r="A28" s="23" t="s">
        <v>87</v>
      </c>
      <c r="B28" s="56">
        <v>0</v>
      </c>
      <c r="C28" s="56">
        <v>0</v>
      </c>
      <c r="D28" s="56">
        <v>0</v>
      </c>
      <c r="E28" s="23" t="s">
        <v>88</v>
      </c>
      <c r="F28" s="33"/>
      <c r="G28" s="33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</row>
    <row r="29" spans="1:26" ht="15.75" customHeight="1" x14ac:dyDescent="0.15">
      <c r="A29" s="23" t="s">
        <v>90</v>
      </c>
      <c r="B29" s="56">
        <v>0</v>
      </c>
      <c r="C29" s="56">
        <v>0</v>
      </c>
      <c r="D29" s="56">
        <v>0</v>
      </c>
      <c r="E29" s="23" t="s">
        <v>91</v>
      </c>
      <c r="F29" s="33"/>
      <c r="G29" s="33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</row>
    <row r="30" spans="1:26" ht="15.75" customHeight="1" x14ac:dyDescent="0.15">
      <c r="A30" s="23" t="s">
        <v>92</v>
      </c>
      <c r="B30" s="51">
        <f>Materials!W$2/$H$13</f>
        <v>61.192500000000003</v>
      </c>
      <c r="C30" s="51">
        <f>Materials!X$2/$H$15</f>
        <v>30.596250000000001</v>
      </c>
      <c r="D30" s="51">
        <f>Materials!Y$2/$H$14</f>
        <v>170.66</v>
      </c>
      <c r="E30" s="54" t="s">
        <v>93</v>
      </c>
      <c r="F30" s="33"/>
      <c r="G30" s="33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</row>
    <row r="31" spans="1:26" ht="15.75" customHeight="1" x14ac:dyDescent="0.15">
      <c r="A31" s="23" t="s">
        <v>98</v>
      </c>
      <c r="B31" s="56">
        <v>0</v>
      </c>
      <c r="C31" s="56">
        <v>0</v>
      </c>
      <c r="D31" s="56">
        <v>0</v>
      </c>
      <c r="E31" s="23" t="s">
        <v>99</v>
      </c>
      <c r="F31" s="33"/>
      <c r="G31" s="33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</row>
    <row r="32" spans="1:26" ht="15.75" customHeight="1" x14ac:dyDescent="0.15">
      <c r="A32" s="23" t="s">
        <v>105</v>
      </c>
      <c r="B32" s="39">
        <f t="shared" ref="B32:D32" si="3">$H$17</f>
        <v>1</v>
      </c>
      <c r="C32" s="39">
        <f t="shared" si="3"/>
        <v>1</v>
      </c>
      <c r="D32" s="39">
        <f t="shared" si="3"/>
        <v>1</v>
      </c>
      <c r="E32" s="60" t="s">
        <v>107</v>
      </c>
      <c r="F32" s="33"/>
      <c r="G32" s="33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</row>
    <row r="33" spans="1:26" ht="15.75" customHeight="1" x14ac:dyDescent="0.15">
      <c r="A33" s="23" t="s">
        <v>110</v>
      </c>
      <c r="B33" s="56">
        <v>0</v>
      </c>
      <c r="C33" s="56">
        <v>0</v>
      </c>
      <c r="D33" s="56">
        <v>0</v>
      </c>
      <c r="E33" s="60" t="s">
        <v>107</v>
      </c>
      <c r="F33" s="33"/>
      <c r="G33" s="33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ht="15.75" customHeight="1" x14ac:dyDescent="0.15">
      <c r="A34" s="23" t="s">
        <v>112</v>
      </c>
      <c r="B34" s="56">
        <f>$H$4</f>
        <v>100</v>
      </c>
      <c r="C34" s="56">
        <f>$H$3</f>
        <v>100</v>
      </c>
      <c r="D34" s="56">
        <f>$H$5</f>
        <v>100</v>
      </c>
      <c r="E34" s="60" t="s">
        <v>115</v>
      </c>
      <c r="F34" s="33"/>
      <c r="G34" s="33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ht="15.75" customHeight="1" x14ac:dyDescent="0.15">
      <c r="A35" s="11"/>
      <c r="B35" s="11"/>
      <c r="C35" s="23"/>
      <c r="D35" s="31"/>
      <c r="E35" s="31"/>
      <c r="F35" s="33"/>
      <c r="G35" s="33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ht="15.75" customHeight="1" x14ac:dyDescent="0.15">
      <c r="A36" s="23"/>
      <c r="B36" s="56"/>
      <c r="C36" s="56"/>
      <c r="D36" s="56"/>
      <c r="E36" s="23"/>
      <c r="F36" s="33"/>
      <c r="G36" s="33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5.75" customHeight="1" x14ac:dyDescent="0.15">
      <c r="A37" s="23"/>
      <c r="B37" s="56"/>
      <c r="C37" s="56"/>
      <c r="D37" s="56"/>
      <c r="E37" s="23"/>
      <c r="F37" s="33"/>
      <c r="G37" s="33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5.75" customHeight="1" x14ac:dyDescent="0.15">
      <c r="A38" s="23"/>
      <c r="B38" s="56"/>
      <c r="C38" s="56"/>
      <c r="D38" s="56"/>
      <c r="E38" s="23"/>
      <c r="F38" s="33"/>
      <c r="G38" s="33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</row>
    <row r="39" spans="1:26" ht="15.75" customHeight="1" x14ac:dyDescent="0.15">
      <c r="A39" s="23"/>
      <c r="B39" s="56"/>
      <c r="C39" s="56"/>
      <c r="D39" s="56"/>
      <c r="E39" s="23"/>
      <c r="F39" s="33"/>
      <c r="G39" s="33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</row>
    <row r="40" spans="1:26" ht="15.75" customHeight="1" x14ac:dyDescent="0.15">
      <c r="A40" s="23"/>
      <c r="B40" s="56"/>
      <c r="C40" s="56"/>
      <c r="D40" s="56"/>
      <c r="E40" s="23"/>
      <c r="F40" s="33"/>
      <c r="G40" s="33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</row>
    <row r="41" spans="1:26" ht="15.75" customHeight="1" x14ac:dyDescent="0.15">
      <c r="A41" s="23"/>
      <c r="B41" s="56"/>
      <c r="C41" s="56"/>
      <c r="D41" s="56"/>
      <c r="E41" s="23"/>
      <c r="F41" s="33"/>
      <c r="G41" s="33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</row>
    <row r="42" spans="1:26" ht="15.75" customHeight="1" x14ac:dyDescent="0.15">
      <c r="A42" s="23"/>
      <c r="B42" s="56"/>
      <c r="C42" s="56"/>
      <c r="D42" s="56"/>
      <c r="E42" s="23"/>
      <c r="F42" s="33"/>
      <c r="G42" s="33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</row>
    <row r="43" spans="1:26" ht="15.75" customHeight="1" x14ac:dyDescent="0.15">
      <c r="A43" s="23"/>
      <c r="B43" s="56"/>
      <c r="C43" s="56"/>
      <c r="D43" s="56"/>
      <c r="E43" s="60"/>
      <c r="F43" s="33"/>
      <c r="G43" s="33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</row>
    <row r="44" spans="1:26" ht="15.75" customHeight="1" x14ac:dyDescent="0.15">
      <c r="A44" s="23"/>
      <c r="B44" s="56"/>
      <c r="C44" s="56"/>
      <c r="D44" s="56"/>
      <c r="E44" s="60"/>
      <c r="F44" s="33"/>
      <c r="G44" s="33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</row>
    <row r="45" spans="1:26" ht="15.75" customHeight="1" x14ac:dyDescent="0.15">
      <c r="A45" s="23"/>
      <c r="B45" s="56"/>
      <c r="C45" s="56"/>
      <c r="D45" s="56"/>
      <c r="E45" s="60"/>
      <c r="F45" s="33"/>
      <c r="G45" s="33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</row>
    <row r="46" spans="1:26" ht="15.75" customHeight="1" x14ac:dyDescent="0.15">
      <c r="A46" s="11"/>
      <c r="B46" s="11"/>
      <c r="C46" s="23"/>
      <c r="D46" s="31"/>
      <c r="E46" s="31"/>
      <c r="F46" s="33"/>
      <c r="G46" s="33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15.75" customHeight="1" x14ac:dyDescent="0.15">
      <c r="A47" s="23"/>
      <c r="B47" s="56"/>
      <c r="C47" s="56"/>
      <c r="D47" s="56"/>
      <c r="E47" s="23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</row>
    <row r="48" spans="1:26" ht="15.75" customHeight="1" x14ac:dyDescent="0.15">
      <c r="A48" s="23"/>
      <c r="B48" s="56"/>
      <c r="C48" s="56"/>
      <c r="D48" s="56"/>
      <c r="E48" s="23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</row>
    <row r="49" spans="1:26" ht="15.75" customHeight="1" x14ac:dyDescent="0.15">
      <c r="A49" s="23"/>
      <c r="B49" s="56"/>
      <c r="C49" s="56"/>
      <c r="D49" s="56"/>
      <c r="E49" s="23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</row>
    <row r="50" spans="1:26" ht="15.75" customHeight="1" x14ac:dyDescent="0.15">
      <c r="A50" s="23"/>
      <c r="B50" s="56"/>
      <c r="C50" s="56"/>
      <c r="D50" s="56"/>
      <c r="E50" s="23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6" ht="15.75" customHeight="1" x14ac:dyDescent="0.15">
      <c r="A51" s="23"/>
      <c r="B51" s="56"/>
      <c r="C51" s="56"/>
      <c r="D51" s="56"/>
      <c r="E51" s="23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6" ht="15.75" customHeight="1" x14ac:dyDescent="0.15">
      <c r="A52" s="23"/>
      <c r="B52" s="56"/>
      <c r="C52" s="56"/>
      <c r="D52" s="56"/>
      <c r="E52" s="23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</row>
    <row r="53" spans="1:26" ht="15.75" customHeight="1" x14ac:dyDescent="0.15">
      <c r="A53" s="23"/>
      <c r="B53" s="56"/>
      <c r="C53" s="56"/>
      <c r="D53" s="56"/>
      <c r="E53" s="23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</row>
    <row r="54" spans="1:26" ht="13" x14ac:dyDescent="0.15">
      <c r="A54" s="23"/>
      <c r="B54" s="56"/>
      <c r="C54" s="56"/>
      <c r="D54" s="56"/>
      <c r="E54" s="60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</row>
    <row r="55" spans="1:26" ht="13" x14ac:dyDescent="0.15">
      <c r="A55" s="23"/>
      <c r="B55" s="56"/>
      <c r="C55" s="56"/>
      <c r="D55" s="56"/>
      <c r="E55" s="60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</row>
    <row r="56" spans="1:26" ht="13" x14ac:dyDescent="0.15">
      <c r="A56" s="23"/>
      <c r="B56" s="56"/>
      <c r="C56" s="56"/>
      <c r="D56" s="56"/>
      <c r="E56" s="60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</row>
    <row r="57" spans="1:26" ht="13" x14ac:dyDescent="0.15">
      <c r="A57" s="11"/>
      <c r="B57" s="11"/>
      <c r="C57" s="23"/>
      <c r="D57" s="31"/>
      <c r="E57" s="31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</row>
    <row r="58" spans="1:26" ht="13" x14ac:dyDescent="0.15">
      <c r="A58" s="23"/>
      <c r="B58" s="56"/>
      <c r="C58" s="56"/>
      <c r="D58" s="56"/>
      <c r="E58" s="23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</row>
    <row r="59" spans="1:26" ht="13" x14ac:dyDescent="0.15">
      <c r="A59" s="23"/>
      <c r="B59" s="56"/>
      <c r="C59" s="56"/>
      <c r="D59" s="56"/>
      <c r="E59" s="23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</row>
    <row r="60" spans="1:26" ht="13" x14ac:dyDescent="0.15">
      <c r="A60" s="23"/>
      <c r="B60" s="56"/>
      <c r="C60" s="56"/>
      <c r="D60" s="56"/>
      <c r="E60" s="23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3" x14ac:dyDescent="0.15">
      <c r="A61" s="23"/>
      <c r="B61" s="56"/>
      <c r="C61" s="56"/>
      <c r="D61" s="56"/>
      <c r="E61" s="23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</row>
    <row r="62" spans="1:26" ht="13" x14ac:dyDescent="0.15">
      <c r="A62" s="23"/>
      <c r="B62" s="56"/>
      <c r="C62" s="56"/>
      <c r="D62" s="56"/>
      <c r="E62" s="23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</row>
    <row r="63" spans="1:26" ht="13" x14ac:dyDescent="0.15">
      <c r="A63" s="23"/>
      <c r="B63" s="56"/>
      <c r="C63" s="56"/>
      <c r="D63" s="56"/>
      <c r="E63" s="23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1:26" ht="13" x14ac:dyDescent="0.15">
      <c r="A64" s="23"/>
      <c r="B64" s="56"/>
      <c r="C64" s="56"/>
      <c r="D64" s="56"/>
      <c r="E64" s="23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1:26" ht="13" x14ac:dyDescent="0.15">
      <c r="A65" s="23"/>
      <c r="B65" s="56"/>
      <c r="C65" s="56"/>
      <c r="D65" s="56"/>
      <c r="E65" s="60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1:26" ht="13" x14ac:dyDescent="0.15">
      <c r="A66" s="23"/>
      <c r="B66" s="56"/>
      <c r="C66" s="56"/>
      <c r="D66" s="56"/>
      <c r="E66" s="60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1:26" ht="13" x14ac:dyDescent="0.15">
      <c r="A67" s="23"/>
      <c r="B67" s="56"/>
      <c r="C67" s="56"/>
      <c r="D67" s="56"/>
      <c r="E67" s="60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</row>
    <row r="68" spans="1:26" ht="13" x14ac:dyDescent="0.15">
      <c r="A68" s="11"/>
      <c r="B68" s="11"/>
      <c r="C68" s="23"/>
      <c r="D68" s="31"/>
      <c r="E68" s="31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</row>
    <row r="69" spans="1:26" ht="13" x14ac:dyDescent="0.15">
      <c r="A69" s="23"/>
      <c r="B69" s="87"/>
      <c r="C69" s="87"/>
      <c r="D69" s="87"/>
      <c r="E69" s="23"/>
      <c r="F69" s="33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</row>
    <row r="70" spans="1:26" ht="13" x14ac:dyDescent="0.15">
      <c r="A70" s="23"/>
      <c r="B70" s="56"/>
      <c r="C70" s="56"/>
      <c r="D70" s="56"/>
      <c r="E70" s="23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</row>
    <row r="71" spans="1:26" ht="13" x14ac:dyDescent="0.15">
      <c r="A71" s="23"/>
      <c r="B71" s="56"/>
      <c r="C71" s="56"/>
      <c r="D71" s="56"/>
      <c r="E71" s="2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</row>
    <row r="72" spans="1:26" ht="13" x14ac:dyDescent="0.15">
      <c r="A72" s="23"/>
      <c r="B72" s="56"/>
      <c r="C72" s="56"/>
      <c r="D72" s="56"/>
      <c r="E72" s="2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</row>
    <row r="73" spans="1:26" ht="13" x14ac:dyDescent="0.15">
      <c r="A73" s="23"/>
      <c r="B73" s="56"/>
      <c r="C73" s="56"/>
      <c r="D73" s="56"/>
      <c r="E73" s="23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</row>
    <row r="74" spans="1:26" ht="13" x14ac:dyDescent="0.15">
      <c r="A74" s="23"/>
      <c r="B74" s="56"/>
      <c r="C74" s="56"/>
      <c r="D74" s="56"/>
      <c r="E74" s="23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</row>
    <row r="75" spans="1:26" ht="13" x14ac:dyDescent="0.15">
      <c r="A75" s="23"/>
      <c r="B75" s="56"/>
      <c r="C75" s="56"/>
      <c r="D75" s="56"/>
      <c r="E75" s="23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3" x14ac:dyDescent="0.15">
      <c r="A76" s="23"/>
      <c r="B76" s="56"/>
      <c r="C76" s="56"/>
      <c r="D76" s="56"/>
      <c r="E76" s="60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3" x14ac:dyDescent="0.15">
      <c r="A77" s="23"/>
      <c r="B77" s="56"/>
      <c r="C77" s="56"/>
      <c r="D77" s="56"/>
      <c r="E77" s="60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</row>
    <row r="78" spans="1:26" ht="13" x14ac:dyDescent="0.15">
      <c r="A78" s="23"/>
      <c r="B78" s="56"/>
      <c r="C78" s="56"/>
      <c r="D78" s="56"/>
      <c r="E78" s="60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</row>
    <row r="79" spans="1:26" ht="13" x14ac:dyDescent="0.15">
      <c r="A79" s="11"/>
      <c r="B79" s="11"/>
      <c r="C79" s="23"/>
      <c r="D79" s="31"/>
      <c r="E79" s="31"/>
      <c r="F79" s="33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</row>
    <row r="80" spans="1:26" ht="13" x14ac:dyDescent="0.15">
      <c r="A80" s="23"/>
      <c r="B80" s="56"/>
      <c r="C80" s="56"/>
      <c r="D80" s="56"/>
      <c r="E80" s="23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</row>
    <row r="81" spans="1:26" ht="13" x14ac:dyDescent="0.15">
      <c r="A81" s="23"/>
      <c r="B81" s="56"/>
      <c r="C81" s="56"/>
      <c r="D81" s="56"/>
      <c r="E81" s="23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</row>
    <row r="82" spans="1:26" ht="13" x14ac:dyDescent="0.15">
      <c r="A82" s="23"/>
      <c r="B82" s="56"/>
      <c r="C82" s="56"/>
      <c r="D82" s="56"/>
      <c r="E82" s="23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</row>
    <row r="83" spans="1:26" ht="13" x14ac:dyDescent="0.15">
      <c r="A83" s="23"/>
      <c r="B83" s="56"/>
      <c r="C83" s="56"/>
      <c r="D83" s="56"/>
      <c r="E83" s="23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</row>
    <row r="84" spans="1:26" ht="13" x14ac:dyDescent="0.15">
      <c r="A84" s="23"/>
      <c r="B84" s="56"/>
      <c r="C84" s="56"/>
      <c r="D84" s="56"/>
      <c r="E84" s="23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3" x14ac:dyDescent="0.15">
      <c r="A85" s="23"/>
      <c r="B85" s="56"/>
      <c r="C85" s="56"/>
      <c r="D85" s="56"/>
      <c r="E85" s="23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</row>
    <row r="86" spans="1:26" ht="13" x14ac:dyDescent="0.15">
      <c r="A86" s="23"/>
      <c r="B86" s="56"/>
      <c r="C86" s="56"/>
      <c r="D86" s="56"/>
      <c r="E86" s="23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</row>
    <row r="87" spans="1:26" ht="13" x14ac:dyDescent="0.15">
      <c r="A87" s="23"/>
      <c r="B87" s="56"/>
      <c r="C87" s="56"/>
      <c r="D87" s="56"/>
      <c r="E87" s="60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</row>
    <row r="88" spans="1:26" ht="13" x14ac:dyDescent="0.15">
      <c r="A88" s="23"/>
      <c r="B88" s="56"/>
      <c r="C88" s="56"/>
      <c r="D88" s="56"/>
      <c r="E88" s="60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</row>
    <row r="89" spans="1:26" ht="13" x14ac:dyDescent="0.15">
      <c r="A89" s="23"/>
      <c r="B89" s="56"/>
      <c r="C89" s="56"/>
      <c r="D89" s="56"/>
      <c r="E89" s="60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</row>
    <row r="90" spans="1:26" ht="13" x14ac:dyDescent="0.15">
      <c r="A90" s="11"/>
      <c r="B90" s="11"/>
      <c r="C90" s="23"/>
      <c r="D90" s="31"/>
      <c r="E90" s="31"/>
      <c r="F90" s="33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</row>
    <row r="91" spans="1:26" ht="13" x14ac:dyDescent="0.15">
      <c r="A91" s="23"/>
      <c r="B91" s="56"/>
      <c r="C91" s="56"/>
      <c r="D91" s="56"/>
      <c r="E91" s="23"/>
      <c r="F91" s="33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</row>
    <row r="92" spans="1:26" ht="13" x14ac:dyDescent="0.15">
      <c r="A92" s="23"/>
      <c r="B92" s="56"/>
      <c r="C92" s="56"/>
      <c r="D92" s="56"/>
      <c r="E92" s="23"/>
      <c r="F92" s="33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</row>
    <row r="93" spans="1:26" ht="13" x14ac:dyDescent="0.15">
      <c r="A93" s="23"/>
      <c r="B93" s="56"/>
      <c r="C93" s="56"/>
      <c r="D93" s="56"/>
      <c r="E93" s="23"/>
      <c r="F93" s="33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</row>
    <row r="94" spans="1:26" ht="13" x14ac:dyDescent="0.15">
      <c r="A94" s="23"/>
      <c r="B94" s="56"/>
      <c r="C94" s="56"/>
      <c r="D94" s="56"/>
      <c r="E94" s="23"/>
      <c r="F94" s="33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</row>
    <row r="95" spans="1:26" ht="13" x14ac:dyDescent="0.15">
      <c r="A95" s="23"/>
      <c r="B95" s="56"/>
      <c r="C95" s="56"/>
      <c r="D95" s="56"/>
      <c r="E95" s="23"/>
      <c r="F95" s="33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</row>
    <row r="96" spans="1:26" ht="13" x14ac:dyDescent="0.15">
      <c r="A96" s="23"/>
      <c r="B96" s="56"/>
      <c r="C96" s="56"/>
      <c r="D96" s="56"/>
      <c r="E96" s="23"/>
      <c r="F96" s="33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</row>
    <row r="97" spans="1:26" ht="13" x14ac:dyDescent="0.15">
      <c r="A97" s="23"/>
      <c r="B97" s="56"/>
      <c r="C97" s="56"/>
      <c r="D97" s="56"/>
      <c r="E97" s="23"/>
      <c r="F97" s="33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</row>
    <row r="98" spans="1:26" ht="13" x14ac:dyDescent="0.15">
      <c r="A98" s="23"/>
      <c r="B98" s="56"/>
      <c r="C98" s="56"/>
      <c r="D98" s="56"/>
      <c r="E98" s="60"/>
      <c r="F98" s="33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</row>
    <row r="99" spans="1:26" ht="13" x14ac:dyDescent="0.15">
      <c r="A99" s="23"/>
      <c r="B99" s="56"/>
      <c r="C99" s="56"/>
      <c r="D99" s="56"/>
      <c r="E99" s="60"/>
      <c r="F99" s="33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</row>
    <row r="100" spans="1:26" ht="13" x14ac:dyDescent="0.15">
      <c r="A100" s="23"/>
      <c r="B100" s="56"/>
      <c r="C100" s="56"/>
      <c r="D100" s="56"/>
      <c r="E100" s="60"/>
      <c r="F100" s="33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</row>
    <row r="101" spans="1:26" ht="13" x14ac:dyDescent="0.15">
      <c r="A101" s="11"/>
      <c r="B101" s="11"/>
      <c r="C101" s="23"/>
      <c r="D101" s="31"/>
      <c r="E101" s="31"/>
      <c r="F101" s="33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</row>
    <row r="102" spans="1:26" ht="13" x14ac:dyDescent="0.15">
      <c r="A102" s="23"/>
      <c r="B102" s="56"/>
      <c r="C102" s="56"/>
      <c r="D102" s="56"/>
      <c r="E102" s="23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</row>
    <row r="103" spans="1:26" ht="13" x14ac:dyDescent="0.15">
      <c r="A103" s="23"/>
      <c r="B103" s="56"/>
      <c r="C103" s="56"/>
      <c r="D103" s="56"/>
      <c r="E103" s="23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</row>
    <row r="104" spans="1:26" ht="13" x14ac:dyDescent="0.15">
      <c r="A104" s="23"/>
      <c r="B104" s="56"/>
      <c r="C104" s="56"/>
      <c r="D104" s="56"/>
      <c r="E104" s="23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</row>
    <row r="105" spans="1:26" ht="13" x14ac:dyDescent="0.15">
      <c r="A105" s="23"/>
      <c r="B105" s="56"/>
      <c r="C105" s="56"/>
      <c r="D105" s="56"/>
      <c r="E105" s="23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</row>
    <row r="106" spans="1:26" ht="13" x14ac:dyDescent="0.15">
      <c r="A106" s="23"/>
      <c r="B106" s="56"/>
      <c r="C106" s="56"/>
      <c r="D106" s="56"/>
      <c r="E106" s="23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</row>
    <row r="107" spans="1:26" ht="13" x14ac:dyDescent="0.15">
      <c r="A107" s="23"/>
      <c r="B107" s="56"/>
      <c r="C107" s="56"/>
      <c r="D107" s="56"/>
      <c r="E107" s="23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</row>
    <row r="108" spans="1:26" ht="13" x14ac:dyDescent="0.15">
      <c r="A108" s="23"/>
      <c r="B108" s="56"/>
      <c r="C108" s="56"/>
      <c r="D108" s="56"/>
      <c r="E108" s="23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</row>
    <row r="109" spans="1:26" ht="13" x14ac:dyDescent="0.15">
      <c r="A109" s="23"/>
      <c r="B109" s="56"/>
      <c r="C109" s="56"/>
      <c r="D109" s="56"/>
      <c r="E109" s="60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</row>
    <row r="110" spans="1:26" ht="13" x14ac:dyDescent="0.15">
      <c r="A110" s="23"/>
      <c r="B110" s="56"/>
      <c r="C110" s="56"/>
      <c r="D110" s="56"/>
      <c r="E110" s="60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</row>
    <row r="111" spans="1:26" ht="13" x14ac:dyDescent="0.15">
      <c r="A111" s="23"/>
      <c r="B111" s="56"/>
      <c r="C111" s="56"/>
      <c r="D111" s="56"/>
      <c r="E111" s="60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</row>
    <row r="112" spans="1:26" ht="13" x14ac:dyDescent="0.15">
      <c r="A112" s="11"/>
      <c r="B112" s="11"/>
      <c r="C112" s="23"/>
      <c r="D112" s="31"/>
      <c r="E112" s="31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</row>
    <row r="113" spans="1:26" ht="13" x14ac:dyDescent="0.15">
      <c r="A113" s="23"/>
      <c r="B113" s="56"/>
      <c r="C113" s="56"/>
      <c r="D113" s="56"/>
      <c r="E113" s="23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</row>
    <row r="114" spans="1:26" ht="13" x14ac:dyDescent="0.15">
      <c r="A114" s="23"/>
      <c r="B114" s="56"/>
      <c r="C114" s="56"/>
      <c r="D114" s="56"/>
      <c r="E114" s="23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</row>
    <row r="115" spans="1:26" ht="13" x14ac:dyDescent="0.15">
      <c r="A115" s="23"/>
      <c r="B115" s="56"/>
      <c r="C115" s="56"/>
      <c r="D115" s="56"/>
      <c r="E115" s="23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</row>
    <row r="116" spans="1:26" ht="13" x14ac:dyDescent="0.15">
      <c r="A116" s="23"/>
      <c r="B116" s="56"/>
      <c r="C116" s="56"/>
      <c r="D116" s="56"/>
      <c r="E116" s="23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</row>
    <row r="117" spans="1:26" ht="13" x14ac:dyDescent="0.15">
      <c r="A117" s="23"/>
      <c r="B117" s="56"/>
      <c r="C117" s="56"/>
      <c r="D117" s="56"/>
      <c r="E117" s="2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</row>
    <row r="118" spans="1:26" ht="13" x14ac:dyDescent="0.15">
      <c r="A118" s="23"/>
      <c r="B118" s="56"/>
      <c r="C118" s="56"/>
      <c r="D118" s="56"/>
      <c r="E118" s="2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</row>
    <row r="119" spans="1:26" ht="13" x14ac:dyDescent="0.15">
      <c r="A119" s="23"/>
      <c r="B119" s="56"/>
      <c r="C119" s="56"/>
      <c r="D119" s="56"/>
      <c r="E119" s="23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</row>
    <row r="120" spans="1:26" ht="13" x14ac:dyDescent="0.15">
      <c r="A120" s="23"/>
      <c r="B120" s="56"/>
      <c r="C120" s="56"/>
      <c r="D120" s="56"/>
      <c r="E120" s="60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</row>
    <row r="121" spans="1:26" ht="13" x14ac:dyDescent="0.15">
      <c r="A121" s="23"/>
      <c r="B121" s="56"/>
      <c r="C121" s="56"/>
      <c r="D121" s="56"/>
      <c r="E121" s="60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</row>
    <row r="122" spans="1:26" ht="13" x14ac:dyDescent="0.15">
      <c r="A122" s="23"/>
      <c r="B122" s="56"/>
      <c r="C122" s="56"/>
      <c r="D122" s="56"/>
      <c r="E122" s="60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</row>
    <row r="123" spans="1:26" ht="13" x14ac:dyDescent="0.15">
      <c r="A123" s="11"/>
      <c r="B123" s="11"/>
      <c r="C123" s="23"/>
      <c r="D123" s="31"/>
      <c r="E123" s="31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</row>
    <row r="124" spans="1:26" ht="13" x14ac:dyDescent="0.15">
      <c r="A124" s="23"/>
      <c r="B124" s="56"/>
      <c r="C124" s="56"/>
      <c r="D124" s="56"/>
      <c r="E124" s="23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</row>
    <row r="125" spans="1:26" ht="13" x14ac:dyDescent="0.15">
      <c r="A125" s="23"/>
      <c r="B125" s="56"/>
      <c r="C125" s="56"/>
      <c r="D125" s="56"/>
      <c r="E125" s="23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</row>
    <row r="126" spans="1:26" ht="13" x14ac:dyDescent="0.15">
      <c r="A126" s="23"/>
      <c r="B126" s="56"/>
      <c r="C126" s="56"/>
      <c r="D126" s="56"/>
      <c r="E126" s="23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</row>
    <row r="127" spans="1:26" ht="13" x14ac:dyDescent="0.15">
      <c r="A127" s="23"/>
      <c r="B127" s="56"/>
      <c r="C127" s="56"/>
      <c r="D127" s="56"/>
      <c r="E127" s="23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</row>
    <row r="128" spans="1:26" ht="13" x14ac:dyDescent="0.15">
      <c r="A128" s="23"/>
      <c r="B128" s="56"/>
      <c r="C128" s="56"/>
      <c r="D128" s="56"/>
      <c r="E128" s="23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</row>
    <row r="129" spans="1:26" ht="13" x14ac:dyDescent="0.15">
      <c r="A129" s="23"/>
      <c r="B129" s="56"/>
      <c r="C129" s="56"/>
      <c r="D129" s="56"/>
      <c r="E129" s="23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</row>
    <row r="130" spans="1:26" ht="13" x14ac:dyDescent="0.15">
      <c r="A130" s="23"/>
      <c r="B130" s="56"/>
      <c r="C130" s="56"/>
      <c r="D130" s="56"/>
      <c r="E130" s="23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</row>
    <row r="131" spans="1:26" ht="13" x14ac:dyDescent="0.15">
      <c r="A131" s="23"/>
      <c r="B131" s="56"/>
      <c r="C131" s="56"/>
      <c r="D131" s="56"/>
      <c r="E131" s="60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</row>
    <row r="132" spans="1:26" ht="13" x14ac:dyDescent="0.15">
      <c r="A132" s="23"/>
      <c r="B132" s="56"/>
      <c r="C132" s="56"/>
      <c r="D132" s="56"/>
      <c r="E132" s="60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</row>
    <row r="133" spans="1:26" ht="13" x14ac:dyDescent="0.15">
      <c r="A133" s="23"/>
      <c r="B133" s="56"/>
      <c r="C133" s="56"/>
      <c r="D133" s="56"/>
      <c r="E133" s="60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</row>
    <row r="134" spans="1:26" ht="13" x14ac:dyDescent="0.15">
      <c r="A134" s="11"/>
      <c r="B134" s="11"/>
      <c r="C134" s="23"/>
      <c r="D134" s="31"/>
      <c r="E134" s="31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</row>
    <row r="135" spans="1:26" ht="13" x14ac:dyDescent="0.15">
      <c r="A135" s="23"/>
      <c r="B135" s="56"/>
      <c r="C135" s="56"/>
      <c r="D135" s="56"/>
      <c r="E135" s="23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</row>
    <row r="136" spans="1:26" ht="13" x14ac:dyDescent="0.15">
      <c r="A136" s="23"/>
      <c r="B136" s="56"/>
      <c r="C136" s="56"/>
      <c r="D136" s="56"/>
      <c r="E136" s="23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</row>
    <row r="137" spans="1:26" ht="13" x14ac:dyDescent="0.15">
      <c r="A137" s="23"/>
      <c r="B137" s="56"/>
      <c r="C137" s="56"/>
      <c r="D137" s="56"/>
      <c r="E137" s="23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</row>
    <row r="138" spans="1:26" ht="13" x14ac:dyDescent="0.15">
      <c r="A138" s="23"/>
      <c r="B138" s="56"/>
      <c r="C138" s="56"/>
      <c r="D138" s="56"/>
      <c r="E138" s="23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</row>
    <row r="139" spans="1:26" ht="13" x14ac:dyDescent="0.15">
      <c r="A139" s="23"/>
      <c r="B139" s="56"/>
      <c r="C139" s="56"/>
      <c r="D139" s="56"/>
      <c r="E139" s="23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</row>
    <row r="140" spans="1:26" ht="13" x14ac:dyDescent="0.15">
      <c r="A140" s="23"/>
      <c r="B140" s="56"/>
      <c r="C140" s="56"/>
      <c r="D140" s="56"/>
      <c r="E140" s="23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</row>
    <row r="141" spans="1:26" ht="13" x14ac:dyDescent="0.15">
      <c r="A141" s="23"/>
      <c r="B141" s="56"/>
      <c r="C141" s="56"/>
      <c r="D141" s="56"/>
      <c r="E141" s="23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</row>
    <row r="142" spans="1:26" ht="13" x14ac:dyDescent="0.15">
      <c r="A142" s="23"/>
      <c r="B142" s="56"/>
      <c r="C142" s="56"/>
      <c r="D142" s="56"/>
      <c r="E142" s="60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</row>
    <row r="143" spans="1:26" ht="13" x14ac:dyDescent="0.15">
      <c r="A143" s="23"/>
      <c r="B143" s="56"/>
      <c r="C143" s="56"/>
      <c r="D143" s="56"/>
      <c r="E143" s="60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</row>
    <row r="144" spans="1:26" ht="13" x14ac:dyDescent="0.15">
      <c r="A144" s="23"/>
      <c r="B144" s="87"/>
      <c r="C144" s="56"/>
      <c r="D144" s="56"/>
      <c r="E144" s="60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</row>
    <row r="145" spans="1:26" ht="13" x14ac:dyDescent="0.15">
      <c r="A145" s="11"/>
      <c r="B145" s="11"/>
      <c r="C145" s="23"/>
      <c r="D145" s="31"/>
      <c r="E145" s="31"/>
      <c r="F145" s="33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</row>
    <row r="146" spans="1:26" ht="13" x14ac:dyDescent="0.15">
      <c r="A146" s="23"/>
      <c r="B146" s="56"/>
      <c r="C146" s="56"/>
      <c r="D146" s="56"/>
      <c r="E146" s="23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</row>
    <row r="147" spans="1:26" ht="13" x14ac:dyDescent="0.15">
      <c r="A147" s="23"/>
      <c r="B147" s="56"/>
      <c r="C147" s="56"/>
      <c r="D147" s="56"/>
      <c r="E147" s="23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</row>
    <row r="148" spans="1:26" ht="13" x14ac:dyDescent="0.15">
      <c r="A148" s="23"/>
      <c r="B148" s="56"/>
      <c r="C148" s="56"/>
      <c r="D148" s="56"/>
      <c r="E148" s="23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</row>
    <row r="149" spans="1:26" ht="13" x14ac:dyDescent="0.15">
      <c r="A149" s="23"/>
      <c r="B149" s="56"/>
      <c r="C149" s="56"/>
      <c r="D149" s="56"/>
      <c r="E149" s="23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</row>
    <row r="150" spans="1:26" ht="13" x14ac:dyDescent="0.15">
      <c r="A150" s="23"/>
      <c r="B150" s="56"/>
      <c r="C150" s="56"/>
      <c r="D150" s="56"/>
      <c r="E150" s="23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</row>
    <row r="151" spans="1:26" ht="13" x14ac:dyDescent="0.15">
      <c r="A151" s="23"/>
      <c r="B151" s="56"/>
      <c r="C151" s="56"/>
      <c r="D151" s="56"/>
      <c r="E151" s="2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</row>
    <row r="152" spans="1:26" ht="13" x14ac:dyDescent="0.15">
      <c r="A152" s="23"/>
      <c r="B152" s="56"/>
      <c r="C152" s="56"/>
      <c r="D152" s="56"/>
      <c r="E152" s="2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</row>
    <row r="153" spans="1:26" ht="13" x14ac:dyDescent="0.15">
      <c r="A153" s="23"/>
      <c r="B153" s="56"/>
      <c r="C153" s="56"/>
      <c r="D153" s="56"/>
      <c r="E153" s="60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</row>
    <row r="154" spans="1:26" ht="13" x14ac:dyDescent="0.15">
      <c r="A154" s="23"/>
      <c r="B154" s="56"/>
      <c r="C154" s="56"/>
      <c r="D154" s="56"/>
      <c r="E154" s="60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</row>
    <row r="155" spans="1:26" ht="13" x14ac:dyDescent="0.15">
      <c r="A155" s="23"/>
      <c r="B155" s="56"/>
      <c r="C155" s="56"/>
      <c r="D155" s="56"/>
      <c r="E155" s="60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</row>
    <row r="156" spans="1:26" ht="13" x14ac:dyDescent="0.15">
      <c r="A156" s="11"/>
      <c r="B156" s="11"/>
      <c r="C156" s="23"/>
      <c r="D156" s="31"/>
      <c r="E156" s="31"/>
      <c r="F156" s="33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</row>
    <row r="157" spans="1:26" ht="13" x14ac:dyDescent="0.15">
      <c r="A157" s="23"/>
      <c r="B157" s="56"/>
      <c r="C157" s="56"/>
      <c r="D157" s="56"/>
      <c r="E157" s="23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</row>
    <row r="158" spans="1:26" ht="13" x14ac:dyDescent="0.15">
      <c r="A158" s="23"/>
      <c r="B158" s="56"/>
      <c r="C158" s="56"/>
      <c r="D158" s="56"/>
      <c r="E158" s="23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</row>
    <row r="159" spans="1:26" ht="13" x14ac:dyDescent="0.15">
      <c r="A159" s="23"/>
      <c r="B159" s="56"/>
      <c r="C159" s="56"/>
      <c r="D159" s="56"/>
      <c r="E159" s="23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</row>
    <row r="160" spans="1:26" ht="13" x14ac:dyDescent="0.15">
      <c r="A160" s="23"/>
      <c r="B160" s="56"/>
      <c r="C160" s="56"/>
      <c r="D160" s="56"/>
      <c r="E160" s="23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</row>
    <row r="161" spans="1:26" ht="13" x14ac:dyDescent="0.15">
      <c r="A161" s="23"/>
      <c r="B161" s="56"/>
      <c r="C161" s="56"/>
      <c r="D161" s="56"/>
      <c r="E161" s="23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</row>
    <row r="162" spans="1:26" ht="13" x14ac:dyDescent="0.15">
      <c r="A162" s="23"/>
      <c r="B162" s="56"/>
      <c r="C162" s="56"/>
      <c r="D162" s="56"/>
      <c r="E162" s="23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</row>
    <row r="163" spans="1:26" ht="13" x14ac:dyDescent="0.15">
      <c r="A163" s="23"/>
      <c r="B163" s="56"/>
      <c r="C163" s="56"/>
      <c r="D163" s="56"/>
      <c r="E163" s="23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</row>
    <row r="164" spans="1:26" ht="13" x14ac:dyDescent="0.15">
      <c r="A164" s="23"/>
      <c r="B164" s="56"/>
      <c r="C164" s="56"/>
      <c r="D164" s="56"/>
      <c r="E164" s="60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</row>
    <row r="165" spans="1:26" ht="13" x14ac:dyDescent="0.15">
      <c r="A165" s="23"/>
      <c r="B165" s="56"/>
      <c r="C165" s="56"/>
      <c r="D165" s="56"/>
      <c r="E165" s="60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</row>
    <row r="166" spans="1:26" ht="13" x14ac:dyDescent="0.15">
      <c r="A166" s="23"/>
      <c r="B166" s="56"/>
      <c r="C166" s="56"/>
      <c r="D166" s="56"/>
      <c r="E166" s="60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</row>
    <row r="167" spans="1:26" ht="13" x14ac:dyDescent="0.15">
      <c r="A167" s="11"/>
      <c r="B167" s="11"/>
      <c r="C167" s="23"/>
      <c r="D167" s="31"/>
      <c r="E167" s="31"/>
      <c r="F167" s="33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</row>
    <row r="168" spans="1:26" ht="13" x14ac:dyDescent="0.15">
      <c r="A168" s="23"/>
      <c r="B168" s="56"/>
      <c r="C168" s="56"/>
      <c r="D168" s="56"/>
      <c r="E168" s="23"/>
      <c r="F168" s="33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</row>
    <row r="169" spans="1:26" ht="13" x14ac:dyDescent="0.15">
      <c r="A169" s="23"/>
      <c r="B169" s="56"/>
      <c r="C169" s="56"/>
      <c r="D169" s="56"/>
      <c r="E169" s="23"/>
      <c r="F169" s="33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</row>
    <row r="170" spans="1:26" ht="13" x14ac:dyDescent="0.15">
      <c r="A170" s="23"/>
      <c r="B170" s="56"/>
      <c r="C170" s="56"/>
      <c r="D170" s="56"/>
      <c r="E170" s="23"/>
      <c r="F170" s="33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</row>
    <row r="171" spans="1:26" ht="13" x14ac:dyDescent="0.15">
      <c r="A171" s="23"/>
      <c r="B171" s="56"/>
      <c r="C171" s="56"/>
      <c r="D171" s="56"/>
      <c r="E171" s="23"/>
      <c r="F171" s="33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</row>
    <row r="172" spans="1:26" ht="13" x14ac:dyDescent="0.15">
      <c r="A172" s="23"/>
      <c r="B172" s="56"/>
      <c r="C172" s="56"/>
      <c r="D172" s="56"/>
      <c r="E172" s="23"/>
      <c r="F172" s="33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</row>
    <row r="173" spans="1:26" ht="13" x14ac:dyDescent="0.15">
      <c r="A173" s="23"/>
      <c r="B173" s="56"/>
      <c r="C173" s="56"/>
      <c r="D173" s="56"/>
      <c r="E173" s="23"/>
      <c r="F173" s="33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</row>
    <row r="174" spans="1:26" ht="13" x14ac:dyDescent="0.15">
      <c r="A174" s="23"/>
      <c r="B174" s="56"/>
      <c r="C174" s="56"/>
      <c r="D174" s="56"/>
      <c r="E174" s="23"/>
      <c r="F174" s="33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</row>
    <row r="175" spans="1:26" ht="13" x14ac:dyDescent="0.15">
      <c r="A175" s="23"/>
      <c r="B175" s="56"/>
      <c r="C175" s="56"/>
      <c r="D175" s="56"/>
      <c r="E175" s="60"/>
      <c r="F175" s="33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</row>
    <row r="176" spans="1:26" ht="13" x14ac:dyDescent="0.15">
      <c r="A176" s="23"/>
      <c r="B176" s="56"/>
      <c r="C176" s="56"/>
      <c r="D176" s="56"/>
      <c r="E176" s="60"/>
      <c r="F176" s="33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</row>
    <row r="177" spans="1:26" ht="13" x14ac:dyDescent="0.15">
      <c r="A177" s="23"/>
      <c r="B177" s="56"/>
      <c r="C177" s="56"/>
      <c r="D177" s="56"/>
      <c r="E177" s="60"/>
      <c r="F177" s="33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</row>
    <row r="178" spans="1:26" ht="13" x14ac:dyDescent="0.15">
      <c r="A178" s="11"/>
      <c r="B178" s="11"/>
      <c r="C178" s="23"/>
      <c r="D178" s="31"/>
      <c r="E178" s="31"/>
      <c r="F178" s="33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</row>
    <row r="179" spans="1:26" ht="13" x14ac:dyDescent="0.15">
      <c r="A179" s="23"/>
      <c r="B179" s="56"/>
      <c r="C179" s="56"/>
      <c r="D179" s="56"/>
      <c r="E179" s="23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</row>
    <row r="180" spans="1:26" ht="13" x14ac:dyDescent="0.15">
      <c r="A180" s="23"/>
      <c r="B180" s="56"/>
      <c r="C180" s="56"/>
      <c r="D180" s="56"/>
      <c r="E180" s="23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</row>
    <row r="181" spans="1:26" ht="13" x14ac:dyDescent="0.15">
      <c r="A181" s="23"/>
      <c r="B181" s="56"/>
      <c r="C181" s="56"/>
      <c r="D181" s="56"/>
      <c r="E181" s="23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</row>
    <row r="182" spans="1:26" ht="13" x14ac:dyDescent="0.15">
      <c r="A182" s="23"/>
      <c r="B182" s="56"/>
      <c r="C182" s="56"/>
      <c r="D182" s="56"/>
      <c r="E182" s="23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</row>
    <row r="183" spans="1:26" ht="13" x14ac:dyDescent="0.15">
      <c r="A183" s="23"/>
      <c r="B183" s="56"/>
      <c r="C183" s="56"/>
      <c r="D183" s="56"/>
      <c r="E183" s="23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</row>
    <row r="184" spans="1:26" ht="13" x14ac:dyDescent="0.15">
      <c r="A184" s="23"/>
      <c r="B184" s="56"/>
      <c r="C184" s="56"/>
      <c r="D184" s="56"/>
      <c r="E184" s="23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</row>
    <row r="185" spans="1:26" ht="13" x14ac:dyDescent="0.15">
      <c r="A185" s="23"/>
      <c r="B185" s="56"/>
      <c r="C185" s="56"/>
      <c r="D185" s="56"/>
      <c r="E185" s="23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</row>
    <row r="186" spans="1:26" ht="13" x14ac:dyDescent="0.15">
      <c r="A186" s="23"/>
      <c r="B186" s="56"/>
      <c r="C186" s="56"/>
      <c r="D186" s="56"/>
      <c r="E186" s="60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</row>
    <row r="187" spans="1:26" ht="13" x14ac:dyDescent="0.15">
      <c r="A187" s="23"/>
      <c r="B187" s="56"/>
      <c r="C187" s="56"/>
      <c r="D187" s="56"/>
      <c r="E187" s="60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</row>
    <row r="188" spans="1:26" ht="13" x14ac:dyDescent="0.15">
      <c r="A188" s="23"/>
      <c r="B188" s="56"/>
      <c r="C188" s="56"/>
      <c r="D188" s="56"/>
      <c r="E188" s="60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</row>
    <row r="189" spans="1:26" ht="13" x14ac:dyDescent="0.15">
      <c r="A189" s="11"/>
      <c r="B189" s="11"/>
      <c r="C189" s="23"/>
      <c r="D189" s="31"/>
      <c r="E189" s="31"/>
      <c r="F189" s="33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</row>
    <row r="190" spans="1:26" ht="13" x14ac:dyDescent="0.15">
      <c r="A190" s="23"/>
      <c r="B190" s="56"/>
      <c r="C190" s="56"/>
      <c r="D190" s="56"/>
      <c r="E190" s="23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</row>
    <row r="191" spans="1:26" ht="13" x14ac:dyDescent="0.15">
      <c r="A191" s="23"/>
      <c r="B191" s="56"/>
      <c r="C191" s="56"/>
      <c r="D191" s="56"/>
      <c r="E191" s="23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</row>
    <row r="192" spans="1:26" ht="13" x14ac:dyDescent="0.15">
      <c r="A192" s="23"/>
      <c r="B192" s="56"/>
      <c r="C192" s="56"/>
      <c r="D192" s="56"/>
      <c r="E192" s="23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</row>
    <row r="193" spans="1:26" ht="13" x14ac:dyDescent="0.15">
      <c r="A193" s="23"/>
      <c r="B193" s="56"/>
      <c r="C193" s="56"/>
      <c r="D193" s="56"/>
      <c r="E193" s="23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</row>
    <row r="194" spans="1:26" ht="13" x14ac:dyDescent="0.15">
      <c r="A194" s="23"/>
      <c r="B194" s="56"/>
      <c r="C194" s="56"/>
      <c r="D194" s="56"/>
      <c r="E194" s="23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</row>
    <row r="195" spans="1:26" ht="13" x14ac:dyDescent="0.15">
      <c r="A195" s="23"/>
      <c r="B195" s="56"/>
      <c r="C195" s="56"/>
      <c r="D195" s="56"/>
      <c r="E195" s="23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</row>
    <row r="196" spans="1:26" ht="13" x14ac:dyDescent="0.15">
      <c r="A196" s="23"/>
      <c r="B196" s="56"/>
      <c r="C196" s="56"/>
      <c r="D196" s="56"/>
      <c r="E196" s="23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</row>
    <row r="197" spans="1:26" ht="13" x14ac:dyDescent="0.15">
      <c r="A197" s="23"/>
      <c r="B197" s="56"/>
      <c r="C197" s="56"/>
      <c r="D197" s="56"/>
      <c r="E197" s="60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</row>
    <row r="198" spans="1:26" ht="13" x14ac:dyDescent="0.15">
      <c r="A198" s="23"/>
      <c r="B198" s="56"/>
      <c r="C198" s="56"/>
      <c r="D198" s="56"/>
      <c r="E198" s="60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</row>
    <row r="199" spans="1:26" ht="13" x14ac:dyDescent="0.15">
      <c r="A199" s="23"/>
      <c r="B199" s="56"/>
      <c r="C199" s="56"/>
      <c r="D199" s="56"/>
      <c r="E199" s="60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</row>
    <row r="200" spans="1:26" ht="13" x14ac:dyDescent="0.15">
      <c r="A200" s="11"/>
      <c r="B200" s="11"/>
      <c r="C200" s="23"/>
      <c r="D200" s="31"/>
      <c r="E200" s="31"/>
      <c r="F200" s="33"/>
      <c r="G200" s="33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</row>
    <row r="201" spans="1:26" ht="13" x14ac:dyDescent="0.15">
      <c r="A201" s="23"/>
      <c r="B201" s="56"/>
      <c r="C201" s="56"/>
      <c r="D201" s="56"/>
      <c r="E201" s="23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</row>
    <row r="202" spans="1:26" ht="13" x14ac:dyDescent="0.15">
      <c r="A202" s="23"/>
      <c r="B202" s="56"/>
      <c r="C202" s="56"/>
      <c r="D202" s="56"/>
      <c r="E202" s="23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</row>
    <row r="203" spans="1:26" ht="13" x14ac:dyDescent="0.15">
      <c r="A203" s="23"/>
      <c r="B203" s="56"/>
      <c r="C203" s="56"/>
      <c r="D203" s="56"/>
      <c r="E203" s="23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</row>
    <row r="204" spans="1:26" ht="13" x14ac:dyDescent="0.15">
      <c r="A204" s="23"/>
      <c r="B204" s="56"/>
      <c r="C204" s="56"/>
      <c r="D204" s="56"/>
      <c r="E204" s="23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</row>
    <row r="205" spans="1:26" ht="13" x14ac:dyDescent="0.15">
      <c r="A205" s="23"/>
      <c r="B205" s="56"/>
      <c r="C205" s="56"/>
      <c r="D205" s="56"/>
      <c r="E205" s="23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</row>
    <row r="206" spans="1:26" ht="13" x14ac:dyDescent="0.15">
      <c r="A206" s="23"/>
      <c r="B206" s="56"/>
      <c r="C206" s="56"/>
      <c r="D206" s="56"/>
      <c r="E206" s="23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</row>
    <row r="207" spans="1:26" ht="13" x14ac:dyDescent="0.15">
      <c r="A207" s="23"/>
      <c r="B207" s="56"/>
      <c r="C207" s="56"/>
      <c r="D207" s="56"/>
      <c r="E207" s="23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</row>
    <row r="208" spans="1:26" ht="13" x14ac:dyDescent="0.15">
      <c r="A208" s="23"/>
      <c r="B208" s="56"/>
      <c r="C208" s="56"/>
      <c r="D208" s="56"/>
      <c r="E208" s="60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</row>
    <row r="209" spans="1:26" ht="13" x14ac:dyDescent="0.15">
      <c r="A209" s="23"/>
      <c r="B209" s="56"/>
      <c r="C209" s="56"/>
      <c r="D209" s="56"/>
      <c r="E209" s="60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</row>
    <row r="210" spans="1:26" ht="13" x14ac:dyDescent="0.15">
      <c r="A210" s="23"/>
      <c r="B210" s="56"/>
      <c r="C210" s="56"/>
      <c r="D210" s="56"/>
      <c r="E210" s="60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</row>
    <row r="211" spans="1:26" ht="13" x14ac:dyDescent="0.15">
      <c r="A211" s="11"/>
      <c r="B211" s="11"/>
      <c r="C211" s="23"/>
      <c r="D211" s="31"/>
      <c r="E211" s="31"/>
      <c r="F211" s="33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</row>
    <row r="212" spans="1:26" ht="13" x14ac:dyDescent="0.15">
      <c r="A212" s="23"/>
      <c r="B212" s="56"/>
      <c r="C212" s="56"/>
      <c r="D212" s="56"/>
      <c r="E212" s="23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</row>
    <row r="213" spans="1:26" ht="13" x14ac:dyDescent="0.15">
      <c r="A213" s="23"/>
      <c r="B213" s="56"/>
      <c r="C213" s="56"/>
      <c r="D213" s="56"/>
      <c r="E213" s="23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</row>
    <row r="214" spans="1:26" ht="13" x14ac:dyDescent="0.15">
      <c r="A214" s="23"/>
      <c r="B214" s="56"/>
      <c r="C214" s="56"/>
      <c r="D214" s="56"/>
      <c r="E214" s="23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</row>
    <row r="215" spans="1:26" ht="13" x14ac:dyDescent="0.15">
      <c r="A215" s="23"/>
      <c r="B215" s="56"/>
      <c r="C215" s="56"/>
      <c r="D215" s="56"/>
      <c r="E215" s="23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</row>
    <row r="216" spans="1:26" ht="13" x14ac:dyDescent="0.15">
      <c r="A216" s="23"/>
      <c r="B216" s="56"/>
      <c r="C216" s="56"/>
      <c r="D216" s="56"/>
      <c r="E216" s="23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</row>
    <row r="217" spans="1:26" ht="13" x14ac:dyDescent="0.15">
      <c r="A217" s="23"/>
      <c r="B217" s="56"/>
      <c r="C217" s="56"/>
      <c r="D217" s="56"/>
      <c r="E217" s="23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</row>
    <row r="218" spans="1:26" ht="13" x14ac:dyDescent="0.15">
      <c r="A218" s="23"/>
      <c r="B218" s="56"/>
      <c r="C218" s="56"/>
      <c r="D218" s="56"/>
      <c r="E218" s="23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</row>
    <row r="219" spans="1:26" ht="13" x14ac:dyDescent="0.15">
      <c r="A219" s="23"/>
      <c r="B219" s="56"/>
      <c r="C219" s="56"/>
      <c r="D219" s="56"/>
      <c r="E219" s="60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</row>
    <row r="220" spans="1:26" ht="13" x14ac:dyDescent="0.15">
      <c r="A220" s="23"/>
      <c r="B220" s="56"/>
      <c r="C220" s="56"/>
      <c r="D220" s="56"/>
      <c r="E220" s="60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</row>
    <row r="221" spans="1:26" ht="13" x14ac:dyDescent="0.15">
      <c r="A221" s="23"/>
      <c r="B221" s="56"/>
      <c r="C221" s="56"/>
      <c r="D221" s="56"/>
      <c r="E221" s="60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</row>
    <row r="222" spans="1:26" ht="13" x14ac:dyDescent="0.15">
      <c r="A222" s="11"/>
      <c r="B222" s="11"/>
      <c r="C222" s="23"/>
      <c r="D222" s="31"/>
      <c r="E222" s="31"/>
      <c r="F222" s="33"/>
      <c r="G222" s="33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</row>
    <row r="223" spans="1:26" ht="13" x14ac:dyDescent="0.15">
      <c r="A223" s="23"/>
      <c r="B223" s="56"/>
      <c r="C223" s="56"/>
      <c r="D223" s="56"/>
      <c r="E223" s="23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</row>
    <row r="224" spans="1:26" ht="13" x14ac:dyDescent="0.15">
      <c r="A224" s="23"/>
      <c r="B224" s="56"/>
      <c r="C224" s="56"/>
      <c r="D224" s="56"/>
      <c r="E224" s="23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</row>
    <row r="225" spans="1:26" ht="13" x14ac:dyDescent="0.15">
      <c r="A225" s="23"/>
      <c r="B225" s="56"/>
      <c r="C225" s="56"/>
      <c r="D225" s="56"/>
      <c r="E225" s="23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</row>
    <row r="226" spans="1:26" ht="13" x14ac:dyDescent="0.15">
      <c r="A226" s="23"/>
      <c r="B226" s="56"/>
      <c r="C226" s="56"/>
      <c r="D226" s="56"/>
      <c r="E226" s="23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</row>
    <row r="227" spans="1:26" ht="13" x14ac:dyDescent="0.15">
      <c r="A227" s="23"/>
      <c r="B227" s="56"/>
      <c r="C227" s="56"/>
      <c r="D227" s="56"/>
      <c r="E227" s="23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</row>
    <row r="228" spans="1:26" ht="13" x14ac:dyDescent="0.15">
      <c r="A228" s="23"/>
      <c r="B228" s="56"/>
      <c r="C228" s="56"/>
      <c r="D228" s="56"/>
      <c r="E228" s="23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</row>
    <row r="229" spans="1:26" ht="13" x14ac:dyDescent="0.15">
      <c r="A229" s="23"/>
      <c r="B229" s="56"/>
      <c r="C229" s="56"/>
      <c r="D229" s="56"/>
      <c r="E229" s="23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</row>
    <row r="230" spans="1:26" ht="13" x14ac:dyDescent="0.15">
      <c r="A230" s="23"/>
      <c r="B230" s="56"/>
      <c r="C230" s="56"/>
      <c r="D230" s="56"/>
      <c r="E230" s="60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</row>
    <row r="231" spans="1:26" ht="13" x14ac:dyDescent="0.15">
      <c r="A231" s="23"/>
      <c r="B231" s="56"/>
      <c r="C231" s="56"/>
      <c r="D231" s="56"/>
      <c r="E231" s="60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</row>
    <row r="232" spans="1:26" ht="13" x14ac:dyDescent="0.15">
      <c r="A232" s="23"/>
      <c r="B232" s="56"/>
      <c r="C232" s="56"/>
      <c r="D232" s="56"/>
      <c r="E232" s="60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</row>
    <row r="233" spans="1:26" ht="13" x14ac:dyDescent="0.15">
      <c r="A233" s="2"/>
      <c r="B233" s="11"/>
      <c r="C233" s="23"/>
      <c r="D233" s="31"/>
      <c r="E233" s="31"/>
      <c r="F233" s="33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</row>
    <row r="234" spans="1:26" ht="13" x14ac:dyDescent="0.15">
      <c r="A234" s="23"/>
      <c r="B234" s="56"/>
      <c r="C234" s="56"/>
      <c r="D234" s="56"/>
      <c r="E234" s="23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</row>
    <row r="235" spans="1:26" ht="13" x14ac:dyDescent="0.15">
      <c r="A235" s="23"/>
      <c r="B235" s="56"/>
      <c r="C235" s="56"/>
      <c r="D235" s="56"/>
      <c r="E235" s="23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</row>
    <row r="236" spans="1:26" ht="13" x14ac:dyDescent="0.15">
      <c r="A236" s="23"/>
      <c r="B236" s="56"/>
      <c r="C236" s="56"/>
      <c r="D236" s="56"/>
      <c r="E236" s="23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</row>
    <row r="237" spans="1:26" ht="13" x14ac:dyDescent="0.15">
      <c r="A237" s="23"/>
      <c r="B237" s="56"/>
      <c r="C237" s="56"/>
      <c r="D237" s="56"/>
      <c r="E237" s="23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</row>
    <row r="238" spans="1:26" ht="13" x14ac:dyDescent="0.15">
      <c r="A238" s="23"/>
      <c r="B238" s="56"/>
      <c r="C238" s="56"/>
      <c r="D238" s="56"/>
      <c r="E238" s="23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</row>
    <row r="239" spans="1:26" ht="13" x14ac:dyDescent="0.15">
      <c r="A239" s="23"/>
      <c r="B239" s="56"/>
      <c r="C239" s="56"/>
      <c r="D239" s="56"/>
      <c r="E239" s="2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</row>
    <row r="240" spans="1:26" ht="13" x14ac:dyDescent="0.15">
      <c r="A240" s="23"/>
      <c r="B240" s="56"/>
      <c r="C240" s="56"/>
      <c r="D240" s="56"/>
      <c r="E240" s="2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</row>
    <row r="241" spans="1:26" ht="13" x14ac:dyDescent="0.15">
      <c r="A241" s="23"/>
      <c r="B241" s="56"/>
      <c r="C241" s="56"/>
      <c r="D241" s="56"/>
      <c r="E241" s="60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</row>
    <row r="242" spans="1:26" ht="13" x14ac:dyDescent="0.15">
      <c r="A242" s="23"/>
      <c r="B242" s="56"/>
      <c r="C242" s="56"/>
      <c r="D242" s="56"/>
      <c r="E242" s="60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</row>
    <row r="243" spans="1:26" ht="13" x14ac:dyDescent="0.15">
      <c r="A243" s="23"/>
      <c r="B243" s="87"/>
      <c r="C243" s="56"/>
      <c r="D243" s="56"/>
      <c r="E243" s="60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</row>
    <row r="244" spans="1:26" ht="13" x14ac:dyDescent="0.15">
      <c r="A244" s="11"/>
      <c r="B244" s="11"/>
      <c r="C244" s="23"/>
      <c r="D244" s="31"/>
      <c r="E244" s="31"/>
      <c r="F244" s="33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</row>
    <row r="245" spans="1:26" ht="13" x14ac:dyDescent="0.15">
      <c r="A245" s="23"/>
      <c r="B245" s="56"/>
      <c r="C245" s="56"/>
      <c r="D245" s="56"/>
      <c r="E245" s="23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</row>
    <row r="246" spans="1:26" ht="13" x14ac:dyDescent="0.15">
      <c r="A246" s="23"/>
      <c r="B246" s="56"/>
      <c r="C246" s="56"/>
      <c r="D246" s="56"/>
      <c r="E246" s="23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</row>
    <row r="247" spans="1:26" ht="13" x14ac:dyDescent="0.15">
      <c r="A247" s="23"/>
      <c r="B247" s="56"/>
      <c r="C247" s="56"/>
      <c r="D247" s="56"/>
      <c r="E247" s="23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</row>
    <row r="248" spans="1:26" ht="13" x14ac:dyDescent="0.15">
      <c r="A248" s="23"/>
      <c r="B248" s="56"/>
      <c r="C248" s="56"/>
      <c r="D248" s="56"/>
      <c r="E248" s="23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</row>
    <row r="249" spans="1:26" ht="13" x14ac:dyDescent="0.15">
      <c r="A249" s="23"/>
      <c r="B249" s="56"/>
      <c r="C249" s="56"/>
      <c r="D249" s="56"/>
      <c r="E249" s="23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</row>
    <row r="250" spans="1:26" ht="13" x14ac:dyDescent="0.15">
      <c r="A250" s="23"/>
      <c r="B250" s="56"/>
      <c r="C250" s="56"/>
      <c r="D250" s="56"/>
      <c r="E250" s="23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</row>
    <row r="251" spans="1:26" ht="13" x14ac:dyDescent="0.15">
      <c r="A251" s="23"/>
      <c r="B251" s="56"/>
      <c r="C251" s="56"/>
      <c r="D251" s="56"/>
      <c r="E251" s="23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</row>
    <row r="252" spans="1:26" ht="13" x14ac:dyDescent="0.15">
      <c r="A252" s="23"/>
      <c r="B252" s="56"/>
      <c r="C252" s="56"/>
      <c r="D252" s="56"/>
      <c r="E252" s="60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</row>
    <row r="253" spans="1:26" ht="13" x14ac:dyDescent="0.15">
      <c r="A253" s="23"/>
      <c r="B253" s="56"/>
      <c r="C253" s="56"/>
      <c r="D253" s="56"/>
      <c r="E253" s="60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</row>
    <row r="254" spans="1:26" ht="13" x14ac:dyDescent="0.15">
      <c r="A254" s="23"/>
      <c r="B254" s="87"/>
      <c r="C254" s="56"/>
      <c r="D254" s="56"/>
      <c r="E254" s="60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</row>
    <row r="255" spans="1:26" ht="13" x14ac:dyDescent="0.15">
      <c r="A255" s="11"/>
      <c r="B255" s="11"/>
      <c r="C255" s="23"/>
      <c r="D255" s="31"/>
      <c r="E255" s="31"/>
      <c r="F255" s="33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</row>
    <row r="256" spans="1:26" ht="13" x14ac:dyDescent="0.15">
      <c r="A256" s="23"/>
      <c r="B256" s="56"/>
      <c r="C256" s="56"/>
      <c r="D256" s="56"/>
      <c r="E256" s="23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</row>
    <row r="257" spans="1:26" ht="13" x14ac:dyDescent="0.15">
      <c r="A257" s="23"/>
      <c r="B257" s="56"/>
      <c r="C257" s="56"/>
      <c r="D257" s="56"/>
      <c r="E257" s="23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</row>
    <row r="258" spans="1:26" ht="13" x14ac:dyDescent="0.15">
      <c r="A258" s="23"/>
      <c r="B258" s="56"/>
      <c r="C258" s="56"/>
      <c r="D258" s="56"/>
      <c r="E258" s="23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</row>
    <row r="259" spans="1:26" ht="13" x14ac:dyDescent="0.15">
      <c r="A259" s="23"/>
      <c r="B259" s="56"/>
      <c r="C259" s="56"/>
      <c r="D259" s="56"/>
      <c r="E259" s="23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</row>
    <row r="260" spans="1:26" ht="13" x14ac:dyDescent="0.15">
      <c r="A260" s="23"/>
      <c r="B260" s="56"/>
      <c r="C260" s="56"/>
      <c r="D260" s="56"/>
      <c r="E260" s="23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</row>
    <row r="261" spans="1:26" ht="13" x14ac:dyDescent="0.15">
      <c r="A261" s="23"/>
      <c r="B261" s="56"/>
      <c r="C261" s="56"/>
      <c r="D261" s="56"/>
      <c r="E261" s="23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</row>
    <row r="262" spans="1:26" ht="13" x14ac:dyDescent="0.15">
      <c r="A262" s="23"/>
      <c r="B262" s="56"/>
      <c r="C262" s="56"/>
      <c r="D262" s="56"/>
      <c r="E262" s="23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</row>
    <row r="263" spans="1:26" ht="13" x14ac:dyDescent="0.15">
      <c r="A263" s="23"/>
      <c r="B263" s="56"/>
      <c r="C263" s="56"/>
      <c r="D263" s="56"/>
      <c r="E263" s="60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</row>
    <row r="264" spans="1:26" ht="13" x14ac:dyDescent="0.15">
      <c r="A264" s="23"/>
      <c r="B264" s="56"/>
      <c r="C264" s="56"/>
      <c r="D264" s="56"/>
      <c r="E264" s="60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</row>
    <row r="265" spans="1:26" ht="13" x14ac:dyDescent="0.15">
      <c r="A265" s="23"/>
      <c r="B265" s="87"/>
      <c r="C265" s="56"/>
      <c r="D265" s="56"/>
      <c r="E265" s="60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</row>
    <row r="266" spans="1:26" ht="13" x14ac:dyDescent="0.15">
      <c r="A266" s="11"/>
      <c r="B266" s="11"/>
      <c r="C266" s="23"/>
      <c r="D266" s="31"/>
      <c r="E266" s="31"/>
      <c r="F266" s="33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</row>
    <row r="267" spans="1:26" ht="13" x14ac:dyDescent="0.15">
      <c r="A267" s="23"/>
      <c r="B267" s="56"/>
      <c r="C267" s="56"/>
      <c r="D267" s="56"/>
      <c r="E267" s="23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</row>
    <row r="268" spans="1:26" ht="13" x14ac:dyDescent="0.15">
      <c r="A268" s="23"/>
      <c r="B268" s="56"/>
      <c r="C268" s="56"/>
      <c r="D268" s="56"/>
      <c r="E268" s="23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</row>
    <row r="269" spans="1:26" ht="13" x14ac:dyDescent="0.15">
      <c r="A269" s="23"/>
      <c r="B269" s="56"/>
      <c r="C269" s="56"/>
      <c r="D269" s="56"/>
      <c r="E269" s="23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</row>
    <row r="270" spans="1:26" ht="13" x14ac:dyDescent="0.15">
      <c r="A270" s="23"/>
      <c r="B270" s="56"/>
      <c r="C270" s="56"/>
      <c r="D270" s="56"/>
      <c r="E270" s="23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</row>
    <row r="271" spans="1:26" ht="13" x14ac:dyDescent="0.15">
      <c r="A271" s="23"/>
      <c r="B271" s="56"/>
      <c r="C271" s="56"/>
      <c r="D271" s="56"/>
      <c r="E271" s="23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</row>
    <row r="272" spans="1:26" ht="13" x14ac:dyDescent="0.15">
      <c r="A272" s="23"/>
      <c r="B272" s="56"/>
      <c r="C272" s="56"/>
      <c r="D272" s="56"/>
      <c r="E272" s="23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</row>
    <row r="273" spans="1:26" ht="13" x14ac:dyDescent="0.15">
      <c r="A273" s="23"/>
      <c r="B273" s="56"/>
      <c r="C273" s="56"/>
      <c r="D273" s="56"/>
      <c r="E273" s="23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</row>
    <row r="274" spans="1:26" ht="13" x14ac:dyDescent="0.15">
      <c r="A274" s="23"/>
      <c r="B274" s="56"/>
      <c r="C274" s="56"/>
      <c r="D274" s="56"/>
      <c r="E274" s="60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</row>
    <row r="275" spans="1:26" ht="13" x14ac:dyDescent="0.15">
      <c r="A275" s="23"/>
      <c r="B275" s="56"/>
      <c r="C275" s="56"/>
      <c r="D275" s="56"/>
      <c r="E275" s="60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</row>
    <row r="276" spans="1:26" ht="13" x14ac:dyDescent="0.15">
      <c r="A276" s="23"/>
      <c r="B276" s="87"/>
      <c r="C276" s="56"/>
      <c r="D276" s="56"/>
      <c r="E276" s="60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</row>
    <row r="277" spans="1:26" ht="13" x14ac:dyDescent="0.15"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</row>
    <row r="278" spans="1:26" ht="13" x14ac:dyDescent="0.15"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</row>
    <row r="279" spans="1:26" ht="13" x14ac:dyDescent="0.15"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</row>
    <row r="280" spans="1:26" ht="13" x14ac:dyDescent="0.15"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</row>
    <row r="281" spans="1:26" ht="13" x14ac:dyDescent="0.15"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</row>
    <row r="282" spans="1:26" ht="13" x14ac:dyDescent="0.15"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</row>
    <row r="283" spans="1:26" ht="13" x14ac:dyDescent="0.15"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</row>
    <row r="284" spans="1:26" ht="13" x14ac:dyDescent="0.15"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</row>
    <row r="285" spans="1:26" ht="13" x14ac:dyDescent="0.15"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</row>
    <row r="286" spans="1:26" ht="13" x14ac:dyDescent="0.15"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</row>
    <row r="287" spans="1:26" ht="13" x14ac:dyDescent="0.15"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</row>
    <row r="288" spans="1:26" ht="13" x14ac:dyDescent="0.15"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</row>
    <row r="289" spans="1:26" ht="13" x14ac:dyDescent="0.15"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</row>
    <row r="290" spans="1:26" ht="13" x14ac:dyDescent="0.15"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</row>
    <row r="291" spans="1:26" ht="13" x14ac:dyDescent="0.15"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</row>
    <row r="292" spans="1:26" ht="13" x14ac:dyDescent="0.15"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</row>
    <row r="293" spans="1:26" ht="13" x14ac:dyDescent="0.15"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</row>
    <row r="294" spans="1:26" ht="13" x14ac:dyDescent="0.15"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</row>
    <row r="295" spans="1:26" ht="13" x14ac:dyDescent="0.15"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</row>
    <row r="296" spans="1:26" ht="13" x14ac:dyDescent="0.15"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</row>
    <row r="297" spans="1:26" ht="13" x14ac:dyDescent="0.15"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</row>
    <row r="298" spans="1:26" ht="13" x14ac:dyDescent="0.15"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</row>
    <row r="299" spans="1:26" ht="13" x14ac:dyDescent="0.15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</row>
    <row r="300" spans="1:26" ht="13" x14ac:dyDescent="0.15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</row>
    <row r="301" spans="1:26" ht="13" x14ac:dyDescent="0.15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</row>
    <row r="302" spans="1:26" ht="13" x14ac:dyDescent="0.15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</row>
    <row r="303" spans="1:26" ht="13" x14ac:dyDescent="0.15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</row>
    <row r="304" spans="1:26" ht="13" x14ac:dyDescent="0.15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</row>
    <row r="305" spans="1:26" ht="13" x14ac:dyDescent="0.15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</row>
    <row r="306" spans="1:26" ht="13" x14ac:dyDescent="0.15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</row>
    <row r="307" spans="1:26" ht="13" x14ac:dyDescent="0.15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</row>
    <row r="308" spans="1:26" ht="13" x14ac:dyDescent="0.15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</row>
    <row r="309" spans="1:26" ht="13" x14ac:dyDescent="0.15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</row>
    <row r="310" spans="1:26" ht="13" x14ac:dyDescent="0.15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</row>
    <row r="311" spans="1:26" ht="13" x14ac:dyDescent="0.15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</row>
    <row r="312" spans="1:26" ht="13" x14ac:dyDescent="0.15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</row>
    <row r="313" spans="1:26" ht="13" x14ac:dyDescent="0.15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</row>
    <row r="314" spans="1:26" ht="13" x14ac:dyDescent="0.15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</row>
    <row r="315" spans="1:26" ht="13" x14ac:dyDescent="0.15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</row>
    <row r="316" spans="1:26" ht="13" x14ac:dyDescent="0.15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</row>
    <row r="317" spans="1:26" ht="13" x14ac:dyDescent="0.15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</row>
    <row r="318" spans="1:26" ht="13" x14ac:dyDescent="0.15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</row>
    <row r="319" spans="1:26" ht="13" x14ac:dyDescent="0.15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</row>
    <row r="320" spans="1:26" ht="13" x14ac:dyDescent="0.15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</row>
    <row r="321" spans="1:26" ht="13" x14ac:dyDescent="0.15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</row>
    <row r="322" spans="1:26" ht="13" x14ac:dyDescent="0.15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</row>
    <row r="323" spans="1:26" ht="13" x14ac:dyDescent="0.15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</row>
    <row r="324" spans="1:26" ht="13" x14ac:dyDescent="0.15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</row>
    <row r="325" spans="1:26" ht="13" x14ac:dyDescent="0.15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</row>
    <row r="326" spans="1:26" ht="13" x14ac:dyDescent="0.15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</row>
    <row r="327" spans="1:26" ht="13" x14ac:dyDescent="0.15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</row>
    <row r="328" spans="1:26" ht="13" x14ac:dyDescent="0.15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</row>
    <row r="329" spans="1:26" ht="13" x14ac:dyDescent="0.15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</row>
    <row r="330" spans="1:26" ht="13" x14ac:dyDescent="0.15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</row>
    <row r="331" spans="1:26" ht="13" x14ac:dyDescent="0.15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</row>
    <row r="332" spans="1:26" ht="13" x14ac:dyDescent="0.15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</row>
    <row r="333" spans="1:26" ht="13" x14ac:dyDescent="0.15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</row>
    <row r="334" spans="1:26" ht="13" x14ac:dyDescent="0.15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</row>
    <row r="335" spans="1:26" ht="13" x14ac:dyDescent="0.15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</row>
    <row r="336" spans="1:26" ht="13" x14ac:dyDescent="0.15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</row>
    <row r="337" spans="1:26" ht="13" x14ac:dyDescent="0.15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</row>
    <row r="338" spans="1:26" ht="13" x14ac:dyDescent="0.15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</row>
    <row r="339" spans="1:26" ht="13" x14ac:dyDescent="0.15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</row>
    <row r="340" spans="1:26" ht="13" x14ac:dyDescent="0.15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</row>
    <row r="341" spans="1:26" ht="13" x14ac:dyDescent="0.15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</row>
    <row r="342" spans="1:26" ht="13" x14ac:dyDescent="0.15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</row>
    <row r="343" spans="1:26" ht="13" x14ac:dyDescent="0.15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</row>
    <row r="344" spans="1:26" ht="13" x14ac:dyDescent="0.15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</row>
    <row r="345" spans="1:26" ht="13" x14ac:dyDescent="0.15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</row>
    <row r="346" spans="1:26" ht="13" x14ac:dyDescent="0.15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</row>
    <row r="347" spans="1:26" ht="13" x14ac:dyDescent="0.15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</row>
    <row r="348" spans="1:26" ht="13" x14ac:dyDescent="0.15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</row>
    <row r="349" spans="1:26" ht="13" x14ac:dyDescent="0.15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</row>
    <row r="350" spans="1:26" ht="13" x14ac:dyDescent="0.15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</row>
    <row r="351" spans="1:26" ht="13" x14ac:dyDescent="0.15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</row>
    <row r="352" spans="1:26" ht="13" x14ac:dyDescent="0.15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</row>
    <row r="353" spans="1:26" ht="13" x14ac:dyDescent="0.15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</row>
    <row r="354" spans="1:26" ht="13" x14ac:dyDescent="0.15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</row>
    <row r="355" spans="1:26" ht="13" x14ac:dyDescent="0.15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</row>
    <row r="356" spans="1:26" ht="13" x14ac:dyDescent="0.15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</row>
    <row r="357" spans="1:26" ht="13" x14ac:dyDescent="0.15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</row>
    <row r="358" spans="1:26" ht="13" x14ac:dyDescent="0.15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</row>
    <row r="359" spans="1:26" ht="13" x14ac:dyDescent="0.15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</row>
    <row r="360" spans="1:26" ht="13" x14ac:dyDescent="0.15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</row>
    <row r="361" spans="1:26" ht="13" x14ac:dyDescent="0.15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</row>
    <row r="362" spans="1:26" ht="13" x14ac:dyDescent="0.15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</row>
    <row r="363" spans="1:26" ht="13" x14ac:dyDescent="0.15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</row>
    <row r="364" spans="1:26" ht="13" x14ac:dyDescent="0.15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</row>
    <row r="365" spans="1:26" ht="13" x14ac:dyDescent="0.15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</row>
    <row r="366" spans="1:26" ht="13" x14ac:dyDescent="0.15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</row>
    <row r="367" spans="1:26" ht="13" x14ac:dyDescent="0.15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</row>
    <row r="368" spans="1:26" ht="13" x14ac:dyDescent="0.15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</row>
    <row r="369" spans="1:26" ht="13" x14ac:dyDescent="0.15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</row>
    <row r="370" spans="1:26" ht="13" x14ac:dyDescent="0.15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</row>
    <row r="371" spans="1:26" ht="13" x14ac:dyDescent="0.15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</row>
    <row r="372" spans="1:26" ht="13" x14ac:dyDescent="0.15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</row>
    <row r="373" spans="1:26" ht="13" x14ac:dyDescent="0.15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</row>
    <row r="374" spans="1:26" ht="13" x14ac:dyDescent="0.15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</row>
    <row r="375" spans="1:26" ht="13" x14ac:dyDescent="0.15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</row>
    <row r="376" spans="1:26" ht="13" x14ac:dyDescent="0.15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</row>
    <row r="377" spans="1:26" ht="13" x14ac:dyDescent="0.15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</row>
    <row r="378" spans="1:26" ht="13" x14ac:dyDescent="0.15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</row>
    <row r="379" spans="1:26" ht="13" x14ac:dyDescent="0.15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</row>
    <row r="380" spans="1:26" ht="13" x14ac:dyDescent="0.15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</row>
    <row r="381" spans="1:26" ht="13" x14ac:dyDescent="0.15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</row>
    <row r="382" spans="1:26" ht="13" x14ac:dyDescent="0.15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</row>
    <row r="383" spans="1:26" ht="13" x14ac:dyDescent="0.15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</row>
    <row r="384" spans="1:26" ht="13" x14ac:dyDescent="0.15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</row>
    <row r="385" spans="1:26" ht="13" x14ac:dyDescent="0.15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</row>
    <row r="386" spans="1:26" ht="13" x14ac:dyDescent="0.15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</row>
    <row r="387" spans="1:26" ht="13" x14ac:dyDescent="0.15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</row>
    <row r="388" spans="1:26" ht="13" x14ac:dyDescent="0.15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</row>
    <row r="389" spans="1:26" ht="13" x14ac:dyDescent="0.15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</row>
    <row r="390" spans="1:26" ht="13" x14ac:dyDescent="0.15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</row>
    <row r="391" spans="1:26" ht="13" x14ac:dyDescent="0.15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</row>
    <row r="392" spans="1:26" ht="13" x14ac:dyDescent="0.15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</row>
    <row r="393" spans="1:26" ht="13" x14ac:dyDescent="0.15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</row>
    <row r="394" spans="1:26" ht="13" x14ac:dyDescent="0.15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</row>
    <row r="395" spans="1:26" ht="13" x14ac:dyDescent="0.15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</row>
    <row r="396" spans="1:26" ht="13" x14ac:dyDescent="0.15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</row>
    <row r="397" spans="1:26" ht="13" x14ac:dyDescent="0.15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</row>
    <row r="398" spans="1:26" ht="13" x14ac:dyDescent="0.15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</row>
    <row r="399" spans="1:26" ht="13" x14ac:dyDescent="0.15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</row>
    <row r="400" spans="1:26" ht="13" x14ac:dyDescent="0.15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</row>
    <row r="401" spans="1:26" ht="13" x14ac:dyDescent="0.15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</row>
    <row r="402" spans="1:26" ht="13" x14ac:dyDescent="0.15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</row>
    <row r="403" spans="1:26" ht="13" x14ac:dyDescent="0.15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</row>
    <row r="404" spans="1:26" ht="13" x14ac:dyDescent="0.15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</row>
    <row r="405" spans="1:26" ht="13" x14ac:dyDescent="0.15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</row>
    <row r="406" spans="1:26" ht="13" x14ac:dyDescent="0.15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</row>
    <row r="407" spans="1:26" ht="13" x14ac:dyDescent="0.15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</row>
    <row r="408" spans="1:26" ht="13" x14ac:dyDescent="0.15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</row>
    <row r="409" spans="1:26" ht="13" x14ac:dyDescent="0.15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</row>
    <row r="410" spans="1:26" ht="13" x14ac:dyDescent="0.15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</row>
    <row r="411" spans="1:26" ht="13" x14ac:dyDescent="0.15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</row>
    <row r="412" spans="1:26" ht="13" x14ac:dyDescent="0.15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</row>
    <row r="413" spans="1:26" ht="13" x14ac:dyDescent="0.15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</row>
    <row r="414" spans="1:26" ht="13" x14ac:dyDescent="0.15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</row>
    <row r="415" spans="1:26" ht="13" x14ac:dyDescent="0.15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</row>
    <row r="416" spans="1:26" ht="13" x14ac:dyDescent="0.15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</row>
    <row r="417" spans="1:26" ht="13" x14ac:dyDescent="0.15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</row>
    <row r="418" spans="1:26" ht="13" x14ac:dyDescent="0.15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</row>
    <row r="419" spans="1:26" ht="13" x14ac:dyDescent="0.15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</row>
    <row r="420" spans="1:26" ht="13" x14ac:dyDescent="0.15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</row>
    <row r="421" spans="1:26" ht="13" x14ac:dyDescent="0.15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</row>
    <row r="422" spans="1:26" ht="13" x14ac:dyDescent="0.15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</row>
    <row r="423" spans="1:26" ht="13" x14ac:dyDescent="0.15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</row>
    <row r="424" spans="1:26" ht="13" x14ac:dyDescent="0.15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</row>
    <row r="425" spans="1:26" ht="13" x14ac:dyDescent="0.15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</row>
    <row r="426" spans="1:26" ht="13" x14ac:dyDescent="0.15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</row>
    <row r="427" spans="1:26" ht="13" x14ac:dyDescent="0.15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</row>
    <row r="428" spans="1:26" ht="13" x14ac:dyDescent="0.15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</row>
    <row r="429" spans="1:26" ht="13" x14ac:dyDescent="0.15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</row>
    <row r="430" spans="1:26" ht="13" x14ac:dyDescent="0.15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</row>
    <row r="431" spans="1:26" ht="13" x14ac:dyDescent="0.15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</row>
    <row r="432" spans="1:26" ht="13" x14ac:dyDescent="0.15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</row>
    <row r="433" spans="1:26" ht="13" x14ac:dyDescent="0.15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</row>
    <row r="434" spans="1:26" ht="13" x14ac:dyDescent="0.15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</row>
    <row r="435" spans="1:26" ht="13" x14ac:dyDescent="0.15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</row>
    <row r="436" spans="1:26" ht="13" x14ac:dyDescent="0.15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</row>
    <row r="437" spans="1:26" ht="13" x14ac:dyDescent="0.15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</row>
    <row r="438" spans="1:26" ht="13" x14ac:dyDescent="0.15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</row>
    <row r="439" spans="1:26" ht="13" x14ac:dyDescent="0.15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</row>
    <row r="440" spans="1:26" ht="13" x14ac:dyDescent="0.15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</row>
    <row r="441" spans="1:26" ht="13" x14ac:dyDescent="0.15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</row>
    <row r="442" spans="1:26" ht="13" x14ac:dyDescent="0.15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</row>
    <row r="443" spans="1:26" ht="13" x14ac:dyDescent="0.15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</row>
    <row r="444" spans="1:26" ht="13" x14ac:dyDescent="0.15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</row>
    <row r="445" spans="1:26" ht="13" x14ac:dyDescent="0.15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</row>
    <row r="446" spans="1:26" ht="13" x14ac:dyDescent="0.15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</row>
    <row r="447" spans="1:26" ht="13" x14ac:dyDescent="0.15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</row>
    <row r="448" spans="1:26" ht="13" x14ac:dyDescent="0.15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</row>
    <row r="449" spans="1:26" ht="13" x14ac:dyDescent="0.15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</row>
    <row r="450" spans="1:26" ht="13" x14ac:dyDescent="0.15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</row>
    <row r="451" spans="1:26" ht="13" x14ac:dyDescent="0.15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</row>
    <row r="452" spans="1:26" ht="13" x14ac:dyDescent="0.15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</row>
    <row r="453" spans="1:26" ht="13" x14ac:dyDescent="0.15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</row>
    <row r="454" spans="1:26" ht="13" x14ac:dyDescent="0.15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</row>
    <row r="455" spans="1:26" ht="13" x14ac:dyDescent="0.15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</row>
    <row r="456" spans="1:26" ht="13" x14ac:dyDescent="0.15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</row>
    <row r="457" spans="1:26" ht="13" x14ac:dyDescent="0.15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</row>
    <row r="458" spans="1:26" ht="13" x14ac:dyDescent="0.15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</row>
    <row r="459" spans="1:26" ht="13" x14ac:dyDescent="0.15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</row>
    <row r="460" spans="1:26" ht="13" x14ac:dyDescent="0.15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</row>
    <row r="461" spans="1:26" ht="13" x14ac:dyDescent="0.15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</row>
    <row r="462" spans="1:26" ht="13" x14ac:dyDescent="0.15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</row>
    <row r="463" spans="1:26" ht="13" x14ac:dyDescent="0.15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</row>
    <row r="464" spans="1:26" ht="13" x14ac:dyDescent="0.15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</row>
    <row r="465" spans="1:26" ht="13" x14ac:dyDescent="0.15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</row>
    <row r="466" spans="1:26" ht="13" x14ac:dyDescent="0.15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</row>
    <row r="467" spans="1:26" ht="13" x14ac:dyDescent="0.15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</row>
    <row r="468" spans="1:26" ht="13" x14ac:dyDescent="0.15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</row>
    <row r="469" spans="1:26" ht="13" x14ac:dyDescent="0.15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</row>
    <row r="470" spans="1:26" ht="13" x14ac:dyDescent="0.15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</row>
    <row r="471" spans="1:26" ht="13" x14ac:dyDescent="0.15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</row>
    <row r="472" spans="1:26" ht="13" x14ac:dyDescent="0.15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</row>
    <row r="473" spans="1:26" ht="13" x14ac:dyDescent="0.15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</row>
    <row r="474" spans="1:26" ht="13" x14ac:dyDescent="0.15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</row>
    <row r="475" spans="1:26" ht="13" x14ac:dyDescent="0.15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</row>
    <row r="476" spans="1:26" ht="13" x14ac:dyDescent="0.15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</row>
    <row r="477" spans="1:26" ht="13" x14ac:dyDescent="0.15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</row>
    <row r="478" spans="1:26" ht="13" x14ac:dyDescent="0.15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</row>
    <row r="479" spans="1:26" ht="13" x14ac:dyDescent="0.15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</row>
    <row r="480" spans="1:26" ht="13" x14ac:dyDescent="0.15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</row>
    <row r="481" spans="1:26" ht="13" x14ac:dyDescent="0.15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</row>
    <row r="482" spans="1:26" ht="13" x14ac:dyDescent="0.15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</row>
    <row r="483" spans="1:26" ht="13" x14ac:dyDescent="0.15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</row>
    <row r="484" spans="1:26" ht="13" x14ac:dyDescent="0.15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</row>
    <row r="485" spans="1:26" ht="13" x14ac:dyDescent="0.15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</row>
    <row r="486" spans="1:26" ht="13" x14ac:dyDescent="0.15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</row>
    <row r="487" spans="1:26" ht="13" x14ac:dyDescent="0.15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</row>
    <row r="488" spans="1:26" ht="13" x14ac:dyDescent="0.15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</row>
    <row r="489" spans="1:26" ht="13" x14ac:dyDescent="0.15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</row>
    <row r="490" spans="1:26" ht="13" x14ac:dyDescent="0.15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</row>
    <row r="491" spans="1:26" ht="13" x14ac:dyDescent="0.15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</row>
    <row r="492" spans="1:26" ht="13" x14ac:dyDescent="0.15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</row>
    <row r="493" spans="1:26" ht="13" x14ac:dyDescent="0.15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</row>
    <row r="494" spans="1:26" ht="13" x14ac:dyDescent="0.15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</row>
    <row r="495" spans="1:26" ht="13" x14ac:dyDescent="0.15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</row>
    <row r="496" spans="1:26" ht="13" x14ac:dyDescent="0.15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</row>
    <row r="497" spans="1:26" ht="13" x14ac:dyDescent="0.15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</row>
    <row r="498" spans="1:26" ht="13" x14ac:dyDescent="0.15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</row>
    <row r="499" spans="1:26" ht="13" x14ac:dyDescent="0.15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</row>
    <row r="500" spans="1:26" ht="13" x14ac:dyDescent="0.15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</row>
    <row r="501" spans="1:26" ht="13" x14ac:dyDescent="0.15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</row>
    <row r="502" spans="1:26" ht="13" x14ac:dyDescent="0.15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</row>
    <row r="503" spans="1:26" ht="13" x14ac:dyDescent="0.15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</row>
    <row r="504" spans="1:26" ht="13" x14ac:dyDescent="0.15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</row>
    <row r="505" spans="1:26" ht="13" x14ac:dyDescent="0.15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</row>
    <row r="506" spans="1:26" ht="13" x14ac:dyDescent="0.15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</row>
    <row r="507" spans="1:26" ht="13" x14ac:dyDescent="0.15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</row>
    <row r="508" spans="1:26" ht="13" x14ac:dyDescent="0.15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</row>
    <row r="509" spans="1:26" ht="13" x14ac:dyDescent="0.15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</row>
    <row r="510" spans="1:26" ht="13" x14ac:dyDescent="0.15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</row>
    <row r="511" spans="1:26" ht="13" x14ac:dyDescent="0.15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</row>
    <row r="512" spans="1:26" ht="13" x14ac:dyDescent="0.15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</row>
    <row r="513" spans="1:26" ht="13" x14ac:dyDescent="0.15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</row>
    <row r="514" spans="1:26" ht="13" x14ac:dyDescent="0.15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</row>
    <row r="515" spans="1:26" ht="13" x14ac:dyDescent="0.15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</row>
    <row r="516" spans="1:26" ht="13" x14ac:dyDescent="0.15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</row>
    <row r="517" spans="1:26" ht="13" x14ac:dyDescent="0.15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</row>
    <row r="518" spans="1:26" ht="13" x14ac:dyDescent="0.15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</row>
    <row r="519" spans="1:26" ht="13" x14ac:dyDescent="0.15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</row>
    <row r="520" spans="1:26" ht="13" x14ac:dyDescent="0.15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</row>
    <row r="521" spans="1:26" ht="13" x14ac:dyDescent="0.15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</row>
    <row r="522" spans="1:26" ht="13" x14ac:dyDescent="0.15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</row>
    <row r="523" spans="1:26" ht="13" x14ac:dyDescent="0.15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</row>
    <row r="524" spans="1:26" ht="13" x14ac:dyDescent="0.15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</row>
    <row r="525" spans="1:26" ht="13" x14ac:dyDescent="0.15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</row>
    <row r="526" spans="1:26" ht="13" x14ac:dyDescent="0.15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  <c r="T526" s="37"/>
      <c r="U526" s="37"/>
      <c r="V526" s="37"/>
      <c r="W526" s="37"/>
      <c r="X526" s="37"/>
      <c r="Y526" s="37"/>
      <c r="Z526" s="37"/>
    </row>
    <row r="527" spans="1:26" ht="13" x14ac:dyDescent="0.15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  <c r="T527" s="37"/>
      <c r="U527" s="37"/>
      <c r="V527" s="37"/>
      <c r="W527" s="37"/>
      <c r="X527" s="37"/>
      <c r="Y527" s="37"/>
      <c r="Z527" s="37"/>
    </row>
    <row r="528" spans="1:26" ht="13" x14ac:dyDescent="0.15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  <c r="T528" s="37"/>
      <c r="U528" s="37"/>
      <c r="V528" s="37"/>
      <c r="W528" s="37"/>
      <c r="X528" s="37"/>
      <c r="Y528" s="37"/>
      <c r="Z528" s="37"/>
    </row>
    <row r="529" spans="1:26" ht="13" x14ac:dyDescent="0.15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  <c r="T529" s="37"/>
      <c r="U529" s="37"/>
      <c r="V529" s="37"/>
      <c r="W529" s="37"/>
      <c r="X529" s="37"/>
      <c r="Y529" s="37"/>
      <c r="Z529" s="37"/>
    </row>
    <row r="530" spans="1:26" ht="13" x14ac:dyDescent="0.15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  <c r="T530" s="37"/>
      <c r="U530" s="37"/>
      <c r="V530" s="37"/>
      <c r="W530" s="37"/>
      <c r="X530" s="37"/>
      <c r="Y530" s="37"/>
      <c r="Z530" s="37"/>
    </row>
    <row r="531" spans="1:26" ht="13" x14ac:dyDescent="0.15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  <c r="T531" s="37"/>
      <c r="U531" s="37"/>
      <c r="V531" s="37"/>
      <c r="W531" s="37"/>
      <c r="X531" s="37"/>
      <c r="Y531" s="37"/>
      <c r="Z531" s="37"/>
    </row>
    <row r="532" spans="1:26" ht="13" x14ac:dyDescent="0.15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  <c r="T532" s="37"/>
      <c r="U532" s="37"/>
      <c r="V532" s="37"/>
      <c r="W532" s="37"/>
      <c r="X532" s="37"/>
      <c r="Y532" s="37"/>
      <c r="Z532" s="37"/>
    </row>
    <row r="533" spans="1:26" ht="13" x14ac:dyDescent="0.15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  <c r="T533" s="37"/>
      <c r="U533" s="37"/>
      <c r="V533" s="37"/>
      <c r="W533" s="37"/>
      <c r="X533" s="37"/>
      <c r="Y533" s="37"/>
      <c r="Z533" s="37"/>
    </row>
    <row r="534" spans="1:26" ht="13" x14ac:dyDescent="0.15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  <c r="T534" s="37"/>
      <c r="U534" s="37"/>
      <c r="V534" s="37"/>
      <c r="W534" s="37"/>
      <c r="X534" s="37"/>
      <c r="Y534" s="37"/>
      <c r="Z534" s="37"/>
    </row>
    <row r="535" spans="1:26" ht="13" x14ac:dyDescent="0.15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  <c r="T535" s="37"/>
      <c r="U535" s="37"/>
      <c r="V535" s="37"/>
      <c r="W535" s="37"/>
      <c r="X535" s="37"/>
      <c r="Y535" s="37"/>
      <c r="Z535" s="37"/>
    </row>
    <row r="536" spans="1:26" ht="13" x14ac:dyDescent="0.15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  <c r="T536" s="37"/>
      <c r="U536" s="37"/>
      <c r="V536" s="37"/>
      <c r="W536" s="37"/>
      <c r="X536" s="37"/>
      <c r="Y536" s="37"/>
      <c r="Z536" s="37"/>
    </row>
    <row r="537" spans="1:26" ht="13" x14ac:dyDescent="0.15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  <c r="T537" s="37"/>
      <c r="U537" s="37"/>
      <c r="V537" s="37"/>
      <c r="W537" s="37"/>
      <c r="X537" s="37"/>
      <c r="Y537" s="37"/>
      <c r="Z537" s="37"/>
    </row>
    <row r="538" spans="1:26" ht="13" x14ac:dyDescent="0.15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  <c r="T538" s="37"/>
      <c r="U538" s="37"/>
      <c r="V538" s="37"/>
      <c r="W538" s="37"/>
      <c r="X538" s="37"/>
      <c r="Y538" s="37"/>
      <c r="Z538" s="37"/>
    </row>
    <row r="539" spans="1:26" ht="13" x14ac:dyDescent="0.15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  <c r="T539" s="37"/>
      <c r="U539" s="37"/>
      <c r="V539" s="37"/>
      <c r="W539" s="37"/>
      <c r="X539" s="37"/>
      <c r="Y539" s="37"/>
      <c r="Z539" s="37"/>
    </row>
    <row r="540" spans="1:26" ht="13" x14ac:dyDescent="0.15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  <c r="T540" s="37"/>
      <c r="U540" s="37"/>
      <c r="V540" s="37"/>
      <c r="W540" s="37"/>
      <c r="X540" s="37"/>
      <c r="Y540" s="37"/>
      <c r="Z540" s="37"/>
    </row>
    <row r="541" spans="1:26" ht="13" x14ac:dyDescent="0.15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  <c r="T541" s="37"/>
      <c r="U541" s="37"/>
      <c r="V541" s="37"/>
      <c r="W541" s="37"/>
      <c r="X541" s="37"/>
      <c r="Y541" s="37"/>
      <c r="Z541" s="37"/>
    </row>
    <row r="542" spans="1:26" ht="13" x14ac:dyDescent="0.15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  <c r="T542" s="37"/>
      <c r="U542" s="37"/>
      <c r="V542" s="37"/>
      <c r="W542" s="37"/>
      <c r="X542" s="37"/>
      <c r="Y542" s="37"/>
      <c r="Z542" s="37"/>
    </row>
    <row r="543" spans="1:26" ht="13" x14ac:dyDescent="0.15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  <c r="T543" s="37"/>
      <c r="U543" s="37"/>
      <c r="V543" s="37"/>
      <c r="W543" s="37"/>
      <c r="X543" s="37"/>
      <c r="Y543" s="37"/>
      <c r="Z543" s="37"/>
    </row>
    <row r="544" spans="1:26" ht="13" x14ac:dyDescent="0.15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  <c r="T544" s="37"/>
      <c r="U544" s="37"/>
      <c r="V544" s="37"/>
      <c r="W544" s="37"/>
      <c r="X544" s="37"/>
      <c r="Y544" s="37"/>
      <c r="Z544" s="37"/>
    </row>
    <row r="545" spans="1:26" ht="13" x14ac:dyDescent="0.15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  <c r="T545" s="37"/>
      <c r="U545" s="37"/>
      <c r="V545" s="37"/>
      <c r="W545" s="37"/>
      <c r="X545" s="37"/>
      <c r="Y545" s="37"/>
      <c r="Z545" s="37"/>
    </row>
    <row r="546" spans="1:26" ht="13" x14ac:dyDescent="0.15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  <c r="T546" s="37"/>
      <c r="U546" s="37"/>
      <c r="V546" s="37"/>
      <c r="W546" s="37"/>
      <c r="X546" s="37"/>
      <c r="Y546" s="37"/>
      <c r="Z546" s="37"/>
    </row>
    <row r="547" spans="1:26" ht="13" x14ac:dyDescent="0.15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  <c r="T547" s="37"/>
      <c r="U547" s="37"/>
      <c r="V547" s="37"/>
      <c r="W547" s="37"/>
      <c r="X547" s="37"/>
      <c r="Y547" s="37"/>
      <c r="Z547" s="37"/>
    </row>
    <row r="548" spans="1:26" ht="13" x14ac:dyDescent="0.15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  <c r="T548" s="37"/>
      <c r="U548" s="37"/>
      <c r="V548" s="37"/>
      <c r="W548" s="37"/>
      <c r="X548" s="37"/>
      <c r="Y548" s="37"/>
      <c r="Z548" s="37"/>
    </row>
    <row r="549" spans="1:26" ht="13" x14ac:dyDescent="0.15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  <c r="T549" s="37"/>
      <c r="U549" s="37"/>
      <c r="V549" s="37"/>
      <c r="W549" s="37"/>
      <c r="X549" s="37"/>
      <c r="Y549" s="37"/>
      <c r="Z549" s="37"/>
    </row>
    <row r="550" spans="1:26" ht="13" x14ac:dyDescent="0.15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  <c r="T550" s="37"/>
      <c r="U550" s="37"/>
      <c r="V550" s="37"/>
      <c r="W550" s="37"/>
      <c r="X550" s="37"/>
      <c r="Y550" s="37"/>
      <c r="Z550" s="37"/>
    </row>
    <row r="551" spans="1:26" ht="13" x14ac:dyDescent="0.15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  <c r="T551" s="37"/>
      <c r="U551" s="37"/>
      <c r="V551" s="37"/>
      <c r="W551" s="37"/>
      <c r="X551" s="37"/>
      <c r="Y551" s="37"/>
      <c r="Z551" s="37"/>
    </row>
    <row r="552" spans="1:26" ht="13" x14ac:dyDescent="0.15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  <c r="T552" s="37"/>
      <c r="U552" s="37"/>
      <c r="V552" s="37"/>
      <c r="W552" s="37"/>
      <c r="X552" s="37"/>
      <c r="Y552" s="37"/>
      <c r="Z552" s="37"/>
    </row>
    <row r="553" spans="1:26" ht="13" x14ac:dyDescent="0.15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  <c r="T553" s="37"/>
      <c r="U553" s="37"/>
      <c r="V553" s="37"/>
      <c r="W553" s="37"/>
      <c r="X553" s="37"/>
      <c r="Y553" s="37"/>
      <c r="Z553" s="37"/>
    </row>
    <row r="554" spans="1:26" ht="13" x14ac:dyDescent="0.15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  <c r="T554" s="37"/>
      <c r="U554" s="37"/>
      <c r="V554" s="37"/>
      <c r="W554" s="37"/>
      <c r="X554" s="37"/>
      <c r="Y554" s="37"/>
      <c r="Z554" s="37"/>
    </row>
    <row r="555" spans="1:26" ht="13" x14ac:dyDescent="0.15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  <c r="T555" s="37"/>
      <c r="U555" s="37"/>
      <c r="V555" s="37"/>
      <c r="W555" s="37"/>
      <c r="X555" s="37"/>
      <c r="Y555" s="37"/>
      <c r="Z555" s="37"/>
    </row>
    <row r="556" spans="1:26" ht="13" x14ac:dyDescent="0.15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</row>
    <row r="557" spans="1:26" ht="13" x14ac:dyDescent="0.15">
      <c r="A557" s="37"/>
      <c r="B557" s="37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  <c r="Q557" s="37"/>
      <c r="R557" s="37"/>
      <c r="S557" s="37"/>
      <c r="T557" s="37"/>
      <c r="U557" s="37"/>
      <c r="V557" s="37"/>
      <c r="W557" s="37"/>
      <c r="X557" s="37"/>
      <c r="Y557" s="37"/>
      <c r="Z557" s="37"/>
    </row>
    <row r="558" spans="1:26" ht="13" x14ac:dyDescent="0.15">
      <c r="A558" s="37"/>
      <c r="B558" s="37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  <c r="Q558" s="37"/>
      <c r="R558" s="37"/>
      <c r="S558" s="37"/>
      <c r="T558" s="37"/>
      <c r="U558" s="37"/>
      <c r="V558" s="37"/>
      <c r="W558" s="37"/>
      <c r="X558" s="37"/>
      <c r="Y558" s="37"/>
      <c r="Z558" s="37"/>
    </row>
    <row r="559" spans="1:26" ht="13" x14ac:dyDescent="0.15">
      <c r="A559" s="37"/>
      <c r="B559" s="37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  <c r="Q559" s="37"/>
      <c r="R559" s="37"/>
      <c r="S559" s="37"/>
      <c r="T559" s="37"/>
      <c r="U559" s="37"/>
      <c r="V559" s="37"/>
      <c r="W559" s="37"/>
      <c r="X559" s="37"/>
      <c r="Y559" s="37"/>
      <c r="Z559" s="37"/>
    </row>
    <row r="560" spans="1:26" ht="13" x14ac:dyDescent="0.15">
      <c r="A560" s="37"/>
      <c r="B560" s="37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</row>
    <row r="561" spans="1:26" ht="13" x14ac:dyDescent="0.15">
      <c r="A561" s="37"/>
      <c r="B561" s="37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  <c r="Q561" s="37"/>
      <c r="R561" s="37"/>
      <c r="S561" s="37"/>
      <c r="T561" s="37"/>
      <c r="U561" s="37"/>
      <c r="V561" s="37"/>
      <c r="W561" s="37"/>
      <c r="X561" s="37"/>
      <c r="Y561" s="37"/>
      <c r="Z561" s="37"/>
    </row>
    <row r="562" spans="1:26" ht="13" x14ac:dyDescent="0.15">
      <c r="A562" s="37"/>
      <c r="B562" s="37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  <c r="Q562" s="37"/>
      <c r="R562" s="37"/>
      <c r="S562" s="37"/>
      <c r="T562" s="37"/>
      <c r="U562" s="37"/>
      <c r="V562" s="37"/>
      <c r="W562" s="37"/>
      <c r="X562" s="37"/>
      <c r="Y562" s="37"/>
      <c r="Z562" s="37"/>
    </row>
    <row r="563" spans="1:26" ht="13" x14ac:dyDescent="0.15">
      <c r="A563" s="37"/>
      <c r="B563" s="37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  <c r="Q563" s="37"/>
      <c r="R563" s="37"/>
      <c r="S563" s="37"/>
      <c r="T563" s="37"/>
      <c r="U563" s="37"/>
      <c r="V563" s="37"/>
      <c r="W563" s="37"/>
      <c r="X563" s="37"/>
      <c r="Y563" s="37"/>
      <c r="Z563" s="37"/>
    </row>
    <row r="564" spans="1:26" ht="13" x14ac:dyDescent="0.15">
      <c r="A564" s="37"/>
      <c r="B564" s="37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</row>
    <row r="565" spans="1:26" ht="13" x14ac:dyDescent="0.15">
      <c r="A565" s="37"/>
      <c r="B565" s="37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  <c r="Q565" s="37"/>
      <c r="R565" s="37"/>
      <c r="S565" s="37"/>
      <c r="T565" s="37"/>
      <c r="U565" s="37"/>
      <c r="V565" s="37"/>
      <c r="W565" s="37"/>
      <c r="X565" s="37"/>
      <c r="Y565" s="37"/>
      <c r="Z565" s="37"/>
    </row>
    <row r="566" spans="1:26" ht="13" x14ac:dyDescent="0.15">
      <c r="A566" s="37"/>
      <c r="B566" s="37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</row>
    <row r="567" spans="1:26" ht="13" x14ac:dyDescent="0.15">
      <c r="A567" s="37"/>
      <c r="B567" s="37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</row>
    <row r="568" spans="1:26" ht="13" x14ac:dyDescent="0.15">
      <c r="A568" s="37"/>
      <c r="B568" s="37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</row>
    <row r="569" spans="1:26" ht="13" x14ac:dyDescent="0.15">
      <c r="A569" s="37"/>
      <c r="B569" s="37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  <c r="Q569" s="37"/>
      <c r="R569" s="37"/>
      <c r="S569" s="37"/>
      <c r="T569" s="37"/>
      <c r="U569" s="37"/>
      <c r="V569" s="37"/>
      <c r="W569" s="37"/>
      <c r="X569" s="37"/>
      <c r="Y569" s="37"/>
      <c r="Z569" s="37"/>
    </row>
    <row r="570" spans="1:26" ht="13" x14ac:dyDescent="0.15">
      <c r="A570" s="37"/>
      <c r="B570" s="37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  <c r="Q570" s="37"/>
      <c r="R570" s="37"/>
      <c r="S570" s="37"/>
      <c r="T570" s="37"/>
      <c r="U570" s="37"/>
      <c r="V570" s="37"/>
      <c r="W570" s="37"/>
      <c r="X570" s="37"/>
      <c r="Y570" s="37"/>
      <c r="Z570" s="37"/>
    </row>
    <row r="571" spans="1:26" ht="13" x14ac:dyDescent="0.15">
      <c r="A571" s="37"/>
      <c r="B571" s="37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  <c r="Q571" s="37"/>
      <c r="R571" s="37"/>
      <c r="S571" s="37"/>
      <c r="T571" s="37"/>
      <c r="U571" s="37"/>
      <c r="V571" s="37"/>
      <c r="W571" s="37"/>
      <c r="X571" s="37"/>
      <c r="Y571" s="37"/>
      <c r="Z571" s="37"/>
    </row>
    <row r="572" spans="1:26" ht="13" x14ac:dyDescent="0.15">
      <c r="A572" s="37"/>
      <c r="B572" s="37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  <c r="Q572" s="37"/>
      <c r="R572" s="37"/>
      <c r="S572" s="37"/>
      <c r="T572" s="37"/>
      <c r="U572" s="37"/>
      <c r="V572" s="37"/>
      <c r="W572" s="37"/>
      <c r="X572" s="37"/>
      <c r="Y572" s="37"/>
      <c r="Z572" s="37"/>
    </row>
    <row r="573" spans="1:26" ht="13" x14ac:dyDescent="0.15">
      <c r="A573" s="37"/>
      <c r="B573" s="37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  <c r="Q573" s="37"/>
      <c r="R573" s="37"/>
      <c r="S573" s="37"/>
      <c r="T573" s="37"/>
      <c r="U573" s="37"/>
      <c r="V573" s="37"/>
      <c r="W573" s="37"/>
      <c r="X573" s="37"/>
      <c r="Y573" s="37"/>
      <c r="Z573" s="37"/>
    </row>
    <row r="574" spans="1:26" ht="13" x14ac:dyDescent="0.15">
      <c r="A574" s="37"/>
      <c r="B574" s="37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  <c r="Q574" s="37"/>
      <c r="R574" s="37"/>
      <c r="S574" s="37"/>
      <c r="T574" s="37"/>
      <c r="U574" s="37"/>
      <c r="V574" s="37"/>
      <c r="W574" s="37"/>
      <c r="X574" s="37"/>
      <c r="Y574" s="37"/>
      <c r="Z574" s="37"/>
    </row>
    <row r="575" spans="1:26" ht="13" x14ac:dyDescent="0.15">
      <c r="A575" s="37"/>
      <c r="B575" s="37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  <c r="Q575" s="37"/>
      <c r="R575" s="37"/>
      <c r="S575" s="37"/>
      <c r="T575" s="37"/>
      <c r="U575" s="37"/>
      <c r="V575" s="37"/>
      <c r="W575" s="37"/>
      <c r="X575" s="37"/>
      <c r="Y575" s="37"/>
      <c r="Z575" s="37"/>
    </row>
    <row r="576" spans="1:26" ht="13" x14ac:dyDescent="0.15">
      <c r="A576" s="37"/>
      <c r="B576" s="37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  <c r="Q576" s="37"/>
      <c r="R576" s="37"/>
      <c r="S576" s="37"/>
      <c r="T576" s="37"/>
      <c r="U576" s="37"/>
      <c r="V576" s="37"/>
      <c r="W576" s="37"/>
      <c r="X576" s="37"/>
      <c r="Y576" s="37"/>
      <c r="Z576" s="37"/>
    </row>
    <row r="577" spans="1:26" ht="13" x14ac:dyDescent="0.15">
      <c r="A577" s="37"/>
      <c r="B577" s="37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  <c r="Q577" s="37"/>
      <c r="R577" s="37"/>
      <c r="S577" s="37"/>
      <c r="T577" s="37"/>
      <c r="U577" s="37"/>
      <c r="V577" s="37"/>
      <c r="W577" s="37"/>
      <c r="X577" s="37"/>
      <c r="Y577" s="37"/>
      <c r="Z577" s="37"/>
    </row>
    <row r="578" spans="1:26" ht="13" x14ac:dyDescent="0.15">
      <c r="A578" s="37"/>
      <c r="B578" s="37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  <c r="Q578" s="37"/>
      <c r="R578" s="37"/>
      <c r="S578" s="37"/>
      <c r="T578" s="37"/>
      <c r="U578" s="37"/>
      <c r="V578" s="37"/>
      <c r="W578" s="37"/>
      <c r="X578" s="37"/>
      <c r="Y578" s="37"/>
      <c r="Z578" s="37"/>
    </row>
    <row r="579" spans="1:26" ht="13" x14ac:dyDescent="0.15">
      <c r="A579" s="37"/>
      <c r="B579" s="37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  <c r="Q579" s="37"/>
      <c r="R579" s="37"/>
      <c r="S579" s="37"/>
      <c r="T579" s="37"/>
      <c r="U579" s="37"/>
      <c r="V579" s="37"/>
      <c r="W579" s="37"/>
      <c r="X579" s="37"/>
      <c r="Y579" s="37"/>
      <c r="Z579" s="37"/>
    </row>
    <row r="580" spans="1:26" ht="13" x14ac:dyDescent="0.15">
      <c r="A580" s="37"/>
      <c r="B580" s="37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  <c r="Q580" s="37"/>
      <c r="R580" s="37"/>
      <c r="S580" s="37"/>
      <c r="T580" s="37"/>
      <c r="U580" s="37"/>
      <c r="V580" s="37"/>
      <c r="W580" s="37"/>
      <c r="X580" s="37"/>
      <c r="Y580" s="37"/>
      <c r="Z580" s="37"/>
    </row>
    <row r="581" spans="1:26" ht="13" x14ac:dyDescent="0.15">
      <c r="A581" s="37"/>
      <c r="B581" s="37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  <c r="Q581" s="37"/>
      <c r="R581" s="37"/>
      <c r="S581" s="37"/>
      <c r="T581" s="37"/>
      <c r="U581" s="37"/>
      <c r="V581" s="37"/>
      <c r="W581" s="37"/>
      <c r="X581" s="37"/>
      <c r="Y581" s="37"/>
      <c r="Z581" s="37"/>
    </row>
    <row r="582" spans="1:26" ht="13" x14ac:dyDescent="0.15">
      <c r="A582" s="37"/>
      <c r="B582" s="37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  <c r="Q582" s="37"/>
      <c r="R582" s="37"/>
      <c r="S582" s="37"/>
      <c r="T582" s="37"/>
      <c r="U582" s="37"/>
      <c r="V582" s="37"/>
      <c r="W582" s="37"/>
      <c r="X582" s="37"/>
      <c r="Y582" s="37"/>
      <c r="Z582" s="37"/>
    </row>
    <row r="583" spans="1:26" ht="13" x14ac:dyDescent="0.15">
      <c r="A583" s="37"/>
      <c r="B583" s="37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  <c r="Q583" s="37"/>
      <c r="R583" s="37"/>
      <c r="S583" s="37"/>
      <c r="T583" s="37"/>
      <c r="U583" s="37"/>
      <c r="V583" s="37"/>
      <c r="W583" s="37"/>
      <c r="X583" s="37"/>
      <c r="Y583" s="37"/>
      <c r="Z583" s="37"/>
    </row>
    <row r="584" spans="1:26" ht="13" x14ac:dyDescent="0.15">
      <c r="A584" s="37"/>
      <c r="B584" s="37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  <c r="Q584" s="37"/>
      <c r="R584" s="37"/>
      <c r="S584" s="37"/>
      <c r="T584" s="37"/>
      <c r="U584" s="37"/>
      <c r="V584" s="37"/>
      <c r="W584" s="37"/>
      <c r="X584" s="37"/>
      <c r="Y584" s="37"/>
      <c r="Z584" s="37"/>
    </row>
    <row r="585" spans="1:26" ht="13" x14ac:dyDescent="0.15">
      <c r="A585" s="37"/>
      <c r="B585" s="37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  <c r="Q585" s="37"/>
      <c r="R585" s="37"/>
      <c r="S585" s="37"/>
      <c r="T585" s="37"/>
      <c r="U585" s="37"/>
      <c r="V585" s="37"/>
      <c r="W585" s="37"/>
      <c r="X585" s="37"/>
      <c r="Y585" s="37"/>
      <c r="Z585" s="37"/>
    </row>
    <row r="586" spans="1:26" ht="13" x14ac:dyDescent="0.15">
      <c r="A586" s="37"/>
      <c r="B586" s="37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  <c r="Q586" s="37"/>
      <c r="R586" s="37"/>
      <c r="S586" s="37"/>
      <c r="T586" s="37"/>
      <c r="U586" s="37"/>
      <c r="V586" s="37"/>
      <c r="W586" s="37"/>
      <c r="X586" s="37"/>
      <c r="Y586" s="37"/>
      <c r="Z586" s="37"/>
    </row>
    <row r="587" spans="1:26" ht="13" x14ac:dyDescent="0.15">
      <c r="A587" s="37"/>
      <c r="B587" s="37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</row>
    <row r="588" spans="1:26" ht="13" x14ac:dyDescent="0.15">
      <c r="A588" s="37"/>
      <c r="B588" s="37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  <c r="Q588" s="37"/>
      <c r="R588" s="37"/>
      <c r="S588" s="37"/>
      <c r="T588" s="37"/>
      <c r="U588" s="37"/>
      <c r="V588" s="37"/>
      <c r="W588" s="37"/>
      <c r="X588" s="37"/>
      <c r="Y588" s="37"/>
      <c r="Z588" s="37"/>
    </row>
    <row r="589" spans="1:26" ht="13" x14ac:dyDescent="0.15">
      <c r="A589" s="37"/>
      <c r="B589" s="37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  <c r="Q589" s="37"/>
      <c r="R589" s="37"/>
      <c r="S589" s="37"/>
      <c r="T589" s="37"/>
      <c r="U589" s="37"/>
      <c r="V589" s="37"/>
      <c r="W589" s="37"/>
      <c r="X589" s="37"/>
      <c r="Y589" s="37"/>
      <c r="Z589" s="37"/>
    </row>
    <row r="590" spans="1:26" ht="13" x14ac:dyDescent="0.15">
      <c r="A590" s="37"/>
      <c r="B590" s="37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  <c r="Q590" s="37"/>
      <c r="R590" s="37"/>
      <c r="S590" s="37"/>
      <c r="T590" s="37"/>
      <c r="U590" s="37"/>
      <c r="V590" s="37"/>
      <c r="W590" s="37"/>
      <c r="X590" s="37"/>
      <c r="Y590" s="37"/>
      <c r="Z590" s="37"/>
    </row>
    <row r="591" spans="1:26" ht="13" x14ac:dyDescent="0.15">
      <c r="A591" s="37"/>
      <c r="B591" s="37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  <c r="Q591" s="37"/>
      <c r="R591" s="37"/>
      <c r="S591" s="37"/>
      <c r="T591" s="37"/>
      <c r="U591" s="37"/>
      <c r="V591" s="37"/>
      <c r="W591" s="37"/>
      <c r="X591" s="37"/>
      <c r="Y591" s="37"/>
      <c r="Z591" s="37"/>
    </row>
    <row r="592" spans="1:26" ht="13" x14ac:dyDescent="0.15">
      <c r="A592" s="37"/>
      <c r="B592" s="37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  <c r="Q592" s="37"/>
      <c r="R592" s="37"/>
      <c r="S592" s="37"/>
      <c r="T592" s="37"/>
      <c r="U592" s="37"/>
      <c r="V592" s="37"/>
      <c r="W592" s="37"/>
      <c r="X592" s="37"/>
      <c r="Y592" s="37"/>
      <c r="Z592" s="37"/>
    </row>
    <row r="593" spans="1:26" ht="13" x14ac:dyDescent="0.15">
      <c r="A593" s="37"/>
      <c r="B593" s="37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  <c r="Q593" s="37"/>
      <c r="R593" s="37"/>
      <c r="S593" s="37"/>
      <c r="T593" s="37"/>
      <c r="U593" s="37"/>
      <c r="V593" s="37"/>
      <c r="W593" s="37"/>
      <c r="X593" s="37"/>
      <c r="Y593" s="37"/>
      <c r="Z593" s="37"/>
    </row>
    <row r="594" spans="1:26" ht="13" x14ac:dyDescent="0.15">
      <c r="A594" s="37"/>
      <c r="B594" s="37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  <c r="Q594" s="37"/>
      <c r="R594" s="37"/>
      <c r="S594" s="37"/>
      <c r="T594" s="37"/>
      <c r="U594" s="37"/>
      <c r="V594" s="37"/>
      <c r="W594" s="37"/>
      <c r="X594" s="37"/>
      <c r="Y594" s="37"/>
      <c r="Z594" s="37"/>
    </row>
    <row r="595" spans="1:26" ht="13" x14ac:dyDescent="0.15">
      <c r="A595" s="37"/>
      <c r="B595" s="37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  <c r="Q595" s="37"/>
      <c r="R595" s="37"/>
      <c r="S595" s="37"/>
      <c r="T595" s="37"/>
      <c r="U595" s="37"/>
      <c r="V595" s="37"/>
      <c r="W595" s="37"/>
      <c r="X595" s="37"/>
      <c r="Y595" s="37"/>
      <c r="Z595" s="37"/>
    </row>
    <row r="596" spans="1:26" ht="13" x14ac:dyDescent="0.15">
      <c r="A596" s="37"/>
      <c r="B596" s="37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  <c r="Q596" s="37"/>
      <c r="R596" s="37"/>
      <c r="S596" s="37"/>
      <c r="T596" s="37"/>
      <c r="U596" s="37"/>
      <c r="V596" s="37"/>
      <c r="W596" s="37"/>
      <c r="X596" s="37"/>
      <c r="Y596" s="37"/>
      <c r="Z596" s="37"/>
    </row>
    <row r="597" spans="1:26" ht="13" x14ac:dyDescent="0.15">
      <c r="A597" s="37"/>
      <c r="B597" s="37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  <c r="Q597" s="37"/>
      <c r="R597" s="37"/>
      <c r="S597" s="37"/>
      <c r="T597" s="37"/>
      <c r="U597" s="37"/>
      <c r="V597" s="37"/>
      <c r="W597" s="37"/>
      <c r="X597" s="37"/>
      <c r="Y597" s="37"/>
      <c r="Z597" s="37"/>
    </row>
    <row r="598" spans="1:26" ht="13" x14ac:dyDescent="0.15">
      <c r="A598" s="37"/>
      <c r="B598" s="37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</row>
    <row r="599" spans="1:26" ht="13" x14ac:dyDescent="0.15">
      <c r="A599" s="37"/>
      <c r="B599" s="37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  <c r="Q599" s="37"/>
      <c r="R599" s="37"/>
      <c r="S599" s="37"/>
      <c r="T599" s="37"/>
      <c r="U599" s="37"/>
      <c r="V599" s="37"/>
      <c r="W599" s="37"/>
      <c r="X599" s="37"/>
      <c r="Y599" s="37"/>
      <c r="Z599" s="37"/>
    </row>
    <row r="600" spans="1:26" ht="13" x14ac:dyDescent="0.15">
      <c r="A600" s="37"/>
      <c r="B600" s="37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  <c r="Q600" s="37"/>
      <c r="R600" s="37"/>
      <c r="S600" s="37"/>
      <c r="T600" s="37"/>
      <c r="U600" s="37"/>
      <c r="V600" s="37"/>
      <c r="W600" s="37"/>
      <c r="X600" s="37"/>
      <c r="Y600" s="37"/>
      <c r="Z600" s="37"/>
    </row>
    <row r="601" spans="1:26" ht="13" x14ac:dyDescent="0.15">
      <c r="A601" s="37"/>
      <c r="B601" s="37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  <c r="Q601" s="37"/>
      <c r="R601" s="37"/>
      <c r="S601" s="37"/>
      <c r="T601" s="37"/>
      <c r="U601" s="37"/>
      <c r="V601" s="37"/>
      <c r="W601" s="37"/>
      <c r="X601" s="37"/>
      <c r="Y601" s="37"/>
      <c r="Z601" s="37"/>
    </row>
    <row r="602" spans="1:26" ht="13" x14ac:dyDescent="0.15">
      <c r="A602" s="37"/>
      <c r="B602" s="37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  <c r="Q602" s="37"/>
      <c r="R602" s="37"/>
      <c r="S602" s="37"/>
      <c r="T602" s="37"/>
      <c r="U602" s="37"/>
      <c r="V602" s="37"/>
      <c r="W602" s="37"/>
      <c r="X602" s="37"/>
      <c r="Y602" s="37"/>
      <c r="Z602" s="37"/>
    </row>
    <row r="603" spans="1:26" ht="13" x14ac:dyDescent="0.15">
      <c r="A603" s="37"/>
      <c r="B603" s="37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  <c r="Q603" s="37"/>
      <c r="R603" s="37"/>
      <c r="S603" s="37"/>
      <c r="T603" s="37"/>
      <c r="U603" s="37"/>
      <c r="V603" s="37"/>
      <c r="W603" s="37"/>
      <c r="X603" s="37"/>
      <c r="Y603" s="37"/>
      <c r="Z603" s="37"/>
    </row>
    <row r="604" spans="1:26" ht="13" x14ac:dyDescent="0.15">
      <c r="A604" s="37"/>
      <c r="B604" s="37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  <c r="Q604" s="37"/>
      <c r="R604" s="37"/>
      <c r="S604" s="37"/>
      <c r="T604" s="37"/>
      <c r="U604" s="37"/>
      <c r="V604" s="37"/>
      <c r="W604" s="37"/>
      <c r="X604" s="37"/>
      <c r="Y604" s="37"/>
      <c r="Z604" s="37"/>
    </row>
    <row r="605" spans="1:26" ht="13" x14ac:dyDescent="0.15">
      <c r="A605" s="37"/>
      <c r="B605" s="37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  <c r="Q605" s="37"/>
      <c r="R605" s="37"/>
      <c r="S605" s="37"/>
      <c r="T605" s="37"/>
      <c r="U605" s="37"/>
      <c r="V605" s="37"/>
      <c r="W605" s="37"/>
      <c r="X605" s="37"/>
      <c r="Y605" s="37"/>
      <c r="Z605" s="37"/>
    </row>
    <row r="606" spans="1:26" ht="13" x14ac:dyDescent="0.15">
      <c r="A606" s="37"/>
      <c r="B606" s="37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  <c r="Q606" s="37"/>
      <c r="R606" s="37"/>
      <c r="S606" s="37"/>
      <c r="T606" s="37"/>
      <c r="U606" s="37"/>
      <c r="V606" s="37"/>
      <c r="W606" s="37"/>
      <c r="X606" s="37"/>
      <c r="Y606" s="37"/>
      <c r="Z606" s="37"/>
    </row>
    <row r="607" spans="1:26" ht="13" x14ac:dyDescent="0.15">
      <c r="A607" s="37"/>
      <c r="B607" s="37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  <c r="Q607" s="37"/>
      <c r="R607" s="37"/>
      <c r="S607" s="37"/>
      <c r="T607" s="37"/>
      <c r="U607" s="37"/>
      <c r="V607" s="37"/>
      <c r="W607" s="37"/>
      <c r="X607" s="37"/>
      <c r="Y607" s="37"/>
      <c r="Z607" s="37"/>
    </row>
    <row r="608" spans="1:26" ht="13" x14ac:dyDescent="0.15">
      <c r="A608" s="37"/>
      <c r="B608" s="37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  <c r="Q608" s="37"/>
      <c r="R608" s="37"/>
      <c r="S608" s="37"/>
      <c r="T608" s="37"/>
      <c r="U608" s="37"/>
      <c r="V608" s="37"/>
      <c r="W608" s="37"/>
      <c r="X608" s="37"/>
      <c r="Y608" s="37"/>
      <c r="Z608" s="37"/>
    </row>
    <row r="609" spans="1:26" ht="13" x14ac:dyDescent="0.15">
      <c r="A609" s="37"/>
      <c r="B609" s="37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  <c r="Q609" s="37"/>
      <c r="R609" s="37"/>
      <c r="S609" s="37"/>
      <c r="T609" s="37"/>
      <c r="U609" s="37"/>
      <c r="V609" s="37"/>
      <c r="W609" s="37"/>
      <c r="X609" s="37"/>
      <c r="Y609" s="37"/>
      <c r="Z609" s="37"/>
    </row>
    <row r="610" spans="1:26" ht="13" x14ac:dyDescent="0.15">
      <c r="A610" s="37"/>
      <c r="B610" s="37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  <c r="Q610" s="37"/>
      <c r="R610" s="37"/>
      <c r="S610" s="37"/>
      <c r="T610" s="37"/>
      <c r="U610" s="37"/>
      <c r="V610" s="37"/>
      <c r="W610" s="37"/>
      <c r="X610" s="37"/>
      <c r="Y610" s="37"/>
      <c r="Z610" s="37"/>
    </row>
    <row r="611" spans="1:26" ht="13" x14ac:dyDescent="0.15">
      <c r="A611" s="37"/>
      <c r="B611" s="37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  <c r="Q611" s="37"/>
      <c r="R611" s="37"/>
      <c r="S611" s="37"/>
      <c r="T611" s="37"/>
      <c r="U611" s="37"/>
      <c r="V611" s="37"/>
      <c r="W611" s="37"/>
      <c r="X611" s="37"/>
      <c r="Y611" s="37"/>
      <c r="Z611" s="37"/>
    </row>
    <row r="612" spans="1:26" ht="13" x14ac:dyDescent="0.15">
      <c r="A612" s="37"/>
      <c r="B612" s="37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  <c r="Q612" s="37"/>
      <c r="R612" s="37"/>
      <c r="S612" s="37"/>
      <c r="T612" s="37"/>
      <c r="U612" s="37"/>
      <c r="V612" s="37"/>
      <c r="W612" s="37"/>
      <c r="X612" s="37"/>
      <c r="Y612" s="37"/>
      <c r="Z612" s="37"/>
    </row>
    <row r="613" spans="1:26" ht="13" x14ac:dyDescent="0.15">
      <c r="A613" s="37"/>
      <c r="B613" s="37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  <c r="Q613" s="37"/>
      <c r="R613" s="37"/>
      <c r="S613" s="37"/>
      <c r="T613" s="37"/>
      <c r="U613" s="37"/>
      <c r="V613" s="37"/>
      <c r="W613" s="37"/>
      <c r="X613" s="37"/>
      <c r="Y613" s="37"/>
      <c r="Z613" s="37"/>
    </row>
    <row r="614" spans="1:26" ht="13" x14ac:dyDescent="0.15">
      <c r="A614" s="37"/>
      <c r="B614" s="37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  <c r="Q614" s="37"/>
      <c r="R614" s="37"/>
      <c r="S614" s="37"/>
      <c r="T614" s="37"/>
      <c r="U614" s="37"/>
      <c r="V614" s="37"/>
      <c r="W614" s="37"/>
      <c r="X614" s="37"/>
      <c r="Y614" s="37"/>
      <c r="Z614" s="37"/>
    </row>
    <row r="615" spans="1:26" ht="13" x14ac:dyDescent="0.15">
      <c r="A615" s="37"/>
      <c r="B615" s="37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  <c r="Q615" s="37"/>
      <c r="R615" s="37"/>
      <c r="S615" s="37"/>
      <c r="T615" s="37"/>
      <c r="U615" s="37"/>
      <c r="V615" s="37"/>
      <c r="W615" s="37"/>
      <c r="X615" s="37"/>
      <c r="Y615" s="37"/>
      <c r="Z615" s="37"/>
    </row>
    <row r="616" spans="1:26" ht="13" x14ac:dyDescent="0.15">
      <c r="A616" s="37"/>
      <c r="B616" s="37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  <c r="Q616" s="37"/>
      <c r="R616" s="37"/>
      <c r="S616" s="37"/>
      <c r="T616" s="37"/>
      <c r="U616" s="37"/>
      <c r="V616" s="37"/>
      <c r="W616" s="37"/>
      <c r="X616" s="37"/>
      <c r="Y616" s="37"/>
      <c r="Z616" s="37"/>
    </row>
    <row r="617" spans="1:26" ht="13" x14ac:dyDescent="0.15">
      <c r="A617" s="37"/>
      <c r="B617" s="37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</row>
    <row r="618" spans="1:26" ht="13" x14ac:dyDescent="0.15">
      <c r="A618" s="37"/>
      <c r="B618" s="37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  <c r="Q618" s="37"/>
      <c r="R618" s="37"/>
      <c r="S618" s="37"/>
      <c r="T618" s="37"/>
      <c r="U618" s="37"/>
      <c r="V618" s="37"/>
      <c r="W618" s="37"/>
      <c r="X618" s="37"/>
      <c r="Y618" s="37"/>
      <c r="Z618" s="37"/>
    </row>
    <row r="619" spans="1:26" ht="13" x14ac:dyDescent="0.15">
      <c r="A619" s="37"/>
      <c r="B619" s="37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  <c r="Q619" s="37"/>
      <c r="R619" s="37"/>
      <c r="S619" s="37"/>
      <c r="T619" s="37"/>
      <c r="U619" s="37"/>
      <c r="V619" s="37"/>
      <c r="W619" s="37"/>
      <c r="X619" s="37"/>
      <c r="Y619" s="37"/>
      <c r="Z619" s="37"/>
    </row>
    <row r="620" spans="1:26" ht="13" x14ac:dyDescent="0.15">
      <c r="A620" s="37"/>
      <c r="B620" s="37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  <c r="Q620" s="37"/>
      <c r="R620" s="37"/>
      <c r="S620" s="37"/>
      <c r="T620" s="37"/>
      <c r="U620" s="37"/>
      <c r="V620" s="37"/>
      <c r="W620" s="37"/>
      <c r="X620" s="37"/>
      <c r="Y620" s="37"/>
      <c r="Z620" s="37"/>
    </row>
    <row r="621" spans="1:26" ht="13" x14ac:dyDescent="0.15">
      <c r="A621" s="37"/>
      <c r="B621" s="37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  <c r="Q621" s="37"/>
      <c r="R621" s="37"/>
      <c r="S621" s="37"/>
      <c r="T621" s="37"/>
      <c r="U621" s="37"/>
      <c r="V621" s="37"/>
      <c r="W621" s="37"/>
      <c r="X621" s="37"/>
      <c r="Y621" s="37"/>
      <c r="Z621" s="37"/>
    </row>
    <row r="622" spans="1:26" ht="13" x14ac:dyDescent="0.15">
      <c r="A622" s="37"/>
      <c r="B622" s="37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  <c r="Q622" s="37"/>
      <c r="R622" s="37"/>
      <c r="S622" s="37"/>
      <c r="T622" s="37"/>
      <c r="U622" s="37"/>
      <c r="V622" s="37"/>
      <c r="W622" s="37"/>
      <c r="X622" s="37"/>
      <c r="Y622" s="37"/>
      <c r="Z622" s="37"/>
    </row>
    <row r="623" spans="1:26" ht="13" x14ac:dyDescent="0.15">
      <c r="A623" s="37"/>
      <c r="B623" s="37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  <c r="Q623" s="37"/>
      <c r="R623" s="37"/>
      <c r="S623" s="37"/>
      <c r="T623" s="37"/>
      <c r="U623" s="37"/>
      <c r="V623" s="37"/>
      <c r="W623" s="37"/>
      <c r="X623" s="37"/>
      <c r="Y623" s="37"/>
      <c r="Z623" s="37"/>
    </row>
    <row r="624" spans="1:26" ht="13" x14ac:dyDescent="0.15">
      <c r="A624" s="37"/>
      <c r="B624" s="37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  <c r="Q624" s="37"/>
      <c r="R624" s="37"/>
      <c r="S624" s="37"/>
      <c r="T624" s="37"/>
      <c r="U624" s="37"/>
      <c r="V624" s="37"/>
      <c r="W624" s="37"/>
      <c r="X624" s="37"/>
      <c r="Y624" s="37"/>
      <c r="Z624" s="37"/>
    </row>
    <row r="625" spans="1:26" ht="13" x14ac:dyDescent="0.15">
      <c r="A625" s="37"/>
      <c r="B625" s="37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</row>
    <row r="626" spans="1:26" ht="13" x14ac:dyDescent="0.15">
      <c r="A626" s="37"/>
      <c r="B626" s="37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  <c r="Q626" s="37"/>
      <c r="R626" s="37"/>
      <c r="S626" s="37"/>
      <c r="T626" s="37"/>
      <c r="U626" s="37"/>
      <c r="V626" s="37"/>
      <c r="W626" s="37"/>
      <c r="X626" s="37"/>
      <c r="Y626" s="37"/>
      <c r="Z626" s="37"/>
    </row>
    <row r="627" spans="1:26" ht="13" x14ac:dyDescent="0.15">
      <c r="A627" s="37"/>
      <c r="B627" s="37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  <c r="Q627" s="37"/>
      <c r="R627" s="37"/>
      <c r="S627" s="37"/>
      <c r="T627" s="37"/>
      <c r="U627" s="37"/>
      <c r="V627" s="37"/>
      <c r="W627" s="37"/>
      <c r="X627" s="37"/>
      <c r="Y627" s="37"/>
      <c r="Z627" s="37"/>
    </row>
    <row r="628" spans="1:26" ht="13" x14ac:dyDescent="0.15">
      <c r="A628" s="37"/>
      <c r="B628" s="37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  <c r="Q628" s="37"/>
      <c r="R628" s="37"/>
      <c r="S628" s="37"/>
      <c r="T628" s="37"/>
      <c r="U628" s="37"/>
      <c r="V628" s="37"/>
      <c r="W628" s="37"/>
      <c r="X628" s="37"/>
      <c r="Y628" s="37"/>
      <c r="Z628" s="37"/>
    </row>
    <row r="629" spans="1:26" ht="13" x14ac:dyDescent="0.15">
      <c r="A629" s="37"/>
      <c r="B629" s="37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  <c r="Q629" s="37"/>
      <c r="R629" s="37"/>
      <c r="S629" s="37"/>
      <c r="T629" s="37"/>
      <c r="U629" s="37"/>
      <c r="V629" s="37"/>
      <c r="W629" s="37"/>
      <c r="X629" s="37"/>
      <c r="Y629" s="37"/>
      <c r="Z629" s="37"/>
    </row>
    <row r="630" spans="1:26" ht="13" x14ac:dyDescent="0.15">
      <c r="A630" s="37"/>
      <c r="B630" s="37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  <c r="Q630" s="37"/>
      <c r="R630" s="37"/>
      <c r="S630" s="37"/>
      <c r="T630" s="37"/>
      <c r="U630" s="37"/>
      <c r="V630" s="37"/>
      <c r="W630" s="37"/>
      <c r="X630" s="37"/>
      <c r="Y630" s="37"/>
      <c r="Z630" s="37"/>
    </row>
    <row r="631" spans="1:26" ht="13" x14ac:dyDescent="0.15">
      <c r="A631" s="37"/>
      <c r="B631" s="37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  <c r="Q631" s="37"/>
      <c r="R631" s="37"/>
      <c r="S631" s="37"/>
      <c r="T631" s="37"/>
      <c r="U631" s="37"/>
      <c r="V631" s="37"/>
      <c r="W631" s="37"/>
      <c r="X631" s="37"/>
      <c r="Y631" s="37"/>
      <c r="Z631" s="37"/>
    </row>
    <row r="632" spans="1:26" ht="13" x14ac:dyDescent="0.15">
      <c r="A632" s="37"/>
      <c r="B632" s="37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  <c r="Q632" s="37"/>
      <c r="R632" s="37"/>
      <c r="S632" s="37"/>
      <c r="T632" s="37"/>
      <c r="U632" s="37"/>
      <c r="V632" s="37"/>
      <c r="W632" s="37"/>
      <c r="X632" s="37"/>
      <c r="Y632" s="37"/>
      <c r="Z632" s="37"/>
    </row>
    <row r="633" spans="1:26" ht="13" x14ac:dyDescent="0.15">
      <c r="A633" s="37"/>
      <c r="B633" s="37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  <c r="Q633" s="37"/>
      <c r="R633" s="37"/>
      <c r="S633" s="37"/>
      <c r="T633" s="37"/>
      <c r="U633" s="37"/>
      <c r="V633" s="37"/>
      <c r="W633" s="37"/>
      <c r="X633" s="37"/>
      <c r="Y633" s="37"/>
      <c r="Z633" s="37"/>
    </row>
    <row r="634" spans="1:26" ht="13" x14ac:dyDescent="0.15">
      <c r="A634" s="37"/>
      <c r="B634" s="37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  <c r="Q634" s="37"/>
      <c r="R634" s="37"/>
      <c r="S634" s="37"/>
      <c r="T634" s="37"/>
      <c r="U634" s="37"/>
      <c r="V634" s="37"/>
      <c r="W634" s="37"/>
      <c r="X634" s="37"/>
      <c r="Y634" s="37"/>
      <c r="Z634" s="37"/>
    </row>
    <row r="635" spans="1:26" ht="13" x14ac:dyDescent="0.15">
      <c r="A635" s="37"/>
      <c r="B635" s="37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  <c r="Q635" s="37"/>
      <c r="R635" s="37"/>
      <c r="S635" s="37"/>
      <c r="T635" s="37"/>
      <c r="U635" s="37"/>
      <c r="V635" s="37"/>
      <c r="W635" s="37"/>
      <c r="X635" s="37"/>
      <c r="Y635" s="37"/>
      <c r="Z635" s="37"/>
    </row>
    <row r="636" spans="1:26" ht="13" x14ac:dyDescent="0.15">
      <c r="A636" s="37"/>
      <c r="B636" s="37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  <c r="Q636" s="37"/>
      <c r="R636" s="37"/>
      <c r="S636" s="37"/>
      <c r="T636" s="37"/>
      <c r="U636" s="37"/>
      <c r="V636" s="37"/>
      <c r="W636" s="37"/>
      <c r="X636" s="37"/>
      <c r="Y636" s="37"/>
      <c r="Z636" s="37"/>
    </row>
    <row r="637" spans="1:26" ht="13" x14ac:dyDescent="0.15">
      <c r="A637" s="37"/>
      <c r="B637" s="37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  <c r="Q637" s="37"/>
      <c r="R637" s="37"/>
      <c r="S637" s="37"/>
      <c r="T637" s="37"/>
      <c r="U637" s="37"/>
      <c r="V637" s="37"/>
      <c r="W637" s="37"/>
      <c r="X637" s="37"/>
      <c r="Y637" s="37"/>
      <c r="Z637" s="37"/>
    </row>
    <row r="638" spans="1:26" ht="13" x14ac:dyDescent="0.15">
      <c r="A638" s="37"/>
      <c r="B638" s="37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  <c r="Q638" s="37"/>
      <c r="R638" s="37"/>
      <c r="S638" s="37"/>
      <c r="T638" s="37"/>
      <c r="U638" s="37"/>
      <c r="V638" s="37"/>
      <c r="W638" s="37"/>
      <c r="X638" s="37"/>
      <c r="Y638" s="37"/>
      <c r="Z638" s="37"/>
    </row>
    <row r="639" spans="1:26" ht="13" x14ac:dyDescent="0.15">
      <c r="A639" s="37"/>
      <c r="B639" s="37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  <c r="Q639" s="37"/>
      <c r="R639" s="37"/>
      <c r="S639" s="37"/>
      <c r="T639" s="37"/>
      <c r="U639" s="37"/>
      <c r="V639" s="37"/>
      <c r="W639" s="37"/>
      <c r="X639" s="37"/>
      <c r="Y639" s="37"/>
      <c r="Z639" s="37"/>
    </row>
    <row r="640" spans="1:26" ht="13" x14ac:dyDescent="0.15">
      <c r="A640" s="37"/>
      <c r="B640" s="37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  <c r="Q640" s="37"/>
      <c r="R640" s="37"/>
      <c r="S640" s="37"/>
      <c r="T640" s="37"/>
      <c r="U640" s="37"/>
      <c r="V640" s="37"/>
      <c r="W640" s="37"/>
      <c r="X640" s="37"/>
      <c r="Y640" s="37"/>
      <c r="Z640" s="37"/>
    </row>
    <row r="641" spans="1:26" ht="13" x14ac:dyDescent="0.15">
      <c r="A641" s="37"/>
      <c r="B641" s="37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  <c r="Q641" s="37"/>
      <c r="R641" s="37"/>
      <c r="S641" s="37"/>
      <c r="T641" s="37"/>
      <c r="U641" s="37"/>
      <c r="V641" s="37"/>
      <c r="W641" s="37"/>
      <c r="X641" s="37"/>
      <c r="Y641" s="37"/>
      <c r="Z641" s="37"/>
    </row>
    <row r="642" spans="1:26" ht="13" x14ac:dyDescent="0.15">
      <c r="A642" s="37"/>
      <c r="B642" s="37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  <c r="Q642" s="37"/>
      <c r="R642" s="37"/>
      <c r="S642" s="37"/>
      <c r="T642" s="37"/>
      <c r="U642" s="37"/>
      <c r="V642" s="37"/>
      <c r="W642" s="37"/>
      <c r="X642" s="37"/>
      <c r="Y642" s="37"/>
      <c r="Z642" s="37"/>
    </row>
    <row r="643" spans="1:26" ht="13" x14ac:dyDescent="0.15">
      <c r="A643" s="37"/>
      <c r="B643" s="37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  <c r="Q643" s="37"/>
      <c r="R643" s="37"/>
      <c r="S643" s="37"/>
      <c r="T643" s="37"/>
      <c r="U643" s="37"/>
      <c r="V643" s="37"/>
      <c r="W643" s="37"/>
      <c r="X643" s="37"/>
      <c r="Y643" s="37"/>
      <c r="Z643" s="37"/>
    </row>
    <row r="644" spans="1:26" ht="13" x14ac:dyDescent="0.15">
      <c r="A644" s="37"/>
      <c r="B644" s="37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  <c r="Q644" s="37"/>
      <c r="R644" s="37"/>
      <c r="S644" s="37"/>
      <c r="T644" s="37"/>
      <c r="U644" s="37"/>
      <c r="V644" s="37"/>
      <c r="W644" s="37"/>
      <c r="X644" s="37"/>
      <c r="Y644" s="37"/>
      <c r="Z644" s="37"/>
    </row>
    <row r="645" spans="1:26" ht="13" x14ac:dyDescent="0.15">
      <c r="A645" s="37"/>
      <c r="B645" s="37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  <c r="Q645" s="37"/>
      <c r="R645" s="37"/>
      <c r="S645" s="37"/>
      <c r="T645" s="37"/>
      <c r="U645" s="37"/>
      <c r="V645" s="37"/>
      <c r="W645" s="37"/>
      <c r="X645" s="37"/>
      <c r="Y645" s="37"/>
      <c r="Z645" s="37"/>
    </row>
    <row r="646" spans="1:26" ht="13" x14ac:dyDescent="0.15">
      <c r="A646" s="37"/>
      <c r="B646" s="37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  <c r="Q646" s="37"/>
      <c r="R646" s="37"/>
      <c r="S646" s="37"/>
      <c r="T646" s="37"/>
      <c r="U646" s="37"/>
      <c r="V646" s="37"/>
      <c r="W646" s="37"/>
      <c r="X646" s="37"/>
      <c r="Y646" s="37"/>
      <c r="Z646" s="37"/>
    </row>
    <row r="647" spans="1:26" ht="13" x14ac:dyDescent="0.15">
      <c r="A647" s="37"/>
      <c r="B647" s="37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  <c r="Q647" s="37"/>
      <c r="R647" s="37"/>
      <c r="S647" s="37"/>
      <c r="T647" s="37"/>
      <c r="U647" s="37"/>
      <c r="V647" s="37"/>
      <c r="W647" s="37"/>
      <c r="X647" s="37"/>
      <c r="Y647" s="37"/>
      <c r="Z647" s="37"/>
    </row>
    <row r="648" spans="1:26" ht="13" x14ac:dyDescent="0.15">
      <c r="A648" s="37"/>
      <c r="B648" s="37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  <c r="Q648" s="37"/>
      <c r="R648" s="37"/>
      <c r="S648" s="37"/>
      <c r="T648" s="37"/>
      <c r="U648" s="37"/>
      <c r="V648" s="37"/>
      <c r="W648" s="37"/>
      <c r="X648" s="37"/>
      <c r="Y648" s="37"/>
      <c r="Z648" s="37"/>
    </row>
    <row r="649" spans="1:26" ht="13" x14ac:dyDescent="0.15">
      <c r="A649" s="37"/>
      <c r="B649" s="37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  <c r="Q649" s="37"/>
      <c r="R649" s="37"/>
      <c r="S649" s="37"/>
      <c r="T649" s="37"/>
      <c r="U649" s="37"/>
      <c r="V649" s="37"/>
      <c r="W649" s="37"/>
      <c r="X649" s="37"/>
      <c r="Y649" s="37"/>
      <c r="Z649" s="37"/>
    </row>
    <row r="650" spans="1:26" ht="13" x14ac:dyDescent="0.15">
      <c r="A650" s="37"/>
      <c r="B650" s="37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  <c r="Q650" s="37"/>
      <c r="R650" s="37"/>
      <c r="S650" s="37"/>
      <c r="T650" s="37"/>
      <c r="U650" s="37"/>
      <c r="V650" s="37"/>
      <c r="W650" s="37"/>
      <c r="X650" s="37"/>
      <c r="Y650" s="37"/>
      <c r="Z650" s="37"/>
    </row>
    <row r="651" spans="1:26" ht="13" x14ac:dyDescent="0.15">
      <c r="A651" s="37"/>
      <c r="B651" s="37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  <c r="Q651" s="37"/>
      <c r="R651" s="37"/>
      <c r="S651" s="37"/>
      <c r="T651" s="37"/>
      <c r="U651" s="37"/>
      <c r="V651" s="37"/>
      <c r="W651" s="37"/>
      <c r="X651" s="37"/>
      <c r="Y651" s="37"/>
      <c r="Z651" s="37"/>
    </row>
    <row r="652" spans="1:26" ht="13" x14ac:dyDescent="0.15">
      <c r="A652" s="37"/>
      <c r="B652" s="37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  <c r="Q652" s="37"/>
      <c r="R652" s="37"/>
      <c r="S652" s="37"/>
      <c r="T652" s="37"/>
      <c r="U652" s="37"/>
      <c r="V652" s="37"/>
      <c r="W652" s="37"/>
      <c r="X652" s="37"/>
      <c r="Y652" s="37"/>
      <c r="Z652" s="37"/>
    </row>
    <row r="653" spans="1:26" ht="13" x14ac:dyDescent="0.15">
      <c r="A653" s="37"/>
      <c r="B653" s="37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  <c r="Q653" s="37"/>
      <c r="R653" s="37"/>
      <c r="S653" s="37"/>
      <c r="T653" s="37"/>
      <c r="U653" s="37"/>
      <c r="V653" s="37"/>
      <c r="W653" s="37"/>
      <c r="X653" s="37"/>
      <c r="Y653" s="37"/>
      <c r="Z653" s="37"/>
    </row>
    <row r="654" spans="1:26" ht="13" x14ac:dyDescent="0.15">
      <c r="A654" s="37"/>
      <c r="B654" s="37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  <c r="Q654" s="37"/>
      <c r="R654" s="37"/>
      <c r="S654" s="37"/>
      <c r="T654" s="37"/>
      <c r="U654" s="37"/>
      <c r="V654" s="37"/>
      <c r="W654" s="37"/>
      <c r="X654" s="37"/>
      <c r="Y654" s="37"/>
      <c r="Z654" s="37"/>
    </row>
    <row r="655" spans="1:26" ht="13" x14ac:dyDescent="0.15">
      <c r="A655" s="37"/>
      <c r="B655" s="37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  <c r="Q655" s="37"/>
      <c r="R655" s="37"/>
      <c r="S655" s="37"/>
      <c r="T655" s="37"/>
      <c r="U655" s="37"/>
      <c r="V655" s="37"/>
      <c r="W655" s="37"/>
      <c r="X655" s="37"/>
      <c r="Y655" s="37"/>
      <c r="Z655" s="37"/>
    </row>
    <row r="656" spans="1:26" ht="13" x14ac:dyDescent="0.15">
      <c r="A656" s="37"/>
      <c r="B656" s="37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  <c r="Q656" s="37"/>
      <c r="R656" s="37"/>
      <c r="S656" s="37"/>
      <c r="T656" s="37"/>
      <c r="U656" s="37"/>
      <c r="V656" s="37"/>
      <c r="W656" s="37"/>
      <c r="X656" s="37"/>
      <c r="Y656" s="37"/>
      <c r="Z656" s="37"/>
    </row>
    <row r="657" spans="1:26" ht="13" x14ac:dyDescent="0.15">
      <c r="A657" s="37"/>
      <c r="B657" s="37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  <c r="Q657" s="37"/>
      <c r="R657" s="37"/>
      <c r="S657" s="37"/>
      <c r="T657" s="37"/>
      <c r="U657" s="37"/>
      <c r="V657" s="37"/>
      <c r="W657" s="37"/>
      <c r="X657" s="37"/>
      <c r="Y657" s="37"/>
      <c r="Z657" s="37"/>
    </row>
    <row r="658" spans="1:26" ht="13" x14ac:dyDescent="0.15">
      <c r="A658" s="37"/>
      <c r="B658" s="37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  <c r="Q658" s="37"/>
      <c r="R658" s="37"/>
      <c r="S658" s="37"/>
      <c r="T658" s="37"/>
      <c r="U658" s="37"/>
      <c r="V658" s="37"/>
      <c r="W658" s="37"/>
      <c r="X658" s="37"/>
      <c r="Y658" s="37"/>
      <c r="Z658" s="37"/>
    </row>
    <row r="659" spans="1:26" ht="13" x14ac:dyDescent="0.15">
      <c r="A659" s="37"/>
      <c r="B659" s="37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  <c r="Q659" s="37"/>
      <c r="R659" s="37"/>
      <c r="S659" s="37"/>
      <c r="T659" s="37"/>
      <c r="U659" s="37"/>
      <c r="V659" s="37"/>
      <c r="W659" s="37"/>
      <c r="X659" s="37"/>
      <c r="Y659" s="37"/>
      <c r="Z659" s="37"/>
    </row>
    <row r="660" spans="1:26" ht="13" x14ac:dyDescent="0.15">
      <c r="A660" s="37"/>
      <c r="B660" s="37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  <c r="Q660" s="37"/>
      <c r="R660" s="37"/>
      <c r="S660" s="37"/>
      <c r="T660" s="37"/>
      <c r="U660" s="37"/>
      <c r="V660" s="37"/>
      <c r="W660" s="37"/>
      <c r="X660" s="37"/>
      <c r="Y660" s="37"/>
      <c r="Z660" s="37"/>
    </row>
    <row r="661" spans="1:26" ht="13" x14ac:dyDescent="0.15">
      <c r="A661" s="37"/>
      <c r="B661" s="37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  <c r="Q661" s="37"/>
      <c r="R661" s="37"/>
      <c r="S661" s="37"/>
      <c r="T661" s="37"/>
      <c r="U661" s="37"/>
      <c r="V661" s="37"/>
      <c r="W661" s="37"/>
      <c r="X661" s="37"/>
      <c r="Y661" s="37"/>
      <c r="Z661" s="37"/>
    </row>
    <row r="662" spans="1:26" ht="13" x14ac:dyDescent="0.15">
      <c r="A662" s="37"/>
      <c r="B662" s="37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  <c r="Q662" s="37"/>
      <c r="R662" s="37"/>
      <c r="S662" s="37"/>
      <c r="T662" s="37"/>
      <c r="U662" s="37"/>
      <c r="V662" s="37"/>
      <c r="W662" s="37"/>
      <c r="X662" s="37"/>
      <c r="Y662" s="37"/>
      <c r="Z662" s="37"/>
    </row>
    <row r="663" spans="1:26" ht="13" x14ac:dyDescent="0.15">
      <c r="A663" s="37"/>
      <c r="B663" s="37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  <c r="Q663" s="37"/>
      <c r="R663" s="37"/>
      <c r="S663" s="37"/>
      <c r="T663" s="37"/>
      <c r="U663" s="37"/>
      <c r="V663" s="37"/>
      <c r="W663" s="37"/>
      <c r="X663" s="37"/>
      <c r="Y663" s="37"/>
      <c r="Z663" s="37"/>
    </row>
    <row r="664" spans="1:26" ht="13" x14ac:dyDescent="0.15">
      <c r="A664" s="37"/>
      <c r="B664" s="37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  <c r="Q664" s="37"/>
      <c r="R664" s="37"/>
      <c r="S664" s="37"/>
      <c r="T664" s="37"/>
      <c r="U664" s="37"/>
      <c r="V664" s="37"/>
      <c r="W664" s="37"/>
      <c r="X664" s="37"/>
      <c r="Y664" s="37"/>
      <c r="Z664" s="37"/>
    </row>
    <row r="665" spans="1:26" ht="13" x14ac:dyDescent="0.15">
      <c r="A665" s="37"/>
      <c r="B665" s="37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  <c r="Q665" s="37"/>
      <c r="R665" s="37"/>
      <c r="S665" s="37"/>
      <c r="T665" s="37"/>
      <c r="U665" s="37"/>
      <c r="V665" s="37"/>
      <c r="W665" s="37"/>
      <c r="X665" s="37"/>
      <c r="Y665" s="37"/>
      <c r="Z665" s="37"/>
    </row>
    <row r="666" spans="1:26" ht="13" x14ac:dyDescent="0.15">
      <c r="A666" s="37"/>
      <c r="B666" s="37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  <c r="Q666" s="37"/>
      <c r="R666" s="37"/>
      <c r="S666" s="37"/>
      <c r="T666" s="37"/>
      <c r="U666" s="37"/>
      <c r="V666" s="37"/>
      <c r="W666" s="37"/>
      <c r="X666" s="37"/>
      <c r="Y666" s="37"/>
      <c r="Z666" s="37"/>
    </row>
    <row r="667" spans="1:26" ht="13" x14ac:dyDescent="0.15">
      <c r="A667" s="37"/>
      <c r="B667" s="37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  <c r="Q667" s="37"/>
      <c r="R667" s="37"/>
      <c r="S667" s="37"/>
      <c r="T667" s="37"/>
      <c r="U667" s="37"/>
      <c r="V667" s="37"/>
      <c r="W667" s="37"/>
      <c r="X667" s="37"/>
      <c r="Y667" s="37"/>
      <c r="Z667" s="37"/>
    </row>
    <row r="668" spans="1:26" ht="13" x14ac:dyDescent="0.15">
      <c r="A668" s="37"/>
      <c r="B668" s="37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  <c r="Q668" s="37"/>
      <c r="R668" s="37"/>
      <c r="S668" s="37"/>
      <c r="T668" s="37"/>
      <c r="U668" s="37"/>
      <c r="V668" s="37"/>
      <c r="W668" s="37"/>
      <c r="X668" s="37"/>
      <c r="Y668" s="37"/>
      <c r="Z668" s="37"/>
    </row>
    <row r="669" spans="1:26" ht="13" x14ac:dyDescent="0.15">
      <c r="A669" s="37"/>
      <c r="B669" s="37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  <c r="Q669" s="37"/>
      <c r="R669" s="37"/>
      <c r="S669" s="37"/>
      <c r="T669" s="37"/>
      <c r="U669" s="37"/>
      <c r="V669" s="37"/>
      <c r="W669" s="37"/>
      <c r="X669" s="37"/>
      <c r="Y669" s="37"/>
      <c r="Z669" s="37"/>
    </row>
    <row r="670" spans="1:26" ht="13" x14ac:dyDescent="0.15">
      <c r="A670" s="37"/>
      <c r="B670" s="37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  <c r="Q670" s="37"/>
      <c r="R670" s="37"/>
      <c r="S670" s="37"/>
      <c r="T670" s="37"/>
      <c r="U670" s="37"/>
      <c r="V670" s="37"/>
      <c r="W670" s="37"/>
      <c r="X670" s="37"/>
      <c r="Y670" s="37"/>
      <c r="Z670" s="37"/>
    </row>
    <row r="671" spans="1:26" ht="13" x14ac:dyDescent="0.15">
      <c r="A671" s="37"/>
      <c r="B671" s="37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  <c r="Q671" s="37"/>
      <c r="R671" s="37"/>
      <c r="S671" s="37"/>
      <c r="T671" s="37"/>
      <c r="U671" s="37"/>
      <c r="V671" s="37"/>
      <c r="W671" s="37"/>
      <c r="X671" s="37"/>
      <c r="Y671" s="37"/>
      <c r="Z671" s="37"/>
    </row>
    <row r="672" spans="1:26" ht="13" x14ac:dyDescent="0.15">
      <c r="A672" s="37"/>
      <c r="B672" s="37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  <c r="Q672" s="37"/>
      <c r="R672" s="37"/>
      <c r="S672" s="37"/>
      <c r="T672" s="37"/>
      <c r="U672" s="37"/>
      <c r="V672" s="37"/>
      <c r="W672" s="37"/>
      <c r="X672" s="37"/>
      <c r="Y672" s="37"/>
      <c r="Z672" s="37"/>
    </row>
    <row r="673" spans="1:26" ht="13" x14ac:dyDescent="0.15">
      <c r="A673" s="37"/>
      <c r="B673" s="37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  <c r="Q673" s="37"/>
      <c r="R673" s="37"/>
      <c r="S673" s="37"/>
      <c r="T673" s="37"/>
      <c r="U673" s="37"/>
      <c r="V673" s="37"/>
      <c r="W673" s="37"/>
      <c r="X673" s="37"/>
      <c r="Y673" s="37"/>
      <c r="Z673" s="37"/>
    </row>
    <row r="674" spans="1:26" ht="13" x14ac:dyDescent="0.15">
      <c r="A674" s="37"/>
      <c r="B674" s="37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  <c r="Q674" s="37"/>
      <c r="R674" s="37"/>
      <c r="S674" s="37"/>
      <c r="T674" s="37"/>
      <c r="U674" s="37"/>
      <c r="V674" s="37"/>
      <c r="W674" s="37"/>
      <c r="X674" s="37"/>
      <c r="Y674" s="37"/>
      <c r="Z674" s="37"/>
    </row>
    <row r="675" spans="1:26" ht="13" x14ac:dyDescent="0.15">
      <c r="A675" s="37"/>
      <c r="B675" s="37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  <c r="Q675" s="37"/>
      <c r="R675" s="37"/>
      <c r="S675" s="37"/>
      <c r="T675" s="37"/>
      <c r="U675" s="37"/>
      <c r="V675" s="37"/>
      <c r="W675" s="37"/>
      <c r="X675" s="37"/>
      <c r="Y675" s="37"/>
      <c r="Z675" s="37"/>
    </row>
    <row r="676" spans="1:26" ht="13" x14ac:dyDescent="0.15">
      <c r="A676" s="37"/>
      <c r="B676" s="37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  <c r="Q676" s="37"/>
      <c r="R676" s="37"/>
      <c r="S676" s="37"/>
      <c r="T676" s="37"/>
      <c r="U676" s="37"/>
      <c r="V676" s="37"/>
      <c r="W676" s="37"/>
      <c r="X676" s="37"/>
      <c r="Y676" s="37"/>
      <c r="Z676" s="37"/>
    </row>
    <row r="677" spans="1:26" ht="13" x14ac:dyDescent="0.15">
      <c r="A677" s="37"/>
      <c r="B677" s="37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  <c r="Q677" s="37"/>
      <c r="R677" s="37"/>
      <c r="S677" s="37"/>
      <c r="T677" s="37"/>
      <c r="U677" s="37"/>
      <c r="V677" s="37"/>
      <c r="W677" s="37"/>
      <c r="X677" s="37"/>
      <c r="Y677" s="37"/>
      <c r="Z677" s="37"/>
    </row>
    <row r="678" spans="1:26" ht="13" x14ac:dyDescent="0.15">
      <c r="A678" s="37"/>
      <c r="B678" s="37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  <c r="Q678" s="37"/>
      <c r="R678" s="37"/>
      <c r="S678" s="37"/>
      <c r="T678" s="37"/>
      <c r="U678" s="37"/>
      <c r="V678" s="37"/>
      <c r="W678" s="37"/>
      <c r="X678" s="37"/>
      <c r="Y678" s="37"/>
      <c r="Z678" s="37"/>
    </row>
    <row r="679" spans="1:26" ht="13" x14ac:dyDescent="0.15">
      <c r="A679" s="37"/>
      <c r="B679" s="37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  <c r="Q679" s="37"/>
      <c r="R679" s="37"/>
      <c r="S679" s="37"/>
      <c r="T679" s="37"/>
      <c r="U679" s="37"/>
      <c r="V679" s="37"/>
      <c r="W679" s="37"/>
      <c r="X679" s="37"/>
      <c r="Y679" s="37"/>
      <c r="Z679" s="37"/>
    </row>
    <row r="680" spans="1:26" ht="13" x14ac:dyDescent="0.15">
      <c r="A680" s="37"/>
      <c r="B680" s="37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  <c r="Q680" s="37"/>
      <c r="R680" s="37"/>
      <c r="S680" s="37"/>
      <c r="T680" s="37"/>
      <c r="U680" s="37"/>
      <c r="V680" s="37"/>
      <c r="W680" s="37"/>
      <c r="X680" s="37"/>
      <c r="Y680" s="37"/>
      <c r="Z680" s="37"/>
    </row>
    <row r="681" spans="1:26" ht="13" x14ac:dyDescent="0.15">
      <c r="A681" s="37"/>
      <c r="B681" s="37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  <c r="Q681" s="37"/>
      <c r="R681" s="37"/>
      <c r="S681" s="37"/>
      <c r="T681" s="37"/>
      <c r="U681" s="37"/>
      <c r="V681" s="37"/>
      <c r="W681" s="37"/>
      <c r="X681" s="37"/>
      <c r="Y681" s="37"/>
      <c r="Z681" s="37"/>
    </row>
    <row r="682" spans="1:26" ht="13" x14ac:dyDescent="0.15">
      <c r="A682" s="37"/>
      <c r="B682" s="37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  <c r="Q682" s="37"/>
      <c r="R682" s="37"/>
      <c r="S682" s="37"/>
      <c r="T682" s="37"/>
      <c r="U682" s="37"/>
      <c r="V682" s="37"/>
      <c r="W682" s="37"/>
      <c r="X682" s="37"/>
      <c r="Y682" s="37"/>
      <c r="Z682" s="37"/>
    </row>
    <row r="683" spans="1:26" ht="13" x14ac:dyDescent="0.15">
      <c r="A683" s="37"/>
      <c r="B683" s="37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  <c r="Q683" s="37"/>
      <c r="R683" s="37"/>
      <c r="S683" s="37"/>
      <c r="T683" s="37"/>
      <c r="U683" s="37"/>
      <c r="V683" s="37"/>
      <c r="W683" s="37"/>
      <c r="X683" s="37"/>
      <c r="Y683" s="37"/>
      <c r="Z683" s="37"/>
    </row>
    <row r="684" spans="1:26" ht="13" x14ac:dyDescent="0.15">
      <c r="A684" s="37"/>
      <c r="B684" s="37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  <c r="Q684" s="37"/>
      <c r="R684" s="37"/>
      <c r="S684" s="37"/>
      <c r="T684" s="37"/>
      <c r="U684" s="37"/>
      <c r="V684" s="37"/>
      <c r="W684" s="37"/>
      <c r="X684" s="37"/>
      <c r="Y684" s="37"/>
      <c r="Z684" s="37"/>
    </row>
    <row r="685" spans="1:26" ht="13" x14ac:dyDescent="0.15">
      <c r="A685" s="37"/>
      <c r="B685" s="37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  <c r="Q685" s="37"/>
      <c r="R685" s="37"/>
      <c r="S685" s="37"/>
      <c r="T685" s="37"/>
      <c r="U685" s="37"/>
      <c r="V685" s="37"/>
      <c r="W685" s="37"/>
      <c r="X685" s="37"/>
      <c r="Y685" s="37"/>
      <c r="Z685" s="37"/>
    </row>
    <row r="686" spans="1:26" ht="13" x14ac:dyDescent="0.15">
      <c r="A686" s="37"/>
      <c r="B686" s="37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  <c r="Q686" s="37"/>
      <c r="R686" s="37"/>
      <c r="S686" s="37"/>
      <c r="T686" s="37"/>
      <c r="U686" s="37"/>
      <c r="V686" s="37"/>
      <c r="W686" s="37"/>
      <c r="X686" s="37"/>
      <c r="Y686" s="37"/>
      <c r="Z686" s="37"/>
    </row>
    <row r="687" spans="1:26" ht="13" x14ac:dyDescent="0.15">
      <c r="A687" s="37"/>
      <c r="B687" s="37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  <c r="Q687" s="37"/>
      <c r="R687" s="37"/>
      <c r="S687" s="37"/>
      <c r="T687" s="37"/>
      <c r="U687" s="37"/>
      <c r="V687" s="37"/>
      <c r="W687" s="37"/>
      <c r="X687" s="37"/>
      <c r="Y687" s="37"/>
      <c r="Z687" s="37"/>
    </row>
    <row r="688" spans="1:26" ht="13" x14ac:dyDescent="0.15">
      <c r="A688" s="37"/>
      <c r="B688" s="37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  <c r="Q688" s="37"/>
      <c r="R688" s="37"/>
      <c r="S688" s="37"/>
      <c r="T688" s="37"/>
      <c r="U688" s="37"/>
      <c r="V688" s="37"/>
      <c r="W688" s="37"/>
      <c r="X688" s="37"/>
      <c r="Y688" s="37"/>
      <c r="Z688" s="37"/>
    </row>
    <row r="689" spans="1:26" ht="13" x14ac:dyDescent="0.15">
      <c r="A689" s="37"/>
      <c r="B689" s="37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  <c r="Q689" s="37"/>
      <c r="R689" s="37"/>
      <c r="S689" s="37"/>
      <c r="T689" s="37"/>
      <c r="U689" s="37"/>
      <c r="V689" s="37"/>
      <c r="W689" s="37"/>
      <c r="X689" s="37"/>
      <c r="Y689" s="37"/>
      <c r="Z689" s="37"/>
    </row>
    <row r="690" spans="1:26" ht="13" x14ac:dyDescent="0.15">
      <c r="A690" s="37"/>
      <c r="B690" s="37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</row>
    <row r="691" spans="1:26" ht="13" x14ac:dyDescent="0.15">
      <c r="A691" s="37"/>
      <c r="B691" s="37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  <c r="Q691" s="37"/>
      <c r="R691" s="37"/>
      <c r="S691" s="37"/>
      <c r="T691" s="37"/>
      <c r="U691" s="37"/>
      <c r="V691" s="37"/>
      <c r="W691" s="37"/>
      <c r="X691" s="37"/>
      <c r="Y691" s="37"/>
      <c r="Z691" s="37"/>
    </row>
    <row r="692" spans="1:26" ht="13" x14ac:dyDescent="0.15">
      <c r="A692" s="37"/>
      <c r="B692" s="37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  <c r="Q692" s="37"/>
      <c r="R692" s="37"/>
      <c r="S692" s="37"/>
      <c r="T692" s="37"/>
      <c r="U692" s="37"/>
      <c r="V692" s="37"/>
      <c r="W692" s="37"/>
      <c r="X692" s="37"/>
      <c r="Y692" s="37"/>
      <c r="Z692" s="37"/>
    </row>
    <row r="693" spans="1:26" ht="13" x14ac:dyDescent="0.15">
      <c r="A693" s="37"/>
      <c r="B693" s="37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  <c r="Q693" s="37"/>
      <c r="R693" s="37"/>
      <c r="S693" s="37"/>
      <c r="T693" s="37"/>
      <c r="U693" s="37"/>
      <c r="V693" s="37"/>
      <c r="W693" s="37"/>
      <c r="X693" s="37"/>
      <c r="Y693" s="37"/>
      <c r="Z693" s="37"/>
    </row>
    <row r="694" spans="1:26" ht="13" x14ac:dyDescent="0.15">
      <c r="A694" s="37"/>
      <c r="B694" s="37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  <c r="Q694" s="37"/>
      <c r="R694" s="37"/>
      <c r="S694" s="37"/>
      <c r="T694" s="37"/>
      <c r="U694" s="37"/>
      <c r="V694" s="37"/>
      <c r="W694" s="37"/>
      <c r="X694" s="37"/>
      <c r="Y694" s="37"/>
      <c r="Z694" s="37"/>
    </row>
    <row r="695" spans="1:26" ht="13" x14ac:dyDescent="0.15">
      <c r="A695" s="37"/>
      <c r="B695" s="37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  <c r="Q695" s="37"/>
      <c r="R695" s="37"/>
      <c r="S695" s="37"/>
      <c r="T695" s="37"/>
      <c r="U695" s="37"/>
      <c r="V695" s="37"/>
      <c r="W695" s="37"/>
      <c r="X695" s="37"/>
      <c r="Y695" s="37"/>
      <c r="Z695" s="37"/>
    </row>
    <row r="696" spans="1:26" ht="13" x14ac:dyDescent="0.15">
      <c r="A696" s="37"/>
      <c r="B696" s="37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  <c r="Q696" s="37"/>
      <c r="R696" s="37"/>
      <c r="S696" s="37"/>
      <c r="T696" s="37"/>
      <c r="U696" s="37"/>
      <c r="V696" s="37"/>
      <c r="W696" s="37"/>
      <c r="X696" s="37"/>
      <c r="Y696" s="37"/>
      <c r="Z696" s="37"/>
    </row>
    <row r="697" spans="1:26" ht="13" x14ac:dyDescent="0.15">
      <c r="A697" s="37"/>
      <c r="B697" s="37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  <c r="Q697" s="37"/>
      <c r="R697" s="37"/>
      <c r="S697" s="37"/>
      <c r="T697" s="37"/>
      <c r="U697" s="37"/>
      <c r="V697" s="37"/>
      <c r="W697" s="37"/>
      <c r="X697" s="37"/>
      <c r="Y697" s="37"/>
      <c r="Z697" s="37"/>
    </row>
    <row r="698" spans="1:26" ht="13" x14ac:dyDescent="0.15">
      <c r="A698" s="37"/>
      <c r="B698" s="37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  <c r="Q698" s="37"/>
      <c r="R698" s="37"/>
      <c r="S698" s="37"/>
      <c r="T698" s="37"/>
      <c r="U698" s="37"/>
      <c r="V698" s="37"/>
      <c r="W698" s="37"/>
      <c r="X698" s="37"/>
      <c r="Y698" s="37"/>
      <c r="Z698" s="37"/>
    </row>
    <row r="699" spans="1:26" ht="13" x14ac:dyDescent="0.15">
      <c r="A699" s="37"/>
      <c r="B699" s="37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  <c r="Q699" s="37"/>
      <c r="R699" s="37"/>
      <c r="S699" s="37"/>
      <c r="T699" s="37"/>
      <c r="U699" s="37"/>
      <c r="V699" s="37"/>
      <c r="W699" s="37"/>
      <c r="X699" s="37"/>
      <c r="Y699" s="37"/>
      <c r="Z699" s="37"/>
    </row>
    <row r="700" spans="1:26" ht="13" x14ac:dyDescent="0.15">
      <c r="A700" s="37"/>
      <c r="B700" s="37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  <c r="Q700" s="37"/>
      <c r="R700" s="37"/>
      <c r="S700" s="37"/>
      <c r="T700" s="37"/>
      <c r="U700" s="37"/>
      <c r="V700" s="37"/>
      <c r="W700" s="37"/>
      <c r="X700" s="37"/>
      <c r="Y700" s="37"/>
      <c r="Z700" s="37"/>
    </row>
    <row r="701" spans="1:26" ht="13" x14ac:dyDescent="0.15">
      <c r="A701" s="37"/>
      <c r="B701" s="37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  <c r="Q701" s="37"/>
      <c r="R701" s="37"/>
      <c r="S701" s="37"/>
      <c r="T701" s="37"/>
      <c r="U701" s="37"/>
      <c r="V701" s="37"/>
      <c r="W701" s="37"/>
      <c r="X701" s="37"/>
      <c r="Y701" s="37"/>
      <c r="Z701" s="37"/>
    </row>
    <row r="702" spans="1:26" ht="13" x14ac:dyDescent="0.15">
      <c r="A702" s="37"/>
      <c r="B702" s="37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  <c r="Q702" s="37"/>
      <c r="R702" s="37"/>
      <c r="S702" s="37"/>
      <c r="T702" s="37"/>
      <c r="U702" s="37"/>
      <c r="V702" s="37"/>
      <c r="W702" s="37"/>
      <c r="X702" s="37"/>
      <c r="Y702" s="37"/>
      <c r="Z702" s="37"/>
    </row>
    <row r="703" spans="1:26" ht="13" x14ac:dyDescent="0.15">
      <c r="A703" s="37"/>
      <c r="B703" s="37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  <c r="Q703" s="37"/>
      <c r="R703" s="37"/>
      <c r="S703" s="37"/>
      <c r="T703" s="37"/>
      <c r="U703" s="37"/>
      <c r="V703" s="37"/>
      <c r="W703" s="37"/>
      <c r="X703" s="37"/>
      <c r="Y703" s="37"/>
      <c r="Z703" s="37"/>
    </row>
    <row r="704" spans="1:26" ht="13" x14ac:dyDescent="0.15">
      <c r="A704" s="37"/>
      <c r="B704" s="37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  <c r="Q704" s="37"/>
      <c r="R704" s="37"/>
      <c r="S704" s="37"/>
      <c r="T704" s="37"/>
      <c r="U704" s="37"/>
      <c r="V704" s="37"/>
      <c r="W704" s="37"/>
      <c r="X704" s="37"/>
      <c r="Y704" s="37"/>
      <c r="Z704" s="37"/>
    </row>
    <row r="705" spans="1:26" ht="13" x14ac:dyDescent="0.15">
      <c r="A705" s="37"/>
      <c r="B705" s="37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  <c r="Q705" s="37"/>
      <c r="R705" s="37"/>
      <c r="S705" s="37"/>
      <c r="T705" s="37"/>
      <c r="U705" s="37"/>
      <c r="V705" s="37"/>
      <c r="W705" s="37"/>
      <c r="X705" s="37"/>
      <c r="Y705" s="37"/>
      <c r="Z705" s="37"/>
    </row>
    <row r="706" spans="1:26" ht="13" x14ac:dyDescent="0.15">
      <c r="A706" s="37"/>
      <c r="B706" s="37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  <c r="Q706" s="37"/>
      <c r="R706" s="37"/>
      <c r="S706" s="37"/>
      <c r="T706" s="37"/>
      <c r="U706" s="37"/>
      <c r="V706" s="37"/>
      <c r="W706" s="37"/>
      <c r="X706" s="37"/>
      <c r="Y706" s="37"/>
      <c r="Z706" s="37"/>
    </row>
    <row r="707" spans="1:26" ht="13" x14ac:dyDescent="0.15">
      <c r="A707" s="37"/>
      <c r="B707" s="37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  <c r="Q707" s="37"/>
      <c r="R707" s="37"/>
      <c r="S707" s="37"/>
      <c r="T707" s="37"/>
      <c r="U707" s="37"/>
      <c r="V707" s="37"/>
      <c r="W707" s="37"/>
      <c r="X707" s="37"/>
      <c r="Y707" s="37"/>
      <c r="Z707" s="37"/>
    </row>
    <row r="708" spans="1:26" ht="13" x14ac:dyDescent="0.15">
      <c r="A708" s="37"/>
      <c r="B708" s="37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  <c r="Q708" s="37"/>
      <c r="R708" s="37"/>
      <c r="S708" s="37"/>
      <c r="T708" s="37"/>
      <c r="U708" s="37"/>
      <c r="V708" s="37"/>
      <c r="W708" s="37"/>
      <c r="X708" s="37"/>
      <c r="Y708" s="37"/>
      <c r="Z708" s="37"/>
    </row>
    <row r="709" spans="1:26" ht="13" x14ac:dyDescent="0.15">
      <c r="A709" s="37"/>
      <c r="B709" s="37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  <c r="Q709" s="37"/>
      <c r="R709" s="37"/>
      <c r="S709" s="37"/>
      <c r="T709" s="37"/>
      <c r="U709" s="37"/>
      <c r="V709" s="37"/>
      <c r="W709" s="37"/>
      <c r="X709" s="37"/>
      <c r="Y709" s="37"/>
      <c r="Z709" s="37"/>
    </row>
    <row r="710" spans="1:26" ht="13" x14ac:dyDescent="0.15">
      <c r="A710" s="37"/>
      <c r="B710" s="37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  <c r="Q710" s="37"/>
      <c r="R710" s="37"/>
      <c r="S710" s="37"/>
      <c r="T710" s="37"/>
      <c r="U710" s="37"/>
      <c r="V710" s="37"/>
      <c r="W710" s="37"/>
      <c r="X710" s="37"/>
      <c r="Y710" s="37"/>
      <c r="Z710" s="37"/>
    </row>
    <row r="711" spans="1:26" ht="13" x14ac:dyDescent="0.15">
      <c r="A711" s="37"/>
      <c r="B711" s="37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  <c r="Q711" s="37"/>
      <c r="R711" s="37"/>
      <c r="S711" s="37"/>
      <c r="T711" s="37"/>
      <c r="U711" s="37"/>
      <c r="V711" s="37"/>
      <c r="W711" s="37"/>
      <c r="X711" s="37"/>
      <c r="Y711" s="37"/>
      <c r="Z711" s="37"/>
    </row>
    <row r="712" spans="1:26" ht="13" x14ac:dyDescent="0.15">
      <c r="A712" s="37"/>
      <c r="B712" s="37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  <c r="Q712" s="37"/>
      <c r="R712" s="37"/>
      <c r="S712" s="37"/>
      <c r="T712" s="37"/>
      <c r="U712" s="37"/>
      <c r="V712" s="37"/>
      <c r="W712" s="37"/>
      <c r="X712" s="37"/>
      <c r="Y712" s="37"/>
      <c r="Z712" s="37"/>
    </row>
    <row r="713" spans="1:26" ht="13" x14ac:dyDescent="0.15">
      <c r="A713" s="37"/>
      <c r="B713" s="37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  <c r="Q713" s="37"/>
      <c r="R713" s="37"/>
      <c r="S713" s="37"/>
      <c r="T713" s="37"/>
      <c r="U713" s="37"/>
      <c r="V713" s="37"/>
      <c r="W713" s="37"/>
      <c r="X713" s="37"/>
      <c r="Y713" s="37"/>
      <c r="Z713" s="37"/>
    </row>
    <row r="714" spans="1:26" ht="13" x14ac:dyDescent="0.15">
      <c r="A714" s="37"/>
      <c r="B714" s="37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  <c r="Q714" s="37"/>
      <c r="R714" s="37"/>
      <c r="S714" s="37"/>
      <c r="T714" s="37"/>
      <c r="U714" s="37"/>
      <c r="V714" s="37"/>
      <c r="W714" s="37"/>
      <c r="X714" s="37"/>
      <c r="Y714" s="37"/>
      <c r="Z714" s="37"/>
    </row>
    <row r="715" spans="1:26" ht="13" x14ac:dyDescent="0.15">
      <c r="A715" s="37"/>
      <c r="B715" s="37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  <c r="Q715" s="37"/>
      <c r="R715" s="37"/>
      <c r="S715" s="37"/>
      <c r="T715" s="37"/>
      <c r="U715" s="37"/>
      <c r="V715" s="37"/>
      <c r="W715" s="37"/>
      <c r="X715" s="37"/>
      <c r="Y715" s="37"/>
      <c r="Z715" s="37"/>
    </row>
    <row r="716" spans="1:26" ht="13" x14ac:dyDescent="0.15">
      <c r="A716" s="37"/>
      <c r="B716" s="37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  <c r="Q716" s="37"/>
      <c r="R716" s="37"/>
      <c r="S716" s="37"/>
      <c r="T716" s="37"/>
      <c r="U716" s="37"/>
      <c r="V716" s="37"/>
      <c r="W716" s="37"/>
      <c r="X716" s="37"/>
      <c r="Y716" s="37"/>
      <c r="Z716" s="37"/>
    </row>
    <row r="717" spans="1:26" ht="13" x14ac:dyDescent="0.15">
      <c r="A717" s="37"/>
      <c r="B717" s="37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  <c r="Q717" s="37"/>
      <c r="R717" s="37"/>
      <c r="S717" s="37"/>
      <c r="T717" s="37"/>
      <c r="U717" s="37"/>
      <c r="V717" s="37"/>
      <c r="W717" s="37"/>
      <c r="X717" s="37"/>
      <c r="Y717" s="37"/>
      <c r="Z717" s="37"/>
    </row>
    <row r="718" spans="1:26" ht="13" x14ac:dyDescent="0.15">
      <c r="A718" s="37"/>
      <c r="B718" s="37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  <c r="Q718" s="37"/>
      <c r="R718" s="37"/>
      <c r="S718" s="37"/>
      <c r="T718" s="37"/>
      <c r="U718" s="37"/>
      <c r="V718" s="37"/>
      <c r="W718" s="37"/>
      <c r="X718" s="37"/>
      <c r="Y718" s="37"/>
      <c r="Z718" s="37"/>
    </row>
    <row r="719" spans="1:26" ht="13" x14ac:dyDescent="0.15">
      <c r="A719" s="37"/>
      <c r="B719" s="37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  <c r="Q719" s="37"/>
      <c r="R719" s="37"/>
      <c r="S719" s="37"/>
      <c r="T719" s="37"/>
      <c r="U719" s="37"/>
      <c r="V719" s="37"/>
      <c r="W719" s="37"/>
      <c r="X719" s="37"/>
      <c r="Y719" s="37"/>
      <c r="Z719" s="37"/>
    </row>
    <row r="720" spans="1:26" ht="13" x14ac:dyDescent="0.15">
      <c r="A720" s="37"/>
      <c r="B720" s="37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  <c r="Q720" s="37"/>
      <c r="R720" s="37"/>
      <c r="S720" s="37"/>
      <c r="T720" s="37"/>
      <c r="U720" s="37"/>
      <c r="V720" s="37"/>
      <c r="W720" s="37"/>
      <c r="X720" s="37"/>
      <c r="Y720" s="37"/>
      <c r="Z720" s="37"/>
    </row>
    <row r="721" spans="1:26" ht="13" x14ac:dyDescent="0.15">
      <c r="A721" s="37"/>
      <c r="B721" s="37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  <c r="Q721" s="37"/>
      <c r="R721" s="37"/>
      <c r="S721" s="37"/>
      <c r="T721" s="37"/>
      <c r="U721" s="37"/>
      <c r="V721" s="37"/>
      <c r="W721" s="37"/>
      <c r="X721" s="37"/>
      <c r="Y721" s="37"/>
      <c r="Z721" s="37"/>
    </row>
    <row r="722" spans="1:26" ht="13" x14ac:dyDescent="0.15">
      <c r="A722" s="37"/>
      <c r="B722" s="37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  <c r="Q722" s="37"/>
      <c r="R722" s="37"/>
      <c r="S722" s="37"/>
      <c r="T722" s="37"/>
      <c r="U722" s="37"/>
      <c r="V722" s="37"/>
      <c r="W722" s="37"/>
      <c r="X722" s="37"/>
      <c r="Y722" s="37"/>
      <c r="Z722" s="37"/>
    </row>
    <row r="723" spans="1:26" ht="13" x14ac:dyDescent="0.15">
      <c r="A723" s="37"/>
      <c r="B723" s="37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  <c r="Q723" s="37"/>
      <c r="R723" s="37"/>
      <c r="S723" s="37"/>
      <c r="T723" s="37"/>
      <c r="U723" s="37"/>
      <c r="V723" s="37"/>
      <c r="W723" s="37"/>
      <c r="X723" s="37"/>
      <c r="Y723" s="37"/>
      <c r="Z723" s="37"/>
    </row>
    <row r="724" spans="1:26" ht="13" x14ac:dyDescent="0.15">
      <c r="A724" s="37"/>
      <c r="B724" s="37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  <c r="Q724" s="37"/>
      <c r="R724" s="37"/>
      <c r="S724" s="37"/>
      <c r="T724" s="37"/>
      <c r="U724" s="37"/>
      <c r="V724" s="37"/>
      <c r="W724" s="37"/>
      <c r="X724" s="37"/>
      <c r="Y724" s="37"/>
      <c r="Z724" s="37"/>
    </row>
    <row r="725" spans="1:26" ht="13" x14ac:dyDescent="0.15">
      <c r="A725" s="37"/>
      <c r="B725" s="37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  <c r="Q725" s="37"/>
      <c r="R725" s="37"/>
      <c r="S725" s="37"/>
      <c r="T725" s="37"/>
      <c r="U725" s="37"/>
      <c r="V725" s="37"/>
      <c r="W725" s="37"/>
      <c r="X725" s="37"/>
      <c r="Y725" s="37"/>
      <c r="Z725" s="37"/>
    </row>
    <row r="726" spans="1:26" ht="13" x14ac:dyDescent="0.15">
      <c r="A726" s="37"/>
      <c r="B726" s="37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  <c r="Q726" s="37"/>
      <c r="R726" s="37"/>
      <c r="S726" s="37"/>
      <c r="T726" s="37"/>
      <c r="U726" s="37"/>
      <c r="V726" s="37"/>
      <c r="W726" s="37"/>
      <c r="X726" s="37"/>
      <c r="Y726" s="37"/>
      <c r="Z726" s="37"/>
    </row>
    <row r="727" spans="1:26" ht="13" x14ac:dyDescent="0.15">
      <c r="A727" s="37"/>
      <c r="B727" s="37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  <c r="Q727" s="37"/>
      <c r="R727" s="37"/>
      <c r="S727" s="37"/>
      <c r="T727" s="37"/>
      <c r="U727" s="37"/>
      <c r="V727" s="37"/>
      <c r="W727" s="37"/>
      <c r="X727" s="37"/>
      <c r="Y727" s="37"/>
      <c r="Z727" s="37"/>
    </row>
    <row r="728" spans="1:26" ht="13" x14ac:dyDescent="0.15">
      <c r="A728" s="37"/>
      <c r="B728" s="37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  <c r="Q728" s="37"/>
      <c r="R728" s="37"/>
      <c r="S728" s="37"/>
      <c r="T728" s="37"/>
      <c r="U728" s="37"/>
      <c r="V728" s="37"/>
      <c r="W728" s="37"/>
      <c r="X728" s="37"/>
      <c r="Y728" s="37"/>
      <c r="Z728" s="37"/>
    </row>
    <row r="729" spans="1:26" ht="13" x14ac:dyDescent="0.15">
      <c r="A729" s="37"/>
      <c r="B729" s="37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  <c r="Q729" s="37"/>
      <c r="R729" s="37"/>
      <c r="S729" s="37"/>
      <c r="T729" s="37"/>
      <c r="U729" s="37"/>
      <c r="V729" s="37"/>
      <c r="W729" s="37"/>
      <c r="X729" s="37"/>
      <c r="Y729" s="37"/>
      <c r="Z729" s="37"/>
    </row>
    <row r="730" spans="1:26" ht="13" x14ac:dyDescent="0.15">
      <c r="A730" s="37"/>
      <c r="B730" s="37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  <c r="Q730" s="37"/>
      <c r="R730" s="37"/>
      <c r="S730" s="37"/>
      <c r="T730" s="37"/>
      <c r="U730" s="37"/>
      <c r="V730" s="37"/>
      <c r="W730" s="37"/>
      <c r="X730" s="37"/>
      <c r="Y730" s="37"/>
      <c r="Z730" s="37"/>
    </row>
    <row r="731" spans="1:26" ht="13" x14ac:dyDescent="0.15">
      <c r="A731" s="37"/>
      <c r="B731" s="37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  <c r="Q731" s="37"/>
      <c r="R731" s="37"/>
      <c r="S731" s="37"/>
      <c r="T731" s="37"/>
      <c r="U731" s="37"/>
      <c r="V731" s="37"/>
      <c r="W731" s="37"/>
      <c r="X731" s="37"/>
      <c r="Y731" s="37"/>
      <c r="Z731" s="37"/>
    </row>
    <row r="732" spans="1:26" ht="13" x14ac:dyDescent="0.15">
      <c r="A732" s="37"/>
      <c r="B732" s="37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  <c r="Q732" s="37"/>
      <c r="R732" s="37"/>
      <c r="S732" s="37"/>
      <c r="T732" s="37"/>
      <c r="U732" s="37"/>
      <c r="V732" s="37"/>
      <c r="W732" s="37"/>
      <c r="X732" s="37"/>
      <c r="Y732" s="37"/>
      <c r="Z732" s="37"/>
    </row>
    <row r="733" spans="1:26" ht="13" x14ac:dyDescent="0.15">
      <c r="A733" s="37"/>
      <c r="B733" s="37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  <c r="Q733" s="37"/>
      <c r="R733" s="37"/>
      <c r="S733" s="37"/>
      <c r="T733" s="37"/>
      <c r="U733" s="37"/>
      <c r="V733" s="37"/>
      <c r="W733" s="37"/>
      <c r="X733" s="37"/>
      <c r="Y733" s="37"/>
      <c r="Z733" s="37"/>
    </row>
    <row r="734" spans="1:26" ht="13" x14ac:dyDescent="0.15">
      <c r="A734" s="37"/>
      <c r="B734" s="37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  <c r="Q734" s="37"/>
      <c r="R734" s="37"/>
      <c r="S734" s="37"/>
      <c r="T734" s="37"/>
      <c r="U734" s="37"/>
      <c r="V734" s="37"/>
      <c r="W734" s="37"/>
      <c r="X734" s="37"/>
      <c r="Y734" s="37"/>
      <c r="Z734" s="37"/>
    </row>
    <row r="735" spans="1:26" ht="13" x14ac:dyDescent="0.15">
      <c r="A735" s="37"/>
      <c r="B735" s="37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  <c r="Q735" s="37"/>
      <c r="R735" s="37"/>
      <c r="S735" s="37"/>
      <c r="T735" s="37"/>
      <c r="U735" s="37"/>
      <c r="V735" s="37"/>
      <c r="W735" s="37"/>
      <c r="X735" s="37"/>
      <c r="Y735" s="37"/>
      <c r="Z735" s="37"/>
    </row>
    <row r="736" spans="1:26" ht="13" x14ac:dyDescent="0.15">
      <c r="A736" s="37"/>
      <c r="B736" s="37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  <c r="Q736" s="37"/>
      <c r="R736" s="37"/>
      <c r="S736" s="37"/>
      <c r="T736" s="37"/>
      <c r="U736" s="37"/>
      <c r="V736" s="37"/>
      <c r="W736" s="37"/>
      <c r="X736" s="37"/>
      <c r="Y736" s="37"/>
      <c r="Z736" s="37"/>
    </row>
    <row r="737" spans="1:26" ht="13" x14ac:dyDescent="0.15">
      <c r="A737" s="37"/>
      <c r="B737" s="37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  <c r="Q737" s="37"/>
      <c r="R737" s="37"/>
      <c r="S737" s="37"/>
      <c r="T737" s="37"/>
      <c r="U737" s="37"/>
      <c r="V737" s="37"/>
      <c r="W737" s="37"/>
      <c r="X737" s="37"/>
      <c r="Y737" s="37"/>
      <c r="Z737" s="37"/>
    </row>
    <row r="738" spans="1:26" ht="13" x14ac:dyDescent="0.15">
      <c r="A738" s="37"/>
      <c r="B738" s="37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  <c r="Q738" s="37"/>
      <c r="R738" s="37"/>
      <c r="S738" s="37"/>
      <c r="T738" s="37"/>
      <c r="U738" s="37"/>
      <c r="V738" s="37"/>
      <c r="W738" s="37"/>
      <c r="X738" s="37"/>
      <c r="Y738" s="37"/>
      <c r="Z738" s="37"/>
    </row>
    <row r="739" spans="1:26" ht="13" x14ac:dyDescent="0.15">
      <c r="A739" s="37"/>
      <c r="B739" s="37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  <c r="Q739" s="37"/>
      <c r="R739" s="37"/>
      <c r="S739" s="37"/>
      <c r="T739" s="37"/>
      <c r="U739" s="37"/>
      <c r="V739" s="37"/>
      <c r="W739" s="37"/>
      <c r="X739" s="37"/>
      <c r="Y739" s="37"/>
      <c r="Z739" s="37"/>
    </row>
    <row r="740" spans="1:26" ht="13" x14ac:dyDescent="0.15">
      <c r="A740" s="37"/>
      <c r="B740" s="37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</row>
    <row r="741" spans="1:26" ht="13" x14ac:dyDescent="0.15">
      <c r="A741" s="37"/>
      <c r="B741" s="37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  <c r="Q741" s="37"/>
      <c r="R741" s="37"/>
      <c r="S741" s="37"/>
      <c r="T741" s="37"/>
      <c r="U741" s="37"/>
      <c r="V741" s="37"/>
      <c r="W741" s="37"/>
      <c r="X741" s="37"/>
      <c r="Y741" s="37"/>
      <c r="Z741" s="37"/>
    </row>
    <row r="742" spans="1:26" ht="13" x14ac:dyDescent="0.15">
      <c r="A742" s="37"/>
      <c r="B742" s="37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  <c r="Q742" s="37"/>
      <c r="R742" s="37"/>
      <c r="S742" s="37"/>
      <c r="T742" s="37"/>
      <c r="U742" s="37"/>
      <c r="V742" s="37"/>
      <c r="W742" s="37"/>
      <c r="X742" s="37"/>
      <c r="Y742" s="37"/>
      <c r="Z742" s="37"/>
    </row>
    <row r="743" spans="1:26" ht="13" x14ac:dyDescent="0.15">
      <c r="A743" s="37"/>
      <c r="B743" s="37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  <c r="Q743" s="37"/>
      <c r="R743" s="37"/>
      <c r="S743" s="37"/>
      <c r="T743" s="37"/>
      <c r="U743" s="37"/>
      <c r="V743" s="37"/>
      <c r="W743" s="37"/>
      <c r="X743" s="37"/>
      <c r="Y743" s="37"/>
      <c r="Z743" s="37"/>
    </row>
    <row r="744" spans="1:26" ht="13" x14ac:dyDescent="0.15">
      <c r="A744" s="37"/>
      <c r="B744" s="37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  <c r="Q744" s="37"/>
      <c r="R744" s="37"/>
      <c r="S744" s="37"/>
      <c r="T744" s="37"/>
      <c r="U744" s="37"/>
      <c r="V744" s="37"/>
      <c r="W744" s="37"/>
      <c r="X744" s="37"/>
      <c r="Y744" s="37"/>
      <c r="Z744" s="37"/>
    </row>
    <row r="745" spans="1:26" ht="13" x14ac:dyDescent="0.15">
      <c r="A745" s="37"/>
      <c r="B745" s="37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  <c r="Q745" s="37"/>
      <c r="R745" s="37"/>
      <c r="S745" s="37"/>
      <c r="T745" s="37"/>
      <c r="U745" s="37"/>
      <c r="V745" s="37"/>
      <c r="W745" s="37"/>
      <c r="X745" s="37"/>
      <c r="Y745" s="37"/>
      <c r="Z745" s="37"/>
    </row>
    <row r="746" spans="1:26" ht="13" x14ac:dyDescent="0.15">
      <c r="A746" s="37"/>
      <c r="B746" s="37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  <c r="Q746" s="37"/>
      <c r="R746" s="37"/>
      <c r="S746" s="37"/>
      <c r="T746" s="37"/>
      <c r="U746" s="37"/>
      <c r="V746" s="37"/>
      <c r="W746" s="37"/>
      <c r="X746" s="37"/>
      <c r="Y746" s="37"/>
      <c r="Z746" s="37"/>
    </row>
    <row r="747" spans="1:26" ht="13" x14ac:dyDescent="0.15">
      <c r="A747" s="37"/>
      <c r="B747" s="37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37"/>
      <c r="S747" s="37"/>
      <c r="T747" s="37"/>
      <c r="U747" s="37"/>
      <c r="V747" s="37"/>
      <c r="W747" s="37"/>
      <c r="X747" s="37"/>
      <c r="Y747" s="37"/>
      <c r="Z747" s="37"/>
    </row>
    <row r="748" spans="1:26" ht="13" x14ac:dyDescent="0.15">
      <c r="A748" s="37"/>
      <c r="B748" s="37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  <c r="Q748" s="37"/>
      <c r="R748" s="37"/>
      <c r="S748" s="37"/>
      <c r="T748" s="37"/>
      <c r="U748" s="37"/>
      <c r="V748" s="37"/>
      <c r="W748" s="37"/>
      <c r="X748" s="37"/>
      <c r="Y748" s="37"/>
      <c r="Z748" s="37"/>
    </row>
    <row r="749" spans="1:26" ht="13" x14ac:dyDescent="0.15">
      <c r="A749" s="37"/>
      <c r="B749" s="37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  <c r="Q749" s="37"/>
      <c r="R749" s="37"/>
      <c r="S749" s="37"/>
      <c r="T749" s="37"/>
      <c r="U749" s="37"/>
      <c r="V749" s="37"/>
      <c r="W749" s="37"/>
      <c r="X749" s="37"/>
      <c r="Y749" s="37"/>
      <c r="Z749" s="37"/>
    </row>
    <row r="750" spans="1:26" ht="13" x14ac:dyDescent="0.15">
      <c r="A750" s="37"/>
      <c r="B750" s="37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  <c r="Q750" s="37"/>
      <c r="R750" s="37"/>
      <c r="S750" s="37"/>
      <c r="T750" s="37"/>
      <c r="U750" s="37"/>
      <c r="V750" s="37"/>
      <c r="W750" s="37"/>
      <c r="X750" s="37"/>
      <c r="Y750" s="37"/>
      <c r="Z750" s="37"/>
    </row>
    <row r="751" spans="1:26" ht="13" x14ac:dyDescent="0.15">
      <c r="A751" s="37"/>
      <c r="B751" s="37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  <c r="Q751" s="37"/>
      <c r="R751" s="37"/>
      <c r="S751" s="37"/>
      <c r="T751" s="37"/>
      <c r="U751" s="37"/>
      <c r="V751" s="37"/>
      <c r="W751" s="37"/>
      <c r="X751" s="37"/>
      <c r="Y751" s="37"/>
      <c r="Z751" s="37"/>
    </row>
    <row r="752" spans="1:26" ht="13" x14ac:dyDescent="0.15">
      <c r="A752" s="37"/>
      <c r="B752" s="37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  <c r="Q752" s="37"/>
      <c r="R752" s="37"/>
      <c r="S752" s="37"/>
      <c r="T752" s="37"/>
      <c r="U752" s="37"/>
      <c r="V752" s="37"/>
      <c r="W752" s="37"/>
      <c r="X752" s="37"/>
      <c r="Y752" s="37"/>
      <c r="Z752" s="37"/>
    </row>
    <row r="753" spans="1:26" ht="13" x14ac:dyDescent="0.15">
      <c r="A753" s="37"/>
      <c r="B753" s="37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  <c r="Q753" s="37"/>
      <c r="R753" s="37"/>
      <c r="S753" s="37"/>
      <c r="T753" s="37"/>
      <c r="U753" s="37"/>
      <c r="V753" s="37"/>
      <c r="W753" s="37"/>
      <c r="X753" s="37"/>
      <c r="Y753" s="37"/>
      <c r="Z753" s="37"/>
    </row>
    <row r="754" spans="1:26" ht="13" x14ac:dyDescent="0.15">
      <c r="A754" s="37"/>
      <c r="B754" s="37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  <c r="Q754" s="37"/>
      <c r="R754" s="37"/>
      <c r="S754" s="37"/>
      <c r="T754" s="37"/>
      <c r="U754" s="37"/>
      <c r="V754" s="37"/>
      <c r="W754" s="37"/>
      <c r="X754" s="37"/>
      <c r="Y754" s="37"/>
      <c r="Z754" s="37"/>
    </row>
    <row r="755" spans="1:26" ht="13" x14ac:dyDescent="0.15">
      <c r="A755" s="37"/>
      <c r="B755" s="37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  <c r="Q755" s="37"/>
      <c r="R755" s="37"/>
      <c r="S755" s="37"/>
      <c r="T755" s="37"/>
      <c r="U755" s="37"/>
      <c r="V755" s="37"/>
      <c r="W755" s="37"/>
      <c r="X755" s="37"/>
      <c r="Y755" s="37"/>
      <c r="Z755" s="37"/>
    </row>
    <row r="756" spans="1:26" ht="13" x14ac:dyDescent="0.15">
      <c r="A756" s="37"/>
      <c r="B756" s="37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  <c r="Q756" s="37"/>
      <c r="R756" s="37"/>
      <c r="S756" s="37"/>
      <c r="T756" s="37"/>
      <c r="U756" s="37"/>
      <c r="V756" s="37"/>
      <c r="W756" s="37"/>
      <c r="X756" s="37"/>
      <c r="Y756" s="37"/>
      <c r="Z756" s="37"/>
    </row>
    <row r="757" spans="1:26" ht="13" x14ac:dyDescent="0.15">
      <c r="A757" s="37"/>
      <c r="B757" s="37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  <c r="Q757" s="37"/>
      <c r="R757" s="37"/>
      <c r="S757" s="37"/>
      <c r="T757" s="37"/>
      <c r="U757" s="37"/>
      <c r="V757" s="37"/>
      <c r="W757" s="37"/>
      <c r="X757" s="37"/>
      <c r="Y757" s="37"/>
      <c r="Z757" s="37"/>
    </row>
    <row r="758" spans="1:26" ht="13" x14ac:dyDescent="0.15">
      <c r="A758" s="37"/>
      <c r="B758" s="37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  <c r="Q758" s="37"/>
      <c r="R758" s="37"/>
      <c r="S758" s="37"/>
      <c r="T758" s="37"/>
      <c r="U758" s="37"/>
      <c r="V758" s="37"/>
      <c r="W758" s="37"/>
      <c r="X758" s="37"/>
      <c r="Y758" s="37"/>
      <c r="Z758" s="37"/>
    </row>
    <row r="759" spans="1:26" ht="13" x14ac:dyDescent="0.15">
      <c r="A759" s="37"/>
      <c r="B759" s="37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  <c r="Q759" s="37"/>
      <c r="R759" s="37"/>
      <c r="S759" s="37"/>
      <c r="T759" s="37"/>
      <c r="U759" s="37"/>
      <c r="V759" s="37"/>
      <c r="W759" s="37"/>
      <c r="X759" s="37"/>
      <c r="Y759" s="37"/>
      <c r="Z759" s="37"/>
    </row>
    <row r="760" spans="1:26" ht="13" x14ac:dyDescent="0.15">
      <c r="A760" s="37"/>
      <c r="B760" s="37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  <c r="Q760" s="37"/>
      <c r="R760" s="37"/>
      <c r="S760" s="37"/>
      <c r="T760" s="37"/>
      <c r="U760" s="37"/>
      <c r="V760" s="37"/>
      <c r="W760" s="37"/>
      <c r="X760" s="37"/>
      <c r="Y760" s="37"/>
      <c r="Z760" s="37"/>
    </row>
    <row r="761" spans="1:26" ht="13" x14ac:dyDescent="0.15">
      <c r="A761" s="37"/>
      <c r="B761" s="37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  <c r="Q761" s="37"/>
      <c r="R761" s="37"/>
      <c r="S761" s="37"/>
      <c r="T761" s="37"/>
      <c r="U761" s="37"/>
      <c r="V761" s="37"/>
      <c r="W761" s="37"/>
      <c r="X761" s="37"/>
      <c r="Y761" s="37"/>
      <c r="Z761" s="37"/>
    </row>
    <row r="762" spans="1:26" ht="13" x14ac:dyDescent="0.15">
      <c r="A762" s="37"/>
      <c r="B762" s="37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  <c r="Q762" s="37"/>
      <c r="R762" s="37"/>
      <c r="S762" s="37"/>
      <c r="T762" s="37"/>
      <c r="U762" s="37"/>
      <c r="V762" s="37"/>
      <c r="W762" s="37"/>
      <c r="X762" s="37"/>
      <c r="Y762" s="37"/>
      <c r="Z762" s="37"/>
    </row>
    <row r="763" spans="1:26" ht="13" x14ac:dyDescent="0.15">
      <c r="A763" s="37"/>
      <c r="B763" s="37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  <c r="Q763" s="37"/>
      <c r="R763" s="37"/>
      <c r="S763" s="37"/>
      <c r="T763" s="37"/>
      <c r="U763" s="37"/>
      <c r="V763" s="37"/>
      <c r="W763" s="37"/>
      <c r="X763" s="37"/>
      <c r="Y763" s="37"/>
      <c r="Z763" s="37"/>
    </row>
    <row r="764" spans="1:26" ht="13" x14ac:dyDescent="0.15">
      <c r="A764" s="37"/>
      <c r="B764" s="37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  <c r="Q764" s="37"/>
      <c r="R764" s="37"/>
      <c r="S764" s="37"/>
      <c r="T764" s="37"/>
      <c r="U764" s="37"/>
      <c r="V764" s="37"/>
      <c r="W764" s="37"/>
      <c r="X764" s="37"/>
      <c r="Y764" s="37"/>
      <c r="Z764" s="37"/>
    </row>
    <row r="765" spans="1:26" ht="13" x14ac:dyDescent="0.15">
      <c r="A765" s="37"/>
      <c r="B765" s="37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  <c r="Q765" s="37"/>
      <c r="R765" s="37"/>
      <c r="S765" s="37"/>
      <c r="T765" s="37"/>
      <c r="U765" s="37"/>
      <c r="V765" s="37"/>
      <c r="W765" s="37"/>
      <c r="X765" s="37"/>
      <c r="Y765" s="37"/>
      <c r="Z765" s="37"/>
    </row>
    <row r="766" spans="1:26" ht="13" x14ac:dyDescent="0.15">
      <c r="A766" s="37"/>
      <c r="B766" s="37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  <c r="Q766" s="37"/>
      <c r="R766" s="37"/>
      <c r="S766" s="37"/>
      <c r="T766" s="37"/>
      <c r="U766" s="37"/>
      <c r="V766" s="37"/>
      <c r="W766" s="37"/>
      <c r="X766" s="37"/>
      <c r="Y766" s="37"/>
      <c r="Z766" s="37"/>
    </row>
    <row r="767" spans="1:26" ht="13" x14ac:dyDescent="0.15">
      <c r="A767" s="37"/>
      <c r="B767" s="37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  <c r="Q767" s="37"/>
      <c r="R767" s="37"/>
      <c r="S767" s="37"/>
      <c r="T767" s="37"/>
      <c r="U767" s="37"/>
      <c r="V767" s="37"/>
      <c r="W767" s="37"/>
      <c r="X767" s="37"/>
      <c r="Y767" s="37"/>
      <c r="Z767" s="37"/>
    </row>
    <row r="768" spans="1:26" ht="13" x14ac:dyDescent="0.15">
      <c r="A768" s="37"/>
      <c r="B768" s="37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  <c r="Q768" s="37"/>
      <c r="R768" s="37"/>
      <c r="S768" s="37"/>
      <c r="T768" s="37"/>
      <c r="U768" s="37"/>
      <c r="V768" s="37"/>
      <c r="W768" s="37"/>
      <c r="X768" s="37"/>
      <c r="Y768" s="37"/>
      <c r="Z768" s="37"/>
    </row>
    <row r="769" spans="1:26" ht="13" x14ac:dyDescent="0.15">
      <c r="A769" s="37"/>
      <c r="B769" s="37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  <c r="Q769" s="37"/>
      <c r="R769" s="37"/>
      <c r="S769" s="37"/>
      <c r="T769" s="37"/>
      <c r="U769" s="37"/>
      <c r="V769" s="37"/>
      <c r="W769" s="37"/>
      <c r="X769" s="37"/>
      <c r="Y769" s="37"/>
      <c r="Z769" s="37"/>
    </row>
    <row r="770" spans="1:26" ht="13" x14ac:dyDescent="0.15">
      <c r="A770" s="37"/>
      <c r="B770" s="37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  <c r="Q770" s="37"/>
      <c r="R770" s="37"/>
      <c r="S770" s="37"/>
      <c r="T770" s="37"/>
      <c r="U770" s="37"/>
      <c r="V770" s="37"/>
      <c r="W770" s="37"/>
      <c r="X770" s="37"/>
      <c r="Y770" s="37"/>
      <c r="Z770" s="37"/>
    </row>
    <row r="771" spans="1:26" ht="13" x14ac:dyDescent="0.15">
      <c r="A771" s="37"/>
      <c r="B771" s="37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  <c r="Q771" s="37"/>
      <c r="R771" s="37"/>
      <c r="S771" s="37"/>
      <c r="T771" s="37"/>
      <c r="U771" s="37"/>
      <c r="V771" s="37"/>
      <c r="W771" s="37"/>
      <c r="X771" s="37"/>
      <c r="Y771" s="37"/>
      <c r="Z771" s="37"/>
    </row>
    <row r="772" spans="1:26" ht="13" x14ac:dyDescent="0.15">
      <c r="A772" s="37"/>
      <c r="B772" s="37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  <c r="Q772" s="37"/>
      <c r="R772" s="37"/>
      <c r="S772" s="37"/>
      <c r="T772" s="37"/>
      <c r="U772" s="37"/>
      <c r="V772" s="37"/>
      <c r="W772" s="37"/>
      <c r="X772" s="37"/>
      <c r="Y772" s="37"/>
      <c r="Z772" s="37"/>
    </row>
    <row r="773" spans="1:26" ht="13" x14ac:dyDescent="0.15">
      <c r="A773" s="37"/>
      <c r="B773" s="37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  <c r="Q773" s="37"/>
      <c r="R773" s="37"/>
      <c r="S773" s="37"/>
      <c r="T773" s="37"/>
      <c r="U773" s="37"/>
      <c r="V773" s="37"/>
      <c r="W773" s="37"/>
      <c r="X773" s="37"/>
      <c r="Y773" s="37"/>
      <c r="Z773" s="37"/>
    </row>
    <row r="774" spans="1:26" ht="13" x14ac:dyDescent="0.15">
      <c r="A774" s="37"/>
      <c r="B774" s="37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  <c r="Q774" s="37"/>
      <c r="R774" s="37"/>
      <c r="S774" s="37"/>
      <c r="T774" s="37"/>
      <c r="U774" s="37"/>
      <c r="V774" s="37"/>
      <c r="W774" s="37"/>
      <c r="X774" s="37"/>
      <c r="Y774" s="37"/>
      <c r="Z774" s="37"/>
    </row>
    <row r="775" spans="1:26" ht="13" x14ac:dyDescent="0.15">
      <c r="A775" s="37"/>
      <c r="B775" s="37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  <c r="Q775" s="37"/>
      <c r="R775" s="37"/>
      <c r="S775" s="37"/>
      <c r="T775" s="37"/>
      <c r="U775" s="37"/>
      <c r="V775" s="37"/>
      <c r="W775" s="37"/>
      <c r="X775" s="37"/>
      <c r="Y775" s="37"/>
      <c r="Z775" s="37"/>
    </row>
    <row r="776" spans="1:26" ht="13" x14ac:dyDescent="0.15">
      <c r="A776" s="37"/>
      <c r="B776" s="37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  <c r="Q776" s="37"/>
      <c r="R776" s="37"/>
      <c r="S776" s="37"/>
      <c r="T776" s="37"/>
      <c r="U776" s="37"/>
      <c r="V776" s="37"/>
      <c r="W776" s="37"/>
      <c r="X776" s="37"/>
      <c r="Y776" s="37"/>
      <c r="Z776" s="37"/>
    </row>
    <row r="777" spans="1:26" ht="13" x14ac:dyDescent="0.15">
      <c r="A777" s="37"/>
      <c r="B777" s="37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</row>
    <row r="778" spans="1:26" ht="13" x14ac:dyDescent="0.15">
      <c r="A778" s="37"/>
      <c r="B778" s="37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  <c r="Q778" s="37"/>
      <c r="R778" s="37"/>
      <c r="S778" s="37"/>
      <c r="T778" s="37"/>
      <c r="U778" s="37"/>
      <c r="V778" s="37"/>
      <c r="W778" s="37"/>
      <c r="X778" s="37"/>
      <c r="Y778" s="37"/>
      <c r="Z778" s="37"/>
    </row>
    <row r="779" spans="1:26" ht="13" x14ac:dyDescent="0.15">
      <c r="A779" s="37"/>
      <c r="B779" s="37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  <c r="Q779" s="37"/>
      <c r="R779" s="37"/>
      <c r="S779" s="37"/>
      <c r="T779" s="37"/>
      <c r="U779" s="37"/>
      <c r="V779" s="37"/>
      <c r="W779" s="37"/>
      <c r="X779" s="37"/>
      <c r="Y779" s="37"/>
      <c r="Z779" s="37"/>
    </row>
    <row r="780" spans="1:26" ht="13" x14ac:dyDescent="0.15">
      <c r="A780" s="37"/>
      <c r="B780" s="37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  <c r="Q780" s="37"/>
      <c r="R780" s="37"/>
      <c r="S780" s="37"/>
      <c r="T780" s="37"/>
      <c r="U780" s="37"/>
      <c r="V780" s="37"/>
      <c r="W780" s="37"/>
      <c r="X780" s="37"/>
      <c r="Y780" s="37"/>
      <c r="Z780" s="37"/>
    </row>
    <row r="781" spans="1:26" ht="13" x14ac:dyDescent="0.15">
      <c r="A781" s="37"/>
      <c r="B781" s="37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  <c r="Q781" s="37"/>
      <c r="R781" s="37"/>
      <c r="S781" s="37"/>
      <c r="T781" s="37"/>
      <c r="U781" s="37"/>
      <c r="V781" s="37"/>
      <c r="W781" s="37"/>
      <c r="X781" s="37"/>
      <c r="Y781" s="37"/>
      <c r="Z781" s="37"/>
    </row>
    <row r="782" spans="1:26" ht="13" x14ac:dyDescent="0.15">
      <c r="A782" s="37"/>
      <c r="B782" s="37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  <c r="Q782" s="37"/>
      <c r="R782" s="37"/>
      <c r="S782" s="37"/>
      <c r="T782" s="37"/>
      <c r="U782" s="37"/>
      <c r="V782" s="37"/>
      <c r="W782" s="37"/>
      <c r="X782" s="37"/>
      <c r="Y782" s="37"/>
      <c r="Z782" s="37"/>
    </row>
    <row r="783" spans="1:26" ht="13" x14ac:dyDescent="0.15">
      <c r="A783" s="37"/>
      <c r="B783" s="37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  <c r="Q783" s="37"/>
      <c r="R783" s="37"/>
      <c r="S783" s="37"/>
      <c r="T783" s="37"/>
      <c r="U783" s="37"/>
      <c r="V783" s="37"/>
      <c r="W783" s="37"/>
      <c r="X783" s="37"/>
      <c r="Y783" s="37"/>
      <c r="Z783" s="37"/>
    </row>
    <row r="784" spans="1:26" ht="13" x14ac:dyDescent="0.15">
      <c r="A784" s="37"/>
      <c r="B784" s="37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  <c r="Q784" s="37"/>
      <c r="R784" s="37"/>
      <c r="S784" s="37"/>
      <c r="T784" s="37"/>
      <c r="U784" s="37"/>
      <c r="V784" s="37"/>
      <c r="W784" s="37"/>
      <c r="X784" s="37"/>
      <c r="Y784" s="37"/>
      <c r="Z784" s="37"/>
    </row>
    <row r="785" spans="1:26" ht="13" x14ac:dyDescent="0.15">
      <c r="A785" s="37"/>
      <c r="B785" s="37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  <c r="Q785" s="37"/>
      <c r="R785" s="37"/>
      <c r="S785" s="37"/>
      <c r="T785" s="37"/>
      <c r="U785" s="37"/>
      <c r="V785" s="37"/>
      <c r="W785" s="37"/>
      <c r="X785" s="37"/>
      <c r="Y785" s="37"/>
      <c r="Z785" s="37"/>
    </row>
    <row r="786" spans="1:26" ht="13" x14ac:dyDescent="0.15">
      <c r="A786" s="37"/>
      <c r="B786" s="37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  <c r="Q786" s="37"/>
      <c r="R786" s="37"/>
      <c r="S786" s="37"/>
      <c r="T786" s="37"/>
      <c r="U786" s="37"/>
      <c r="V786" s="37"/>
      <c r="W786" s="37"/>
      <c r="X786" s="37"/>
      <c r="Y786" s="37"/>
      <c r="Z786" s="37"/>
    </row>
    <row r="787" spans="1:26" ht="13" x14ac:dyDescent="0.15">
      <c r="A787" s="37"/>
      <c r="B787" s="37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  <c r="Q787" s="37"/>
      <c r="R787" s="37"/>
      <c r="S787" s="37"/>
      <c r="T787" s="37"/>
      <c r="U787" s="37"/>
      <c r="V787" s="37"/>
      <c r="W787" s="37"/>
      <c r="X787" s="37"/>
      <c r="Y787" s="37"/>
      <c r="Z787" s="37"/>
    </row>
    <row r="788" spans="1:26" ht="13" x14ac:dyDescent="0.15">
      <c r="A788" s="37"/>
      <c r="B788" s="37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  <c r="Q788" s="37"/>
      <c r="R788" s="37"/>
      <c r="S788" s="37"/>
      <c r="T788" s="37"/>
      <c r="U788" s="37"/>
      <c r="V788" s="37"/>
      <c r="W788" s="37"/>
      <c r="X788" s="37"/>
      <c r="Y788" s="37"/>
      <c r="Z788" s="37"/>
    </row>
    <row r="789" spans="1:26" ht="13" x14ac:dyDescent="0.15">
      <c r="A789" s="37"/>
      <c r="B789" s="37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  <c r="Q789" s="37"/>
      <c r="R789" s="37"/>
      <c r="S789" s="37"/>
      <c r="T789" s="37"/>
      <c r="U789" s="37"/>
      <c r="V789" s="37"/>
      <c r="W789" s="37"/>
      <c r="X789" s="37"/>
      <c r="Y789" s="37"/>
      <c r="Z789" s="37"/>
    </row>
    <row r="790" spans="1:26" ht="13" x14ac:dyDescent="0.15">
      <c r="A790" s="37"/>
      <c r="B790" s="37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  <c r="Q790" s="37"/>
      <c r="R790" s="37"/>
      <c r="S790" s="37"/>
      <c r="T790" s="37"/>
      <c r="U790" s="37"/>
      <c r="V790" s="37"/>
      <c r="W790" s="37"/>
      <c r="X790" s="37"/>
      <c r="Y790" s="37"/>
      <c r="Z790" s="37"/>
    </row>
    <row r="791" spans="1:26" ht="13" x14ac:dyDescent="0.15">
      <c r="A791" s="37"/>
      <c r="B791" s="37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  <c r="Q791" s="37"/>
      <c r="R791" s="37"/>
      <c r="S791" s="37"/>
      <c r="T791" s="37"/>
      <c r="U791" s="37"/>
      <c r="V791" s="37"/>
      <c r="W791" s="37"/>
      <c r="X791" s="37"/>
      <c r="Y791" s="37"/>
      <c r="Z791" s="37"/>
    </row>
    <row r="792" spans="1:26" ht="13" x14ac:dyDescent="0.15">
      <c r="A792" s="37"/>
      <c r="B792" s="37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  <c r="Q792" s="37"/>
      <c r="R792" s="37"/>
      <c r="S792" s="37"/>
      <c r="T792" s="37"/>
      <c r="U792" s="37"/>
      <c r="V792" s="37"/>
      <c r="W792" s="37"/>
      <c r="X792" s="37"/>
      <c r="Y792" s="37"/>
      <c r="Z792" s="37"/>
    </row>
    <row r="793" spans="1:26" ht="13" x14ac:dyDescent="0.15">
      <c r="A793" s="37"/>
      <c r="B793" s="37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  <c r="Q793" s="37"/>
      <c r="R793" s="37"/>
      <c r="S793" s="37"/>
      <c r="T793" s="37"/>
      <c r="U793" s="37"/>
      <c r="V793" s="37"/>
      <c r="W793" s="37"/>
      <c r="X793" s="37"/>
      <c r="Y793" s="37"/>
      <c r="Z793" s="37"/>
    </row>
    <row r="794" spans="1:26" ht="13" x14ac:dyDescent="0.15">
      <c r="A794" s="37"/>
      <c r="B794" s="37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  <c r="Q794" s="37"/>
      <c r="R794" s="37"/>
      <c r="S794" s="37"/>
      <c r="T794" s="37"/>
      <c r="U794" s="37"/>
      <c r="V794" s="37"/>
      <c r="W794" s="37"/>
      <c r="X794" s="37"/>
      <c r="Y794" s="37"/>
      <c r="Z794" s="37"/>
    </row>
    <row r="795" spans="1:26" ht="13" x14ac:dyDescent="0.15">
      <c r="A795" s="37"/>
      <c r="B795" s="37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  <c r="Q795" s="37"/>
      <c r="R795" s="37"/>
      <c r="S795" s="37"/>
      <c r="T795" s="37"/>
      <c r="U795" s="37"/>
      <c r="V795" s="37"/>
      <c r="W795" s="37"/>
      <c r="X795" s="37"/>
      <c r="Y795" s="37"/>
      <c r="Z795" s="37"/>
    </row>
    <row r="796" spans="1:26" ht="13" x14ac:dyDescent="0.15">
      <c r="A796" s="37"/>
      <c r="B796" s="37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  <c r="Q796" s="37"/>
      <c r="R796" s="37"/>
      <c r="S796" s="37"/>
      <c r="T796" s="37"/>
      <c r="U796" s="37"/>
      <c r="V796" s="37"/>
      <c r="W796" s="37"/>
      <c r="X796" s="37"/>
      <c r="Y796" s="37"/>
      <c r="Z796" s="37"/>
    </row>
    <row r="797" spans="1:26" ht="13" x14ac:dyDescent="0.15">
      <c r="A797" s="37"/>
      <c r="B797" s="37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  <c r="Q797" s="37"/>
      <c r="R797" s="37"/>
      <c r="S797" s="37"/>
      <c r="T797" s="37"/>
      <c r="U797" s="37"/>
      <c r="V797" s="37"/>
      <c r="W797" s="37"/>
      <c r="X797" s="37"/>
      <c r="Y797" s="37"/>
      <c r="Z797" s="37"/>
    </row>
    <row r="798" spans="1:26" ht="13" x14ac:dyDescent="0.15">
      <c r="A798" s="37"/>
      <c r="B798" s="37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  <c r="Q798" s="37"/>
      <c r="R798" s="37"/>
      <c r="S798" s="37"/>
      <c r="T798" s="37"/>
      <c r="U798" s="37"/>
      <c r="V798" s="37"/>
      <c r="W798" s="37"/>
      <c r="X798" s="37"/>
      <c r="Y798" s="37"/>
      <c r="Z798" s="37"/>
    </row>
    <row r="799" spans="1:26" ht="13" x14ac:dyDescent="0.15">
      <c r="A799" s="37"/>
      <c r="B799" s="37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  <c r="Q799" s="37"/>
      <c r="R799" s="37"/>
      <c r="S799" s="37"/>
      <c r="T799" s="37"/>
      <c r="U799" s="37"/>
      <c r="V799" s="37"/>
      <c r="W799" s="37"/>
      <c r="X799" s="37"/>
      <c r="Y799" s="37"/>
      <c r="Z799" s="37"/>
    </row>
    <row r="800" spans="1:26" ht="13" x14ac:dyDescent="0.15">
      <c r="A800" s="37"/>
      <c r="B800" s="37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  <c r="Q800" s="37"/>
      <c r="R800" s="37"/>
      <c r="S800" s="37"/>
      <c r="T800" s="37"/>
      <c r="U800" s="37"/>
      <c r="V800" s="37"/>
      <c r="W800" s="37"/>
      <c r="X800" s="37"/>
      <c r="Y800" s="37"/>
      <c r="Z800" s="37"/>
    </row>
    <row r="801" spans="1:26" ht="13" x14ac:dyDescent="0.15">
      <c r="A801" s="37"/>
      <c r="B801" s="37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  <c r="Q801" s="37"/>
      <c r="R801" s="37"/>
      <c r="S801" s="37"/>
      <c r="T801" s="37"/>
      <c r="U801" s="37"/>
      <c r="V801" s="37"/>
      <c r="W801" s="37"/>
      <c r="X801" s="37"/>
      <c r="Y801" s="37"/>
      <c r="Z801" s="37"/>
    </row>
    <row r="802" spans="1:26" ht="13" x14ac:dyDescent="0.15">
      <c r="A802" s="37"/>
      <c r="B802" s="37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  <c r="Q802" s="37"/>
      <c r="R802" s="37"/>
      <c r="S802" s="37"/>
      <c r="T802" s="37"/>
      <c r="U802" s="37"/>
      <c r="V802" s="37"/>
      <c r="W802" s="37"/>
      <c r="X802" s="37"/>
      <c r="Y802" s="37"/>
      <c r="Z802" s="37"/>
    </row>
    <row r="803" spans="1:26" ht="13" x14ac:dyDescent="0.15">
      <c r="A803" s="37"/>
      <c r="B803" s="37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  <c r="Q803" s="37"/>
      <c r="R803" s="37"/>
      <c r="S803" s="37"/>
      <c r="T803" s="37"/>
      <c r="U803" s="37"/>
      <c r="V803" s="37"/>
      <c r="W803" s="37"/>
      <c r="X803" s="37"/>
      <c r="Y803" s="37"/>
      <c r="Z803" s="37"/>
    </row>
    <row r="804" spans="1:26" ht="13" x14ac:dyDescent="0.15">
      <c r="A804" s="37"/>
      <c r="B804" s="37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  <c r="Q804" s="37"/>
      <c r="R804" s="37"/>
      <c r="S804" s="37"/>
      <c r="T804" s="37"/>
      <c r="U804" s="37"/>
      <c r="V804" s="37"/>
      <c r="W804" s="37"/>
      <c r="X804" s="37"/>
      <c r="Y804" s="37"/>
      <c r="Z804" s="37"/>
    </row>
    <row r="805" spans="1:26" ht="13" x14ac:dyDescent="0.15">
      <c r="A805" s="37"/>
      <c r="B805" s="37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  <c r="Q805" s="37"/>
      <c r="R805" s="37"/>
      <c r="S805" s="37"/>
      <c r="T805" s="37"/>
      <c r="U805" s="37"/>
      <c r="V805" s="37"/>
      <c r="W805" s="37"/>
      <c r="X805" s="37"/>
      <c r="Y805" s="37"/>
      <c r="Z805" s="37"/>
    </row>
    <row r="806" spans="1:26" ht="13" x14ac:dyDescent="0.15">
      <c r="A806" s="37"/>
      <c r="B806" s="37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  <c r="Q806" s="37"/>
      <c r="R806" s="37"/>
      <c r="S806" s="37"/>
      <c r="T806" s="37"/>
      <c r="U806" s="37"/>
      <c r="V806" s="37"/>
      <c r="W806" s="37"/>
      <c r="X806" s="37"/>
      <c r="Y806" s="37"/>
      <c r="Z806" s="37"/>
    </row>
    <row r="807" spans="1:26" ht="13" x14ac:dyDescent="0.15">
      <c r="A807" s="37"/>
      <c r="B807" s="37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  <c r="Q807" s="37"/>
      <c r="R807" s="37"/>
      <c r="S807" s="37"/>
      <c r="T807" s="37"/>
      <c r="U807" s="37"/>
      <c r="V807" s="37"/>
      <c r="W807" s="37"/>
      <c r="X807" s="37"/>
      <c r="Y807" s="37"/>
      <c r="Z807" s="37"/>
    </row>
    <row r="808" spans="1:26" ht="13" x14ac:dyDescent="0.15">
      <c r="A808" s="37"/>
      <c r="B808" s="37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  <c r="Q808" s="37"/>
      <c r="R808" s="37"/>
      <c r="S808" s="37"/>
      <c r="T808" s="37"/>
      <c r="U808" s="37"/>
      <c r="V808" s="37"/>
      <c r="W808" s="37"/>
      <c r="X808" s="37"/>
      <c r="Y808" s="37"/>
      <c r="Z808" s="37"/>
    </row>
    <row r="809" spans="1:26" ht="13" x14ac:dyDescent="0.15">
      <c r="A809" s="37"/>
      <c r="B809" s="37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  <c r="Q809" s="37"/>
      <c r="R809" s="37"/>
      <c r="S809" s="37"/>
      <c r="T809" s="37"/>
      <c r="U809" s="37"/>
      <c r="V809" s="37"/>
      <c r="W809" s="37"/>
      <c r="X809" s="37"/>
      <c r="Y809" s="37"/>
      <c r="Z809" s="37"/>
    </row>
    <row r="810" spans="1:26" ht="13" x14ac:dyDescent="0.15">
      <c r="A810" s="37"/>
      <c r="B810" s="37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  <c r="Q810" s="37"/>
      <c r="R810" s="37"/>
      <c r="S810" s="37"/>
      <c r="T810" s="37"/>
      <c r="U810" s="37"/>
      <c r="V810" s="37"/>
      <c r="W810" s="37"/>
      <c r="X810" s="37"/>
      <c r="Y810" s="37"/>
      <c r="Z810" s="37"/>
    </row>
    <row r="811" spans="1:26" ht="13" x14ac:dyDescent="0.15">
      <c r="A811" s="37"/>
      <c r="B811" s="37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  <c r="Q811" s="37"/>
      <c r="R811" s="37"/>
      <c r="S811" s="37"/>
      <c r="T811" s="37"/>
      <c r="U811" s="37"/>
      <c r="V811" s="37"/>
      <c r="W811" s="37"/>
      <c r="X811" s="37"/>
      <c r="Y811" s="37"/>
      <c r="Z811" s="37"/>
    </row>
    <row r="812" spans="1:26" ht="13" x14ac:dyDescent="0.15">
      <c r="A812" s="37"/>
      <c r="B812" s="37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  <c r="Q812" s="37"/>
      <c r="R812" s="37"/>
      <c r="S812" s="37"/>
      <c r="T812" s="37"/>
      <c r="U812" s="37"/>
      <c r="V812" s="37"/>
      <c r="W812" s="37"/>
      <c r="X812" s="37"/>
      <c r="Y812" s="37"/>
      <c r="Z812" s="37"/>
    </row>
    <row r="813" spans="1:26" ht="13" x14ac:dyDescent="0.15">
      <c r="A813" s="37"/>
      <c r="B813" s="37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  <c r="Q813" s="37"/>
      <c r="R813" s="37"/>
      <c r="S813" s="37"/>
      <c r="T813" s="37"/>
      <c r="U813" s="37"/>
      <c r="V813" s="37"/>
      <c r="W813" s="37"/>
      <c r="X813" s="37"/>
      <c r="Y813" s="37"/>
      <c r="Z813" s="37"/>
    </row>
    <row r="814" spans="1:26" ht="13" x14ac:dyDescent="0.15">
      <c r="A814" s="37"/>
      <c r="B814" s="37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  <c r="Q814" s="37"/>
      <c r="R814" s="37"/>
      <c r="S814" s="37"/>
      <c r="T814" s="37"/>
      <c r="U814" s="37"/>
      <c r="V814" s="37"/>
      <c r="W814" s="37"/>
      <c r="X814" s="37"/>
      <c r="Y814" s="37"/>
      <c r="Z814" s="37"/>
    </row>
    <row r="815" spans="1:26" ht="13" x14ac:dyDescent="0.15">
      <c r="A815" s="37"/>
      <c r="B815" s="37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  <c r="Q815" s="37"/>
      <c r="R815" s="37"/>
      <c r="S815" s="37"/>
      <c r="T815" s="37"/>
      <c r="U815" s="37"/>
      <c r="V815" s="37"/>
      <c r="W815" s="37"/>
      <c r="X815" s="37"/>
      <c r="Y815" s="37"/>
      <c r="Z815" s="37"/>
    </row>
    <row r="816" spans="1:26" ht="13" x14ac:dyDescent="0.15">
      <c r="A816" s="37"/>
      <c r="B816" s="37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  <c r="Q816" s="37"/>
      <c r="R816" s="37"/>
      <c r="S816" s="37"/>
      <c r="T816" s="37"/>
      <c r="U816" s="37"/>
      <c r="V816" s="37"/>
      <c r="W816" s="37"/>
      <c r="X816" s="37"/>
      <c r="Y816" s="37"/>
      <c r="Z816" s="37"/>
    </row>
    <row r="817" spans="1:26" ht="13" x14ac:dyDescent="0.15">
      <c r="A817" s="37"/>
      <c r="B817" s="37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  <c r="Q817" s="37"/>
      <c r="R817" s="37"/>
      <c r="S817" s="37"/>
      <c r="T817" s="37"/>
      <c r="U817" s="37"/>
      <c r="V817" s="37"/>
      <c r="W817" s="37"/>
      <c r="X817" s="37"/>
      <c r="Y817" s="37"/>
      <c r="Z817" s="37"/>
    </row>
    <row r="818" spans="1:26" ht="13" x14ac:dyDescent="0.15">
      <c r="A818" s="37"/>
      <c r="B818" s="37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  <c r="Q818" s="37"/>
      <c r="R818" s="37"/>
      <c r="S818" s="37"/>
      <c r="T818" s="37"/>
      <c r="U818" s="37"/>
      <c r="V818" s="37"/>
      <c r="W818" s="37"/>
      <c r="X818" s="37"/>
      <c r="Y818" s="37"/>
      <c r="Z818" s="37"/>
    </row>
    <row r="819" spans="1:26" ht="13" x14ac:dyDescent="0.15">
      <c r="A819" s="37"/>
      <c r="B819" s="37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  <c r="Q819" s="37"/>
      <c r="R819" s="37"/>
      <c r="S819" s="37"/>
      <c r="T819" s="37"/>
      <c r="U819" s="37"/>
      <c r="V819" s="37"/>
      <c r="W819" s="37"/>
      <c r="X819" s="37"/>
      <c r="Y819" s="37"/>
      <c r="Z819" s="37"/>
    </row>
    <row r="820" spans="1:26" ht="13" x14ac:dyDescent="0.15">
      <c r="A820" s="37"/>
      <c r="B820" s="37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  <c r="Q820" s="37"/>
      <c r="R820" s="37"/>
      <c r="S820" s="37"/>
      <c r="T820" s="37"/>
      <c r="U820" s="37"/>
      <c r="V820" s="37"/>
      <c r="W820" s="37"/>
      <c r="X820" s="37"/>
      <c r="Y820" s="37"/>
      <c r="Z820" s="37"/>
    </row>
    <row r="821" spans="1:26" ht="13" x14ac:dyDescent="0.15">
      <c r="A821" s="37"/>
      <c r="B821" s="37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  <c r="Q821" s="37"/>
      <c r="R821" s="37"/>
      <c r="S821" s="37"/>
      <c r="T821" s="37"/>
      <c r="U821" s="37"/>
      <c r="V821" s="37"/>
      <c r="W821" s="37"/>
      <c r="X821" s="37"/>
      <c r="Y821" s="37"/>
      <c r="Z821" s="37"/>
    </row>
    <row r="822" spans="1:26" ht="13" x14ac:dyDescent="0.15">
      <c r="A822" s="37"/>
      <c r="B822" s="37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  <c r="Q822" s="37"/>
      <c r="R822" s="37"/>
      <c r="S822" s="37"/>
      <c r="T822" s="37"/>
      <c r="U822" s="37"/>
      <c r="V822" s="37"/>
      <c r="W822" s="37"/>
      <c r="X822" s="37"/>
      <c r="Y822" s="37"/>
      <c r="Z822" s="37"/>
    </row>
    <row r="823" spans="1:26" ht="13" x14ac:dyDescent="0.15">
      <c r="A823" s="37"/>
      <c r="B823" s="37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  <c r="Q823" s="37"/>
      <c r="R823" s="37"/>
      <c r="S823" s="37"/>
      <c r="T823" s="37"/>
      <c r="U823" s="37"/>
      <c r="V823" s="37"/>
      <c r="W823" s="37"/>
      <c r="X823" s="37"/>
      <c r="Y823" s="37"/>
      <c r="Z823" s="37"/>
    </row>
    <row r="824" spans="1:26" ht="13" x14ac:dyDescent="0.15">
      <c r="A824" s="37"/>
      <c r="B824" s="37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  <c r="Q824" s="37"/>
      <c r="R824" s="37"/>
      <c r="S824" s="37"/>
      <c r="T824" s="37"/>
      <c r="U824" s="37"/>
      <c r="V824" s="37"/>
      <c r="W824" s="37"/>
      <c r="X824" s="37"/>
      <c r="Y824" s="37"/>
      <c r="Z824" s="37"/>
    </row>
    <row r="825" spans="1:26" ht="13" x14ac:dyDescent="0.15">
      <c r="A825" s="37"/>
      <c r="B825" s="37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  <c r="Q825" s="37"/>
      <c r="R825" s="37"/>
      <c r="S825" s="37"/>
      <c r="T825" s="37"/>
      <c r="U825" s="37"/>
      <c r="V825" s="37"/>
      <c r="W825" s="37"/>
      <c r="X825" s="37"/>
      <c r="Y825" s="37"/>
      <c r="Z825" s="37"/>
    </row>
    <row r="826" spans="1:26" ht="13" x14ac:dyDescent="0.15">
      <c r="A826" s="37"/>
      <c r="B826" s="37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  <c r="Q826" s="37"/>
      <c r="R826" s="37"/>
      <c r="S826" s="37"/>
      <c r="T826" s="37"/>
      <c r="U826" s="37"/>
      <c r="V826" s="37"/>
      <c r="W826" s="37"/>
      <c r="X826" s="37"/>
      <c r="Y826" s="37"/>
      <c r="Z826" s="37"/>
    </row>
    <row r="827" spans="1:26" ht="13" x14ac:dyDescent="0.15">
      <c r="A827" s="37"/>
      <c r="B827" s="37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  <c r="Q827" s="37"/>
      <c r="R827" s="37"/>
      <c r="S827" s="37"/>
      <c r="T827" s="37"/>
      <c r="U827" s="37"/>
      <c r="V827" s="37"/>
      <c r="W827" s="37"/>
      <c r="X827" s="37"/>
      <c r="Y827" s="37"/>
      <c r="Z827" s="37"/>
    </row>
    <row r="828" spans="1:26" ht="13" x14ac:dyDescent="0.15">
      <c r="A828" s="37"/>
      <c r="B828" s="37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  <c r="Q828" s="37"/>
      <c r="R828" s="37"/>
      <c r="S828" s="37"/>
      <c r="T828" s="37"/>
      <c r="U828" s="37"/>
      <c r="V828" s="37"/>
      <c r="W828" s="37"/>
      <c r="X828" s="37"/>
      <c r="Y828" s="37"/>
      <c r="Z828" s="37"/>
    </row>
    <row r="829" spans="1:26" ht="13" x14ac:dyDescent="0.15">
      <c r="A829" s="37"/>
      <c r="B829" s="37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  <c r="Q829" s="37"/>
      <c r="R829" s="37"/>
      <c r="S829" s="37"/>
      <c r="T829" s="37"/>
      <c r="U829" s="37"/>
      <c r="V829" s="37"/>
      <c r="W829" s="37"/>
      <c r="X829" s="37"/>
      <c r="Y829" s="37"/>
      <c r="Z829" s="37"/>
    </row>
    <row r="830" spans="1:26" ht="13" x14ac:dyDescent="0.15">
      <c r="A830" s="37"/>
      <c r="B830" s="37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  <c r="Q830" s="37"/>
      <c r="R830" s="37"/>
      <c r="S830" s="37"/>
      <c r="T830" s="37"/>
      <c r="U830" s="37"/>
      <c r="V830" s="37"/>
      <c r="W830" s="37"/>
      <c r="X830" s="37"/>
      <c r="Y830" s="37"/>
      <c r="Z830" s="37"/>
    </row>
    <row r="831" spans="1:26" ht="13" x14ac:dyDescent="0.15">
      <c r="A831" s="37"/>
      <c r="B831" s="37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  <c r="Q831" s="37"/>
      <c r="R831" s="37"/>
      <c r="S831" s="37"/>
      <c r="T831" s="37"/>
      <c r="U831" s="37"/>
      <c r="V831" s="37"/>
      <c r="W831" s="37"/>
      <c r="X831" s="37"/>
      <c r="Y831" s="37"/>
      <c r="Z831" s="37"/>
    </row>
    <row r="832" spans="1:26" ht="13" x14ac:dyDescent="0.15">
      <c r="A832" s="37"/>
      <c r="B832" s="37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  <c r="Q832" s="37"/>
      <c r="R832" s="37"/>
      <c r="S832" s="37"/>
      <c r="T832" s="37"/>
      <c r="U832" s="37"/>
      <c r="V832" s="37"/>
      <c r="W832" s="37"/>
      <c r="X832" s="37"/>
      <c r="Y832" s="37"/>
      <c r="Z832" s="37"/>
    </row>
    <row r="833" spans="1:26" ht="13" x14ac:dyDescent="0.15">
      <c r="A833" s="37"/>
      <c r="B833" s="37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  <c r="Q833" s="37"/>
      <c r="R833" s="37"/>
      <c r="S833" s="37"/>
      <c r="T833" s="37"/>
      <c r="U833" s="37"/>
      <c r="V833" s="37"/>
      <c r="W833" s="37"/>
      <c r="X833" s="37"/>
      <c r="Y833" s="37"/>
      <c r="Z833" s="37"/>
    </row>
    <row r="834" spans="1:26" ht="13" x14ac:dyDescent="0.15">
      <c r="A834" s="37"/>
      <c r="B834" s="37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  <c r="Q834" s="37"/>
      <c r="R834" s="37"/>
      <c r="S834" s="37"/>
      <c r="T834" s="37"/>
      <c r="U834" s="37"/>
      <c r="V834" s="37"/>
      <c r="W834" s="37"/>
      <c r="X834" s="37"/>
      <c r="Y834" s="37"/>
      <c r="Z834" s="37"/>
    </row>
    <row r="835" spans="1:26" ht="13" x14ac:dyDescent="0.15">
      <c r="A835" s="37"/>
      <c r="B835" s="37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  <c r="Q835" s="37"/>
      <c r="R835" s="37"/>
      <c r="S835" s="37"/>
      <c r="T835" s="37"/>
      <c r="U835" s="37"/>
      <c r="V835" s="37"/>
      <c r="W835" s="37"/>
      <c r="X835" s="37"/>
      <c r="Y835" s="37"/>
      <c r="Z835" s="37"/>
    </row>
    <row r="836" spans="1:26" ht="13" x14ac:dyDescent="0.15">
      <c r="A836" s="37"/>
      <c r="B836" s="37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  <c r="Q836" s="37"/>
      <c r="R836" s="37"/>
      <c r="S836" s="37"/>
      <c r="T836" s="37"/>
      <c r="U836" s="37"/>
      <c r="V836" s="37"/>
      <c r="W836" s="37"/>
      <c r="X836" s="37"/>
      <c r="Y836" s="37"/>
      <c r="Z836" s="37"/>
    </row>
    <row r="837" spans="1:26" ht="13" x14ac:dyDescent="0.15">
      <c r="A837" s="37"/>
      <c r="B837" s="37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  <c r="Q837" s="37"/>
      <c r="R837" s="37"/>
      <c r="S837" s="37"/>
      <c r="T837" s="37"/>
      <c r="U837" s="37"/>
      <c r="V837" s="37"/>
      <c r="W837" s="37"/>
      <c r="X837" s="37"/>
      <c r="Y837" s="37"/>
      <c r="Z837" s="37"/>
    </row>
    <row r="838" spans="1:26" ht="13" x14ac:dyDescent="0.15">
      <c r="A838" s="37"/>
      <c r="B838" s="37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  <c r="Q838" s="37"/>
      <c r="R838" s="37"/>
      <c r="S838" s="37"/>
      <c r="T838" s="37"/>
      <c r="U838" s="37"/>
      <c r="V838" s="37"/>
      <c r="W838" s="37"/>
      <c r="X838" s="37"/>
      <c r="Y838" s="37"/>
      <c r="Z838" s="37"/>
    </row>
    <row r="839" spans="1:26" ht="13" x14ac:dyDescent="0.15">
      <c r="A839" s="37"/>
      <c r="B839" s="37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  <c r="Q839" s="37"/>
      <c r="R839" s="37"/>
      <c r="S839" s="37"/>
      <c r="T839" s="37"/>
      <c r="U839" s="37"/>
      <c r="V839" s="37"/>
      <c r="W839" s="37"/>
      <c r="X839" s="37"/>
      <c r="Y839" s="37"/>
      <c r="Z839" s="37"/>
    </row>
    <row r="840" spans="1:26" ht="13" x14ac:dyDescent="0.15">
      <c r="A840" s="37"/>
      <c r="B840" s="37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  <c r="Q840" s="37"/>
      <c r="R840" s="37"/>
      <c r="S840" s="37"/>
      <c r="T840" s="37"/>
      <c r="U840" s="37"/>
      <c r="V840" s="37"/>
      <c r="W840" s="37"/>
      <c r="X840" s="37"/>
      <c r="Y840" s="37"/>
      <c r="Z840" s="37"/>
    </row>
    <row r="841" spans="1:26" ht="13" x14ac:dyDescent="0.15">
      <c r="A841" s="37"/>
      <c r="B841" s="37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  <c r="Q841" s="37"/>
      <c r="R841" s="37"/>
      <c r="S841" s="37"/>
      <c r="T841" s="37"/>
      <c r="U841" s="37"/>
      <c r="V841" s="37"/>
      <c r="W841" s="37"/>
      <c r="X841" s="37"/>
      <c r="Y841" s="37"/>
      <c r="Z841" s="37"/>
    </row>
    <row r="842" spans="1:26" ht="13" x14ac:dyDescent="0.15">
      <c r="A842" s="37"/>
      <c r="B842" s="37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  <c r="Q842" s="37"/>
      <c r="R842" s="37"/>
      <c r="S842" s="37"/>
      <c r="T842" s="37"/>
      <c r="U842" s="37"/>
      <c r="V842" s="37"/>
      <c r="W842" s="37"/>
      <c r="X842" s="37"/>
      <c r="Y842" s="37"/>
      <c r="Z842" s="37"/>
    </row>
    <row r="843" spans="1:26" ht="13" x14ac:dyDescent="0.15">
      <c r="A843" s="37"/>
      <c r="B843" s="37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  <c r="Q843" s="37"/>
      <c r="R843" s="37"/>
      <c r="S843" s="37"/>
      <c r="T843" s="37"/>
      <c r="U843" s="37"/>
      <c r="V843" s="37"/>
      <c r="W843" s="37"/>
      <c r="X843" s="37"/>
      <c r="Y843" s="37"/>
      <c r="Z843" s="37"/>
    </row>
    <row r="844" spans="1:26" ht="13" x14ac:dyDescent="0.15">
      <c r="A844" s="37"/>
      <c r="B844" s="37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  <c r="Q844" s="37"/>
      <c r="R844" s="37"/>
      <c r="S844" s="37"/>
      <c r="T844" s="37"/>
      <c r="U844" s="37"/>
      <c r="V844" s="37"/>
      <c r="W844" s="37"/>
      <c r="X844" s="37"/>
      <c r="Y844" s="37"/>
      <c r="Z844" s="37"/>
    </row>
    <row r="845" spans="1:26" ht="13" x14ac:dyDescent="0.15">
      <c r="A845" s="37"/>
      <c r="B845" s="37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  <c r="Q845" s="37"/>
      <c r="R845" s="37"/>
      <c r="S845" s="37"/>
      <c r="T845" s="37"/>
      <c r="U845" s="37"/>
      <c r="V845" s="37"/>
      <c r="W845" s="37"/>
      <c r="X845" s="37"/>
      <c r="Y845" s="37"/>
      <c r="Z845" s="37"/>
    </row>
    <row r="846" spans="1:26" ht="13" x14ac:dyDescent="0.15">
      <c r="A846" s="37"/>
      <c r="B846" s="37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  <c r="Q846" s="37"/>
      <c r="R846" s="37"/>
      <c r="S846" s="37"/>
      <c r="T846" s="37"/>
      <c r="U846" s="37"/>
      <c r="V846" s="37"/>
      <c r="W846" s="37"/>
      <c r="X846" s="37"/>
      <c r="Y846" s="37"/>
      <c r="Z846" s="37"/>
    </row>
    <row r="847" spans="1:26" ht="13" x14ac:dyDescent="0.15">
      <c r="A847" s="37"/>
      <c r="B847" s="37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  <c r="Q847" s="37"/>
      <c r="R847" s="37"/>
      <c r="S847" s="37"/>
      <c r="T847" s="37"/>
      <c r="U847" s="37"/>
      <c r="V847" s="37"/>
      <c r="W847" s="37"/>
      <c r="X847" s="37"/>
      <c r="Y847" s="37"/>
      <c r="Z847" s="37"/>
    </row>
    <row r="848" spans="1:26" ht="13" x14ac:dyDescent="0.15">
      <c r="A848" s="37"/>
      <c r="B848" s="37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  <c r="Q848" s="37"/>
      <c r="R848" s="37"/>
      <c r="S848" s="37"/>
      <c r="T848" s="37"/>
      <c r="U848" s="37"/>
      <c r="V848" s="37"/>
      <c r="W848" s="37"/>
      <c r="X848" s="37"/>
      <c r="Y848" s="37"/>
      <c r="Z848" s="37"/>
    </row>
    <row r="849" spans="1:26" ht="13" x14ac:dyDescent="0.15">
      <c r="A849" s="37"/>
      <c r="B849" s="37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  <c r="Q849" s="37"/>
      <c r="R849" s="37"/>
      <c r="S849" s="37"/>
      <c r="T849" s="37"/>
      <c r="U849" s="37"/>
      <c r="V849" s="37"/>
      <c r="W849" s="37"/>
      <c r="X849" s="37"/>
      <c r="Y849" s="37"/>
      <c r="Z849" s="37"/>
    </row>
    <row r="850" spans="1:26" ht="13" x14ac:dyDescent="0.15">
      <c r="A850" s="37"/>
      <c r="B850" s="37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  <c r="Q850" s="37"/>
      <c r="R850" s="37"/>
      <c r="S850" s="37"/>
      <c r="T850" s="37"/>
      <c r="U850" s="37"/>
      <c r="V850" s="37"/>
      <c r="W850" s="37"/>
      <c r="X850" s="37"/>
      <c r="Y850" s="37"/>
      <c r="Z850" s="37"/>
    </row>
    <row r="851" spans="1:26" ht="13" x14ac:dyDescent="0.15">
      <c r="A851" s="37"/>
      <c r="B851" s="37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  <c r="Q851" s="37"/>
      <c r="R851" s="37"/>
      <c r="S851" s="37"/>
      <c r="T851" s="37"/>
      <c r="U851" s="37"/>
      <c r="V851" s="37"/>
      <c r="W851" s="37"/>
      <c r="X851" s="37"/>
      <c r="Y851" s="37"/>
      <c r="Z851" s="37"/>
    </row>
    <row r="852" spans="1:26" ht="13" x14ac:dyDescent="0.15">
      <c r="A852" s="37"/>
      <c r="B852" s="37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  <c r="Q852" s="37"/>
      <c r="R852" s="37"/>
      <c r="S852" s="37"/>
      <c r="T852" s="37"/>
      <c r="U852" s="37"/>
      <c r="V852" s="37"/>
      <c r="W852" s="37"/>
      <c r="X852" s="37"/>
      <c r="Y852" s="37"/>
      <c r="Z852" s="37"/>
    </row>
    <row r="853" spans="1:26" ht="13" x14ac:dyDescent="0.15">
      <c r="A853" s="37"/>
      <c r="B853" s="37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  <c r="Q853" s="37"/>
      <c r="R853" s="37"/>
      <c r="S853" s="37"/>
      <c r="T853" s="37"/>
      <c r="U853" s="37"/>
      <c r="V853" s="37"/>
      <c r="W853" s="37"/>
      <c r="X853" s="37"/>
      <c r="Y853" s="37"/>
      <c r="Z853" s="37"/>
    </row>
    <row r="854" spans="1:26" ht="13" x14ac:dyDescent="0.15">
      <c r="A854" s="37"/>
      <c r="B854" s="37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  <c r="Q854" s="37"/>
      <c r="R854" s="37"/>
      <c r="S854" s="37"/>
      <c r="T854" s="37"/>
      <c r="U854" s="37"/>
      <c r="V854" s="37"/>
      <c r="W854" s="37"/>
      <c r="X854" s="37"/>
      <c r="Y854" s="37"/>
      <c r="Z854" s="37"/>
    </row>
    <row r="855" spans="1:26" ht="13" x14ac:dyDescent="0.15">
      <c r="A855" s="37"/>
      <c r="B855" s="37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  <c r="Q855" s="37"/>
      <c r="R855" s="37"/>
      <c r="S855" s="37"/>
      <c r="T855" s="37"/>
      <c r="U855" s="37"/>
      <c r="V855" s="37"/>
      <c r="W855" s="37"/>
      <c r="X855" s="37"/>
      <c r="Y855" s="37"/>
      <c r="Z855" s="37"/>
    </row>
    <row r="856" spans="1:26" ht="13" x14ac:dyDescent="0.15">
      <c r="A856" s="37"/>
      <c r="B856" s="37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  <c r="Q856" s="37"/>
      <c r="R856" s="37"/>
      <c r="S856" s="37"/>
      <c r="T856" s="37"/>
      <c r="U856" s="37"/>
      <c r="V856" s="37"/>
      <c r="W856" s="37"/>
      <c r="X856" s="37"/>
      <c r="Y856" s="37"/>
      <c r="Z856" s="37"/>
    </row>
    <row r="857" spans="1:26" ht="13" x14ac:dyDescent="0.15">
      <c r="A857" s="37"/>
      <c r="B857" s="37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  <c r="Q857" s="37"/>
      <c r="R857" s="37"/>
      <c r="S857" s="37"/>
      <c r="T857" s="37"/>
      <c r="U857" s="37"/>
      <c r="V857" s="37"/>
      <c r="W857" s="37"/>
      <c r="X857" s="37"/>
      <c r="Y857" s="37"/>
      <c r="Z857" s="37"/>
    </row>
    <row r="858" spans="1:26" ht="13" x14ac:dyDescent="0.15">
      <c r="A858" s="37"/>
      <c r="B858" s="37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  <c r="Q858" s="37"/>
      <c r="R858" s="37"/>
      <c r="S858" s="37"/>
      <c r="T858" s="37"/>
      <c r="U858" s="37"/>
      <c r="V858" s="37"/>
      <c r="W858" s="37"/>
      <c r="X858" s="37"/>
      <c r="Y858" s="37"/>
      <c r="Z858" s="37"/>
    </row>
    <row r="859" spans="1:26" ht="13" x14ac:dyDescent="0.15">
      <c r="A859" s="37"/>
      <c r="B859" s="37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  <c r="Q859" s="37"/>
      <c r="R859" s="37"/>
      <c r="S859" s="37"/>
      <c r="T859" s="37"/>
      <c r="U859" s="37"/>
      <c r="V859" s="37"/>
      <c r="W859" s="37"/>
      <c r="X859" s="37"/>
      <c r="Y859" s="37"/>
      <c r="Z859" s="37"/>
    </row>
    <row r="860" spans="1:26" ht="13" x14ac:dyDescent="0.15">
      <c r="A860" s="37"/>
      <c r="B860" s="37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  <c r="Q860" s="37"/>
      <c r="R860" s="37"/>
      <c r="S860" s="37"/>
      <c r="T860" s="37"/>
      <c r="U860" s="37"/>
      <c r="V860" s="37"/>
      <c r="W860" s="37"/>
      <c r="X860" s="37"/>
      <c r="Y860" s="37"/>
      <c r="Z860" s="37"/>
    </row>
    <row r="861" spans="1:26" ht="13" x14ac:dyDescent="0.15">
      <c r="A861" s="37"/>
      <c r="B861" s="37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  <c r="Q861" s="37"/>
      <c r="R861" s="37"/>
      <c r="S861" s="37"/>
      <c r="T861" s="37"/>
      <c r="U861" s="37"/>
      <c r="V861" s="37"/>
      <c r="W861" s="37"/>
      <c r="X861" s="37"/>
      <c r="Y861" s="37"/>
      <c r="Z861" s="37"/>
    </row>
    <row r="862" spans="1:26" ht="13" x14ac:dyDescent="0.15">
      <c r="A862" s="37"/>
      <c r="B862" s="37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  <c r="Q862" s="37"/>
      <c r="R862" s="37"/>
      <c r="S862" s="37"/>
      <c r="T862" s="37"/>
      <c r="U862" s="37"/>
      <c r="V862" s="37"/>
      <c r="W862" s="37"/>
      <c r="X862" s="37"/>
      <c r="Y862" s="37"/>
      <c r="Z862" s="37"/>
    </row>
    <row r="863" spans="1:26" ht="13" x14ac:dyDescent="0.15">
      <c r="A863" s="37"/>
      <c r="B863" s="37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  <c r="Q863" s="37"/>
      <c r="R863" s="37"/>
      <c r="S863" s="37"/>
      <c r="T863" s="37"/>
      <c r="U863" s="37"/>
      <c r="V863" s="37"/>
      <c r="W863" s="37"/>
      <c r="X863" s="37"/>
      <c r="Y863" s="37"/>
      <c r="Z863" s="37"/>
    </row>
    <row r="864" spans="1:26" ht="13" x14ac:dyDescent="0.15">
      <c r="A864" s="37"/>
      <c r="B864" s="37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  <c r="Q864" s="37"/>
      <c r="R864" s="37"/>
      <c r="S864" s="37"/>
      <c r="T864" s="37"/>
      <c r="U864" s="37"/>
      <c r="V864" s="37"/>
      <c r="W864" s="37"/>
      <c r="X864" s="37"/>
      <c r="Y864" s="37"/>
      <c r="Z864" s="37"/>
    </row>
    <row r="865" spans="1:26" ht="13" x14ac:dyDescent="0.15">
      <c r="A865" s="37"/>
      <c r="B865" s="37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  <c r="Q865" s="37"/>
      <c r="R865" s="37"/>
      <c r="S865" s="37"/>
      <c r="T865" s="37"/>
      <c r="U865" s="37"/>
      <c r="V865" s="37"/>
      <c r="W865" s="37"/>
      <c r="X865" s="37"/>
      <c r="Y865" s="37"/>
      <c r="Z865" s="37"/>
    </row>
    <row r="866" spans="1:26" ht="13" x14ac:dyDescent="0.15">
      <c r="A866" s="37"/>
      <c r="B866" s="37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  <c r="Q866" s="37"/>
      <c r="R866" s="37"/>
      <c r="S866" s="37"/>
      <c r="T866" s="37"/>
      <c r="U866" s="37"/>
      <c r="V866" s="37"/>
      <c r="W866" s="37"/>
      <c r="X866" s="37"/>
      <c r="Y866" s="37"/>
      <c r="Z866" s="37"/>
    </row>
    <row r="867" spans="1:26" ht="13" x14ac:dyDescent="0.15">
      <c r="A867" s="37"/>
      <c r="B867" s="37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  <c r="Q867" s="37"/>
      <c r="R867" s="37"/>
      <c r="S867" s="37"/>
      <c r="T867" s="37"/>
      <c r="U867" s="37"/>
      <c r="V867" s="37"/>
      <c r="W867" s="37"/>
      <c r="X867" s="37"/>
      <c r="Y867" s="37"/>
      <c r="Z867" s="37"/>
    </row>
    <row r="868" spans="1:26" ht="13" x14ac:dyDescent="0.15">
      <c r="A868" s="37"/>
      <c r="B868" s="37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  <c r="Q868" s="37"/>
      <c r="R868" s="37"/>
      <c r="S868" s="37"/>
      <c r="T868" s="37"/>
      <c r="U868" s="37"/>
      <c r="V868" s="37"/>
      <c r="W868" s="37"/>
      <c r="X868" s="37"/>
      <c r="Y868" s="37"/>
      <c r="Z868" s="37"/>
    </row>
    <row r="869" spans="1:26" ht="13" x14ac:dyDescent="0.15">
      <c r="A869" s="37"/>
      <c r="B869" s="37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  <c r="Q869" s="37"/>
      <c r="R869" s="37"/>
      <c r="S869" s="37"/>
      <c r="T869" s="37"/>
      <c r="U869" s="37"/>
      <c r="V869" s="37"/>
      <c r="W869" s="37"/>
      <c r="X869" s="37"/>
      <c r="Y869" s="37"/>
      <c r="Z869" s="37"/>
    </row>
    <row r="870" spans="1:26" ht="13" x14ac:dyDescent="0.15">
      <c r="A870" s="37"/>
      <c r="B870" s="37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  <c r="Q870" s="37"/>
      <c r="R870" s="37"/>
      <c r="S870" s="37"/>
      <c r="T870" s="37"/>
      <c r="U870" s="37"/>
      <c r="V870" s="37"/>
      <c r="W870" s="37"/>
      <c r="X870" s="37"/>
      <c r="Y870" s="37"/>
      <c r="Z870" s="37"/>
    </row>
    <row r="871" spans="1:26" ht="13" x14ac:dyDescent="0.15">
      <c r="A871" s="37"/>
      <c r="B871" s="37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  <c r="Q871" s="37"/>
      <c r="R871" s="37"/>
      <c r="S871" s="37"/>
      <c r="T871" s="37"/>
      <c r="U871" s="37"/>
      <c r="V871" s="37"/>
      <c r="W871" s="37"/>
      <c r="X871" s="37"/>
      <c r="Y871" s="37"/>
      <c r="Z871" s="37"/>
    </row>
    <row r="872" spans="1:26" ht="13" x14ac:dyDescent="0.15">
      <c r="A872" s="37"/>
      <c r="B872" s="37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  <c r="Q872" s="37"/>
      <c r="R872" s="37"/>
      <c r="S872" s="37"/>
      <c r="T872" s="37"/>
      <c r="U872" s="37"/>
      <c r="V872" s="37"/>
      <c r="W872" s="37"/>
      <c r="X872" s="37"/>
      <c r="Y872" s="37"/>
      <c r="Z872" s="37"/>
    </row>
    <row r="873" spans="1:26" ht="13" x14ac:dyDescent="0.15">
      <c r="A873" s="37"/>
      <c r="B873" s="37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  <c r="Q873" s="37"/>
      <c r="R873" s="37"/>
      <c r="S873" s="37"/>
      <c r="T873" s="37"/>
      <c r="U873" s="37"/>
      <c r="V873" s="37"/>
      <c r="W873" s="37"/>
      <c r="X873" s="37"/>
      <c r="Y873" s="37"/>
      <c r="Z873" s="37"/>
    </row>
    <row r="874" spans="1:26" ht="13" x14ac:dyDescent="0.15">
      <c r="A874" s="37"/>
      <c r="B874" s="37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  <c r="Q874" s="37"/>
      <c r="R874" s="37"/>
      <c r="S874" s="37"/>
      <c r="T874" s="37"/>
      <c r="U874" s="37"/>
      <c r="V874" s="37"/>
      <c r="W874" s="37"/>
      <c r="X874" s="37"/>
      <c r="Y874" s="37"/>
      <c r="Z874" s="37"/>
    </row>
    <row r="875" spans="1:26" ht="13" x14ac:dyDescent="0.15">
      <c r="A875" s="37"/>
      <c r="B875" s="37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  <c r="Q875" s="37"/>
      <c r="R875" s="37"/>
      <c r="S875" s="37"/>
      <c r="T875" s="37"/>
      <c r="U875" s="37"/>
      <c r="V875" s="37"/>
      <c r="W875" s="37"/>
      <c r="X875" s="37"/>
      <c r="Y875" s="37"/>
      <c r="Z875" s="37"/>
    </row>
    <row r="876" spans="1:26" ht="13" x14ac:dyDescent="0.15">
      <c r="A876" s="37"/>
      <c r="B876" s="37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  <c r="Q876" s="37"/>
      <c r="R876" s="37"/>
      <c r="S876" s="37"/>
      <c r="T876" s="37"/>
      <c r="U876" s="37"/>
      <c r="V876" s="37"/>
      <c r="W876" s="37"/>
      <c r="X876" s="37"/>
      <c r="Y876" s="37"/>
      <c r="Z876" s="37"/>
    </row>
    <row r="877" spans="1:26" ht="13" x14ac:dyDescent="0.15">
      <c r="A877" s="37"/>
      <c r="B877" s="37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  <c r="Q877" s="37"/>
      <c r="R877" s="37"/>
      <c r="S877" s="37"/>
      <c r="T877" s="37"/>
      <c r="U877" s="37"/>
      <c r="V877" s="37"/>
      <c r="W877" s="37"/>
      <c r="X877" s="37"/>
      <c r="Y877" s="37"/>
      <c r="Z877" s="37"/>
    </row>
    <row r="878" spans="1:26" ht="13" x14ac:dyDescent="0.15">
      <c r="A878" s="37"/>
      <c r="B878" s="37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  <c r="Q878" s="37"/>
      <c r="R878" s="37"/>
      <c r="S878" s="37"/>
      <c r="T878" s="37"/>
      <c r="U878" s="37"/>
      <c r="V878" s="37"/>
      <c r="W878" s="37"/>
      <c r="X878" s="37"/>
      <c r="Y878" s="37"/>
      <c r="Z878" s="37"/>
    </row>
    <row r="879" spans="1:26" ht="13" x14ac:dyDescent="0.15">
      <c r="A879" s="37"/>
      <c r="B879" s="37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  <c r="Q879" s="37"/>
      <c r="R879" s="37"/>
      <c r="S879" s="37"/>
      <c r="T879" s="37"/>
      <c r="U879" s="37"/>
      <c r="V879" s="37"/>
      <c r="W879" s="37"/>
      <c r="X879" s="37"/>
      <c r="Y879" s="37"/>
      <c r="Z879" s="37"/>
    </row>
    <row r="880" spans="1:26" ht="13" x14ac:dyDescent="0.15">
      <c r="A880" s="37"/>
      <c r="B880" s="37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  <c r="Q880" s="37"/>
      <c r="R880" s="37"/>
      <c r="S880" s="37"/>
      <c r="T880" s="37"/>
      <c r="U880" s="37"/>
      <c r="V880" s="37"/>
      <c r="W880" s="37"/>
      <c r="X880" s="37"/>
      <c r="Y880" s="37"/>
      <c r="Z880" s="37"/>
    </row>
    <row r="881" spans="1:26" ht="13" x14ac:dyDescent="0.15">
      <c r="A881" s="37"/>
      <c r="B881" s="37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  <c r="Q881" s="37"/>
      <c r="R881" s="37"/>
      <c r="S881" s="37"/>
      <c r="T881" s="37"/>
      <c r="U881" s="37"/>
      <c r="V881" s="37"/>
      <c r="W881" s="37"/>
      <c r="X881" s="37"/>
      <c r="Y881" s="37"/>
      <c r="Z881" s="37"/>
    </row>
    <row r="882" spans="1:26" ht="13" x14ac:dyDescent="0.15">
      <c r="A882" s="37"/>
      <c r="B882" s="37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  <c r="Q882" s="37"/>
      <c r="R882" s="37"/>
      <c r="S882" s="37"/>
      <c r="T882" s="37"/>
      <c r="U882" s="37"/>
      <c r="V882" s="37"/>
      <c r="W882" s="37"/>
      <c r="X882" s="37"/>
      <c r="Y882" s="37"/>
      <c r="Z882" s="37"/>
    </row>
    <row r="883" spans="1:26" ht="13" x14ac:dyDescent="0.15">
      <c r="A883" s="37"/>
      <c r="B883" s="37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  <c r="Q883" s="37"/>
      <c r="R883" s="37"/>
      <c r="S883" s="37"/>
      <c r="T883" s="37"/>
      <c r="U883" s="37"/>
      <c r="V883" s="37"/>
      <c r="W883" s="37"/>
      <c r="X883" s="37"/>
      <c r="Y883" s="37"/>
      <c r="Z883" s="37"/>
    </row>
    <row r="884" spans="1:26" ht="13" x14ac:dyDescent="0.15">
      <c r="A884" s="37"/>
      <c r="B884" s="37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  <c r="Q884" s="37"/>
      <c r="R884" s="37"/>
      <c r="S884" s="37"/>
      <c r="T884" s="37"/>
      <c r="U884" s="37"/>
      <c r="V884" s="37"/>
      <c r="W884" s="37"/>
      <c r="X884" s="37"/>
      <c r="Y884" s="37"/>
      <c r="Z884" s="37"/>
    </row>
    <row r="885" spans="1:26" ht="13" x14ac:dyDescent="0.15">
      <c r="A885" s="37"/>
      <c r="B885" s="37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  <c r="Q885" s="37"/>
      <c r="R885" s="37"/>
      <c r="S885" s="37"/>
      <c r="T885" s="37"/>
      <c r="U885" s="37"/>
      <c r="V885" s="37"/>
      <c r="W885" s="37"/>
      <c r="X885" s="37"/>
      <c r="Y885" s="37"/>
      <c r="Z885" s="37"/>
    </row>
    <row r="886" spans="1:26" ht="13" x14ac:dyDescent="0.15">
      <c r="A886" s="37"/>
      <c r="B886" s="37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  <c r="Q886" s="37"/>
      <c r="R886" s="37"/>
      <c r="S886" s="37"/>
      <c r="T886" s="37"/>
      <c r="U886" s="37"/>
      <c r="V886" s="37"/>
      <c r="W886" s="37"/>
      <c r="X886" s="37"/>
      <c r="Y886" s="37"/>
      <c r="Z886" s="37"/>
    </row>
    <row r="887" spans="1:26" ht="13" x14ac:dyDescent="0.15">
      <c r="A887" s="37"/>
      <c r="B887" s="37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  <c r="Q887" s="37"/>
      <c r="R887" s="37"/>
      <c r="S887" s="37"/>
      <c r="T887" s="37"/>
      <c r="U887" s="37"/>
      <c r="V887" s="37"/>
      <c r="W887" s="37"/>
      <c r="X887" s="37"/>
      <c r="Y887" s="37"/>
      <c r="Z887" s="37"/>
    </row>
    <row r="888" spans="1:26" ht="13" x14ac:dyDescent="0.15">
      <c r="A888" s="37"/>
      <c r="B888" s="37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  <c r="Q888" s="37"/>
      <c r="R888" s="37"/>
      <c r="S888" s="37"/>
      <c r="T888" s="37"/>
      <c r="U888" s="37"/>
      <c r="V888" s="37"/>
      <c r="W888" s="37"/>
      <c r="X888" s="37"/>
      <c r="Y888" s="37"/>
      <c r="Z888" s="37"/>
    </row>
    <row r="889" spans="1:26" ht="13" x14ac:dyDescent="0.15">
      <c r="A889" s="37"/>
      <c r="B889" s="37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  <c r="Q889" s="37"/>
      <c r="R889" s="37"/>
      <c r="S889" s="37"/>
      <c r="T889" s="37"/>
      <c r="U889" s="37"/>
      <c r="V889" s="37"/>
      <c r="W889" s="37"/>
      <c r="X889" s="37"/>
      <c r="Y889" s="37"/>
      <c r="Z889" s="37"/>
    </row>
    <row r="890" spans="1:26" ht="13" x14ac:dyDescent="0.15">
      <c r="A890" s="37"/>
      <c r="B890" s="37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  <c r="Q890" s="37"/>
      <c r="R890" s="37"/>
      <c r="S890" s="37"/>
      <c r="T890" s="37"/>
      <c r="U890" s="37"/>
      <c r="V890" s="37"/>
      <c r="W890" s="37"/>
      <c r="X890" s="37"/>
      <c r="Y890" s="37"/>
      <c r="Z890" s="37"/>
    </row>
    <row r="891" spans="1:26" ht="13" x14ac:dyDescent="0.15">
      <c r="A891" s="37"/>
      <c r="B891" s="37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  <c r="Q891" s="37"/>
      <c r="R891" s="37"/>
      <c r="S891" s="37"/>
      <c r="T891" s="37"/>
      <c r="U891" s="37"/>
      <c r="V891" s="37"/>
      <c r="W891" s="37"/>
      <c r="X891" s="37"/>
      <c r="Y891" s="37"/>
      <c r="Z891" s="37"/>
    </row>
    <row r="892" spans="1:26" ht="13" x14ac:dyDescent="0.15">
      <c r="A892" s="37"/>
      <c r="B892" s="37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  <c r="Q892" s="37"/>
      <c r="R892" s="37"/>
      <c r="S892" s="37"/>
      <c r="T892" s="37"/>
      <c r="U892" s="37"/>
      <c r="V892" s="37"/>
      <c r="W892" s="37"/>
      <c r="X892" s="37"/>
      <c r="Y892" s="37"/>
      <c r="Z892" s="37"/>
    </row>
    <row r="893" spans="1:26" ht="13" x14ac:dyDescent="0.15">
      <c r="A893" s="37"/>
      <c r="B893" s="37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  <c r="Q893" s="37"/>
      <c r="R893" s="37"/>
      <c r="S893" s="37"/>
      <c r="T893" s="37"/>
      <c r="U893" s="37"/>
      <c r="V893" s="37"/>
      <c r="W893" s="37"/>
      <c r="X893" s="37"/>
      <c r="Y893" s="37"/>
      <c r="Z893" s="37"/>
    </row>
    <row r="894" spans="1:26" ht="13" x14ac:dyDescent="0.15">
      <c r="A894" s="37"/>
      <c r="B894" s="37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  <c r="Q894" s="37"/>
      <c r="R894" s="37"/>
      <c r="S894" s="37"/>
      <c r="T894" s="37"/>
      <c r="U894" s="37"/>
      <c r="V894" s="37"/>
      <c r="W894" s="37"/>
      <c r="X894" s="37"/>
      <c r="Y894" s="37"/>
      <c r="Z894" s="37"/>
    </row>
    <row r="895" spans="1:26" ht="13" x14ac:dyDescent="0.15">
      <c r="A895" s="37"/>
      <c r="B895" s="37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  <c r="Q895" s="37"/>
      <c r="R895" s="37"/>
      <c r="S895" s="37"/>
      <c r="T895" s="37"/>
      <c r="U895" s="37"/>
      <c r="V895" s="37"/>
      <c r="W895" s="37"/>
      <c r="X895" s="37"/>
      <c r="Y895" s="37"/>
      <c r="Z895" s="37"/>
    </row>
    <row r="896" spans="1:26" ht="13" x14ac:dyDescent="0.15">
      <c r="A896" s="37"/>
      <c r="B896" s="37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  <c r="Q896" s="37"/>
      <c r="R896" s="37"/>
      <c r="S896" s="37"/>
      <c r="T896" s="37"/>
      <c r="U896" s="37"/>
      <c r="V896" s="37"/>
      <c r="W896" s="37"/>
      <c r="X896" s="37"/>
      <c r="Y896" s="37"/>
      <c r="Z896" s="37"/>
    </row>
    <row r="897" spans="1:26" ht="13" x14ac:dyDescent="0.15">
      <c r="A897" s="37"/>
      <c r="B897" s="37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  <c r="Q897" s="37"/>
      <c r="R897" s="37"/>
      <c r="S897" s="37"/>
      <c r="T897" s="37"/>
      <c r="U897" s="37"/>
      <c r="V897" s="37"/>
      <c r="W897" s="37"/>
      <c r="X897" s="37"/>
      <c r="Y897" s="37"/>
      <c r="Z897" s="37"/>
    </row>
    <row r="898" spans="1:26" ht="13" x14ac:dyDescent="0.15">
      <c r="A898" s="37"/>
      <c r="B898" s="37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  <c r="Q898" s="37"/>
      <c r="R898" s="37"/>
      <c r="S898" s="37"/>
      <c r="T898" s="37"/>
      <c r="U898" s="37"/>
      <c r="V898" s="37"/>
      <c r="W898" s="37"/>
      <c r="X898" s="37"/>
      <c r="Y898" s="37"/>
      <c r="Z898" s="37"/>
    </row>
    <row r="899" spans="1:26" ht="13" x14ac:dyDescent="0.15">
      <c r="A899" s="37"/>
      <c r="B899" s="37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  <c r="Q899" s="37"/>
      <c r="R899" s="37"/>
      <c r="S899" s="37"/>
      <c r="T899" s="37"/>
      <c r="U899" s="37"/>
      <c r="V899" s="37"/>
      <c r="W899" s="37"/>
      <c r="X899" s="37"/>
      <c r="Y899" s="37"/>
      <c r="Z899" s="37"/>
    </row>
    <row r="900" spans="1:26" ht="13" x14ac:dyDescent="0.15">
      <c r="A900" s="37"/>
      <c r="B900" s="37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  <c r="Q900" s="37"/>
      <c r="R900" s="37"/>
      <c r="S900" s="37"/>
      <c r="T900" s="37"/>
      <c r="U900" s="37"/>
      <c r="V900" s="37"/>
      <c r="W900" s="37"/>
      <c r="X900" s="37"/>
      <c r="Y900" s="37"/>
      <c r="Z900" s="37"/>
    </row>
    <row r="901" spans="1:26" ht="13" x14ac:dyDescent="0.15">
      <c r="A901" s="37"/>
      <c r="B901" s="37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  <c r="Q901" s="37"/>
      <c r="R901" s="37"/>
      <c r="S901" s="37"/>
      <c r="T901" s="37"/>
      <c r="U901" s="37"/>
      <c r="V901" s="37"/>
      <c r="W901" s="37"/>
      <c r="X901" s="37"/>
      <c r="Y901" s="37"/>
      <c r="Z901" s="37"/>
    </row>
    <row r="902" spans="1:26" ht="13" x14ac:dyDescent="0.15">
      <c r="A902" s="37"/>
      <c r="B902" s="37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  <c r="Q902" s="37"/>
      <c r="R902" s="37"/>
      <c r="S902" s="37"/>
      <c r="T902" s="37"/>
      <c r="U902" s="37"/>
      <c r="V902" s="37"/>
      <c r="W902" s="37"/>
      <c r="X902" s="37"/>
      <c r="Y902" s="37"/>
      <c r="Z902" s="37"/>
    </row>
    <row r="903" spans="1:26" ht="13" x14ac:dyDescent="0.15">
      <c r="A903" s="37"/>
      <c r="B903" s="37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  <c r="Q903" s="37"/>
      <c r="R903" s="37"/>
      <c r="S903" s="37"/>
      <c r="T903" s="37"/>
      <c r="U903" s="37"/>
      <c r="V903" s="37"/>
      <c r="W903" s="37"/>
      <c r="X903" s="37"/>
      <c r="Y903" s="37"/>
      <c r="Z903" s="37"/>
    </row>
    <row r="904" spans="1:26" ht="13" x14ac:dyDescent="0.15">
      <c r="A904" s="37"/>
      <c r="B904" s="37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  <c r="Q904" s="37"/>
      <c r="R904" s="37"/>
      <c r="S904" s="37"/>
      <c r="T904" s="37"/>
      <c r="U904" s="37"/>
      <c r="V904" s="37"/>
      <c r="W904" s="37"/>
      <c r="X904" s="37"/>
      <c r="Y904" s="37"/>
      <c r="Z904" s="37"/>
    </row>
    <row r="905" spans="1:26" ht="13" x14ac:dyDescent="0.15">
      <c r="A905" s="37"/>
      <c r="B905" s="37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  <c r="Q905" s="37"/>
      <c r="R905" s="37"/>
      <c r="S905" s="37"/>
      <c r="T905" s="37"/>
      <c r="U905" s="37"/>
      <c r="V905" s="37"/>
      <c r="W905" s="37"/>
      <c r="X905" s="37"/>
      <c r="Y905" s="37"/>
      <c r="Z905" s="37"/>
    </row>
    <row r="906" spans="1:26" ht="13" x14ac:dyDescent="0.15">
      <c r="A906" s="37"/>
      <c r="B906" s="37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  <c r="Q906" s="37"/>
      <c r="R906" s="37"/>
      <c r="S906" s="37"/>
      <c r="T906" s="37"/>
      <c r="U906" s="37"/>
      <c r="V906" s="37"/>
      <c r="W906" s="37"/>
      <c r="X906" s="37"/>
      <c r="Y906" s="37"/>
      <c r="Z906" s="37"/>
    </row>
    <row r="907" spans="1:26" ht="13" x14ac:dyDescent="0.15">
      <c r="A907" s="37"/>
      <c r="B907" s="37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  <c r="Q907" s="37"/>
      <c r="R907" s="37"/>
      <c r="S907" s="37"/>
      <c r="T907" s="37"/>
      <c r="U907" s="37"/>
      <c r="V907" s="37"/>
      <c r="W907" s="37"/>
      <c r="X907" s="37"/>
      <c r="Y907" s="37"/>
      <c r="Z907" s="37"/>
    </row>
    <row r="908" spans="1:26" ht="13" x14ac:dyDescent="0.15">
      <c r="A908" s="37"/>
      <c r="B908" s="37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  <c r="Q908" s="37"/>
      <c r="R908" s="37"/>
      <c r="S908" s="37"/>
      <c r="T908" s="37"/>
      <c r="U908" s="37"/>
      <c r="V908" s="37"/>
      <c r="W908" s="37"/>
      <c r="X908" s="37"/>
      <c r="Y908" s="37"/>
      <c r="Z908" s="37"/>
    </row>
    <row r="909" spans="1:26" ht="13" x14ac:dyDescent="0.15">
      <c r="A909" s="37"/>
      <c r="B909" s="37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  <c r="Q909" s="37"/>
      <c r="R909" s="37"/>
      <c r="S909" s="37"/>
      <c r="T909" s="37"/>
      <c r="U909" s="37"/>
      <c r="V909" s="37"/>
      <c r="W909" s="37"/>
      <c r="X909" s="37"/>
      <c r="Y909" s="37"/>
      <c r="Z909" s="37"/>
    </row>
    <row r="910" spans="1:26" ht="13" x14ac:dyDescent="0.15">
      <c r="A910" s="37"/>
      <c r="B910" s="37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  <c r="Q910" s="37"/>
      <c r="R910" s="37"/>
      <c r="S910" s="37"/>
      <c r="T910" s="37"/>
      <c r="U910" s="37"/>
      <c r="V910" s="37"/>
      <c r="W910" s="37"/>
      <c r="X910" s="37"/>
      <c r="Y910" s="37"/>
      <c r="Z910" s="37"/>
    </row>
    <row r="911" spans="1:26" ht="13" x14ac:dyDescent="0.15">
      <c r="A911" s="37"/>
      <c r="B911" s="37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  <c r="Q911" s="37"/>
      <c r="R911" s="37"/>
      <c r="S911" s="37"/>
      <c r="T911" s="37"/>
      <c r="U911" s="37"/>
      <c r="V911" s="37"/>
      <c r="W911" s="37"/>
      <c r="X911" s="37"/>
      <c r="Y911" s="37"/>
      <c r="Z911" s="37"/>
    </row>
    <row r="912" spans="1:26" ht="13" x14ac:dyDescent="0.15">
      <c r="A912" s="37"/>
      <c r="B912" s="37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  <c r="Q912" s="37"/>
      <c r="R912" s="37"/>
      <c r="S912" s="37"/>
      <c r="T912" s="37"/>
      <c r="U912" s="37"/>
      <c r="V912" s="37"/>
      <c r="W912" s="37"/>
      <c r="X912" s="37"/>
      <c r="Y912" s="37"/>
      <c r="Z912" s="37"/>
    </row>
    <row r="913" spans="1:26" ht="13" x14ac:dyDescent="0.15">
      <c r="A913" s="37"/>
      <c r="B913" s="37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  <c r="Q913" s="37"/>
      <c r="R913" s="37"/>
      <c r="S913" s="37"/>
      <c r="T913" s="37"/>
      <c r="U913" s="37"/>
      <c r="V913" s="37"/>
      <c r="W913" s="37"/>
      <c r="X913" s="37"/>
      <c r="Y913" s="37"/>
      <c r="Z913" s="37"/>
    </row>
    <row r="914" spans="1:26" ht="13" x14ac:dyDescent="0.15">
      <c r="A914" s="37"/>
      <c r="B914" s="37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  <c r="Q914" s="37"/>
      <c r="R914" s="37"/>
      <c r="S914" s="37"/>
      <c r="T914" s="37"/>
      <c r="U914" s="37"/>
      <c r="V914" s="37"/>
      <c r="W914" s="37"/>
      <c r="X914" s="37"/>
      <c r="Y914" s="37"/>
      <c r="Z914" s="37"/>
    </row>
    <row r="915" spans="1:26" ht="13" x14ac:dyDescent="0.15">
      <c r="A915" s="37"/>
      <c r="B915" s="37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  <c r="Q915" s="37"/>
      <c r="R915" s="37"/>
      <c r="S915" s="37"/>
      <c r="T915" s="37"/>
      <c r="U915" s="37"/>
      <c r="V915" s="37"/>
      <c r="W915" s="37"/>
      <c r="X915" s="37"/>
      <c r="Y915" s="37"/>
      <c r="Z915" s="37"/>
    </row>
    <row r="916" spans="1:26" ht="13" x14ac:dyDescent="0.15">
      <c r="A916" s="37"/>
      <c r="B916" s="37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  <c r="Q916" s="37"/>
      <c r="R916" s="37"/>
      <c r="S916" s="37"/>
      <c r="T916" s="37"/>
      <c r="U916" s="37"/>
      <c r="V916" s="37"/>
      <c r="W916" s="37"/>
      <c r="X916" s="37"/>
      <c r="Y916" s="37"/>
      <c r="Z916" s="37"/>
    </row>
    <row r="917" spans="1:26" ht="13" x14ac:dyDescent="0.15">
      <c r="A917" s="37"/>
      <c r="B917" s="37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  <c r="Q917" s="37"/>
      <c r="R917" s="37"/>
      <c r="S917" s="37"/>
      <c r="T917" s="37"/>
      <c r="U917" s="37"/>
      <c r="V917" s="37"/>
      <c r="W917" s="37"/>
      <c r="X917" s="37"/>
      <c r="Y917" s="37"/>
      <c r="Z917" s="37"/>
    </row>
    <row r="918" spans="1:26" ht="13" x14ac:dyDescent="0.15">
      <c r="A918" s="37"/>
      <c r="B918" s="37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  <c r="Q918" s="37"/>
      <c r="R918" s="37"/>
      <c r="S918" s="37"/>
      <c r="T918" s="37"/>
      <c r="U918" s="37"/>
      <c r="V918" s="37"/>
      <c r="W918" s="37"/>
      <c r="X918" s="37"/>
      <c r="Y918" s="37"/>
      <c r="Z918" s="37"/>
    </row>
    <row r="919" spans="1:26" ht="13" x14ac:dyDescent="0.15">
      <c r="A919" s="37"/>
      <c r="B919" s="37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  <c r="Q919" s="37"/>
      <c r="R919" s="37"/>
      <c r="S919" s="37"/>
      <c r="T919" s="37"/>
      <c r="U919" s="37"/>
      <c r="V919" s="37"/>
      <c r="W919" s="37"/>
      <c r="X919" s="37"/>
      <c r="Y919" s="37"/>
      <c r="Z919" s="37"/>
    </row>
    <row r="920" spans="1:26" ht="13" x14ac:dyDescent="0.15">
      <c r="A920" s="37"/>
      <c r="B920" s="37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  <c r="Q920" s="37"/>
      <c r="R920" s="37"/>
      <c r="S920" s="37"/>
      <c r="T920" s="37"/>
      <c r="U920" s="37"/>
      <c r="V920" s="37"/>
      <c r="W920" s="37"/>
      <c r="X920" s="37"/>
      <c r="Y920" s="37"/>
      <c r="Z920" s="37"/>
    </row>
    <row r="921" spans="1:26" ht="13" x14ac:dyDescent="0.15">
      <c r="A921" s="37"/>
      <c r="B921" s="37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  <c r="Q921" s="37"/>
      <c r="R921" s="37"/>
      <c r="S921" s="37"/>
      <c r="T921" s="37"/>
      <c r="U921" s="37"/>
      <c r="V921" s="37"/>
      <c r="W921" s="37"/>
      <c r="X921" s="37"/>
      <c r="Y921" s="37"/>
      <c r="Z921" s="37"/>
    </row>
    <row r="922" spans="1:26" ht="13" x14ac:dyDescent="0.15">
      <c r="A922" s="37"/>
      <c r="B922" s="37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  <c r="Q922" s="37"/>
      <c r="R922" s="37"/>
      <c r="S922" s="37"/>
      <c r="T922" s="37"/>
      <c r="U922" s="37"/>
      <c r="V922" s="37"/>
      <c r="W922" s="37"/>
      <c r="X922" s="37"/>
      <c r="Y922" s="37"/>
      <c r="Z922" s="37"/>
    </row>
    <row r="923" spans="1:26" ht="13" x14ac:dyDescent="0.15">
      <c r="A923" s="37"/>
      <c r="B923" s="37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  <c r="Q923" s="37"/>
      <c r="R923" s="37"/>
      <c r="S923" s="37"/>
      <c r="T923" s="37"/>
      <c r="U923" s="37"/>
      <c r="V923" s="37"/>
      <c r="W923" s="37"/>
      <c r="X923" s="37"/>
      <c r="Y923" s="37"/>
      <c r="Z923" s="37"/>
    </row>
    <row r="924" spans="1:26" ht="13" x14ac:dyDescent="0.15">
      <c r="A924" s="37"/>
      <c r="B924" s="37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  <c r="Q924" s="37"/>
      <c r="R924" s="37"/>
      <c r="S924" s="37"/>
      <c r="T924" s="37"/>
      <c r="U924" s="37"/>
      <c r="V924" s="37"/>
      <c r="W924" s="37"/>
      <c r="X924" s="37"/>
      <c r="Y924" s="37"/>
      <c r="Z924" s="37"/>
    </row>
    <row r="925" spans="1:26" ht="13" x14ac:dyDescent="0.15">
      <c r="A925" s="37"/>
      <c r="B925" s="37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  <c r="Q925" s="37"/>
      <c r="R925" s="37"/>
      <c r="S925" s="37"/>
      <c r="T925" s="37"/>
      <c r="U925" s="37"/>
      <c r="V925" s="37"/>
      <c r="W925" s="37"/>
      <c r="X925" s="37"/>
      <c r="Y925" s="37"/>
      <c r="Z925" s="37"/>
    </row>
    <row r="926" spans="1:26" ht="13" x14ac:dyDescent="0.15">
      <c r="A926" s="37"/>
      <c r="B926" s="37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  <c r="Q926" s="37"/>
      <c r="R926" s="37"/>
      <c r="S926" s="37"/>
      <c r="T926" s="37"/>
      <c r="U926" s="37"/>
      <c r="V926" s="37"/>
      <c r="W926" s="37"/>
      <c r="X926" s="37"/>
      <c r="Y926" s="37"/>
      <c r="Z926" s="37"/>
    </row>
    <row r="927" spans="1:26" ht="13" x14ac:dyDescent="0.15">
      <c r="A927" s="37"/>
      <c r="B927" s="37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  <c r="Q927" s="37"/>
      <c r="R927" s="37"/>
      <c r="S927" s="37"/>
      <c r="T927" s="37"/>
      <c r="U927" s="37"/>
      <c r="V927" s="37"/>
      <c r="W927" s="37"/>
      <c r="X927" s="37"/>
      <c r="Y927" s="37"/>
      <c r="Z927" s="37"/>
    </row>
    <row r="928" spans="1:26" ht="13" x14ac:dyDescent="0.15">
      <c r="A928" s="37"/>
      <c r="B928" s="37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  <c r="Q928" s="37"/>
      <c r="R928" s="37"/>
      <c r="S928" s="37"/>
      <c r="T928" s="37"/>
      <c r="U928" s="37"/>
      <c r="V928" s="37"/>
      <c r="W928" s="37"/>
      <c r="X928" s="37"/>
      <c r="Y928" s="37"/>
      <c r="Z928" s="37"/>
    </row>
    <row r="929" spans="1:26" ht="13" x14ac:dyDescent="0.15">
      <c r="A929" s="37"/>
      <c r="B929" s="37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  <c r="Q929" s="37"/>
      <c r="R929" s="37"/>
      <c r="S929" s="37"/>
      <c r="T929" s="37"/>
      <c r="U929" s="37"/>
      <c r="V929" s="37"/>
      <c r="W929" s="37"/>
      <c r="X929" s="37"/>
      <c r="Y929" s="37"/>
      <c r="Z929" s="37"/>
    </row>
    <row r="930" spans="1:26" ht="13" x14ac:dyDescent="0.15">
      <c r="A930" s="37"/>
      <c r="B930" s="37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  <c r="Q930" s="37"/>
      <c r="R930" s="37"/>
      <c r="S930" s="37"/>
      <c r="T930" s="37"/>
      <c r="U930" s="37"/>
      <c r="V930" s="37"/>
      <c r="W930" s="37"/>
      <c r="X930" s="37"/>
      <c r="Y930" s="37"/>
      <c r="Z930" s="37"/>
    </row>
    <row r="931" spans="1:26" ht="13" x14ac:dyDescent="0.15">
      <c r="A931" s="37"/>
      <c r="B931" s="37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  <c r="Q931" s="37"/>
      <c r="R931" s="37"/>
      <c r="S931" s="37"/>
      <c r="T931" s="37"/>
      <c r="U931" s="37"/>
      <c r="V931" s="37"/>
      <c r="W931" s="37"/>
      <c r="X931" s="37"/>
      <c r="Y931" s="37"/>
      <c r="Z931" s="37"/>
    </row>
    <row r="932" spans="1:26" ht="13" x14ac:dyDescent="0.15">
      <c r="A932" s="37"/>
      <c r="B932" s="37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  <c r="Q932" s="37"/>
      <c r="R932" s="37"/>
      <c r="S932" s="37"/>
      <c r="T932" s="37"/>
      <c r="U932" s="37"/>
      <c r="V932" s="37"/>
      <c r="W932" s="37"/>
      <c r="X932" s="37"/>
      <c r="Y932" s="37"/>
      <c r="Z932" s="37"/>
    </row>
    <row r="933" spans="1:26" ht="13" x14ac:dyDescent="0.15">
      <c r="A933" s="37"/>
      <c r="B933" s="37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  <c r="Q933" s="37"/>
      <c r="R933" s="37"/>
      <c r="S933" s="37"/>
      <c r="T933" s="37"/>
      <c r="U933" s="37"/>
      <c r="V933" s="37"/>
      <c r="W933" s="37"/>
      <c r="X933" s="37"/>
      <c r="Y933" s="37"/>
      <c r="Z933" s="37"/>
    </row>
    <row r="934" spans="1:26" ht="13" x14ac:dyDescent="0.15">
      <c r="A934" s="37"/>
      <c r="B934" s="37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  <c r="Q934" s="37"/>
      <c r="R934" s="37"/>
      <c r="S934" s="37"/>
      <c r="T934" s="37"/>
      <c r="U934" s="37"/>
      <c r="V934" s="37"/>
      <c r="W934" s="37"/>
      <c r="X934" s="37"/>
      <c r="Y934" s="37"/>
      <c r="Z934" s="37"/>
    </row>
    <row r="935" spans="1:26" ht="13" x14ac:dyDescent="0.15">
      <c r="A935" s="37"/>
      <c r="B935" s="37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  <c r="Q935" s="37"/>
      <c r="R935" s="37"/>
      <c r="S935" s="37"/>
      <c r="T935" s="37"/>
      <c r="U935" s="37"/>
      <c r="V935" s="37"/>
      <c r="W935" s="37"/>
      <c r="X935" s="37"/>
      <c r="Y935" s="37"/>
      <c r="Z935" s="37"/>
    </row>
    <row r="936" spans="1:26" ht="13" x14ac:dyDescent="0.15">
      <c r="A936" s="37"/>
      <c r="B936" s="37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  <c r="Q936" s="37"/>
      <c r="R936" s="37"/>
      <c r="S936" s="37"/>
      <c r="T936" s="37"/>
      <c r="U936" s="37"/>
      <c r="V936" s="37"/>
      <c r="W936" s="37"/>
      <c r="X936" s="37"/>
      <c r="Y936" s="37"/>
      <c r="Z936" s="37"/>
    </row>
    <row r="937" spans="1:26" ht="13" x14ac:dyDescent="0.15">
      <c r="A937" s="37"/>
      <c r="B937" s="37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  <c r="Q937" s="37"/>
      <c r="R937" s="37"/>
      <c r="S937" s="37"/>
      <c r="T937" s="37"/>
      <c r="U937" s="37"/>
      <c r="V937" s="37"/>
      <c r="W937" s="37"/>
      <c r="X937" s="37"/>
      <c r="Y937" s="37"/>
      <c r="Z937" s="37"/>
    </row>
    <row r="938" spans="1:26" ht="13" x14ac:dyDescent="0.15">
      <c r="A938" s="37"/>
      <c r="B938" s="37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  <c r="Q938" s="37"/>
      <c r="R938" s="37"/>
      <c r="S938" s="37"/>
      <c r="T938" s="37"/>
      <c r="U938" s="37"/>
      <c r="V938" s="37"/>
      <c r="W938" s="37"/>
      <c r="X938" s="37"/>
      <c r="Y938" s="37"/>
      <c r="Z938" s="37"/>
    </row>
    <row r="939" spans="1:26" ht="13" x14ac:dyDescent="0.15">
      <c r="A939" s="37"/>
      <c r="B939" s="37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  <c r="Q939" s="37"/>
      <c r="R939" s="37"/>
      <c r="S939" s="37"/>
      <c r="T939" s="37"/>
      <c r="U939" s="37"/>
      <c r="V939" s="37"/>
      <c r="W939" s="37"/>
      <c r="X939" s="37"/>
      <c r="Y939" s="37"/>
      <c r="Z939" s="37"/>
    </row>
    <row r="940" spans="1:26" ht="13" x14ac:dyDescent="0.15">
      <c r="A940" s="37"/>
      <c r="B940" s="37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  <c r="Q940" s="37"/>
      <c r="R940" s="37"/>
      <c r="S940" s="37"/>
      <c r="T940" s="37"/>
      <c r="U940" s="37"/>
      <c r="V940" s="37"/>
      <c r="W940" s="37"/>
      <c r="X940" s="37"/>
      <c r="Y940" s="37"/>
      <c r="Z940" s="37"/>
    </row>
    <row r="941" spans="1:26" ht="13" x14ac:dyDescent="0.15">
      <c r="A941" s="37"/>
      <c r="B941" s="37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  <c r="Q941" s="37"/>
      <c r="R941" s="37"/>
      <c r="S941" s="37"/>
      <c r="T941" s="37"/>
      <c r="U941" s="37"/>
      <c r="V941" s="37"/>
      <c r="W941" s="37"/>
      <c r="X941" s="37"/>
      <c r="Y941" s="37"/>
      <c r="Z941" s="37"/>
    </row>
    <row r="942" spans="1:26" ht="13" x14ac:dyDescent="0.15">
      <c r="A942" s="37"/>
      <c r="B942" s="37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  <c r="Q942" s="37"/>
      <c r="R942" s="37"/>
      <c r="S942" s="37"/>
      <c r="T942" s="37"/>
      <c r="U942" s="37"/>
      <c r="V942" s="37"/>
      <c r="W942" s="37"/>
      <c r="X942" s="37"/>
      <c r="Y942" s="37"/>
      <c r="Z942" s="37"/>
    </row>
    <row r="943" spans="1:26" ht="13" x14ac:dyDescent="0.15">
      <c r="A943" s="37"/>
      <c r="B943" s="37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  <c r="Q943" s="37"/>
      <c r="R943" s="37"/>
      <c r="S943" s="37"/>
      <c r="T943" s="37"/>
      <c r="U943" s="37"/>
      <c r="V943" s="37"/>
      <c r="W943" s="37"/>
      <c r="X943" s="37"/>
      <c r="Y943" s="37"/>
      <c r="Z943" s="37"/>
    </row>
    <row r="944" spans="1:26" ht="13" x14ac:dyDescent="0.15">
      <c r="A944" s="37"/>
      <c r="B944" s="37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  <c r="Q944" s="37"/>
      <c r="R944" s="37"/>
      <c r="S944" s="37"/>
      <c r="T944" s="37"/>
      <c r="U944" s="37"/>
      <c r="V944" s="37"/>
      <c r="W944" s="37"/>
      <c r="X944" s="37"/>
      <c r="Y944" s="37"/>
      <c r="Z944" s="37"/>
    </row>
    <row r="945" spans="1:26" ht="13" x14ac:dyDescent="0.15">
      <c r="A945" s="37"/>
      <c r="B945" s="37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  <c r="Q945" s="37"/>
      <c r="R945" s="37"/>
      <c r="S945" s="37"/>
      <c r="T945" s="37"/>
      <c r="U945" s="37"/>
      <c r="V945" s="37"/>
      <c r="W945" s="37"/>
      <c r="X945" s="37"/>
      <c r="Y945" s="37"/>
      <c r="Z945" s="37"/>
    </row>
    <row r="946" spans="1:26" ht="13" x14ac:dyDescent="0.15">
      <c r="A946" s="37"/>
      <c r="B946" s="37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  <c r="Q946" s="37"/>
      <c r="R946" s="37"/>
      <c r="S946" s="37"/>
      <c r="T946" s="37"/>
      <c r="U946" s="37"/>
      <c r="V946" s="37"/>
      <c r="W946" s="37"/>
      <c r="X946" s="37"/>
      <c r="Y946" s="37"/>
      <c r="Z946" s="37"/>
    </row>
    <row r="947" spans="1:26" ht="13" x14ac:dyDescent="0.15">
      <c r="A947" s="37"/>
      <c r="B947" s="37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  <c r="Q947" s="37"/>
      <c r="R947" s="37"/>
      <c r="S947" s="37"/>
      <c r="T947" s="37"/>
      <c r="U947" s="37"/>
      <c r="V947" s="37"/>
      <c r="W947" s="37"/>
      <c r="X947" s="37"/>
      <c r="Y947" s="37"/>
      <c r="Z947" s="37"/>
    </row>
    <row r="948" spans="1:26" ht="13" x14ac:dyDescent="0.15">
      <c r="A948" s="37"/>
      <c r="B948" s="37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  <c r="Q948" s="37"/>
      <c r="R948" s="37"/>
      <c r="S948" s="37"/>
      <c r="T948" s="37"/>
      <c r="U948" s="37"/>
      <c r="V948" s="37"/>
      <c r="W948" s="37"/>
      <c r="X948" s="37"/>
      <c r="Y948" s="37"/>
      <c r="Z948" s="37"/>
    </row>
    <row r="949" spans="1:26" ht="13" x14ac:dyDescent="0.15">
      <c r="A949" s="37"/>
      <c r="B949" s="37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  <c r="Q949" s="37"/>
      <c r="R949" s="37"/>
      <c r="S949" s="37"/>
      <c r="T949" s="37"/>
      <c r="U949" s="37"/>
      <c r="V949" s="37"/>
      <c r="W949" s="37"/>
      <c r="X949" s="37"/>
      <c r="Y949" s="37"/>
      <c r="Z949" s="37"/>
    </row>
    <row r="950" spans="1:26" ht="13" x14ac:dyDescent="0.15">
      <c r="A950" s="37"/>
      <c r="B950" s="37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  <c r="Q950" s="37"/>
      <c r="R950" s="37"/>
      <c r="S950" s="37"/>
      <c r="T950" s="37"/>
      <c r="U950" s="37"/>
      <c r="V950" s="37"/>
      <c r="W950" s="37"/>
      <c r="X950" s="37"/>
      <c r="Y950" s="37"/>
      <c r="Z950" s="37"/>
    </row>
    <row r="951" spans="1:26" ht="13" x14ac:dyDescent="0.15">
      <c r="A951" s="37"/>
      <c r="B951" s="37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  <c r="Q951" s="37"/>
      <c r="R951" s="37"/>
      <c r="S951" s="37"/>
      <c r="T951" s="37"/>
      <c r="U951" s="37"/>
      <c r="V951" s="37"/>
      <c r="W951" s="37"/>
      <c r="X951" s="37"/>
      <c r="Y951" s="37"/>
      <c r="Z951" s="37"/>
    </row>
    <row r="952" spans="1:26" ht="13" x14ac:dyDescent="0.15">
      <c r="A952" s="37"/>
      <c r="B952" s="37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  <c r="Q952" s="37"/>
      <c r="R952" s="37"/>
      <c r="S952" s="37"/>
      <c r="T952" s="37"/>
      <c r="U952" s="37"/>
      <c r="V952" s="37"/>
      <c r="W952" s="37"/>
      <c r="X952" s="37"/>
      <c r="Y952" s="37"/>
      <c r="Z952" s="37"/>
    </row>
    <row r="953" spans="1:26" ht="13" x14ac:dyDescent="0.15">
      <c r="A953" s="37"/>
      <c r="B953" s="37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  <c r="Q953" s="37"/>
      <c r="R953" s="37"/>
      <c r="S953" s="37"/>
      <c r="T953" s="37"/>
      <c r="U953" s="37"/>
      <c r="V953" s="37"/>
      <c r="W953" s="37"/>
      <c r="X953" s="37"/>
      <c r="Y953" s="37"/>
      <c r="Z953" s="37"/>
    </row>
    <row r="954" spans="1:26" ht="13" x14ac:dyDescent="0.15">
      <c r="A954" s="37"/>
      <c r="B954" s="37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  <c r="Q954" s="37"/>
      <c r="R954" s="37"/>
      <c r="S954" s="37"/>
      <c r="T954" s="37"/>
      <c r="U954" s="37"/>
      <c r="V954" s="37"/>
      <c r="W954" s="37"/>
      <c r="X954" s="37"/>
      <c r="Y954" s="37"/>
      <c r="Z954" s="37"/>
    </row>
    <row r="955" spans="1:26" ht="13" x14ac:dyDescent="0.15">
      <c r="A955" s="37"/>
      <c r="B955" s="37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  <c r="Q955" s="37"/>
      <c r="R955" s="37"/>
      <c r="S955" s="37"/>
      <c r="T955" s="37"/>
      <c r="U955" s="37"/>
      <c r="V955" s="37"/>
      <c r="W955" s="37"/>
      <c r="X955" s="37"/>
      <c r="Y955" s="37"/>
      <c r="Z955" s="37"/>
    </row>
    <row r="956" spans="1:26" ht="13" x14ac:dyDescent="0.15">
      <c r="A956" s="37"/>
      <c r="B956" s="37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  <c r="Q956" s="37"/>
      <c r="R956" s="37"/>
      <c r="S956" s="37"/>
      <c r="T956" s="37"/>
      <c r="U956" s="37"/>
      <c r="V956" s="37"/>
      <c r="W956" s="37"/>
      <c r="X956" s="37"/>
      <c r="Y956" s="37"/>
      <c r="Z956" s="37"/>
    </row>
    <row r="957" spans="1:26" ht="13" x14ac:dyDescent="0.15">
      <c r="A957" s="37"/>
      <c r="B957" s="37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  <c r="Q957" s="37"/>
      <c r="R957" s="37"/>
      <c r="S957" s="37"/>
      <c r="T957" s="37"/>
      <c r="U957" s="37"/>
      <c r="V957" s="37"/>
      <c r="W957" s="37"/>
      <c r="X957" s="37"/>
      <c r="Y957" s="37"/>
      <c r="Z957" s="37"/>
    </row>
    <row r="958" spans="1:26" ht="13" x14ac:dyDescent="0.15">
      <c r="A958" s="37"/>
      <c r="B958" s="37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  <c r="Q958" s="37"/>
      <c r="R958" s="37"/>
      <c r="S958" s="37"/>
      <c r="T958" s="37"/>
      <c r="U958" s="37"/>
      <c r="V958" s="37"/>
      <c r="W958" s="37"/>
      <c r="X958" s="37"/>
      <c r="Y958" s="37"/>
      <c r="Z958" s="37"/>
    </row>
    <row r="959" spans="1:26" ht="13" x14ac:dyDescent="0.15">
      <c r="A959" s="37"/>
      <c r="B959" s="37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  <c r="Q959" s="37"/>
      <c r="R959" s="37"/>
      <c r="S959" s="37"/>
      <c r="T959" s="37"/>
      <c r="U959" s="37"/>
      <c r="V959" s="37"/>
      <c r="W959" s="37"/>
      <c r="X959" s="37"/>
      <c r="Y959" s="37"/>
      <c r="Z959" s="37"/>
    </row>
    <row r="960" spans="1:26" ht="13" x14ac:dyDescent="0.15">
      <c r="A960" s="37"/>
      <c r="B960" s="37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  <c r="Q960" s="37"/>
      <c r="R960" s="37"/>
      <c r="S960" s="37"/>
      <c r="T960" s="37"/>
      <c r="U960" s="37"/>
      <c r="V960" s="37"/>
      <c r="W960" s="37"/>
      <c r="X960" s="37"/>
      <c r="Y960" s="37"/>
      <c r="Z960" s="37"/>
    </row>
    <row r="961" spans="1:26" ht="13" x14ac:dyDescent="0.15">
      <c r="A961" s="37"/>
      <c r="B961" s="37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  <c r="Q961" s="37"/>
      <c r="R961" s="37"/>
      <c r="S961" s="37"/>
      <c r="T961" s="37"/>
      <c r="U961" s="37"/>
      <c r="V961" s="37"/>
      <c r="W961" s="37"/>
      <c r="X961" s="37"/>
      <c r="Y961" s="37"/>
      <c r="Z961" s="37"/>
    </row>
    <row r="962" spans="1:26" ht="13" x14ac:dyDescent="0.15">
      <c r="A962" s="37"/>
      <c r="B962" s="37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  <c r="Q962" s="37"/>
      <c r="R962" s="37"/>
      <c r="S962" s="37"/>
      <c r="T962" s="37"/>
      <c r="U962" s="37"/>
      <c r="V962" s="37"/>
      <c r="W962" s="37"/>
      <c r="X962" s="37"/>
      <c r="Y962" s="37"/>
      <c r="Z962" s="37"/>
    </row>
    <row r="963" spans="1:26" ht="13" x14ac:dyDescent="0.15">
      <c r="A963" s="37"/>
      <c r="B963" s="37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  <c r="Q963" s="37"/>
      <c r="R963" s="37"/>
      <c r="S963" s="37"/>
      <c r="T963" s="37"/>
      <c r="U963" s="37"/>
      <c r="V963" s="37"/>
      <c r="W963" s="37"/>
      <c r="X963" s="37"/>
      <c r="Y963" s="37"/>
      <c r="Z963" s="37"/>
    </row>
    <row r="964" spans="1:26" ht="13" x14ac:dyDescent="0.15">
      <c r="A964" s="37"/>
      <c r="B964" s="37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  <c r="Q964" s="37"/>
      <c r="R964" s="37"/>
      <c r="S964" s="37"/>
      <c r="T964" s="37"/>
      <c r="U964" s="37"/>
      <c r="V964" s="37"/>
      <c r="W964" s="37"/>
      <c r="X964" s="37"/>
      <c r="Y964" s="37"/>
      <c r="Z964" s="37"/>
    </row>
    <row r="965" spans="1:26" ht="13" x14ac:dyDescent="0.15">
      <c r="A965" s="37"/>
      <c r="B965" s="37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  <c r="Q965" s="37"/>
      <c r="R965" s="37"/>
      <c r="S965" s="37"/>
      <c r="T965" s="37"/>
      <c r="U965" s="37"/>
      <c r="V965" s="37"/>
      <c r="W965" s="37"/>
      <c r="X965" s="37"/>
      <c r="Y965" s="37"/>
      <c r="Z965" s="37"/>
    </row>
    <row r="966" spans="1:26" ht="13" x14ac:dyDescent="0.15">
      <c r="A966" s="37"/>
      <c r="B966" s="37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  <c r="Q966" s="37"/>
      <c r="R966" s="37"/>
      <c r="S966" s="37"/>
      <c r="T966" s="37"/>
      <c r="U966" s="37"/>
      <c r="V966" s="37"/>
      <c r="W966" s="37"/>
      <c r="X966" s="37"/>
      <c r="Y966" s="37"/>
      <c r="Z966" s="37"/>
    </row>
    <row r="967" spans="1:26" ht="13" x14ac:dyDescent="0.15">
      <c r="A967" s="37"/>
      <c r="B967" s="37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  <c r="Q967" s="37"/>
      <c r="R967" s="37"/>
      <c r="S967" s="37"/>
      <c r="T967" s="37"/>
      <c r="U967" s="37"/>
      <c r="V967" s="37"/>
      <c r="W967" s="37"/>
      <c r="X967" s="37"/>
      <c r="Y967" s="37"/>
      <c r="Z967" s="37"/>
    </row>
    <row r="968" spans="1:26" ht="13" x14ac:dyDescent="0.15">
      <c r="A968" s="37"/>
      <c r="B968" s="37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  <c r="Q968" s="37"/>
      <c r="R968" s="37"/>
      <c r="S968" s="37"/>
      <c r="T968" s="37"/>
      <c r="U968" s="37"/>
      <c r="V968" s="37"/>
      <c r="W968" s="37"/>
      <c r="X968" s="37"/>
      <c r="Y968" s="37"/>
      <c r="Z968" s="37"/>
    </row>
    <row r="969" spans="1:26" ht="13" x14ac:dyDescent="0.15">
      <c r="A969" s="37"/>
      <c r="B969" s="37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  <c r="Q969" s="37"/>
      <c r="R969" s="37"/>
      <c r="S969" s="37"/>
      <c r="T969" s="37"/>
      <c r="U969" s="37"/>
      <c r="V969" s="37"/>
      <c r="W969" s="37"/>
      <c r="X969" s="37"/>
      <c r="Y969" s="37"/>
      <c r="Z969" s="37"/>
    </row>
    <row r="970" spans="1:26" ht="13" x14ac:dyDescent="0.15">
      <c r="A970" s="37"/>
      <c r="B970" s="37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  <c r="Q970" s="37"/>
      <c r="R970" s="37"/>
      <c r="S970" s="37"/>
      <c r="T970" s="37"/>
      <c r="U970" s="37"/>
      <c r="V970" s="37"/>
      <c r="W970" s="37"/>
      <c r="X970" s="37"/>
      <c r="Y970" s="37"/>
      <c r="Z970" s="37"/>
    </row>
    <row r="971" spans="1:26" ht="13" x14ac:dyDescent="0.15">
      <c r="A971" s="37"/>
      <c r="B971" s="37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  <c r="Q971" s="37"/>
      <c r="R971" s="37"/>
      <c r="S971" s="37"/>
      <c r="T971" s="37"/>
      <c r="U971" s="37"/>
      <c r="V971" s="37"/>
      <c r="W971" s="37"/>
      <c r="X971" s="37"/>
      <c r="Y971" s="37"/>
      <c r="Z971" s="37"/>
    </row>
    <row r="972" spans="1:26" ht="13" x14ac:dyDescent="0.15">
      <c r="A972" s="37"/>
      <c r="B972" s="37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  <c r="Q972" s="37"/>
      <c r="R972" s="37"/>
      <c r="S972" s="37"/>
      <c r="T972" s="37"/>
      <c r="U972" s="37"/>
      <c r="V972" s="37"/>
      <c r="W972" s="37"/>
      <c r="X972" s="37"/>
      <c r="Y972" s="37"/>
      <c r="Z972" s="37"/>
    </row>
    <row r="973" spans="1:26" ht="13" x14ac:dyDescent="0.15">
      <c r="A973" s="37"/>
      <c r="B973" s="37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  <c r="Q973" s="37"/>
      <c r="R973" s="37"/>
      <c r="S973" s="37"/>
      <c r="T973" s="37"/>
      <c r="U973" s="37"/>
      <c r="V973" s="37"/>
      <c r="W973" s="37"/>
      <c r="X973" s="37"/>
      <c r="Y973" s="37"/>
      <c r="Z973" s="37"/>
    </row>
    <row r="974" spans="1:26" ht="13" x14ac:dyDescent="0.15">
      <c r="A974" s="37"/>
      <c r="B974" s="37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  <c r="Q974" s="37"/>
      <c r="R974" s="37"/>
      <c r="S974" s="37"/>
      <c r="T974" s="37"/>
      <c r="U974" s="37"/>
      <c r="V974" s="37"/>
      <c r="W974" s="37"/>
      <c r="X974" s="37"/>
      <c r="Y974" s="37"/>
      <c r="Z974" s="37"/>
    </row>
    <row r="975" spans="1:26" ht="13" x14ac:dyDescent="0.15">
      <c r="A975" s="37"/>
      <c r="B975" s="37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  <c r="Q975" s="37"/>
      <c r="R975" s="37"/>
      <c r="S975" s="37"/>
      <c r="T975" s="37"/>
      <c r="U975" s="37"/>
      <c r="V975" s="37"/>
      <c r="W975" s="37"/>
      <c r="X975" s="37"/>
      <c r="Y975" s="37"/>
      <c r="Z975" s="37"/>
    </row>
    <row r="976" spans="1:26" ht="13" x14ac:dyDescent="0.15">
      <c r="A976" s="37"/>
      <c r="B976" s="37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  <c r="Q976" s="37"/>
      <c r="R976" s="37"/>
      <c r="S976" s="37"/>
      <c r="T976" s="37"/>
      <c r="U976" s="37"/>
      <c r="V976" s="37"/>
      <c r="W976" s="37"/>
      <c r="X976" s="37"/>
      <c r="Y976" s="37"/>
      <c r="Z976" s="37"/>
    </row>
    <row r="977" spans="1:26" ht="13" x14ac:dyDescent="0.15">
      <c r="A977" s="37"/>
      <c r="B977" s="37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  <c r="Q977" s="37"/>
      <c r="R977" s="37"/>
      <c r="S977" s="37"/>
      <c r="T977" s="37"/>
      <c r="U977" s="37"/>
      <c r="V977" s="37"/>
      <c r="W977" s="37"/>
      <c r="X977" s="37"/>
      <c r="Y977" s="37"/>
      <c r="Z977" s="37"/>
    </row>
    <row r="978" spans="1:26" ht="13" x14ac:dyDescent="0.15">
      <c r="A978" s="37"/>
      <c r="B978" s="37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  <c r="Q978" s="37"/>
      <c r="R978" s="37"/>
      <c r="S978" s="37"/>
      <c r="T978" s="37"/>
      <c r="U978" s="37"/>
      <c r="V978" s="37"/>
      <c r="W978" s="37"/>
      <c r="X978" s="37"/>
      <c r="Y978" s="37"/>
      <c r="Z978" s="37"/>
    </row>
    <row r="979" spans="1:26" ht="13" x14ac:dyDescent="0.15">
      <c r="A979" s="37"/>
      <c r="B979" s="37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  <c r="Q979" s="37"/>
      <c r="R979" s="37"/>
      <c r="S979" s="37"/>
      <c r="T979" s="37"/>
      <c r="U979" s="37"/>
      <c r="V979" s="37"/>
      <c r="W979" s="37"/>
      <c r="X979" s="37"/>
      <c r="Y979" s="37"/>
      <c r="Z979" s="37"/>
    </row>
    <row r="980" spans="1:26" ht="13" x14ac:dyDescent="0.15">
      <c r="A980" s="37"/>
      <c r="B980" s="37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  <c r="Q980" s="37"/>
      <c r="R980" s="37"/>
      <c r="S980" s="37"/>
      <c r="T980" s="37"/>
      <c r="U980" s="37"/>
      <c r="V980" s="37"/>
      <c r="W980" s="37"/>
      <c r="X980" s="37"/>
      <c r="Y980" s="37"/>
      <c r="Z980" s="37"/>
    </row>
    <row r="981" spans="1:26" ht="13" x14ac:dyDescent="0.15">
      <c r="A981" s="37"/>
      <c r="B981" s="37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  <c r="Q981" s="37"/>
      <c r="R981" s="37"/>
      <c r="S981" s="37"/>
      <c r="T981" s="37"/>
      <c r="U981" s="37"/>
      <c r="V981" s="37"/>
      <c r="W981" s="37"/>
      <c r="X981" s="37"/>
      <c r="Y981" s="37"/>
      <c r="Z981" s="37"/>
    </row>
    <row r="982" spans="1:26" ht="13" x14ac:dyDescent="0.15">
      <c r="A982" s="37"/>
      <c r="B982" s="37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  <c r="Q982" s="37"/>
      <c r="R982" s="37"/>
      <c r="S982" s="37"/>
      <c r="T982" s="37"/>
      <c r="U982" s="37"/>
      <c r="V982" s="37"/>
      <c r="W982" s="37"/>
      <c r="X982" s="37"/>
      <c r="Y982" s="37"/>
      <c r="Z982" s="37"/>
    </row>
    <row r="983" spans="1:26" ht="13" x14ac:dyDescent="0.15">
      <c r="A983" s="37"/>
      <c r="B983" s="37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  <c r="Q983" s="37"/>
      <c r="R983" s="37"/>
      <c r="S983" s="37"/>
      <c r="T983" s="37"/>
      <c r="U983" s="37"/>
      <c r="V983" s="37"/>
      <c r="W983" s="37"/>
      <c r="X983" s="37"/>
      <c r="Y983" s="37"/>
      <c r="Z983" s="37"/>
    </row>
    <row r="984" spans="1:26" ht="13" x14ac:dyDescent="0.15">
      <c r="A984" s="37"/>
      <c r="B984" s="37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  <c r="Q984" s="37"/>
      <c r="R984" s="37"/>
      <c r="S984" s="37"/>
      <c r="T984" s="37"/>
      <c r="U984" s="37"/>
      <c r="V984" s="37"/>
      <c r="W984" s="37"/>
      <c r="X984" s="37"/>
      <c r="Y984" s="37"/>
      <c r="Z984" s="37"/>
    </row>
    <row r="985" spans="1:26" ht="13" x14ac:dyDescent="0.15">
      <c r="A985" s="37"/>
      <c r="B985" s="37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  <c r="Q985" s="37"/>
      <c r="R985" s="37"/>
      <c r="S985" s="37"/>
      <c r="T985" s="37"/>
      <c r="U985" s="37"/>
      <c r="V985" s="37"/>
      <c r="W985" s="37"/>
      <c r="X985" s="37"/>
      <c r="Y985" s="37"/>
      <c r="Z985" s="37"/>
    </row>
    <row r="986" spans="1:26" ht="13" x14ac:dyDescent="0.15">
      <c r="A986" s="37"/>
      <c r="B986" s="37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  <c r="Q986" s="37"/>
      <c r="R986" s="37"/>
      <c r="S986" s="37"/>
      <c r="T986" s="37"/>
      <c r="U986" s="37"/>
      <c r="V986" s="37"/>
      <c r="W986" s="37"/>
      <c r="X986" s="37"/>
      <c r="Y986" s="37"/>
      <c r="Z986" s="37"/>
    </row>
    <row r="987" spans="1:26" ht="13" x14ac:dyDescent="0.15">
      <c r="A987" s="37"/>
      <c r="B987" s="37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  <c r="Q987" s="37"/>
      <c r="R987" s="37"/>
      <c r="S987" s="37"/>
      <c r="T987" s="37"/>
      <c r="U987" s="37"/>
      <c r="V987" s="37"/>
      <c r="W987" s="37"/>
      <c r="X987" s="37"/>
      <c r="Y987" s="37"/>
      <c r="Z987" s="37"/>
    </row>
    <row r="988" spans="1:26" ht="13" x14ac:dyDescent="0.15">
      <c r="A988" s="37"/>
      <c r="B988" s="37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  <c r="Q988" s="37"/>
      <c r="R988" s="37"/>
      <c r="S988" s="37"/>
      <c r="T988" s="37"/>
      <c r="U988" s="37"/>
      <c r="V988" s="37"/>
      <c r="W988" s="37"/>
      <c r="X988" s="37"/>
      <c r="Y988" s="37"/>
      <c r="Z988" s="37"/>
    </row>
    <row r="989" spans="1:26" ht="13" x14ac:dyDescent="0.15">
      <c r="A989" s="37"/>
      <c r="B989" s="37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  <c r="Q989" s="37"/>
      <c r="R989" s="37"/>
      <c r="S989" s="37"/>
      <c r="T989" s="37"/>
      <c r="U989" s="37"/>
      <c r="V989" s="37"/>
      <c r="W989" s="37"/>
      <c r="X989" s="37"/>
      <c r="Y989" s="37"/>
      <c r="Z989" s="37"/>
    </row>
    <row r="990" spans="1:26" ht="13" x14ac:dyDescent="0.15">
      <c r="A990" s="37"/>
      <c r="B990" s="37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  <c r="Q990" s="37"/>
      <c r="R990" s="37"/>
      <c r="S990" s="37"/>
      <c r="T990" s="37"/>
      <c r="U990" s="37"/>
      <c r="V990" s="37"/>
      <c r="W990" s="37"/>
      <c r="X990" s="37"/>
      <c r="Y990" s="37"/>
      <c r="Z990" s="37"/>
    </row>
    <row r="991" spans="1:26" ht="13" x14ac:dyDescent="0.15">
      <c r="A991" s="37"/>
      <c r="B991" s="37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  <c r="Q991" s="37"/>
      <c r="R991" s="37"/>
      <c r="S991" s="37"/>
      <c r="T991" s="37"/>
      <c r="U991" s="37"/>
      <c r="V991" s="37"/>
      <c r="W991" s="37"/>
      <c r="X991" s="37"/>
      <c r="Y991" s="37"/>
      <c r="Z991" s="37"/>
    </row>
    <row r="992" spans="1:26" ht="13" x14ac:dyDescent="0.15">
      <c r="A992" s="37"/>
      <c r="B992" s="37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  <c r="Q992" s="37"/>
      <c r="R992" s="37"/>
      <c r="S992" s="37"/>
      <c r="T992" s="37"/>
      <c r="U992" s="37"/>
      <c r="V992" s="37"/>
      <c r="W992" s="37"/>
      <c r="X992" s="37"/>
      <c r="Y992" s="37"/>
      <c r="Z992" s="37"/>
    </row>
    <row r="993" spans="1:26" ht="13" x14ac:dyDescent="0.15">
      <c r="A993" s="37"/>
      <c r="B993" s="37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  <c r="Q993" s="37"/>
      <c r="R993" s="37"/>
      <c r="S993" s="37"/>
      <c r="T993" s="37"/>
      <c r="U993" s="37"/>
      <c r="V993" s="37"/>
      <c r="W993" s="37"/>
      <c r="X993" s="37"/>
      <c r="Y993" s="37"/>
      <c r="Z993" s="37"/>
    </row>
    <row r="994" spans="1:26" ht="13" x14ac:dyDescent="0.15">
      <c r="A994" s="37"/>
      <c r="B994" s="37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  <c r="Q994" s="37"/>
      <c r="R994" s="37"/>
      <c r="S994" s="37"/>
      <c r="T994" s="37"/>
      <c r="U994" s="37"/>
      <c r="V994" s="37"/>
      <c r="W994" s="37"/>
      <c r="X994" s="37"/>
      <c r="Y994" s="37"/>
      <c r="Z994" s="37"/>
    </row>
    <row r="995" spans="1:26" ht="13" x14ac:dyDescent="0.15">
      <c r="A995" s="37"/>
      <c r="B995" s="37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  <c r="Q995" s="37"/>
      <c r="R995" s="37"/>
      <c r="S995" s="37"/>
      <c r="T995" s="37"/>
      <c r="U995" s="37"/>
      <c r="V995" s="37"/>
      <c r="W995" s="37"/>
      <c r="X995" s="37"/>
      <c r="Y995" s="37"/>
      <c r="Z995" s="37"/>
    </row>
    <row r="996" spans="1:26" ht="13" x14ac:dyDescent="0.15">
      <c r="A996" s="37"/>
      <c r="B996" s="37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  <c r="Q996" s="37"/>
      <c r="R996" s="37"/>
      <c r="S996" s="37"/>
      <c r="T996" s="37"/>
      <c r="U996" s="37"/>
      <c r="V996" s="37"/>
      <c r="W996" s="37"/>
      <c r="X996" s="37"/>
      <c r="Y996" s="37"/>
      <c r="Z996" s="37"/>
    </row>
    <row r="997" spans="1:26" ht="13" x14ac:dyDescent="0.15">
      <c r="A997" s="37"/>
      <c r="B997" s="37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  <c r="Q997" s="37"/>
      <c r="R997" s="37"/>
      <c r="S997" s="37"/>
      <c r="T997" s="37"/>
      <c r="U997" s="37"/>
      <c r="V997" s="37"/>
      <c r="W997" s="37"/>
      <c r="X997" s="37"/>
      <c r="Y997" s="37"/>
      <c r="Z997" s="37"/>
    </row>
    <row r="998" spans="1:26" ht="13" x14ac:dyDescent="0.15">
      <c r="A998" s="37"/>
      <c r="B998" s="37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  <c r="Q998" s="37"/>
      <c r="R998" s="37"/>
      <c r="S998" s="37"/>
      <c r="T998" s="37"/>
      <c r="U998" s="37"/>
      <c r="V998" s="37"/>
      <c r="W998" s="37"/>
      <c r="X998" s="37"/>
      <c r="Y998" s="37"/>
      <c r="Z998" s="37"/>
    </row>
    <row r="999" spans="1:26" ht="13" x14ac:dyDescent="0.15">
      <c r="A999" s="37"/>
      <c r="B999" s="37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  <c r="Q999" s="37"/>
      <c r="R999" s="37"/>
      <c r="S999" s="37"/>
      <c r="T999" s="37"/>
      <c r="U999" s="37"/>
      <c r="V999" s="37"/>
      <c r="W999" s="37"/>
      <c r="X999" s="37"/>
      <c r="Y999" s="37"/>
      <c r="Z999" s="37"/>
    </row>
    <row r="1000" spans="1:26" ht="13" x14ac:dyDescent="0.15">
      <c r="A1000" s="37"/>
      <c r="B1000" s="37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  <c r="Q1000" s="37"/>
      <c r="R1000" s="37"/>
      <c r="S1000" s="37"/>
      <c r="T1000" s="37"/>
      <c r="U1000" s="37"/>
      <c r="V1000" s="37"/>
      <c r="W1000" s="37"/>
      <c r="X1000" s="37"/>
      <c r="Y1000" s="37"/>
      <c r="Z1000" s="37"/>
    </row>
    <row r="1001" spans="1:26" ht="13" x14ac:dyDescent="0.15">
      <c r="A1001" s="37"/>
      <c r="B1001" s="37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  <c r="Q1001" s="37"/>
      <c r="R1001" s="37"/>
      <c r="S1001" s="37"/>
      <c r="T1001" s="37"/>
      <c r="U1001" s="37"/>
      <c r="V1001" s="37"/>
      <c r="W1001" s="37"/>
      <c r="X1001" s="37"/>
      <c r="Y1001" s="37"/>
      <c r="Z1001" s="37"/>
    </row>
    <row r="1002" spans="1:26" ht="13" x14ac:dyDescent="0.15">
      <c r="A1002" s="37"/>
      <c r="B1002" s="37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  <c r="Q1002" s="37"/>
      <c r="R1002" s="37"/>
      <c r="S1002" s="37"/>
      <c r="T1002" s="37"/>
      <c r="U1002" s="37"/>
      <c r="V1002" s="37"/>
      <c r="W1002" s="37"/>
      <c r="X1002" s="37"/>
      <c r="Y1002" s="37"/>
      <c r="Z1002" s="37"/>
    </row>
    <row r="1003" spans="1:26" ht="13" x14ac:dyDescent="0.15">
      <c r="A1003" s="37"/>
      <c r="B1003" s="37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  <c r="Q1003" s="37"/>
      <c r="R1003" s="37"/>
      <c r="S1003" s="37"/>
      <c r="T1003" s="37"/>
      <c r="U1003" s="37"/>
      <c r="V1003" s="37"/>
      <c r="W1003" s="37"/>
      <c r="X1003" s="37"/>
      <c r="Y1003" s="37"/>
      <c r="Z1003" s="37"/>
    </row>
    <row r="1004" spans="1:26" ht="13" x14ac:dyDescent="0.15">
      <c r="A1004" s="37"/>
      <c r="B1004" s="37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  <c r="Q1004" s="37"/>
      <c r="R1004" s="37"/>
      <c r="S1004" s="37"/>
      <c r="T1004" s="37"/>
      <c r="U1004" s="37"/>
      <c r="V1004" s="37"/>
      <c r="W1004" s="37"/>
      <c r="X1004" s="37"/>
      <c r="Y1004" s="37"/>
      <c r="Z1004" s="37"/>
    </row>
    <row r="1005" spans="1:26" ht="13" x14ac:dyDescent="0.15">
      <c r="A1005" s="37"/>
      <c r="B1005" s="37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  <c r="Q1005" s="37"/>
      <c r="R1005" s="37"/>
      <c r="S1005" s="37"/>
      <c r="T1005" s="37"/>
      <c r="U1005" s="37"/>
      <c r="V1005" s="37"/>
      <c r="W1005" s="37"/>
      <c r="X1005" s="37"/>
      <c r="Y1005" s="37"/>
      <c r="Z1005" s="37"/>
    </row>
    <row r="1006" spans="1:26" ht="13" x14ac:dyDescent="0.15">
      <c r="A1006" s="37"/>
      <c r="B1006" s="37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  <c r="Q1006" s="37"/>
      <c r="R1006" s="37"/>
      <c r="S1006" s="37"/>
      <c r="T1006" s="37"/>
      <c r="U1006" s="37"/>
      <c r="V1006" s="37"/>
      <c r="W1006" s="37"/>
      <c r="X1006" s="37"/>
      <c r="Y1006" s="37"/>
      <c r="Z1006" s="37"/>
    </row>
    <row r="1007" spans="1:26" ht="13" x14ac:dyDescent="0.15">
      <c r="A1007" s="37"/>
      <c r="B1007" s="37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  <c r="Q1007" s="37"/>
      <c r="R1007" s="37"/>
      <c r="S1007" s="37"/>
      <c r="T1007" s="37"/>
      <c r="U1007" s="37"/>
      <c r="V1007" s="37"/>
      <c r="W1007" s="37"/>
      <c r="X1007" s="37"/>
      <c r="Y1007" s="37"/>
      <c r="Z1007" s="37"/>
    </row>
    <row r="1008" spans="1:26" ht="13" x14ac:dyDescent="0.15">
      <c r="A1008" s="37"/>
      <c r="B1008" s="37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  <c r="Q1008" s="37"/>
      <c r="R1008" s="37"/>
      <c r="S1008" s="37"/>
      <c r="T1008" s="37"/>
      <c r="U1008" s="37"/>
      <c r="V1008" s="37"/>
      <c r="W1008" s="37"/>
      <c r="X1008" s="37"/>
      <c r="Y1008" s="37"/>
      <c r="Z1008" s="37"/>
    </row>
    <row r="1009" spans="1:26" ht="13" x14ac:dyDescent="0.15">
      <c r="A1009" s="37"/>
      <c r="B1009" s="37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  <c r="Q1009" s="37"/>
      <c r="R1009" s="37"/>
      <c r="S1009" s="37"/>
      <c r="T1009" s="37"/>
      <c r="U1009" s="37"/>
      <c r="V1009" s="37"/>
      <c r="W1009" s="37"/>
      <c r="X1009" s="37"/>
      <c r="Y1009" s="37"/>
      <c r="Z1009" s="37"/>
    </row>
    <row r="1010" spans="1:26" ht="13" x14ac:dyDescent="0.15">
      <c r="A1010" s="37"/>
      <c r="B1010" s="37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  <c r="Q1010" s="37"/>
      <c r="R1010" s="37"/>
      <c r="S1010" s="37"/>
      <c r="T1010" s="37"/>
      <c r="U1010" s="37"/>
      <c r="V1010" s="37"/>
      <c r="W1010" s="37"/>
      <c r="X1010" s="37"/>
      <c r="Y1010" s="37"/>
      <c r="Z1010" s="37"/>
    </row>
    <row r="1011" spans="1:26" ht="13" x14ac:dyDescent="0.15">
      <c r="A1011" s="37"/>
      <c r="B1011" s="37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  <c r="Q1011" s="37"/>
      <c r="R1011" s="37"/>
      <c r="S1011" s="37"/>
      <c r="T1011" s="37"/>
      <c r="U1011" s="37"/>
      <c r="V1011" s="37"/>
      <c r="W1011" s="37"/>
      <c r="X1011" s="37"/>
      <c r="Y1011" s="37"/>
      <c r="Z1011" s="37"/>
    </row>
    <row r="1012" spans="1:26" ht="13" x14ac:dyDescent="0.15">
      <c r="A1012" s="37"/>
      <c r="B1012" s="37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  <c r="Q1012" s="37"/>
      <c r="R1012" s="37"/>
      <c r="S1012" s="37"/>
      <c r="T1012" s="37"/>
      <c r="U1012" s="37"/>
      <c r="V1012" s="37"/>
      <c r="W1012" s="37"/>
      <c r="X1012" s="37"/>
      <c r="Y1012" s="37"/>
      <c r="Z1012" s="37"/>
    </row>
    <row r="1013" spans="1:26" ht="13" x14ac:dyDescent="0.15">
      <c r="A1013" s="37"/>
      <c r="B1013" s="37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  <c r="Q1013" s="37"/>
      <c r="R1013" s="37"/>
      <c r="S1013" s="37"/>
      <c r="T1013" s="37"/>
      <c r="U1013" s="37"/>
      <c r="V1013" s="37"/>
      <c r="W1013" s="37"/>
      <c r="X1013" s="37"/>
      <c r="Y1013" s="37"/>
      <c r="Z1013" s="37"/>
    </row>
    <row r="1014" spans="1:26" ht="13" x14ac:dyDescent="0.15">
      <c r="A1014" s="37"/>
      <c r="B1014" s="37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  <c r="Q1014" s="37"/>
      <c r="R1014" s="37"/>
      <c r="S1014" s="37"/>
      <c r="T1014" s="37"/>
      <c r="U1014" s="37"/>
      <c r="V1014" s="37"/>
      <c r="W1014" s="37"/>
      <c r="X1014" s="37"/>
      <c r="Y1014" s="37"/>
      <c r="Z1014" s="37"/>
    </row>
    <row r="1015" spans="1:26" ht="13" x14ac:dyDescent="0.15">
      <c r="A1015" s="37"/>
      <c r="B1015" s="37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  <c r="Q1015" s="37"/>
      <c r="R1015" s="37"/>
      <c r="S1015" s="37"/>
      <c r="T1015" s="37"/>
      <c r="U1015" s="37"/>
      <c r="V1015" s="37"/>
      <c r="W1015" s="37"/>
      <c r="X1015" s="37"/>
      <c r="Y1015" s="37"/>
      <c r="Z1015" s="37"/>
    </row>
    <row r="1016" spans="1:26" ht="13" x14ac:dyDescent="0.15">
      <c r="A1016" s="37"/>
      <c r="B1016" s="37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  <c r="Q1016" s="37"/>
      <c r="R1016" s="37"/>
      <c r="S1016" s="37"/>
      <c r="T1016" s="37"/>
      <c r="U1016" s="37"/>
      <c r="V1016" s="37"/>
      <c r="W1016" s="37"/>
      <c r="X1016" s="37"/>
      <c r="Y1016" s="37"/>
      <c r="Z1016" s="37"/>
    </row>
    <row r="1017" spans="1:26" ht="13" x14ac:dyDescent="0.15">
      <c r="A1017" s="37"/>
      <c r="B1017" s="37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  <c r="Q1017" s="37"/>
      <c r="R1017" s="37"/>
      <c r="S1017" s="37"/>
      <c r="T1017" s="37"/>
      <c r="U1017" s="37"/>
      <c r="V1017" s="37"/>
      <c r="W1017" s="37"/>
      <c r="X1017" s="37"/>
      <c r="Y1017" s="37"/>
      <c r="Z1017" s="37"/>
    </row>
    <row r="1018" spans="1:26" ht="13" x14ac:dyDescent="0.15">
      <c r="A1018" s="37"/>
      <c r="B1018" s="37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  <c r="Q1018" s="37"/>
      <c r="R1018" s="37"/>
      <c r="S1018" s="37"/>
      <c r="T1018" s="37"/>
      <c r="U1018" s="37"/>
      <c r="V1018" s="37"/>
      <c r="W1018" s="37"/>
      <c r="X1018" s="37"/>
      <c r="Y1018" s="37"/>
      <c r="Z1018" s="37"/>
    </row>
    <row r="1019" spans="1:26" ht="13" x14ac:dyDescent="0.15">
      <c r="A1019" s="37"/>
      <c r="B1019" s="37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  <c r="Q1019" s="37"/>
      <c r="R1019" s="37"/>
      <c r="S1019" s="37"/>
      <c r="T1019" s="37"/>
      <c r="U1019" s="37"/>
      <c r="V1019" s="37"/>
      <c r="W1019" s="37"/>
      <c r="X1019" s="37"/>
      <c r="Y1019" s="37"/>
      <c r="Z1019" s="37"/>
    </row>
    <row r="1020" spans="1:26" ht="13" x14ac:dyDescent="0.15">
      <c r="A1020" s="37"/>
      <c r="B1020" s="37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  <c r="Q1020" s="37"/>
      <c r="R1020" s="37"/>
      <c r="S1020" s="37"/>
      <c r="T1020" s="37"/>
      <c r="U1020" s="37"/>
      <c r="V1020" s="37"/>
      <c r="W1020" s="37"/>
      <c r="X1020" s="37"/>
      <c r="Y1020" s="37"/>
      <c r="Z1020" s="37"/>
    </row>
    <row r="1021" spans="1:26" ht="13" x14ac:dyDescent="0.15">
      <c r="A1021" s="37"/>
      <c r="B1021" s="37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  <c r="Q1021" s="37"/>
      <c r="R1021" s="37"/>
      <c r="S1021" s="37"/>
      <c r="T1021" s="37"/>
      <c r="U1021" s="37"/>
      <c r="V1021" s="37"/>
      <c r="W1021" s="37"/>
      <c r="X1021" s="37"/>
      <c r="Y1021" s="37"/>
      <c r="Z1021" s="37"/>
    </row>
    <row r="1022" spans="1:26" ht="13" x14ac:dyDescent="0.15">
      <c r="A1022" s="37"/>
      <c r="B1022" s="37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  <c r="Q1022" s="37"/>
      <c r="R1022" s="37"/>
      <c r="S1022" s="37"/>
      <c r="T1022" s="37"/>
      <c r="U1022" s="37"/>
      <c r="V1022" s="37"/>
      <c r="W1022" s="37"/>
      <c r="X1022" s="37"/>
      <c r="Y1022" s="37"/>
      <c r="Z1022" s="37"/>
    </row>
    <row r="1023" spans="1:26" ht="13" x14ac:dyDescent="0.15">
      <c r="A1023" s="37"/>
      <c r="B1023" s="37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  <c r="Q1023" s="37"/>
      <c r="R1023" s="37"/>
      <c r="S1023" s="37"/>
      <c r="T1023" s="37"/>
      <c r="U1023" s="37"/>
      <c r="V1023" s="37"/>
      <c r="W1023" s="37"/>
      <c r="X1023" s="37"/>
      <c r="Y1023" s="37"/>
      <c r="Z1023" s="37"/>
    </row>
    <row r="1024" spans="1:26" ht="13" x14ac:dyDescent="0.15">
      <c r="A1024" s="37"/>
      <c r="B1024" s="37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  <c r="Q1024" s="37"/>
      <c r="R1024" s="37"/>
      <c r="S1024" s="37"/>
      <c r="T1024" s="37"/>
      <c r="U1024" s="37"/>
      <c r="V1024" s="37"/>
      <c r="W1024" s="37"/>
      <c r="X1024" s="37"/>
      <c r="Y1024" s="37"/>
      <c r="Z1024" s="37"/>
    </row>
    <row r="1025" spans="1:26" ht="13" x14ac:dyDescent="0.15">
      <c r="A1025" s="37"/>
      <c r="B1025" s="37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  <c r="Q1025" s="37"/>
      <c r="R1025" s="37"/>
      <c r="S1025" s="37"/>
      <c r="T1025" s="37"/>
      <c r="U1025" s="37"/>
      <c r="V1025" s="37"/>
      <c r="W1025" s="37"/>
      <c r="X1025" s="37"/>
      <c r="Y1025" s="37"/>
      <c r="Z1025" s="37"/>
    </row>
    <row r="1026" spans="1:26" ht="13" x14ac:dyDescent="0.15">
      <c r="A1026" s="37"/>
      <c r="B1026" s="37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  <c r="Q1026" s="37"/>
      <c r="R1026" s="37"/>
      <c r="S1026" s="37"/>
      <c r="T1026" s="37"/>
      <c r="U1026" s="37"/>
      <c r="V1026" s="37"/>
      <c r="W1026" s="37"/>
      <c r="X1026" s="37"/>
      <c r="Y1026" s="37"/>
      <c r="Z1026" s="37"/>
    </row>
    <row r="1027" spans="1:26" ht="13" x14ac:dyDescent="0.15">
      <c r="A1027" s="37"/>
      <c r="B1027" s="37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  <c r="Q1027" s="37"/>
      <c r="R1027" s="37"/>
      <c r="S1027" s="37"/>
      <c r="T1027" s="37"/>
      <c r="U1027" s="37"/>
      <c r="V1027" s="37"/>
      <c r="W1027" s="37"/>
      <c r="X1027" s="37"/>
      <c r="Y1027" s="37"/>
      <c r="Z1027" s="37"/>
    </row>
    <row r="1028" spans="1:26" ht="13" x14ac:dyDescent="0.15">
      <c r="A1028" s="37"/>
      <c r="B1028" s="37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  <c r="Q1028" s="37"/>
      <c r="R1028" s="37"/>
      <c r="S1028" s="37"/>
      <c r="T1028" s="37"/>
      <c r="U1028" s="37"/>
      <c r="V1028" s="37"/>
      <c r="W1028" s="37"/>
      <c r="X1028" s="37"/>
      <c r="Y1028" s="37"/>
      <c r="Z1028" s="37"/>
    </row>
    <row r="1029" spans="1:26" ht="13" x14ac:dyDescent="0.15">
      <c r="A1029" s="37"/>
      <c r="B1029" s="37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  <c r="Q1029" s="37"/>
      <c r="R1029" s="37"/>
      <c r="S1029" s="37"/>
      <c r="T1029" s="37"/>
      <c r="U1029" s="37"/>
      <c r="V1029" s="37"/>
      <c r="W1029" s="37"/>
      <c r="X1029" s="37"/>
      <c r="Y1029" s="37"/>
      <c r="Z1029" s="37"/>
    </row>
    <row r="1030" spans="1:26" ht="13" x14ac:dyDescent="0.15">
      <c r="A1030" s="37"/>
      <c r="B1030" s="37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  <c r="Q1030" s="37"/>
      <c r="R1030" s="37"/>
      <c r="S1030" s="37"/>
      <c r="T1030" s="37"/>
      <c r="U1030" s="37"/>
      <c r="V1030" s="37"/>
      <c r="W1030" s="37"/>
      <c r="X1030" s="37"/>
      <c r="Y1030" s="37"/>
      <c r="Z1030" s="37"/>
    </row>
    <row r="1031" spans="1:26" ht="13" x14ac:dyDescent="0.15">
      <c r="A1031" s="37"/>
      <c r="B1031" s="37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  <c r="Q1031" s="37"/>
      <c r="R1031" s="37"/>
      <c r="S1031" s="37"/>
      <c r="T1031" s="37"/>
      <c r="U1031" s="37"/>
      <c r="V1031" s="37"/>
      <c r="W1031" s="37"/>
      <c r="X1031" s="37"/>
      <c r="Y1031" s="37"/>
      <c r="Z1031" s="37"/>
    </row>
    <row r="1032" spans="1:26" ht="13" x14ac:dyDescent="0.15">
      <c r="A1032" s="37"/>
      <c r="B1032" s="37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  <c r="Q1032" s="37"/>
      <c r="R1032" s="37"/>
      <c r="S1032" s="37"/>
      <c r="T1032" s="37"/>
      <c r="U1032" s="37"/>
      <c r="V1032" s="37"/>
      <c r="W1032" s="37"/>
      <c r="X1032" s="37"/>
      <c r="Y1032" s="37"/>
      <c r="Z1032" s="37"/>
    </row>
    <row r="1033" spans="1:26" ht="13" x14ac:dyDescent="0.15">
      <c r="A1033" s="37"/>
      <c r="B1033" s="37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  <c r="Q1033" s="37"/>
      <c r="R1033" s="37"/>
      <c r="S1033" s="37"/>
      <c r="T1033" s="37"/>
      <c r="U1033" s="37"/>
      <c r="V1033" s="37"/>
      <c r="W1033" s="37"/>
      <c r="X1033" s="37"/>
      <c r="Y1033" s="37"/>
      <c r="Z1033" s="37"/>
    </row>
    <row r="1034" spans="1:26" ht="13" x14ac:dyDescent="0.15">
      <c r="A1034" s="37"/>
      <c r="B1034" s="37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  <c r="Q1034" s="37"/>
      <c r="R1034" s="37"/>
      <c r="S1034" s="37"/>
      <c r="T1034" s="37"/>
      <c r="U1034" s="37"/>
      <c r="V1034" s="37"/>
      <c r="W1034" s="37"/>
      <c r="X1034" s="37"/>
      <c r="Y1034" s="37"/>
      <c r="Z1034" s="37"/>
    </row>
    <row r="1035" spans="1:26" ht="13" x14ac:dyDescent="0.15">
      <c r="A1035" s="37"/>
      <c r="B1035" s="37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  <c r="Q1035" s="37"/>
      <c r="R1035" s="37"/>
      <c r="S1035" s="37"/>
      <c r="T1035" s="37"/>
      <c r="U1035" s="37"/>
      <c r="V1035" s="37"/>
      <c r="W1035" s="37"/>
      <c r="X1035" s="37"/>
      <c r="Y1035" s="37"/>
      <c r="Z1035" s="37"/>
    </row>
    <row r="1036" spans="1:26" ht="13" x14ac:dyDescent="0.15">
      <c r="A1036" s="37"/>
      <c r="B1036" s="37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  <c r="Q1036" s="37"/>
      <c r="R1036" s="37"/>
      <c r="S1036" s="37"/>
      <c r="T1036" s="37"/>
      <c r="U1036" s="37"/>
      <c r="V1036" s="37"/>
      <c r="W1036" s="37"/>
      <c r="X1036" s="37"/>
      <c r="Y1036" s="37"/>
      <c r="Z1036" s="37"/>
    </row>
    <row r="1037" spans="1:26" ht="13" x14ac:dyDescent="0.15">
      <c r="A1037" s="37"/>
      <c r="B1037" s="37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  <c r="Q1037" s="37"/>
      <c r="R1037" s="37"/>
      <c r="S1037" s="37"/>
      <c r="T1037" s="37"/>
      <c r="U1037" s="37"/>
      <c r="V1037" s="37"/>
      <c r="W1037" s="37"/>
      <c r="X1037" s="37"/>
      <c r="Y1037" s="37"/>
      <c r="Z1037" s="37"/>
    </row>
    <row r="1038" spans="1:26" ht="13" x14ac:dyDescent="0.15">
      <c r="A1038" s="37"/>
      <c r="B1038" s="37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  <c r="Q1038" s="37"/>
      <c r="R1038" s="37"/>
      <c r="S1038" s="37"/>
      <c r="T1038" s="37"/>
      <c r="U1038" s="37"/>
      <c r="V1038" s="37"/>
      <c r="W1038" s="37"/>
      <c r="X1038" s="37"/>
      <c r="Y1038" s="37"/>
      <c r="Z1038" s="37"/>
    </row>
    <row r="1039" spans="1:26" ht="13" x14ac:dyDescent="0.15">
      <c r="A1039" s="37"/>
      <c r="B1039" s="37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  <c r="Q1039" s="37"/>
      <c r="R1039" s="37"/>
      <c r="S1039" s="37"/>
      <c r="T1039" s="37"/>
      <c r="U1039" s="37"/>
      <c r="V1039" s="37"/>
      <c r="W1039" s="37"/>
      <c r="X1039" s="37"/>
      <c r="Y1039" s="37"/>
      <c r="Z1039" s="37"/>
    </row>
    <row r="1040" spans="1:26" ht="13" x14ac:dyDescent="0.15">
      <c r="A1040" s="37"/>
      <c r="B1040" s="37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  <c r="Q1040" s="37"/>
      <c r="R1040" s="37"/>
      <c r="S1040" s="37"/>
      <c r="T1040" s="37"/>
      <c r="U1040" s="37"/>
      <c r="V1040" s="37"/>
      <c r="W1040" s="37"/>
      <c r="X1040" s="37"/>
      <c r="Y1040" s="37"/>
      <c r="Z1040" s="37"/>
    </row>
    <row r="1041" spans="1:26" ht="13" x14ac:dyDescent="0.15">
      <c r="A1041" s="37"/>
      <c r="B1041" s="37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  <c r="Q1041" s="37"/>
      <c r="R1041" s="37"/>
      <c r="S1041" s="37"/>
      <c r="T1041" s="37"/>
      <c r="U1041" s="37"/>
      <c r="V1041" s="37"/>
      <c r="W1041" s="37"/>
      <c r="X1041" s="37"/>
      <c r="Y1041" s="37"/>
      <c r="Z1041" s="37"/>
    </row>
    <row r="1042" spans="1:26" ht="13" x14ac:dyDescent="0.15">
      <c r="A1042" s="37"/>
      <c r="B1042" s="37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  <c r="Q1042" s="37"/>
      <c r="R1042" s="37"/>
      <c r="S1042" s="37"/>
      <c r="T1042" s="37"/>
      <c r="U1042" s="37"/>
      <c r="V1042" s="37"/>
      <c r="W1042" s="37"/>
      <c r="X1042" s="37"/>
      <c r="Y1042" s="37"/>
      <c r="Z1042" s="37"/>
    </row>
    <row r="1043" spans="1:26" ht="13" x14ac:dyDescent="0.15">
      <c r="A1043" s="37"/>
      <c r="B1043" s="37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  <c r="Q1043" s="37"/>
      <c r="R1043" s="37"/>
      <c r="S1043" s="37"/>
      <c r="T1043" s="37"/>
      <c r="U1043" s="37"/>
      <c r="V1043" s="37"/>
      <c r="W1043" s="37"/>
      <c r="X1043" s="37"/>
      <c r="Y1043" s="37"/>
      <c r="Z1043" s="37"/>
    </row>
    <row r="1044" spans="1:26" ht="13" x14ac:dyDescent="0.15">
      <c r="A1044" s="37"/>
      <c r="B1044" s="37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  <c r="Q1044" s="37"/>
      <c r="R1044" s="37"/>
      <c r="S1044" s="37"/>
      <c r="T1044" s="37"/>
      <c r="U1044" s="37"/>
      <c r="V1044" s="37"/>
      <c r="W1044" s="37"/>
      <c r="X1044" s="37"/>
      <c r="Y1044" s="37"/>
      <c r="Z1044" s="37"/>
    </row>
    <row r="1045" spans="1:26" ht="13" x14ac:dyDescent="0.15">
      <c r="A1045" s="37"/>
      <c r="B1045" s="37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  <c r="Q1045" s="37"/>
      <c r="R1045" s="37"/>
      <c r="S1045" s="37"/>
      <c r="T1045" s="37"/>
      <c r="U1045" s="37"/>
      <c r="V1045" s="37"/>
      <c r="W1045" s="37"/>
      <c r="X1045" s="37"/>
      <c r="Y1045" s="37"/>
      <c r="Z1045" s="37"/>
    </row>
    <row r="1046" spans="1:26" ht="13" x14ac:dyDescent="0.15">
      <c r="A1046" s="37"/>
      <c r="B1046" s="37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  <c r="Q1046" s="37"/>
      <c r="R1046" s="37"/>
      <c r="S1046" s="37"/>
      <c r="T1046" s="37"/>
      <c r="U1046" s="37"/>
      <c r="V1046" s="37"/>
      <c r="W1046" s="37"/>
      <c r="X1046" s="37"/>
      <c r="Y1046" s="37"/>
      <c r="Z1046" s="37"/>
    </row>
    <row r="1047" spans="1:26" ht="13" x14ac:dyDescent="0.15">
      <c r="A1047" s="37"/>
      <c r="B1047" s="37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  <c r="Q1047" s="37"/>
      <c r="R1047" s="37"/>
      <c r="S1047" s="37"/>
      <c r="T1047" s="37"/>
      <c r="U1047" s="37"/>
      <c r="V1047" s="37"/>
      <c r="W1047" s="37"/>
      <c r="X1047" s="37"/>
      <c r="Y1047" s="37"/>
      <c r="Z1047" s="37"/>
    </row>
    <row r="1048" spans="1:26" ht="13" x14ac:dyDescent="0.15">
      <c r="A1048" s="37"/>
      <c r="B1048" s="37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  <c r="Q1048" s="37"/>
      <c r="R1048" s="37"/>
      <c r="S1048" s="37"/>
      <c r="T1048" s="37"/>
      <c r="U1048" s="37"/>
      <c r="V1048" s="37"/>
      <c r="W1048" s="37"/>
      <c r="X1048" s="37"/>
      <c r="Y1048" s="37"/>
      <c r="Z1048" s="37"/>
    </row>
    <row r="1049" spans="1:26" ht="13" x14ac:dyDescent="0.15">
      <c r="A1049" s="37"/>
      <c r="B1049" s="37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  <c r="Q1049" s="37"/>
      <c r="R1049" s="37"/>
      <c r="S1049" s="37"/>
      <c r="T1049" s="37"/>
      <c r="U1049" s="37"/>
      <c r="V1049" s="37"/>
      <c r="W1049" s="37"/>
      <c r="X1049" s="37"/>
      <c r="Y1049" s="37"/>
      <c r="Z1049" s="37"/>
    </row>
    <row r="1050" spans="1:26" ht="13" x14ac:dyDescent="0.15">
      <c r="A1050" s="37"/>
      <c r="B1050" s="37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  <c r="Q1050" s="37"/>
      <c r="R1050" s="37"/>
      <c r="S1050" s="37"/>
      <c r="T1050" s="37"/>
      <c r="U1050" s="37"/>
      <c r="V1050" s="37"/>
      <c r="W1050" s="37"/>
      <c r="X1050" s="37"/>
      <c r="Y1050" s="37"/>
      <c r="Z1050" s="37"/>
    </row>
    <row r="1051" spans="1:26" ht="13" x14ac:dyDescent="0.15">
      <c r="A1051" s="37"/>
      <c r="B1051" s="37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  <c r="Q1051" s="37"/>
      <c r="R1051" s="37"/>
      <c r="S1051" s="37"/>
      <c r="T1051" s="37"/>
      <c r="U1051" s="37"/>
      <c r="V1051" s="37"/>
      <c r="W1051" s="37"/>
      <c r="X1051" s="37"/>
      <c r="Y1051" s="37"/>
      <c r="Z1051" s="37"/>
    </row>
    <row r="1052" spans="1:26" ht="13" x14ac:dyDescent="0.15">
      <c r="A1052" s="37"/>
      <c r="B1052" s="37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  <c r="Q1052" s="37"/>
      <c r="R1052" s="37"/>
      <c r="S1052" s="37"/>
      <c r="T1052" s="37"/>
      <c r="U1052" s="37"/>
      <c r="V1052" s="37"/>
      <c r="W1052" s="37"/>
      <c r="X1052" s="37"/>
      <c r="Y1052" s="37"/>
      <c r="Z1052" s="37"/>
    </row>
    <row r="1053" spans="1:26" ht="13" x14ac:dyDescent="0.15">
      <c r="A1053" s="37"/>
      <c r="B1053" s="37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  <c r="Q1053" s="37"/>
      <c r="R1053" s="37"/>
      <c r="S1053" s="37"/>
      <c r="T1053" s="37"/>
      <c r="U1053" s="37"/>
      <c r="V1053" s="37"/>
      <c r="W1053" s="37"/>
      <c r="X1053" s="37"/>
      <c r="Y1053" s="37"/>
      <c r="Z1053" s="37"/>
    </row>
    <row r="1054" spans="1:26" ht="13" x14ac:dyDescent="0.15">
      <c r="A1054" s="37"/>
      <c r="B1054" s="37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  <c r="Q1054" s="37"/>
      <c r="R1054" s="37"/>
      <c r="S1054" s="37"/>
      <c r="T1054" s="37"/>
      <c r="U1054" s="37"/>
      <c r="V1054" s="37"/>
      <c r="W1054" s="37"/>
      <c r="X1054" s="37"/>
      <c r="Y1054" s="37"/>
      <c r="Z1054" s="37"/>
    </row>
    <row r="1055" spans="1:26" ht="13" x14ac:dyDescent="0.15">
      <c r="A1055" s="37"/>
      <c r="B1055" s="37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  <c r="Q1055" s="37"/>
      <c r="R1055" s="37"/>
      <c r="S1055" s="37"/>
      <c r="T1055" s="37"/>
      <c r="U1055" s="37"/>
      <c r="V1055" s="37"/>
      <c r="W1055" s="37"/>
      <c r="X1055" s="37"/>
      <c r="Y1055" s="37"/>
      <c r="Z1055" s="37"/>
    </row>
    <row r="1056" spans="1:26" ht="13" x14ac:dyDescent="0.15">
      <c r="A1056" s="37"/>
      <c r="B1056" s="37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  <c r="Q1056" s="37"/>
      <c r="R1056" s="37"/>
      <c r="S1056" s="37"/>
      <c r="T1056" s="37"/>
      <c r="U1056" s="37"/>
      <c r="V1056" s="37"/>
      <c r="W1056" s="37"/>
      <c r="X1056" s="37"/>
      <c r="Y1056" s="37"/>
      <c r="Z1056" s="37"/>
    </row>
    <row r="1057" spans="1:26" ht="13" x14ac:dyDescent="0.15">
      <c r="A1057" s="37"/>
      <c r="B1057" s="37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  <c r="Q1057" s="37"/>
      <c r="R1057" s="37"/>
      <c r="S1057" s="37"/>
      <c r="T1057" s="37"/>
      <c r="U1057" s="37"/>
      <c r="V1057" s="37"/>
      <c r="W1057" s="37"/>
      <c r="X1057" s="37"/>
      <c r="Y1057" s="37"/>
      <c r="Z1057" s="37"/>
    </row>
    <row r="1058" spans="1:26" ht="13" x14ac:dyDescent="0.15">
      <c r="A1058" s="37"/>
      <c r="B1058" s="37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  <c r="Q1058" s="37"/>
      <c r="R1058" s="37"/>
      <c r="S1058" s="37"/>
      <c r="T1058" s="37"/>
      <c r="U1058" s="37"/>
      <c r="V1058" s="37"/>
      <c r="W1058" s="37"/>
      <c r="X1058" s="37"/>
      <c r="Y1058" s="37"/>
      <c r="Z1058" s="37"/>
    </row>
    <row r="1059" spans="1:26" ht="13" x14ac:dyDescent="0.15">
      <c r="A1059" s="37"/>
      <c r="B1059" s="37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  <c r="Q1059" s="37"/>
      <c r="R1059" s="37"/>
      <c r="S1059" s="37"/>
      <c r="T1059" s="37"/>
      <c r="U1059" s="37"/>
      <c r="V1059" s="37"/>
      <c r="W1059" s="37"/>
      <c r="X1059" s="37"/>
      <c r="Y1059" s="37"/>
      <c r="Z1059" s="37"/>
    </row>
    <row r="1060" spans="1:26" ht="13" x14ac:dyDescent="0.15">
      <c r="A1060" s="37"/>
      <c r="B1060" s="37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  <c r="Q1060" s="37"/>
      <c r="R1060" s="37"/>
      <c r="S1060" s="37"/>
      <c r="T1060" s="37"/>
      <c r="U1060" s="37"/>
      <c r="V1060" s="37"/>
      <c r="W1060" s="37"/>
      <c r="X1060" s="37"/>
      <c r="Y1060" s="37"/>
      <c r="Z1060" s="37"/>
    </row>
    <row r="1061" spans="1:26" ht="13" x14ac:dyDescent="0.15">
      <c r="A1061" s="37"/>
      <c r="B1061" s="37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  <c r="Q1061" s="37"/>
      <c r="R1061" s="37"/>
      <c r="S1061" s="37"/>
      <c r="T1061" s="37"/>
      <c r="U1061" s="37"/>
      <c r="V1061" s="37"/>
      <c r="W1061" s="37"/>
      <c r="X1061" s="37"/>
      <c r="Y1061" s="37"/>
      <c r="Z1061" s="37"/>
    </row>
    <row r="1062" spans="1:26" ht="13" x14ac:dyDescent="0.15">
      <c r="A1062" s="37"/>
      <c r="B1062" s="37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  <c r="Q1062" s="37"/>
      <c r="R1062" s="37"/>
      <c r="S1062" s="37"/>
      <c r="T1062" s="37"/>
      <c r="U1062" s="37"/>
      <c r="V1062" s="37"/>
      <c r="W1062" s="37"/>
      <c r="X1062" s="37"/>
      <c r="Y1062" s="37"/>
      <c r="Z1062" s="37"/>
    </row>
    <row r="1063" spans="1:26" ht="13" x14ac:dyDescent="0.15">
      <c r="A1063" s="37"/>
      <c r="B1063" s="37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  <c r="Q1063" s="37"/>
      <c r="R1063" s="37"/>
      <c r="S1063" s="37"/>
      <c r="T1063" s="37"/>
      <c r="U1063" s="37"/>
      <c r="V1063" s="37"/>
      <c r="W1063" s="37"/>
      <c r="X1063" s="37"/>
      <c r="Y1063" s="37"/>
      <c r="Z1063" s="37"/>
    </row>
    <row r="1064" spans="1:26" ht="13" x14ac:dyDescent="0.15">
      <c r="A1064" s="37"/>
      <c r="B1064" s="37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  <c r="Q1064" s="37"/>
      <c r="R1064" s="37"/>
      <c r="S1064" s="37"/>
      <c r="T1064" s="37"/>
      <c r="U1064" s="37"/>
      <c r="V1064" s="37"/>
      <c r="W1064" s="37"/>
      <c r="X1064" s="37"/>
      <c r="Y1064" s="37"/>
      <c r="Z1064" s="37"/>
    </row>
    <row r="1065" spans="1:26" ht="13" x14ac:dyDescent="0.15">
      <c r="A1065" s="37"/>
      <c r="B1065" s="37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  <c r="Q1065" s="37"/>
      <c r="R1065" s="37"/>
      <c r="S1065" s="37"/>
      <c r="T1065" s="37"/>
      <c r="U1065" s="37"/>
      <c r="V1065" s="37"/>
      <c r="W1065" s="37"/>
      <c r="X1065" s="37"/>
      <c r="Y1065" s="37"/>
      <c r="Z1065" s="37"/>
    </row>
    <row r="1066" spans="1:26" ht="13" x14ac:dyDescent="0.15">
      <c r="A1066" s="37"/>
      <c r="B1066" s="37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  <c r="Q1066" s="37"/>
      <c r="R1066" s="37"/>
      <c r="S1066" s="37"/>
      <c r="T1066" s="37"/>
      <c r="U1066" s="37"/>
      <c r="V1066" s="37"/>
      <c r="W1066" s="37"/>
      <c r="X1066" s="37"/>
      <c r="Y1066" s="37"/>
      <c r="Z1066" s="37"/>
    </row>
    <row r="1067" spans="1:26" ht="13" x14ac:dyDescent="0.15">
      <c r="A1067" s="37"/>
      <c r="B1067" s="37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  <c r="Q1067" s="37"/>
      <c r="R1067" s="37"/>
      <c r="S1067" s="37"/>
      <c r="T1067" s="37"/>
      <c r="U1067" s="37"/>
      <c r="V1067" s="37"/>
      <c r="W1067" s="37"/>
      <c r="X1067" s="37"/>
      <c r="Y1067" s="37"/>
      <c r="Z1067" s="37"/>
    </row>
    <row r="1068" spans="1:26" ht="13" x14ac:dyDescent="0.15">
      <c r="A1068" s="37"/>
      <c r="B1068" s="37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  <c r="Q1068" s="37"/>
      <c r="R1068" s="37"/>
      <c r="S1068" s="37"/>
      <c r="T1068" s="37"/>
      <c r="U1068" s="37"/>
      <c r="V1068" s="37"/>
      <c r="W1068" s="37"/>
      <c r="X1068" s="37"/>
      <c r="Y1068" s="37"/>
      <c r="Z1068" s="37"/>
    </row>
    <row r="1069" spans="1:26" ht="13" x14ac:dyDescent="0.15">
      <c r="A1069" s="37"/>
      <c r="B1069" s="37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  <c r="Q1069" s="37"/>
      <c r="R1069" s="37"/>
      <c r="S1069" s="37"/>
      <c r="T1069" s="37"/>
      <c r="U1069" s="37"/>
      <c r="V1069" s="37"/>
      <c r="W1069" s="37"/>
      <c r="X1069" s="37"/>
      <c r="Y1069" s="37"/>
      <c r="Z1069" s="37"/>
    </row>
    <row r="1070" spans="1:26" ht="13" x14ac:dyDescent="0.15">
      <c r="A1070" s="37"/>
      <c r="B1070" s="37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  <c r="Q1070" s="37"/>
      <c r="R1070" s="37"/>
      <c r="S1070" s="37"/>
      <c r="T1070" s="37"/>
      <c r="U1070" s="37"/>
      <c r="V1070" s="37"/>
      <c r="W1070" s="37"/>
      <c r="X1070" s="37"/>
      <c r="Y1070" s="37"/>
      <c r="Z1070" s="37"/>
    </row>
    <row r="1071" spans="1:26" ht="13" x14ac:dyDescent="0.15">
      <c r="A1071" s="37"/>
      <c r="B1071" s="37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  <c r="Q1071" s="37"/>
      <c r="R1071" s="37"/>
      <c r="S1071" s="37"/>
      <c r="T1071" s="37"/>
      <c r="U1071" s="37"/>
      <c r="V1071" s="37"/>
      <c r="W1071" s="37"/>
      <c r="X1071" s="37"/>
      <c r="Y1071" s="37"/>
      <c r="Z1071" s="37"/>
    </row>
    <row r="1072" spans="1:26" ht="13" x14ac:dyDescent="0.15">
      <c r="A1072" s="37"/>
      <c r="B1072" s="37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  <c r="Q1072" s="37"/>
      <c r="R1072" s="37"/>
      <c r="S1072" s="37"/>
      <c r="T1072" s="37"/>
      <c r="U1072" s="37"/>
      <c r="V1072" s="37"/>
      <c r="W1072" s="37"/>
      <c r="X1072" s="37"/>
      <c r="Y1072" s="37"/>
      <c r="Z1072" s="37"/>
    </row>
    <row r="1073" spans="1:26" ht="13" x14ac:dyDescent="0.15">
      <c r="A1073" s="37"/>
      <c r="B1073" s="37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  <c r="Q1073" s="37"/>
      <c r="R1073" s="37"/>
      <c r="S1073" s="37"/>
      <c r="T1073" s="37"/>
      <c r="U1073" s="37"/>
      <c r="V1073" s="37"/>
      <c r="W1073" s="37"/>
      <c r="X1073" s="37"/>
      <c r="Y1073" s="37"/>
      <c r="Z1073" s="37"/>
    </row>
    <row r="1074" spans="1:26" ht="13" x14ac:dyDescent="0.15">
      <c r="A1074" s="37"/>
      <c r="B1074" s="37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  <c r="Q1074" s="37"/>
      <c r="R1074" s="37"/>
      <c r="S1074" s="37"/>
      <c r="T1074" s="37"/>
      <c r="U1074" s="37"/>
      <c r="V1074" s="37"/>
      <c r="W1074" s="37"/>
      <c r="X1074" s="37"/>
      <c r="Y1074" s="37"/>
      <c r="Z1074" s="37"/>
    </row>
    <row r="1075" spans="1:26" ht="13" x14ac:dyDescent="0.15">
      <c r="A1075" s="37"/>
      <c r="B1075" s="37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  <c r="Q1075" s="37"/>
      <c r="R1075" s="37"/>
      <c r="S1075" s="37"/>
      <c r="T1075" s="37"/>
      <c r="U1075" s="37"/>
      <c r="V1075" s="37"/>
      <c r="W1075" s="37"/>
      <c r="X1075" s="37"/>
      <c r="Y1075" s="37"/>
      <c r="Z1075" s="37"/>
    </row>
    <row r="1076" spans="1:26" ht="13" x14ac:dyDescent="0.15">
      <c r="A1076" s="37"/>
      <c r="B1076" s="37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  <c r="Q1076" s="37"/>
      <c r="R1076" s="37"/>
      <c r="S1076" s="37"/>
      <c r="T1076" s="37"/>
      <c r="U1076" s="37"/>
      <c r="V1076" s="37"/>
      <c r="W1076" s="37"/>
      <c r="X1076" s="37"/>
      <c r="Y1076" s="37"/>
      <c r="Z1076" s="37"/>
    </row>
    <row r="1077" spans="1:26" ht="13" x14ac:dyDescent="0.15">
      <c r="A1077" s="37"/>
      <c r="B1077" s="37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  <c r="Q1077" s="37"/>
      <c r="R1077" s="37"/>
      <c r="S1077" s="37"/>
      <c r="T1077" s="37"/>
      <c r="U1077" s="37"/>
      <c r="V1077" s="37"/>
      <c r="W1077" s="37"/>
      <c r="X1077" s="37"/>
      <c r="Y1077" s="37"/>
      <c r="Z1077" s="37"/>
    </row>
    <row r="1078" spans="1:26" ht="13" x14ac:dyDescent="0.15">
      <c r="A1078" s="37"/>
      <c r="B1078" s="37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  <c r="Q1078" s="37"/>
      <c r="R1078" s="37"/>
      <c r="S1078" s="37"/>
      <c r="T1078" s="37"/>
      <c r="U1078" s="37"/>
      <c r="V1078" s="37"/>
      <c r="W1078" s="37"/>
      <c r="X1078" s="37"/>
      <c r="Y1078" s="37"/>
      <c r="Z1078" s="37"/>
    </row>
    <row r="1079" spans="1:26" ht="13" x14ac:dyDescent="0.15">
      <c r="A1079" s="37"/>
      <c r="B1079" s="37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  <c r="Q1079" s="37"/>
      <c r="R1079" s="37"/>
      <c r="S1079" s="37"/>
      <c r="T1079" s="37"/>
      <c r="U1079" s="37"/>
      <c r="V1079" s="37"/>
      <c r="W1079" s="37"/>
      <c r="X1079" s="37"/>
      <c r="Y1079" s="37"/>
      <c r="Z1079" s="37"/>
    </row>
    <row r="1080" spans="1:26" ht="13" x14ac:dyDescent="0.15">
      <c r="A1080" s="37"/>
      <c r="B1080" s="37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  <c r="Q1080" s="37"/>
      <c r="R1080" s="37"/>
      <c r="S1080" s="37"/>
      <c r="T1080" s="37"/>
      <c r="U1080" s="37"/>
      <c r="V1080" s="37"/>
      <c r="W1080" s="37"/>
      <c r="X1080" s="37"/>
      <c r="Y1080" s="37"/>
      <c r="Z1080" s="37"/>
    </row>
    <row r="1081" spans="1:26" ht="13" x14ac:dyDescent="0.15">
      <c r="A1081" s="37"/>
      <c r="B1081" s="37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  <c r="Q1081" s="37"/>
      <c r="R1081" s="37"/>
      <c r="S1081" s="37"/>
      <c r="T1081" s="37"/>
      <c r="U1081" s="37"/>
      <c r="V1081" s="37"/>
      <c r="W1081" s="37"/>
      <c r="X1081" s="37"/>
      <c r="Y1081" s="37"/>
      <c r="Z1081" s="37"/>
    </row>
    <row r="1082" spans="1:26" ht="13" x14ac:dyDescent="0.15">
      <c r="A1082" s="37"/>
      <c r="B1082" s="37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  <c r="Q1082" s="37"/>
      <c r="R1082" s="37"/>
      <c r="S1082" s="37"/>
      <c r="T1082" s="37"/>
      <c r="U1082" s="37"/>
      <c r="V1082" s="37"/>
      <c r="W1082" s="37"/>
      <c r="X1082" s="37"/>
      <c r="Y1082" s="37"/>
      <c r="Z1082" s="37"/>
    </row>
    <row r="1083" spans="1:26" ht="13" x14ac:dyDescent="0.15">
      <c r="A1083" s="37"/>
      <c r="B1083" s="37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  <c r="Q1083" s="37"/>
      <c r="R1083" s="37"/>
      <c r="S1083" s="37"/>
      <c r="T1083" s="37"/>
      <c r="U1083" s="37"/>
      <c r="V1083" s="37"/>
      <c r="W1083" s="37"/>
      <c r="X1083" s="37"/>
      <c r="Y1083" s="37"/>
      <c r="Z1083" s="37"/>
    </row>
    <row r="1084" spans="1:26" ht="13" x14ac:dyDescent="0.15">
      <c r="A1084" s="37"/>
      <c r="B1084" s="37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  <c r="Q1084" s="37"/>
      <c r="R1084" s="37"/>
      <c r="S1084" s="37"/>
      <c r="T1084" s="37"/>
      <c r="U1084" s="37"/>
      <c r="V1084" s="37"/>
      <c r="W1084" s="37"/>
      <c r="X1084" s="37"/>
      <c r="Y1084" s="37"/>
      <c r="Z1084" s="37"/>
    </row>
    <row r="1085" spans="1:26" ht="13" x14ac:dyDescent="0.15">
      <c r="A1085" s="37"/>
      <c r="B1085" s="37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  <c r="Q1085" s="37"/>
      <c r="R1085" s="37"/>
      <c r="S1085" s="37"/>
      <c r="T1085" s="37"/>
      <c r="U1085" s="37"/>
      <c r="V1085" s="37"/>
      <c r="W1085" s="37"/>
      <c r="X1085" s="37"/>
      <c r="Y1085" s="37"/>
      <c r="Z1085" s="37"/>
    </row>
    <row r="1086" spans="1:26" ht="13" x14ac:dyDescent="0.15">
      <c r="A1086" s="37"/>
      <c r="B1086" s="37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  <c r="Q1086" s="37"/>
      <c r="R1086" s="37"/>
      <c r="S1086" s="37"/>
      <c r="T1086" s="37"/>
      <c r="U1086" s="37"/>
      <c r="V1086" s="37"/>
      <c r="W1086" s="37"/>
      <c r="X1086" s="37"/>
      <c r="Y1086" s="37"/>
      <c r="Z1086" s="37"/>
    </row>
    <row r="1087" spans="1:26" ht="13" x14ac:dyDescent="0.15">
      <c r="A1087" s="37"/>
      <c r="B1087" s="37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  <c r="Q1087" s="37"/>
      <c r="R1087" s="37"/>
      <c r="S1087" s="37"/>
      <c r="T1087" s="37"/>
      <c r="U1087" s="37"/>
      <c r="V1087" s="37"/>
      <c r="W1087" s="37"/>
      <c r="X1087" s="37"/>
      <c r="Y1087" s="37"/>
      <c r="Z1087" s="37"/>
    </row>
    <row r="1088" spans="1:26" ht="13" x14ac:dyDescent="0.15">
      <c r="A1088" s="37"/>
      <c r="B1088" s="37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  <c r="Q1088" s="37"/>
      <c r="R1088" s="37"/>
      <c r="S1088" s="37"/>
      <c r="T1088" s="37"/>
      <c r="U1088" s="37"/>
      <c r="V1088" s="37"/>
      <c r="W1088" s="37"/>
      <c r="X1088" s="37"/>
      <c r="Y1088" s="37"/>
      <c r="Z1088" s="37"/>
    </row>
    <row r="1089" spans="1:26" ht="13" x14ac:dyDescent="0.15">
      <c r="A1089" s="37"/>
      <c r="B1089" s="37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  <c r="Q1089" s="37"/>
      <c r="R1089" s="37"/>
      <c r="S1089" s="37"/>
      <c r="T1089" s="37"/>
      <c r="U1089" s="37"/>
      <c r="V1089" s="37"/>
      <c r="W1089" s="37"/>
      <c r="X1089" s="37"/>
      <c r="Y1089" s="37"/>
      <c r="Z1089" s="37"/>
    </row>
    <row r="1090" spans="1:26" ht="13" x14ac:dyDescent="0.15">
      <c r="A1090" s="37"/>
      <c r="B1090" s="37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  <c r="Q1090" s="37"/>
      <c r="R1090" s="37"/>
      <c r="S1090" s="37"/>
      <c r="T1090" s="37"/>
      <c r="U1090" s="37"/>
      <c r="V1090" s="37"/>
      <c r="W1090" s="37"/>
      <c r="X1090" s="37"/>
      <c r="Y1090" s="37"/>
      <c r="Z1090" s="37"/>
    </row>
    <row r="1091" spans="1:26" ht="13" x14ac:dyDescent="0.15">
      <c r="A1091" s="37"/>
      <c r="B1091" s="37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  <c r="Q1091" s="37"/>
      <c r="R1091" s="37"/>
      <c r="S1091" s="37"/>
      <c r="T1091" s="37"/>
      <c r="U1091" s="37"/>
      <c r="V1091" s="37"/>
      <c r="W1091" s="37"/>
      <c r="X1091" s="37"/>
      <c r="Y1091" s="37"/>
      <c r="Z1091" s="37"/>
    </row>
    <row r="1092" spans="1:26" ht="13" x14ac:dyDescent="0.15">
      <c r="A1092" s="37"/>
      <c r="B1092" s="37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  <c r="Q1092" s="37"/>
      <c r="R1092" s="37"/>
      <c r="S1092" s="37"/>
      <c r="T1092" s="37"/>
      <c r="U1092" s="37"/>
      <c r="V1092" s="37"/>
      <c r="W1092" s="37"/>
      <c r="X1092" s="37"/>
      <c r="Y1092" s="37"/>
      <c r="Z1092" s="37"/>
    </row>
    <row r="1093" spans="1:26" ht="13" x14ac:dyDescent="0.15">
      <c r="A1093" s="37"/>
      <c r="B1093" s="37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  <c r="Q1093" s="37"/>
      <c r="R1093" s="37"/>
      <c r="S1093" s="37"/>
      <c r="T1093" s="37"/>
      <c r="U1093" s="37"/>
      <c r="V1093" s="37"/>
      <c r="W1093" s="37"/>
      <c r="X1093" s="37"/>
      <c r="Y1093" s="37"/>
      <c r="Z1093" s="37"/>
    </row>
    <row r="1094" spans="1:26" ht="13" x14ac:dyDescent="0.15">
      <c r="A1094" s="37"/>
      <c r="B1094" s="37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  <c r="Q1094" s="37"/>
      <c r="R1094" s="37"/>
      <c r="S1094" s="37"/>
      <c r="T1094" s="37"/>
      <c r="U1094" s="37"/>
      <c r="V1094" s="37"/>
      <c r="W1094" s="37"/>
      <c r="X1094" s="37"/>
      <c r="Y1094" s="37"/>
      <c r="Z1094" s="37"/>
    </row>
    <row r="1095" spans="1:26" ht="13" x14ac:dyDescent="0.15">
      <c r="A1095" s="37"/>
      <c r="B1095" s="37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  <c r="Q1095" s="37"/>
      <c r="R1095" s="37"/>
      <c r="S1095" s="37"/>
      <c r="T1095" s="37"/>
      <c r="U1095" s="37"/>
      <c r="V1095" s="37"/>
      <c r="W1095" s="37"/>
      <c r="X1095" s="37"/>
      <c r="Y1095" s="37"/>
      <c r="Z1095" s="37"/>
    </row>
    <row r="1096" spans="1:26" ht="13" x14ac:dyDescent="0.15">
      <c r="A1096" s="37"/>
      <c r="B1096" s="37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  <c r="Q1096" s="37"/>
      <c r="R1096" s="37"/>
      <c r="S1096" s="37"/>
      <c r="T1096" s="37"/>
      <c r="U1096" s="37"/>
      <c r="V1096" s="37"/>
      <c r="W1096" s="37"/>
      <c r="X1096" s="37"/>
      <c r="Y1096" s="37"/>
      <c r="Z1096" s="37"/>
    </row>
    <row r="1097" spans="1:26" ht="13" x14ac:dyDescent="0.15">
      <c r="A1097" s="37"/>
      <c r="B1097" s="37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  <c r="Q1097" s="37"/>
      <c r="R1097" s="37"/>
      <c r="S1097" s="37"/>
      <c r="T1097" s="37"/>
      <c r="U1097" s="37"/>
      <c r="V1097" s="37"/>
      <c r="W1097" s="37"/>
      <c r="X1097" s="37"/>
      <c r="Y1097" s="37"/>
      <c r="Z1097" s="37"/>
    </row>
    <row r="1098" spans="1:26" ht="13" x14ac:dyDescent="0.15">
      <c r="A1098" s="37"/>
      <c r="B1098" s="37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  <c r="Q1098" s="37"/>
      <c r="R1098" s="37"/>
      <c r="S1098" s="37"/>
      <c r="T1098" s="37"/>
      <c r="U1098" s="37"/>
      <c r="V1098" s="37"/>
      <c r="W1098" s="37"/>
      <c r="X1098" s="37"/>
      <c r="Y1098" s="37"/>
      <c r="Z1098" s="37"/>
    </row>
    <row r="1099" spans="1:26" ht="13" x14ac:dyDescent="0.15">
      <c r="A1099" s="37"/>
      <c r="B1099" s="37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  <c r="Q1099" s="37"/>
      <c r="R1099" s="37"/>
      <c r="S1099" s="37"/>
      <c r="T1099" s="37"/>
      <c r="U1099" s="37"/>
      <c r="V1099" s="37"/>
      <c r="W1099" s="37"/>
      <c r="X1099" s="37"/>
      <c r="Y1099" s="37"/>
      <c r="Z1099" s="37"/>
    </row>
    <row r="1100" spans="1:26" ht="13" x14ac:dyDescent="0.15">
      <c r="A1100" s="37"/>
      <c r="B1100" s="37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  <c r="Q1100" s="37"/>
      <c r="R1100" s="37"/>
      <c r="S1100" s="37"/>
      <c r="T1100" s="37"/>
      <c r="U1100" s="37"/>
      <c r="V1100" s="37"/>
      <c r="W1100" s="37"/>
      <c r="X1100" s="37"/>
      <c r="Y1100" s="37"/>
      <c r="Z1100" s="37"/>
    </row>
    <row r="1101" spans="1:26" ht="13" x14ac:dyDescent="0.15">
      <c r="A1101" s="37"/>
      <c r="B1101" s="37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  <c r="Q1101" s="37"/>
      <c r="R1101" s="37"/>
      <c r="S1101" s="37"/>
      <c r="T1101" s="37"/>
      <c r="U1101" s="37"/>
      <c r="V1101" s="37"/>
      <c r="W1101" s="37"/>
      <c r="X1101" s="37"/>
      <c r="Y1101" s="37"/>
      <c r="Z1101" s="37"/>
    </row>
    <row r="1102" spans="1:26" ht="13" x14ac:dyDescent="0.15">
      <c r="A1102" s="37"/>
      <c r="B1102" s="37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  <c r="Q1102" s="37"/>
      <c r="R1102" s="37"/>
      <c r="S1102" s="37"/>
      <c r="T1102" s="37"/>
      <c r="U1102" s="37"/>
      <c r="V1102" s="37"/>
      <c r="W1102" s="37"/>
      <c r="X1102" s="37"/>
      <c r="Y1102" s="37"/>
      <c r="Z1102" s="37"/>
    </row>
    <row r="1103" spans="1:26" ht="13" x14ac:dyDescent="0.15">
      <c r="A1103" s="37"/>
      <c r="B1103" s="37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  <c r="Q1103" s="37"/>
      <c r="R1103" s="37"/>
      <c r="S1103" s="37"/>
      <c r="T1103" s="37"/>
      <c r="U1103" s="37"/>
      <c r="V1103" s="37"/>
      <c r="W1103" s="37"/>
      <c r="X1103" s="37"/>
      <c r="Y1103" s="37"/>
      <c r="Z1103" s="37"/>
    </row>
    <row r="1104" spans="1:26" ht="13" x14ac:dyDescent="0.15">
      <c r="A1104" s="37"/>
      <c r="B1104" s="37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  <c r="Q1104" s="37"/>
      <c r="R1104" s="37"/>
      <c r="S1104" s="37"/>
      <c r="T1104" s="37"/>
      <c r="U1104" s="37"/>
      <c r="V1104" s="37"/>
      <c r="W1104" s="37"/>
      <c r="X1104" s="37"/>
      <c r="Y1104" s="37"/>
      <c r="Z1104" s="37"/>
    </row>
    <row r="1105" spans="1:26" ht="13" x14ac:dyDescent="0.15">
      <c r="A1105" s="37"/>
      <c r="B1105" s="37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  <c r="Q1105" s="37"/>
      <c r="R1105" s="37"/>
      <c r="S1105" s="37"/>
      <c r="T1105" s="37"/>
      <c r="U1105" s="37"/>
      <c r="V1105" s="37"/>
      <c r="W1105" s="37"/>
      <c r="X1105" s="37"/>
      <c r="Y1105" s="37"/>
      <c r="Z1105" s="37"/>
    </row>
    <row r="1106" spans="1:26" ht="13" x14ac:dyDescent="0.15">
      <c r="A1106" s="37"/>
      <c r="B1106" s="37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  <c r="Q1106" s="37"/>
      <c r="R1106" s="37"/>
      <c r="S1106" s="37"/>
      <c r="T1106" s="37"/>
      <c r="U1106" s="37"/>
      <c r="V1106" s="37"/>
      <c r="W1106" s="37"/>
      <c r="X1106" s="37"/>
      <c r="Y1106" s="37"/>
      <c r="Z1106" s="37"/>
    </row>
    <row r="1107" spans="1:26" ht="13" x14ac:dyDescent="0.15">
      <c r="A1107" s="37"/>
      <c r="B1107" s="37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  <c r="Q1107" s="37"/>
      <c r="R1107" s="37"/>
      <c r="S1107" s="37"/>
      <c r="T1107" s="37"/>
      <c r="U1107" s="37"/>
      <c r="V1107" s="37"/>
      <c r="W1107" s="37"/>
      <c r="X1107" s="37"/>
      <c r="Y1107" s="37"/>
      <c r="Z1107" s="37"/>
    </row>
    <row r="1108" spans="1:26" ht="13" x14ac:dyDescent="0.15">
      <c r="A1108" s="37"/>
      <c r="B1108" s="37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  <c r="Q1108" s="37"/>
      <c r="R1108" s="37"/>
      <c r="S1108" s="37"/>
      <c r="T1108" s="37"/>
      <c r="U1108" s="37"/>
      <c r="V1108" s="37"/>
      <c r="W1108" s="37"/>
      <c r="X1108" s="37"/>
      <c r="Y1108" s="37"/>
      <c r="Z1108" s="37"/>
    </row>
    <row r="1109" spans="1:26" ht="13" x14ac:dyDescent="0.15">
      <c r="A1109" s="37"/>
      <c r="B1109" s="37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  <c r="Q1109" s="37"/>
      <c r="R1109" s="37"/>
      <c r="S1109" s="37"/>
      <c r="T1109" s="37"/>
      <c r="U1109" s="37"/>
      <c r="V1109" s="37"/>
      <c r="W1109" s="37"/>
      <c r="X1109" s="37"/>
      <c r="Y1109" s="37"/>
      <c r="Z1109" s="37"/>
    </row>
    <row r="1110" spans="1:26" ht="13" x14ac:dyDescent="0.15">
      <c r="A1110" s="37"/>
      <c r="B1110" s="37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  <c r="Q1110" s="37"/>
      <c r="R1110" s="37"/>
      <c r="S1110" s="37"/>
      <c r="T1110" s="37"/>
      <c r="U1110" s="37"/>
      <c r="V1110" s="37"/>
      <c r="W1110" s="37"/>
      <c r="X1110" s="37"/>
      <c r="Y1110" s="37"/>
      <c r="Z1110" s="37"/>
    </row>
    <row r="1111" spans="1:26" ht="13" x14ac:dyDescent="0.15">
      <c r="A1111" s="37"/>
      <c r="B1111" s="37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  <c r="Q1111" s="37"/>
      <c r="R1111" s="37"/>
      <c r="S1111" s="37"/>
      <c r="T1111" s="37"/>
      <c r="U1111" s="37"/>
      <c r="V1111" s="37"/>
      <c r="W1111" s="37"/>
      <c r="X1111" s="37"/>
      <c r="Y1111" s="37"/>
      <c r="Z1111" s="37"/>
    </row>
    <row r="1112" spans="1:26" ht="13" x14ac:dyDescent="0.15">
      <c r="A1112" s="37"/>
      <c r="B1112" s="37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  <c r="Q1112" s="37"/>
      <c r="R1112" s="37"/>
      <c r="S1112" s="37"/>
      <c r="T1112" s="37"/>
      <c r="U1112" s="37"/>
      <c r="V1112" s="37"/>
      <c r="W1112" s="37"/>
      <c r="X1112" s="37"/>
      <c r="Y1112" s="37"/>
      <c r="Z1112" s="37"/>
    </row>
    <row r="1113" spans="1:26" ht="13" x14ac:dyDescent="0.15">
      <c r="A1113" s="37"/>
      <c r="B1113" s="37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  <c r="Q1113" s="37"/>
      <c r="R1113" s="37"/>
      <c r="S1113" s="37"/>
      <c r="T1113" s="37"/>
      <c r="U1113" s="37"/>
      <c r="V1113" s="37"/>
      <c r="W1113" s="37"/>
      <c r="X1113" s="37"/>
      <c r="Y1113" s="37"/>
      <c r="Z1113" s="37"/>
    </row>
    <row r="1114" spans="1:26" ht="13" x14ac:dyDescent="0.15">
      <c r="A1114" s="37"/>
      <c r="B1114" s="37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  <c r="Q1114" s="37"/>
      <c r="R1114" s="37"/>
      <c r="S1114" s="37"/>
      <c r="T1114" s="37"/>
      <c r="U1114" s="37"/>
      <c r="V1114" s="37"/>
      <c r="W1114" s="37"/>
      <c r="X1114" s="37"/>
      <c r="Y1114" s="37"/>
      <c r="Z1114" s="37"/>
    </row>
    <row r="1115" spans="1:26" ht="13" x14ac:dyDescent="0.15">
      <c r="A1115" s="37"/>
      <c r="B1115" s="37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  <c r="Q1115" s="37"/>
      <c r="R1115" s="37"/>
      <c r="S1115" s="37"/>
      <c r="T1115" s="37"/>
      <c r="U1115" s="37"/>
      <c r="V1115" s="37"/>
      <c r="W1115" s="37"/>
      <c r="X1115" s="37"/>
      <c r="Y1115" s="37"/>
      <c r="Z1115" s="37"/>
    </row>
    <row r="1116" spans="1:26" ht="13" x14ac:dyDescent="0.15">
      <c r="A1116" s="37"/>
      <c r="B1116" s="37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  <c r="Q1116" s="37"/>
      <c r="R1116" s="37"/>
      <c r="S1116" s="37"/>
      <c r="T1116" s="37"/>
      <c r="U1116" s="37"/>
      <c r="V1116" s="37"/>
      <c r="W1116" s="37"/>
      <c r="X1116" s="37"/>
      <c r="Y1116" s="37"/>
      <c r="Z1116" s="37"/>
    </row>
    <row r="1117" spans="1:26" ht="13" x14ac:dyDescent="0.15">
      <c r="A1117" s="37"/>
      <c r="B1117" s="37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  <c r="Q1117" s="37"/>
      <c r="R1117" s="37"/>
      <c r="S1117" s="37"/>
      <c r="T1117" s="37"/>
      <c r="U1117" s="37"/>
      <c r="V1117" s="37"/>
      <c r="W1117" s="37"/>
      <c r="X1117" s="37"/>
      <c r="Y1117" s="37"/>
      <c r="Z1117" s="37"/>
    </row>
    <row r="1118" spans="1:26" ht="13" x14ac:dyDescent="0.15">
      <c r="A1118" s="37"/>
      <c r="B1118" s="37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  <c r="Q1118" s="37"/>
      <c r="R1118" s="37"/>
      <c r="S1118" s="37"/>
      <c r="T1118" s="37"/>
      <c r="U1118" s="37"/>
      <c r="V1118" s="37"/>
      <c r="W1118" s="37"/>
      <c r="X1118" s="37"/>
      <c r="Y1118" s="37"/>
      <c r="Z1118" s="37"/>
    </row>
    <row r="1119" spans="1:26" ht="13" x14ac:dyDescent="0.15">
      <c r="A1119" s="37"/>
      <c r="B1119" s="37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  <c r="Q1119" s="37"/>
      <c r="R1119" s="37"/>
      <c r="S1119" s="37"/>
      <c r="T1119" s="37"/>
      <c r="U1119" s="37"/>
      <c r="V1119" s="37"/>
      <c r="W1119" s="37"/>
      <c r="X1119" s="37"/>
      <c r="Y1119" s="37"/>
      <c r="Z1119" s="37"/>
    </row>
    <row r="1120" spans="1:26" ht="13" x14ac:dyDescent="0.15">
      <c r="A1120" s="37"/>
      <c r="B1120" s="37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  <c r="Q1120" s="37"/>
      <c r="R1120" s="37"/>
      <c r="S1120" s="37"/>
      <c r="T1120" s="37"/>
      <c r="U1120" s="37"/>
      <c r="V1120" s="37"/>
      <c r="W1120" s="37"/>
      <c r="X1120" s="37"/>
      <c r="Y1120" s="37"/>
      <c r="Z1120" s="37"/>
    </row>
    <row r="1121" spans="1:26" ht="13" x14ac:dyDescent="0.15">
      <c r="A1121" s="37"/>
      <c r="B1121" s="37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  <c r="Q1121" s="37"/>
      <c r="R1121" s="37"/>
      <c r="S1121" s="37"/>
      <c r="T1121" s="37"/>
      <c r="U1121" s="37"/>
      <c r="V1121" s="37"/>
      <c r="W1121" s="37"/>
      <c r="X1121" s="37"/>
      <c r="Y1121" s="37"/>
      <c r="Z1121" s="37"/>
    </row>
    <row r="1122" spans="1:26" ht="13" x14ac:dyDescent="0.15">
      <c r="A1122" s="37"/>
      <c r="B1122" s="37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  <c r="Q1122" s="37"/>
      <c r="R1122" s="37"/>
      <c r="S1122" s="37"/>
      <c r="T1122" s="37"/>
      <c r="U1122" s="37"/>
      <c r="V1122" s="37"/>
      <c r="W1122" s="37"/>
      <c r="X1122" s="37"/>
      <c r="Y1122" s="37"/>
      <c r="Z1122" s="37"/>
    </row>
    <row r="1123" spans="1:26" ht="13" x14ac:dyDescent="0.15">
      <c r="A1123" s="37"/>
      <c r="B1123" s="37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  <c r="Q1123" s="37"/>
      <c r="R1123" s="37"/>
      <c r="S1123" s="37"/>
      <c r="T1123" s="37"/>
      <c r="U1123" s="37"/>
      <c r="V1123" s="37"/>
      <c r="W1123" s="37"/>
      <c r="X1123" s="37"/>
      <c r="Y1123" s="37"/>
      <c r="Z1123" s="37"/>
    </row>
    <row r="1124" spans="1:26" ht="13" x14ac:dyDescent="0.15">
      <c r="A1124" s="37"/>
      <c r="B1124" s="37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  <c r="Q1124" s="37"/>
      <c r="R1124" s="37"/>
      <c r="S1124" s="37"/>
      <c r="T1124" s="37"/>
      <c r="U1124" s="37"/>
      <c r="V1124" s="37"/>
      <c r="W1124" s="37"/>
      <c r="X1124" s="37"/>
      <c r="Y1124" s="37"/>
      <c r="Z1124" s="37"/>
    </row>
    <row r="1125" spans="1:26" ht="13" x14ac:dyDescent="0.15">
      <c r="A1125" s="37"/>
      <c r="B1125" s="37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  <c r="Q1125" s="37"/>
      <c r="R1125" s="37"/>
      <c r="S1125" s="37"/>
      <c r="T1125" s="37"/>
      <c r="U1125" s="37"/>
      <c r="V1125" s="37"/>
      <c r="W1125" s="37"/>
      <c r="X1125" s="37"/>
      <c r="Y1125" s="37"/>
      <c r="Z1125" s="37"/>
    </row>
    <row r="1126" spans="1:26" ht="13" x14ac:dyDescent="0.15">
      <c r="A1126" s="37"/>
      <c r="B1126" s="37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  <c r="Q1126" s="37"/>
      <c r="R1126" s="37"/>
      <c r="S1126" s="37"/>
      <c r="T1126" s="37"/>
      <c r="U1126" s="37"/>
      <c r="V1126" s="37"/>
      <c r="W1126" s="37"/>
      <c r="X1126" s="37"/>
      <c r="Y1126" s="37"/>
      <c r="Z1126" s="37"/>
    </row>
    <row r="1127" spans="1:26" ht="13" x14ac:dyDescent="0.15">
      <c r="A1127" s="37"/>
      <c r="B1127" s="37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  <c r="Q1127" s="37"/>
      <c r="R1127" s="37"/>
      <c r="S1127" s="37"/>
      <c r="T1127" s="37"/>
      <c r="U1127" s="37"/>
      <c r="V1127" s="37"/>
      <c r="W1127" s="37"/>
      <c r="X1127" s="37"/>
      <c r="Y1127" s="37"/>
      <c r="Z1127" s="37"/>
    </row>
    <row r="1128" spans="1:26" ht="13" x14ac:dyDescent="0.15">
      <c r="A1128" s="37"/>
      <c r="B1128" s="37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  <c r="Q1128" s="37"/>
      <c r="R1128" s="37"/>
      <c r="S1128" s="37"/>
      <c r="T1128" s="37"/>
      <c r="U1128" s="37"/>
      <c r="V1128" s="37"/>
      <c r="W1128" s="37"/>
      <c r="X1128" s="37"/>
      <c r="Y1128" s="37"/>
      <c r="Z1128" s="37"/>
    </row>
    <row r="1129" spans="1:26" ht="13" x14ac:dyDescent="0.15">
      <c r="A1129" s="37"/>
      <c r="B1129" s="37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  <c r="Q1129" s="37"/>
      <c r="R1129" s="37"/>
      <c r="S1129" s="37"/>
      <c r="T1129" s="37"/>
      <c r="U1129" s="37"/>
      <c r="V1129" s="37"/>
      <c r="W1129" s="37"/>
      <c r="X1129" s="37"/>
      <c r="Y1129" s="37"/>
      <c r="Z1129" s="37"/>
    </row>
    <row r="1130" spans="1:26" ht="13" x14ac:dyDescent="0.15">
      <c r="A1130" s="37"/>
      <c r="B1130" s="37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  <c r="Q1130" s="37"/>
      <c r="R1130" s="37"/>
      <c r="S1130" s="37"/>
      <c r="T1130" s="37"/>
      <c r="U1130" s="37"/>
      <c r="V1130" s="37"/>
      <c r="W1130" s="37"/>
      <c r="X1130" s="37"/>
      <c r="Y1130" s="37"/>
      <c r="Z1130" s="37"/>
    </row>
    <row r="1131" spans="1:26" ht="13" x14ac:dyDescent="0.15">
      <c r="A1131" s="37"/>
      <c r="B1131" s="37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  <c r="Q1131" s="37"/>
      <c r="R1131" s="37"/>
      <c r="S1131" s="37"/>
      <c r="T1131" s="37"/>
      <c r="U1131" s="37"/>
      <c r="V1131" s="37"/>
      <c r="W1131" s="37"/>
      <c r="X1131" s="37"/>
      <c r="Y1131" s="37"/>
      <c r="Z1131" s="37"/>
    </row>
    <row r="1132" spans="1:26" ht="13" x14ac:dyDescent="0.15">
      <c r="A1132" s="37"/>
      <c r="B1132" s="37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  <c r="Q1132" s="37"/>
      <c r="R1132" s="37"/>
      <c r="S1132" s="37"/>
      <c r="T1132" s="37"/>
      <c r="U1132" s="37"/>
      <c r="V1132" s="37"/>
      <c r="W1132" s="37"/>
      <c r="X1132" s="37"/>
      <c r="Y1132" s="37"/>
      <c r="Z1132" s="37"/>
    </row>
    <row r="1133" spans="1:26" ht="13" x14ac:dyDescent="0.15">
      <c r="A1133" s="37"/>
      <c r="B1133" s="37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  <c r="Q1133" s="37"/>
      <c r="R1133" s="37"/>
      <c r="S1133" s="37"/>
      <c r="T1133" s="37"/>
      <c r="U1133" s="37"/>
      <c r="V1133" s="37"/>
      <c r="W1133" s="37"/>
      <c r="X1133" s="37"/>
      <c r="Y1133" s="37"/>
      <c r="Z1133" s="37"/>
    </row>
    <row r="1134" spans="1:26" ht="13" x14ac:dyDescent="0.15">
      <c r="A1134" s="37"/>
      <c r="B1134" s="37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  <c r="Q1134" s="37"/>
      <c r="R1134" s="37"/>
      <c r="S1134" s="37"/>
      <c r="T1134" s="37"/>
      <c r="U1134" s="37"/>
      <c r="V1134" s="37"/>
      <c r="W1134" s="37"/>
      <c r="X1134" s="37"/>
      <c r="Y1134" s="37"/>
      <c r="Z1134" s="37"/>
    </row>
    <row r="1135" spans="1:26" ht="13" x14ac:dyDescent="0.15">
      <c r="A1135" s="37"/>
      <c r="B1135" s="37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  <c r="Q1135" s="37"/>
      <c r="R1135" s="37"/>
      <c r="S1135" s="37"/>
      <c r="T1135" s="37"/>
      <c r="U1135" s="37"/>
      <c r="V1135" s="37"/>
      <c r="W1135" s="37"/>
      <c r="X1135" s="37"/>
      <c r="Y1135" s="37"/>
      <c r="Z1135" s="37"/>
    </row>
    <row r="1136" spans="1:26" ht="13" x14ac:dyDescent="0.15">
      <c r="A1136" s="37"/>
      <c r="B1136" s="37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  <c r="Q1136" s="37"/>
      <c r="R1136" s="37"/>
      <c r="S1136" s="37"/>
      <c r="T1136" s="37"/>
      <c r="U1136" s="37"/>
      <c r="V1136" s="37"/>
      <c r="W1136" s="37"/>
      <c r="X1136" s="37"/>
      <c r="Y1136" s="37"/>
      <c r="Z1136" s="37"/>
    </row>
    <row r="1137" spans="1:26" ht="13" x14ac:dyDescent="0.15">
      <c r="A1137" s="37"/>
      <c r="B1137" s="37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  <c r="Q1137" s="37"/>
      <c r="R1137" s="37"/>
      <c r="S1137" s="37"/>
      <c r="T1137" s="37"/>
      <c r="U1137" s="37"/>
      <c r="V1137" s="37"/>
      <c r="W1137" s="37"/>
      <c r="X1137" s="37"/>
      <c r="Y1137" s="37"/>
      <c r="Z1137" s="37"/>
    </row>
    <row r="1138" spans="1:26" ht="13" x14ac:dyDescent="0.15">
      <c r="A1138" s="37"/>
      <c r="B1138" s="37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  <c r="Q1138" s="37"/>
      <c r="R1138" s="37"/>
      <c r="S1138" s="37"/>
      <c r="T1138" s="37"/>
      <c r="U1138" s="37"/>
      <c r="V1138" s="37"/>
      <c r="W1138" s="37"/>
      <c r="X1138" s="37"/>
      <c r="Y1138" s="37"/>
      <c r="Z1138" s="37"/>
    </row>
    <row r="1139" spans="1:26" ht="13" x14ac:dyDescent="0.15">
      <c r="A1139" s="37"/>
      <c r="B1139" s="37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  <c r="Q1139" s="37"/>
      <c r="R1139" s="37"/>
      <c r="S1139" s="37"/>
      <c r="T1139" s="37"/>
      <c r="U1139" s="37"/>
      <c r="V1139" s="37"/>
      <c r="W1139" s="37"/>
      <c r="X1139" s="37"/>
      <c r="Y1139" s="37"/>
      <c r="Z1139" s="37"/>
    </row>
    <row r="1140" spans="1:26" ht="13" x14ac:dyDescent="0.15">
      <c r="A1140" s="37"/>
      <c r="B1140" s="37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  <c r="Q1140" s="37"/>
      <c r="R1140" s="37"/>
      <c r="S1140" s="37"/>
      <c r="T1140" s="37"/>
      <c r="U1140" s="37"/>
      <c r="V1140" s="37"/>
      <c r="W1140" s="37"/>
      <c r="X1140" s="37"/>
      <c r="Y1140" s="37"/>
      <c r="Z1140" s="37"/>
    </row>
    <row r="1141" spans="1:26" ht="13" x14ac:dyDescent="0.15">
      <c r="A1141" s="37"/>
      <c r="B1141" s="37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  <c r="Q1141" s="37"/>
      <c r="R1141" s="37"/>
      <c r="S1141" s="37"/>
      <c r="T1141" s="37"/>
      <c r="U1141" s="37"/>
      <c r="V1141" s="37"/>
      <c r="W1141" s="37"/>
      <c r="X1141" s="37"/>
      <c r="Y1141" s="37"/>
      <c r="Z1141" s="37"/>
    </row>
    <row r="1142" spans="1:26" ht="13" x14ac:dyDescent="0.15">
      <c r="A1142" s="37"/>
      <c r="B1142" s="37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  <c r="Q1142" s="37"/>
      <c r="R1142" s="37"/>
      <c r="S1142" s="37"/>
      <c r="T1142" s="37"/>
      <c r="U1142" s="37"/>
      <c r="V1142" s="37"/>
      <c r="W1142" s="37"/>
      <c r="X1142" s="37"/>
      <c r="Y1142" s="37"/>
      <c r="Z1142" s="37"/>
    </row>
    <row r="1143" spans="1:26" ht="13" x14ac:dyDescent="0.15">
      <c r="A1143" s="37"/>
      <c r="B1143" s="37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  <c r="Q1143" s="37"/>
      <c r="R1143" s="37"/>
      <c r="S1143" s="37"/>
      <c r="T1143" s="37"/>
      <c r="U1143" s="37"/>
      <c r="V1143" s="37"/>
      <c r="W1143" s="37"/>
      <c r="X1143" s="37"/>
      <c r="Y1143" s="37"/>
      <c r="Z1143" s="37"/>
    </row>
    <row r="1144" spans="1:26" ht="13" x14ac:dyDescent="0.15">
      <c r="A1144" s="37"/>
      <c r="B1144" s="37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  <c r="Q1144" s="37"/>
      <c r="R1144" s="37"/>
      <c r="S1144" s="37"/>
      <c r="T1144" s="37"/>
      <c r="U1144" s="37"/>
      <c r="V1144" s="37"/>
      <c r="W1144" s="37"/>
      <c r="X1144" s="37"/>
      <c r="Y1144" s="37"/>
      <c r="Z1144" s="37"/>
    </row>
    <row r="1145" spans="1:26" ht="13" x14ac:dyDescent="0.15">
      <c r="A1145" s="37"/>
      <c r="B1145" s="37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  <c r="Q1145" s="37"/>
      <c r="R1145" s="37"/>
      <c r="S1145" s="37"/>
      <c r="T1145" s="37"/>
      <c r="U1145" s="37"/>
      <c r="V1145" s="37"/>
      <c r="W1145" s="37"/>
      <c r="X1145" s="37"/>
      <c r="Y1145" s="37"/>
      <c r="Z1145" s="37"/>
    </row>
    <row r="1146" spans="1:26" ht="13" x14ac:dyDescent="0.15">
      <c r="A1146" s="37"/>
      <c r="B1146" s="37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  <c r="Q1146" s="37"/>
      <c r="R1146" s="37"/>
      <c r="S1146" s="37"/>
      <c r="T1146" s="37"/>
      <c r="U1146" s="37"/>
      <c r="V1146" s="37"/>
      <c r="W1146" s="37"/>
      <c r="X1146" s="37"/>
      <c r="Y1146" s="37"/>
      <c r="Z1146" s="37"/>
    </row>
    <row r="1147" spans="1:26" ht="13" x14ac:dyDescent="0.15">
      <c r="A1147" s="37"/>
      <c r="B1147" s="37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  <c r="Q1147" s="37"/>
      <c r="R1147" s="37"/>
      <c r="S1147" s="37"/>
      <c r="T1147" s="37"/>
      <c r="U1147" s="37"/>
      <c r="V1147" s="37"/>
      <c r="W1147" s="37"/>
      <c r="X1147" s="37"/>
      <c r="Y1147" s="37"/>
      <c r="Z1147" s="37"/>
    </row>
    <row r="1148" spans="1:26" ht="13" x14ac:dyDescent="0.15">
      <c r="A1148" s="37"/>
      <c r="B1148" s="37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  <c r="Q1148" s="37"/>
      <c r="R1148" s="37"/>
      <c r="S1148" s="37"/>
      <c r="T1148" s="37"/>
      <c r="U1148" s="37"/>
      <c r="V1148" s="37"/>
      <c r="W1148" s="37"/>
      <c r="X1148" s="37"/>
      <c r="Y1148" s="37"/>
      <c r="Z1148" s="37"/>
    </row>
    <row r="1149" spans="1:26" ht="13" x14ac:dyDescent="0.15">
      <c r="A1149" s="37"/>
      <c r="B1149" s="37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  <c r="Q1149" s="37"/>
      <c r="R1149" s="37"/>
      <c r="S1149" s="37"/>
      <c r="T1149" s="37"/>
      <c r="U1149" s="37"/>
      <c r="V1149" s="37"/>
      <c r="W1149" s="37"/>
      <c r="X1149" s="37"/>
      <c r="Y1149" s="37"/>
      <c r="Z1149" s="37"/>
    </row>
    <row r="1150" spans="1:26" ht="13" x14ac:dyDescent="0.15">
      <c r="A1150" s="37"/>
      <c r="B1150" s="37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  <c r="Q1150" s="37"/>
      <c r="R1150" s="37"/>
      <c r="S1150" s="37"/>
      <c r="T1150" s="37"/>
      <c r="U1150" s="37"/>
      <c r="V1150" s="37"/>
      <c r="W1150" s="37"/>
      <c r="X1150" s="37"/>
      <c r="Y1150" s="37"/>
      <c r="Z1150" s="37"/>
    </row>
    <row r="1151" spans="1:26" ht="13" x14ac:dyDescent="0.15">
      <c r="A1151" s="37"/>
      <c r="B1151" s="37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  <c r="Q1151" s="37"/>
      <c r="R1151" s="37"/>
      <c r="S1151" s="37"/>
      <c r="T1151" s="37"/>
      <c r="U1151" s="37"/>
      <c r="V1151" s="37"/>
      <c r="W1151" s="37"/>
      <c r="X1151" s="37"/>
      <c r="Y1151" s="37"/>
      <c r="Z1151" s="37"/>
    </row>
    <row r="1152" spans="1:26" ht="13" x14ac:dyDescent="0.15">
      <c r="A1152" s="37"/>
      <c r="B1152" s="37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  <c r="Q1152" s="37"/>
      <c r="R1152" s="37"/>
      <c r="S1152" s="37"/>
      <c r="T1152" s="37"/>
      <c r="U1152" s="37"/>
      <c r="V1152" s="37"/>
      <c r="W1152" s="37"/>
      <c r="X1152" s="37"/>
      <c r="Y1152" s="37"/>
      <c r="Z1152" s="37"/>
    </row>
    <row r="1153" spans="1:26" ht="13" x14ac:dyDescent="0.15">
      <c r="A1153" s="37"/>
      <c r="B1153" s="37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  <c r="Q1153" s="37"/>
      <c r="R1153" s="37"/>
      <c r="S1153" s="37"/>
      <c r="T1153" s="37"/>
      <c r="U1153" s="37"/>
      <c r="V1153" s="37"/>
      <c r="W1153" s="37"/>
      <c r="X1153" s="37"/>
      <c r="Y1153" s="37"/>
      <c r="Z1153" s="37"/>
    </row>
    <row r="1154" spans="1:26" ht="13" x14ac:dyDescent="0.15">
      <c r="A1154" s="37"/>
      <c r="B1154" s="37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  <c r="Q1154" s="37"/>
      <c r="R1154" s="37"/>
      <c r="S1154" s="37"/>
      <c r="T1154" s="37"/>
      <c r="U1154" s="37"/>
      <c r="V1154" s="37"/>
      <c r="W1154" s="37"/>
      <c r="X1154" s="37"/>
      <c r="Y1154" s="37"/>
      <c r="Z1154" s="37"/>
    </row>
    <row r="1155" spans="1:26" ht="13" x14ac:dyDescent="0.15">
      <c r="A1155" s="37"/>
      <c r="B1155" s="37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  <c r="Q1155" s="37"/>
      <c r="R1155" s="37"/>
      <c r="S1155" s="37"/>
      <c r="T1155" s="37"/>
      <c r="U1155" s="37"/>
      <c r="V1155" s="37"/>
      <c r="W1155" s="37"/>
      <c r="X1155" s="37"/>
      <c r="Y1155" s="37"/>
      <c r="Z1155" s="37"/>
    </row>
    <row r="1156" spans="1:26" ht="13" x14ac:dyDescent="0.15">
      <c r="A1156" s="37"/>
      <c r="B1156" s="37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  <c r="Q1156" s="37"/>
      <c r="R1156" s="37"/>
      <c r="S1156" s="37"/>
      <c r="T1156" s="37"/>
      <c r="U1156" s="37"/>
      <c r="V1156" s="37"/>
      <c r="W1156" s="37"/>
      <c r="X1156" s="37"/>
      <c r="Y1156" s="37"/>
      <c r="Z1156" s="37"/>
    </row>
    <row r="1157" spans="1:26" ht="13" x14ac:dyDescent="0.15">
      <c r="A1157" s="37"/>
      <c r="B1157" s="37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  <c r="Q1157" s="37"/>
      <c r="R1157" s="37"/>
      <c r="S1157" s="37"/>
      <c r="T1157" s="37"/>
      <c r="U1157" s="37"/>
      <c r="V1157" s="37"/>
      <c r="W1157" s="37"/>
      <c r="X1157" s="37"/>
      <c r="Y1157" s="37"/>
      <c r="Z1157" s="37"/>
    </row>
    <row r="1158" spans="1:26" ht="13" x14ac:dyDescent="0.15">
      <c r="A1158" s="37"/>
      <c r="B1158" s="37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  <c r="Q1158" s="37"/>
      <c r="R1158" s="37"/>
      <c r="S1158" s="37"/>
      <c r="T1158" s="37"/>
      <c r="U1158" s="37"/>
      <c r="V1158" s="37"/>
      <c r="W1158" s="37"/>
      <c r="X1158" s="37"/>
      <c r="Y1158" s="37"/>
      <c r="Z1158" s="37"/>
    </row>
    <row r="1159" spans="1:26" ht="13" x14ac:dyDescent="0.15">
      <c r="A1159" s="37"/>
      <c r="B1159" s="37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  <c r="Q1159" s="37"/>
      <c r="R1159" s="37"/>
      <c r="S1159" s="37"/>
      <c r="T1159" s="37"/>
      <c r="U1159" s="37"/>
      <c r="V1159" s="37"/>
      <c r="W1159" s="37"/>
      <c r="X1159" s="37"/>
      <c r="Y1159" s="37"/>
      <c r="Z1159" s="37"/>
    </row>
    <row r="1160" spans="1:26" ht="13" x14ac:dyDescent="0.15">
      <c r="A1160" s="37"/>
      <c r="B1160" s="37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  <c r="Q1160" s="37"/>
      <c r="R1160" s="37"/>
      <c r="S1160" s="37"/>
      <c r="T1160" s="37"/>
      <c r="U1160" s="37"/>
      <c r="V1160" s="37"/>
      <c r="W1160" s="37"/>
      <c r="X1160" s="37"/>
      <c r="Y1160" s="37"/>
      <c r="Z1160" s="37"/>
    </row>
    <row r="1161" spans="1:26" ht="13" x14ac:dyDescent="0.15">
      <c r="A1161" s="37"/>
      <c r="B1161" s="37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  <c r="Q1161" s="37"/>
      <c r="R1161" s="37"/>
      <c r="S1161" s="37"/>
      <c r="T1161" s="37"/>
      <c r="U1161" s="37"/>
      <c r="V1161" s="37"/>
      <c r="W1161" s="37"/>
      <c r="X1161" s="37"/>
      <c r="Y1161" s="37"/>
      <c r="Z1161" s="37"/>
    </row>
    <row r="1162" spans="1:26" ht="13" x14ac:dyDescent="0.15">
      <c r="A1162" s="37"/>
      <c r="B1162" s="37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  <c r="Q1162" s="37"/>
      <c r="R1162" s="37"/>
      <c r="S1162" s="37"/>
      <c r="T1162" s="37"/>
      <c r="U1162" s="37"/>
      <c r="V1162" s="37"/>
      <c r="W1162" s="37"/>
      <c r="X1162" s="37"/>
      <c r="Y1162" s="37"/>
      <c r="Z1162" s="37"/>
    </row>
    <row r="1163" spans="1:26" ht="13" x14ac:dyDescent="0.15">
      <c r="A1163" s="37"/>
      <c r="B1163" s="37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  <c r="Q1163" s="37"/>
      <c r="R1163" s="37"/>
      <c r="S1163" s="37"/>
      <c r="T1163" s="37"/>
      <c r="U1163" s="37"/>
      <c r="V1163" s="37"/>
      <c r="W1163" s="37"/>
      <c r="X1163" s="37"/>
      <c r="Y1163" s="37"/>
      <c r="Z1163" s="37"/>
    </row>
    <row r="1164" spans="1:26" ht="13" x14ac:dyDescent="0.15">
      <c r="A1164" s="37"/>
      <c r="B1164" s="37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  <c r="Q1164" s="37"/>
      <c r="R1164" s="37"/>
      <c r="S1164" s="37"/>
      <c r="T1164" s="37"/>
      <c r="U1164" s="37"/>
      <c r="V1164" s="37"/>
      <c r="W1164" s="37"/>
      <c r="X1164" s="37"/>
      <c r="Y1164" s="37"/>
      <c r="Z1164" s="37"/>
    </row>
    <row r="1165" spans="1:26" ht="13" x14ac:dyDescent="0.15">
      <c r="A1165" s="37"/>
      <c r="B1165" s="37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  <c r="Q1165" s="37"/>
      <c r="R1165" s="37"/>
      <c r="S1165" s="37"/>
      <c r="T1165" s="37"/>
      <c r="U1165" s="37"/>
      <c r="V1165" s="37"/>
      <c r="W1165" s="37"/>
      <c r="X1165" s="37"/>
      <c r="Y1165" s="37"/>
      <c r="Z1165" s="37"/>
    </row>
    <row r="1166" spans="1:26" ht="13" x14ac:dyDescent="0.15">
      <c r="A1166" s="37"/>
      <c r="B1166" s="37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  <c r="Q1166" s="37"/>
      <c r="R1166" s="37"/>
      <c r="S1166" s="37"/>
      <c r="T1166" s="37"/>
      <c r="U1166" s="37"/>
      <c r="V1166" s="37"/>
      <c r="W1166" s="37"/>
      <c r="X1166" s="37"/>
      <c r="Y1166" s="37"/>
      <c r="Z1166" s="37"/>
    </row>
    <row r="1167" spans="1:26" ht="13" x14ac:dyDescent="0.15">
      <c r="A1167" s="37"/>
      <c r="B1167" s="37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  <c r="Q1167" s="37"/>
      <c r="R1167" s="37"/>
      <c r="S1167" s="37"/>
      <c r="T1167" s="37"/>
      <c r="U1167" s="37"/>
      <c r="V1167" s="37"/>
      <c r="W1167" s="37"/>
      <c r="X1167" s="37"/>
      <c r="Y1167" s="37"/>
      <c r="Z1167" s="37"/>
    </row>
    <row r="1168" spans="1:26" ht="13" x14ac:dyDescent="0.15">
      <c r="A1168" s="37"/>
      <c r="B1168" s="37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  <c r="Q1168" s="37"/>
      <c r="R1168" s="37"/>
      <c r="S1168" s="37"/>
      <c r="T1168" s="37"/>
      <c r="U1168" s="37"/>
      <c r="V1168" s="37"/>
      <c r="W1168" s="37"/>
      <c r="X1168" s="37"/>
      <c r="Y1168" s="37"/>
      <c r="Z1168" s="37"/>
    </row>
    <row r="1169" spans="1:26" ht="13" x14ac:dyDescent="0.15">
      <c r="A1169" s="37"/>
      <c r="B1169" s="37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  <c r="Q1169" s="37"/>
      <c r="R1169" s="37"/>
      <c r="S1169" s="37"/>
      <c r="T1169" s="37"/>
      <c r="U1169" s="37"/>
      <c r="V1169" s="37"/>
      <c r="W1169" s="37"/>
      <c r="X1169" s="37"/>
      <c r="Y1169" s="37"/>
      <c r="Z1169" s="37"/>
    </row>
    <row r="1170" spans="1:26" ht="13" x14ac:dyDescent="0.15">
      <c r="A1170" s="37"/>
      <c r="B1170" s="37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  <c r="Q1170" s="37"/>
      <c r="R1170" s="37"/>
      <c r="S1170" s="37"/>
      <c r="T1170" s="37"/>
      <c r="U1170" s="37"/>
      <c r="V1170" s="37"/>
      <c r="W1170" s="37"/>
      <c r="X1170" s="37"/>
      <c r="Y1170" s="37"/>
      <c r="Z1170" s="37"/>
    </row>
    <row r="1171" spans="1:26" ht="13" x14ac:dyDescent="0.15">
      <c r="A1171" s="37"/>
      <c r="B1171" s="37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  <c r="Q1171" s="37"/>
      <c r="R1171" s="37"/>
      <c r="S1171" s="37"/>
      <c r="T1171" s="37"/>
      <c r="U1171" s="37"/>
      <c r="V1171" s="37"/>
      <c r="W1171" s="37"/>
      <c r="X1171" s="37"/>
      <c r="Y1171" s="37"/>
      <c r="Z1171" s="37"/>
    </row>
    <row r="1172" spans="1:26" ht="13" x14ac:dyDescent="0.15">
      <c r="A1172" s="37"/>
      <c r="B1172" s="37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  <c r="Q1172" s="37"/>
      <c r="R1172" s="37"/>
      <c r="S1172" s="37"/>
      <c r="T1172" s="37"/>
      <c r="U1172" s="37"/>
      <c r="V1172" s="37"/>
      <c r="W1172" s="37"/>
      <c r="X1172" s="37"/>
      <c r="Y1172" s="37"/>
      <c r="Z1172" s="37"/>
    </row>
    <row r="1173" spans="1:26" ht="13" x14ac:dyDescent="0.15">
      <c r="A1173" s="37"/>
      <c r="B1173" s="37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  <c r="Q1173" s="37"/>
      <c r="R1173" s="37"/>
      <c r="S1173" s="37"/>
      <c r="T1173" s="37"/>
      <c r="U1173" s="37"/>
      <c r="V1173" s="37"/>
      <c r="W1173" s="37"/>
      <c r="X1173" s="37"/>
      <c r="Y1173" s="37"/>
      <c r="Z1173" s="37"/>
    </row>
    <row r="1174" spans="1:26" ht="13" x14ac:dyDescent="0.15">
      <c r="A1174" s="37"/>
      <c r="B1174" s="37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  <c r="Q1174" s="37"/>
      <c r="R1174" s="37"/>
      <c r="S1174" s="37"/>
      <c r="T1174" s="37"/>
      <c r="U1174" s="37"/>
      <c r="V1174" s="37"/>
      <c r="W1174" s="37"/>
      <c r="X1174" s="37"/>
      <c r="Y1174" s="37"/>
      <c r="Z1174" s="37"/>
    </row>
    <row r="1175" spans="1:26" ht="13" x14ac:dyDescent="0.15">
      <c r="A1175" s="37"/>
      <c r="B1175" s="37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  <c r="Q1175" s="37"/>
      <c r="R1175" s="37"/>
      <c r="S1175" s="37"/>
      <c r="T1175" s="37"/>
      <c r="U1175" s="37"/>
      <c r="V1175" s="37"/>
      <c r="W1175" s="37"/>
      <c r="X1175" s="37"/>
      <c r="Y1175" s="37"/>
      <c r="Z1175" s="37"/>
    </row>
    <row r="1176" spans="1:26" ht="13" x14ac:dyDescent="0.15">
      <c r="A1176" s="37"/>
      <c r="B1176" s="37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  <c r="Q1176" s="37"/>
      <c r="R1176" s="37"/>
      <c r="S1176" s="37"/>
      <c r="T1176" s="37"/>
      <c r="U1176" s="37"/>
      <c r="V1176" s="37"/>
      <c r="W1176" s="37"/>
      <c r="X1176" s="37"/>
      <c r="Y1176" s="37"/>
      <c r="Z1176" s="37"/>
    </row>
    <row r="1177" spans="1:26" ht="13" x14ac:dyDescent="0.15">
      <c r="A1177" s="37"/>
      <c r="B1177" s="37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  <c r="Q1177" s="37"/>
      <c r="R1177" s="37"/>
      <c r="S1177" s="37"/>
      <c r="T1177" s="37"/>
      <c r="U1177" s="37"/>
      <c r="V1177" s="37"/>
      <c r="W1177" s="37"/>
      <c r="X1177" s="37"/>
      <c r="Y1177" s="37"/>
      <c r="Z1177" s="37"/>
    </row>
    <row r="1178" spans="1:26" ht="13" x14ac:dyDescent="0.15">
      <c r="A1178" s="37"/>
      <c r="B1178" s="37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  <c r="Q1178" s="37"/>
      <c r="R1178" s="37"/>
      <c r="S1178" s="37"/>
      <c r="T1178" s="37"/>
      <c r="U1178" s="37"/>
      <c r="V1178" s="37"/>
      <c r="W1178" s="37"/>
      <c r="X1178" s="37"/>
      <c r="Y1178" s="37"/>
      <c r="Z1178" s="37"/>
    </row>
    <row r="1179" spans="1:26" ht="13" x14ac:dyDescent="0.15">
      <c r="A1179" s="37"/>
      <c r="B1179" s="37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  <c r="Q1179" s="37"/>
      <c r="R1179" s="37"/>
      <c r="S1179" s="37"/>
      <c r="T1179" s="37"/>
      <c r="U1179" s="37"/>
      <c r="V1179" s="37"/>
      <c r="W1179" s="37"/>
      <c r="X1179" s="37"/>
      <c r="Y1179" s="37"/>
      <c r="Z1179" s="37"/>
    </row>
    <row r="1180" spans="1:26" ht="13" x14ac:dyDescent="0.15">
      <c r="A1180" s="37"/>
      <c r="B1180" s="37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  <c r="Q1180" s="37"/>
      <c r="R1180" s="37"/>
      <c r="S1180" s="37"/>
      <c r="T1180" s="37"/>
      <c r="U1180" s="37"/>
      <c r="V1180" s="37"/>
      <c r="W1180" s="37"/>
      <c r="X1180" s="37"/>
      <c r="Y1180" s="37"/>
      <c r="Z1180" s="37"/>
    </row>
    <row r="1181" spans="1:26" ht="13" x14ac:dyDescent="0.15">
      <c r="A1181" s="37"/>
      <c r="B1181" s="37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  <c r="Q1181" s="37"/>
      <c r="R1181" s="37"/>
      <c r="S1181" s="37"/>
      <c r="T1181" s="37"/>
      <c r="U1181" s="37"/>
      <c r="V1181" s="37"/>
      <c r="W1181" s="37"/>
      <c r="X1181" s="37"/>
      <c r="Y1181" s="37"/>
      <c r="Z1181" s="37"/>
    </row>
    <row r="1182" spans="1:26" ht="13" x14ac:dyDescent="0.15">
      <c r="A1182" s="37"/>
      <c r="B1182" s="37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  <c r="Q1182" s="37"/>
      <c r="R1182" s="37"/>
      <c r="S1182" s="37"/>
      <c r="T1182" s="37"/>
      <c r="U1182" s="37"/>
      <c r="V1182" s="37"/>
      <c r="W1182" s="37"/>
      <c r="X1182" s="37"/>
      <c r="Y1182" s="37"/>
      <c r="Z1182" s="37"/>
    </row>
    <row r="1183" spans="1:26" ht="13" x14ac:dyDescent="0.15">
      <c r="A1183" s="37"/>
      <c r="B1183" s="37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  <c r="Q1183" s="37"/>
      <c r="R1183" s="37"/>
      <c r="S1183" s="37"/>
      <c r="T1183" s="37"/>
      <c r="U1183" s="37"/>
      <c r="V1183" s="37"/>
      <c r="W1183" s="37"/>
      <c r="X1183" s="37"/>
      <c r="Y1183" s="37"/>
      <c r="Z1183" s="37"/>
    </row>
    <row r="1184" spans="1:26" ht="13" x14ac:dyDescent="0.15">
      <c r="A1184" s="37"/>
      <c r="B1184" s="37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  <c r="Q1184" s="37"/>
      <c r="R1184" s="37"/>
      <c r="S1184" s="37"/>
      <c r="T1184" s="37"/>
      <c r="U1184" s="37"/>
      <c r="V1184" s="37"/>
      <c r="W1184" s="37"/>
      <c r="X1184" s="37"/>
      <c r="Y1184" s="37"/>
      <c r="Z1184" s="37"/>
    </row>
    <row r="1185" spans="1:26" ht="13" x14ac:dyDescent="0.15">
      <c r="A1185" s="37"/>
      <c r="B1185" s="37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  <c r="Q1185" s="37"/>
      <c r="R1185" s="37"/>
      <c r="S1185" s="37"/>
      <c r="T1185" s="37"/>
      <c r="U1185" s="37"/>
      <c r="V1185" s="37"/>
      <c r="W1185" s="37"/>
      <c r="X1185" s="37"/>
      <c r="Y1185" s="37"/>
      <c r="Z1185" s="37"/>
    </row>
    <row r="1186" spans="1:26" ht="13" x14ac:dyDescent="0.15">
      <c r="A1186" s="37"/>
      <c r="B1186" s="37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  <c r="Q1186" s="37"/>
      <c r="R1186" s="37"/>
      <c r="S1186" s="37"/>
      <c r="T1186" s="37"/>
      <c r="U1186" s="37"/>
      <c r="V1186" s="37"/>
      <c r="W1186" s="37"/>
      <c r="X1186" s="37"/>
      <c r="Y1186" s="37"/>
      <c r="Z1186" s="37"/>
    </row>
    <row r="1187" spans="1:26" ht="13" x14ac:dyDescent="0.15">
      <c r="A1187" s="37"/>
      <c r="B1187" s="37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  <c r="Q1187" s="37"/>
      <c r="R1187" s="37"/>
      <c r="S1187" s="37"/>
      <c r="T1187" s="37"/>
      <c r="U1187" s="37"/>
      <c r="V1187" s="37"/>
      <c r="W1187" s="37"/>
      <c r="X1187" s="37"/>
      <c r="Y1187" s="37"/>
      <c r="Z1187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B2" sqref="B2:G2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4" t="s">
        <v>6</v>
      </c>
      <c r="B1" s="4" t="s">
        <v>8</v>
      </c>
      <c r="C1" s="4" t="s">
        <v>9</v>
      </c>
      <c r="D1" s="4" t="s">
        <v>10</v>
      </c>
      <c r="E1" s="4" t="s">
        <v>11</v>
      </c>
      <c r="F1" s="7" t="s">
        <v>12</v>
      </c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customHeight="1" x14ac:dyDescent="0.15">
      <c r="A2" s="13" t="s">
        <v>19</v>
      </c>
      <c r="B2" s="51">
        <v>7.0000000000000007E-2</v>
      </c>
      <c r="C2" s="51">
        <v>0.05</v>
      </c>
      <c r="D2" s="51">
        <v>0.13</v>
      </c>
      <c r="E2" s="47" t="s">
        <v>27</v>
      </c>
      <c r="F2" s="31" t="s">
        <v>130</v>
      </c>
      <c r="G2" s="19" t="s">
        <v>28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5.75" customHeight="1" x14ac:dyDescent="0.15">
      <c r="A3" s="13" t="s">
        <v>31</v>
      </c>
      <c r="B3" s="15">
        <v>1</v>
      </c>
      <c r="C3" s="15">
        <v>0.5</v>
      </c>
      <c r="D3" s="15">
        <v>1.5</v>
      </c>
      <c r="E3" s="13" t="s">
        <v>33</v>
      </c>
      <c r="F3" s="17" t="s">
        <v>35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15">
      <c r="A4" s="13" t="s">
        <v>39</v>
      </c>
      <c r="B4" s="15">
        <v>3</v>
      </c>
      <c r="C4" s="15">
        <v>2</v>
      </c>
      <c r="D4" s="15">
        <v>4</v>
      </c>
      <c r="E4" s="13" t="s">
        <v>40</v>
      </c>
      <c r="F4" s="17" t="s">
        <v>35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15.75" customHeight="1" x14ac:dyDescent="0.15">
      <c r="A5" s="13" t="s">
        <v>41</v>
      </c>
      <c r="B5" s="15">
        <v>300</v>
      </c>
      <c r="C5" s="15">
        <v>100</v>
      </c>
      <c r="D5" s="15">
        <v>1000</v>
      </c>
      <c r="E5" s="13" t="s">
        <v>42</v>
      </c>
      <c r="F5" s="17" t="s">
        <v>35</v>
      </c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15.75" customHeight="1" x14ac:dyDescent="0.15">
      <c r="A6" s="13" t="s">
        <v>44</v>
      </c>
      <c r="B6" s="15">
        <f>33*1.4</f>
        <v>46.199999999999996</v>
      </c>
      <c r="C6" s="15">
        <f>B6*0.5</f>
        <v>23.099999999999998</v>
      </c>
      <c r="D6" s="15">
        <f>B6*1.5</f>
        <v>69.3</v>
      </c>
      <c r="E6" s="13" t="s">
        <v>51</v>
      </c>
      <c r="F6" s="32" t="s">
        <v>52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15.75" customHeight="1" x14ac:dyDescent="0.15">
      <c r="A7" s="13" t="s">
        <v>56</v>
      </c>
      <c r="B7" s="15">
        <v>0</v>
      </c>
      <c r="C7" s="15">
        <v>0</v>
      </c>
      <c r="D7" s="15">
        <v>0</v>
      </c>
      <c r="E7" s="13" t="s">
        <v>57</v>
      </c>
      <c r="F7" s="17" t="s">
        <v>58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15.75" customHeight="1" x14ac:dyDescent="0.15">
      <c r="A8" s="13" t="s">
        <v>59</v>
      </c>
      <c r="B8" s="15">
        <v>0</v>
      </c>
      <c r="C8" s="15">
        <v>0</v>
      </c>
      <c r="D8" s="15">
        <v>0</v>
      </c>
      <c r="E8" s="13" t="s">
        <v>60</v>
      </c>
      <c r="F8" s="32" t="s">
        <v>61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5.75" customHeight="1" x14ac:dyDescent="0.15">
      <c r="A9" s="13" t="s">
        <v>62</v>
      </c>
      <c r="B9" s="15">
        <v>15</v>
      </c>
      <c r="C9" s="15">
        <v>15</v>
      </c>
      <c r="D9" s="15">
        <v>39</v>
      </c>
      <c r="E9" s="13" t="s">
        <v>63</v>
      </c>
      <c r="F9" s="32" t="s">
        <v>64</v>
      </c>
      <c r="G9" s="17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15.75" customHeight="1" x14ac:dyDescent="0.15">
      <c r="A10" s="13" t="s">
        <v>65</v>
      </c>
      <c r="B10" s="15">
        <v>7</v>
      </c>
      <c r="C10" s="15">
        <v>7</v>
      </c>
      <c r="D10" s="15">
        <v>7</v>
      </c>
      <c r="E10" s="13" t="s">
        <v>66</v>
      </c>
      <c r="F10" s="17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15.75" customHeight="1" x14ac:dyDescent="0.15">
      <c r="A11" s="13" t="s">
        <v>68</v>
      </c>
      <c r="B11" s="15">
        <v>0</v>
      </c>
      <c r="C11" s="15">
        <v>0</v>
      </c>
      <c r="D11" s="15">
        <v>0</v>
      </c>
      <c r="E11" s="13" t="s">
        <v>70</v>
      </c>
      <c r="F11" s="17" t="s">
        <v>71</v>
      </c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15.75" customHeight="1" x14ac:dyDescent="0.15">
      <c r="A12" s="13" t="s">
        <v>73</v>
      </c>
      <c r="B12" s="15">
        <v>0</v>
      </c>
      <c r="C12" s="15">
        <v>0</v>
      </c>
      <c r="D12" s="15">
        <v>0</v>
      </c>
      <c r="E12" s="13" t="s">
        <v>75</v>
      </c>
      <c r="F12" s="17" t="s">
        <v>71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15.75" customHeight="1" x14ac:dyDescent="0.15">
      <c r="A13" s="13" t="s">
        <v>76</v>
      </c>
      <c r="B13" s="39">
        <f>8760*0.5</f>
        <v>4380</v>
      </c>
      <c r="C13" s="39">
        <f>8760*0.2</f>
        <v>1752</v>
      </c>
      <c r="D13" s="39">
        <f>8760*0.8</f>
        <v>7008</v>
      </c>
      <c r="E13" s="47" t="s">
        <v>81</v>
      </c>
      <c r="F13" s="48" t="s">
        <v>86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15.75" customHeight="1" x14ac:dyDescent="0.1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15.75" customHeight="1" x14ac:dyDescent="0.1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5.75" customHeight="1" x14ac:dyDescent="0.1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15.75" customHeight="1" x14ac:dyDescent="0.1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15.75" customHeight="1" x14ac:dyDescent="0.1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15.75" customHeight="1" x14ac:dyDescent="0.1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15.75" customHeight="1" x14ac:dyDescent="0.1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15.75" customHeight="1" x14ac:dyDescent="0.1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customHeight="1" x14ac:dyDescent="0.1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 x14ac:dyDescent="0.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5.75" customHeight="1" x14ac:dyDescent="0.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 x14ac:dyDescent="0.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 x14ac:dyDescent="0.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x14ac:dyDescent="0.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 x14ac:dyDescent="0.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5.75" customHeight="1" x14ac:dyDescent="0.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customHeight="1" x14ac:dyDescent="0.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 x14ac:dyDescent="0.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.75" customHeight="1" x14ac:dyDescent="0.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5.75" customHeight="1" x14ac:dyDescent="0.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5.75" customHeight="1" x14ac:dyDescent="0.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5.75" customHeight="1" x14ac:dyDescent="0.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5.75" customHeight="1" x14ac:dyDescent="0.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5.75" customHeight="1" x14ac:dyDescent="0.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5.75" customHeight="1" x14ac:dyDescent="0.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5.75" customHeight="1" x14ac:dyDescent="0.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5.75" customHeight="1" x14ac:dyDescent="0.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5.75" customHeight="1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5.75" customHeight="1" x14ac:dyDescent="0.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5.75" customHeight="1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5.75" customHeight="1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5.75" customHeight="1" x14ac:dyDescent="0.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5.75" customHeight="1" x14ac:dyDescent="0.1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5.75" customHeight="1" x14ac:dyDescent="0.1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5.75" customHeight="1" x14ac:dyDescent="0.1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ht="15.75" customHeight="1" x14ac:dyDescent="0.1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ht="15.75" customHeight="1" x14ac:dyDescent="0.1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ht="15.75" customHeight="1" x14ac:dyDescent="0.1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ht="13" x14ac:dyDescent="0.1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ht="13" x14ac:dyDescent="0.1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3" x14ac:dyDescent="0.1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ht="13" x14ac:dyDescent="0.1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13" x14ac:dyDescent="0.1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3" x14ac:dyDescent="0.1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ht="13" x14ac:dyDescent="0.1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ht="13" x14ac:dyDescent="0.1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ht="13" x14ac:dyDescent="0.1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13" x14ac:dyDescent="0.1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ht="13" x14ac:dyDescent="0.1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ht="13" x14ac:dyDescent="0.1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13" x14ac:dyDescent="0.1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ht="13" x14ac:dyDescent="0.1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ht="13" x14ac:dyDescent="0.1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ht="13" x14ac:dyDescent="0.1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ht="13" x14ac:dyDescent="0.1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ht="13" x14ac:dyDescent="0.1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ht="13" x14ac:dyDescent="0.1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13" x14ac:dyDescent="0.1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ht="13" x14ac:dyDescent="0.1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ht="13" x14ac:dyDescent="0.1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ht="13" x14ac:dyDescent="0.1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ht="13" x14ac:dyDescent="0.1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ht="13" x14ac:dyDescent="0.1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ht="13" x14ac:dyDescent="0.1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ht="13" x14ac:dyDescent="0.1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ht="13" x14ac:dyDescent="0.1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 ht="13" x14ac:dyDescent="0.1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ht="13" x14ac:dyDescent="0.1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ht="13" x14ac:dyDescent="0.1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ht="13" x14ac:dyDescent="0.1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ht="13" x14ac:dyDescent="0.1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ht="13" x14ac:dyDescent="0.1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ht="13" x14ac:dyDescent="0.1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ht="13" x14ac:dyDescent="0.1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ht="13" x14ac:dyDescent="0.1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ht="13" x14ac:dyDescent="0.1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ht="13" x14ac:dyDescent="0.1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ht="13" x14ac:dyDescent="0.1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 ht="13" x14ac:dyDescent="0.1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 ht="13" x14ac:dyDescent="0.1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 ht="13" x14ac:dyDescent="0.1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 ht="13" x14ac:dyDescent="0.1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 ht="13" x14ac:dyDescent="0.1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26" ht="13" x14ac:dyDescent="0.1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spans="1:26" ht="13" x14ac:dyDescent="0.1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spans="1:26" ht="13" x14ac:dyDescent="0.1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ht="13" x14ac:dyDescent="0.1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spans="1:26" ht="13" x14ac:dyDescent="0.1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spans="1:26" ht="13" x14ac:dyDescent="0.1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spans="1:26" ht="13" x14ac:dyDescent="0.1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 ht="13" x14ac:dyDescent="0.1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 ht="13" x14ac:dyDescent="0.1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 ht="13" x14ac:dyDescent="0.1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ht="13" x14ac:dyDescent="0.1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spans="1:26" ht="13" x14ac:dyDescent="0.1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spans="1:26" ht="13" x14ac:dyDescent="0.1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6" ht="13" x14ac:dyDescent="0.1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spans="1:26" ht="13" x14ac:dyDescent="0.1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spans="1:26" ht="13" x14ac:dyDescent="0.1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ht="13" x14ac:dyDescent="0.1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spans="1:26" ht="13" x14ac:dyDescent="0.1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spans="1:26" ht="13" x14ac:dyDescent="0.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spans="1:26" ht="13" x14ac:dyDescent="0.1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spans="1:26" ht="13" x14ac:dyDescent="0.1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spans="1:26" ht="13" x14ac:dyDescent="0.1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spans="1:26" ht="13" x14ac:dyDescent="0.1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spans="1:26" ht="13" x14ac:dyDescent="0.1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spans="1:26" ht="13" x14ac:dyDescent="0.1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spans="1:26" ht="13" x14ac:dyDescent="0.1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spans="1:26" ht="13" x14ac:dyDescent="0.1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spans="1:26" ht="13" x14ac:dyDescent="0.1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spans="1:26" ht="13" x14ac:dyDescent="0.1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spans="1:26" ht="13" x14ac:dyDescent="0.1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spans="1:26" ht="13" x14ac:dyDescent="0.1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spans="1:26" ht="13" x14ac:dyDescent="0.1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spans="1:26" ht="13" x14ac:dyDescent="0.1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spans="1:26" ht="13" x14ac:dyDescent="0.1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spans="1:26" ht="13" x14ac:dyDescent="0.1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spans="1:26" ht="13" x14ac:dyDescent="0.1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spans="1:26" ht="13" x14ac:dyDescent="0.1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spans="1:26" ht="13" x14ac:dyDescent="0.1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spans="1:26" ht="13" x14ac:dyDescent="0.1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spans="1:26" ht="13" x14ac:dyDescent="0.1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spans="1:26" ht="13" x14ac:dyDescent="0.1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spans="1:26" ht="13" x14ac:dyDescent="0.1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spans="1:26" ht="13" x14ac:dyDescent="0.1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spans="1:26" ht="13" x14ac:dyDescent="0.1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spans="1:26" ht="13" x14ac:dyDescent="0.1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spans="1:26" ht="13" x14ac:dyDescent="0.1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spans="1:26" ht="13" x14ac:dyDescent="0.1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spans="1:26" ht="13" x14ac:dyDescent="0.1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spans="1:26" ht="13" x14ac:dyDescent="0.1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spans="1:26" ht="13" x14ac:dyDescent="0.1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spans="1:26" ht="13" x14ac:dyDescent="0.1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spans="1:26" ht="13" x14ac:dyDescent="0.1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spans="1:26" ht="13" x14ac:dyDescent="0.1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spans="1:26" ht="13" x14ac:dyDescent="0.1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spans="1:26" ht="13" x14ac:dyDescent="0.1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spans="1:26" ht="13" x14ac:dyDescent="0.1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spans="1:26" ht="13" x14ac:dyDescent="0.1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spans="1:26" ht="13" x14ac:dyDescent="0.1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spans="1:26" ht="13" x14ac:dyDescent="0.1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spans="1:26" ht="13" x14ac:dyDescent="0.1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1:26" ht="13" x14ac:dyDescent="0.1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spans="1:26" ht="13" x14ac:dyDescent="0.1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spans="1:26" ht="13" x14ac:dyDescent="0.1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spans="1:26" ht="13" x14ac:dyDescent="0.1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spans="1:26" ht="13" x14ac:dyDescent="0.1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spans="1:26" ht="13" x14ac:dyDescent="0.1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spans="1:26" ht="13" x14ac:dyDescent="0.1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spans="1:26" ht="13" x14ac:dyDescent="0.1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spans="1:26" ht="13" x14ac:dyDescent="0.1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spans="1:26" ht="13" x14ac:dyDescent="0.1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spans="1:26" ht="13" x14ac:dyDescent="0.1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spans="1:26" ht="13" x14ac:dyDescent="0.1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spans="1:26" ht="13" x14ac:dyDescent="0.1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spans="1:26" ht="13" x14ac:dyDescent="0.1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spans="1:26" ht="13" x14ac:dyDescent="0.1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spans="1:26" ht="13" x14ac:dyDescent="0.1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spans="1:26" ht="13" x14ac:dyDescent="0.1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spans="1:26" ht="13" x14ac:dyDescent="0.1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spans="1:26" ht="13" x14ac:dyDescent="0.1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spans="1:26" ht="13" x14ac:dyDescent="0.1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spans="1:26" ht="13" x14ac:dyDescent="0.1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spans="1:26" ht="13" x14ac:dyDescent="0.1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spans="1:26" ht="13" x14ac:dyDescent="0.1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spans="1:26" ht="13" x14ac:dyDescent="0.1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spans="1:26" ht="13" x14ac:dyDescent="0.1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spans="1:26" ht="13" x14ac:dyDescent="0.1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spans="1:26" ht="13" x14ac:dyDescent="0.1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spans="1:26" ht="13" x14ac:dyDescent="0.1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spans="1:26" ht="13" x14ac:dyDescent="0.1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spans="1:26" ht="13" x14ac:dyDescent="0.1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spans="1:26" ht="13" x14ac:dyDescent="0.1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spans="1:26" ht="13" x14ac:dyDescent="0.1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spans="1:26" ht="13" x14ac:dyDescent="0.1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spans="1:26" ht="13" x14ac:dyDescent="0.1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spans="1:26" ht="13" x14ac:dyDescent="0.1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spans="1:26" ht="13" x14ac:dyDescent="0.1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spans="1:26" ht="13" x14ac:dyDescent="0.1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spans="1:26" ht="13" x14ac:dyDescent="0.1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spans="1:26" ht="13" x14ac:dyDescent="0.1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spans="1:26" ht="13" x14ac:dyDescent="0.1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spans="1:26" ht="13" x14ac:dyDescent="0.1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spans="1:26" ht="13" x14ac:dyDescent="0.1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spans="1:26" ht="13" x14ac:dyDescent="0.1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spans="1:26" ht="13" x14ac:dyDescent="0.1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spans="1:26" ht="13" x14ac:dyDescent="0.1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spans="1:26" ht="13" x14ac:dyDescent="0.1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spans="1:26" ht="13" x14ac:dyDescent="0.1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spans="1:26" ht="13" x14ac:dyDescent="0.1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spans="1:26" ht="13" x14ac:dyDescent="0.1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spans="1:26" ht="13" x14ac:dyDescent="0.1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spans="1:26" ht="13" x14ac:dyDescent="0.1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spans="1:26" ht="13" x14ac:dyDescent="0.1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spans="1:26" ht="13" x14ac:dyDescent="0.1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spans="1:26" ht="13" x14ac:dyDescent="0.1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spans="1:26" ht="13" x14ac:dyDescent="0.1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spans="1:26" ht="13" x14ac:dyDescent="0.1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spans="1:26" ht="13" x14ac:dyDescent="0.1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spans="1:26" ht="13" x14ac:dyDescent="0.1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spans="1:26" ht="13" x14ac:dyDescent="0.1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spans="1:26" ht="13" x14ac:dyDescent="0.1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spans="1:26" ht="13" x14ac:dyDescent="0.1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spans="1:26" ht="13" x14ac:dyDescent="0.1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spans="1:26" ht="13" x14ac:dyDescent="0.1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spans="1:26" ht="13" x14ac:dyDescent="0.1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spans="1:26" ht="13" x14ac:dyDescent="0.1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spans="1:26" ht="13" x14ac:dyDescent="0.1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spans="1:26" ht="13" x14ac:dyDescent="0.1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spans="1:26" ht="13" x14ac:dyDescent="0.1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spans="1:26" ht="13" x14ac:dyDescent="0.1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spans="1:26" ht="13" x14ac:dyDescent="0.1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spans="1:26" ht="13" x14ac:dyDescent="0.1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spans="1:26" ht="13" x14ac:dyDescent="0.1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spans="1:26" ht="13" x14ac:dyDescent="0.1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spans="1:26" ht="13" x14ac:dyDescent="0.1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spans="1:26" ht="13" x14ac:dyDescent="0.1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spans="1:26" ht="13" x14ac:dyDescent="0.1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spans="1:26" ht="13" x14ac:dyDescent="0.1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spans="1:26" ht="13" x14ac:dyDescent="0.1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spans="1:26" ht="13" x14ac:dyDescent="0.1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spans="1:26" ht="13" x14ac:dyDescent="0.1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spans="1:26" ht="13" x14ac:dyDescent="0.1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spans="1:26" ht="13" x14ac:dyDescent="0.1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spans="1:26" ht="13" x14ac:dyDescent="0.1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spans="1:26" ht="13" x14ac:dyDescent="0.1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spans="1:26" ht="13" x14ac:dyDescent="0.1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spans="1:26" ht="13" x14ac:dyDescent="0.1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spans="1:26" ht="13" x14ac:dyDescent="0.1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spans="1:26" ht="13" x14ac:dyDescent="0.1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spans="1:26" ht="13" x14ac:dyDescent="0.1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spans="1:26" ht="13" x14ac:dyDescent="0.1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spans="1:26" ht="13" x14ac:dyDescent="0.1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spans="1:26" ht="13" x14ac:dyDescent="0.1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spans="1:26" ht="13" x14ac:dyDescent="0.1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spans="1:26" ht="13" x14ac:dyDescent="0.1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spans="1:26" ht="13" x14ac:dyDescent="0.1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spans="1:26" ht="13" x14ac:dyDescent="0.1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spans="1:26" ht="13" x14ac:dyDescent="0.1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spans="1:26" ht="13" x14ac:dyDescent="0.1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spans="1:26" ht="13" x14ac:dyDescent="0.1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spans="1:26" ht="13" x14ac:dyDescent="0.1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spans="1:26" ht="13" x14ac:dyDescent="0.1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spans="1:26" ht="13" x14ac:dyDescent="0.1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spans="1:26" ht="13" x14ac:dyDescent="0.1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spans="1:26" ht="13" x14ac:dyDescent="0.1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spans="1:26" ht="13" x14ac:dyDescent="0.1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spans="1:26" ht="13" x14ac:dyDescent="0.1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spans="1:26" ht="13" x14ac:dyDescent="0.1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spans="1:26" ht="13" x14ac:dyDescent="0.1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spans="1:26" ht="13" x14ac:dyDescent="0.1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spans="1:26" ht="13" x14ac:dyDescent="0.1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spans="1:26" ht="13" x14ac:dyDescent="0.1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spans="1:26" ht="13" x14ac:dyDescent="0.1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spans="1:26" ht="13" x14ac:dyDescent="0.1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spans="1:26" ht="13" x14ac:dyDescent="0.1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spans="1:26" ht="13" x14ac:dyDescent="0.1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spans="1:26" ht="13" x14ac:dyDescent="0.1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spans="1:26" ht="13" x14ac:dyDescent="0.1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spans="1:26" ht="13" x14ac:dyDescent="0.1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spans="1:26" ht="13" x14ac:dyDescent="0.1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spans="1:26" ht="13" x14ac:dyDescent="0.1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spans="1:26" ht="13" x14ac:dyDescent="0.1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spans="1:26" ht="13" x14ac:dyDescent="0.1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spans="1:26" ht="13" x14ac:dyDescent="0.1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spans="1:26" ht="13" x14ac:dyDescent="0.1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spans="1:26" ht="13" x14ac:dyDescent="0.1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spans="1:26" ht="13" x14ac:dyDescent="0.1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spans="1:26" ht="13" x14ac:dyDescent="0.1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spans="1:26" ht="13" x14ac:dyDescent="0.1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spans="1:26" ht="13" x14ac:dyDescent="0.1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spans="1:26" ht="13" x14ac:dyDescent="0.1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spans="1:26" ht="13" x14ac:dyDescent="0.1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spans="1:26" ht="13" x14ac:dyDescent="0.1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spans="1:26" ht="13" x14ac:dyDescent="0.1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spans="1:26" ht="13" x14ac:dyDescent="0.1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spans="1:26" ht="13" x14ac:dyDescent="0.1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spans="1:26" ht="13" x14ac:dyDescent="0.1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spans="1:26" ht="13" x14ac:dyDescent="0.1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spans="1:26" ht="13" x14ac:dyDescent="0.1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spans="1:26" ht="13" x14ac:dyDescent="0.1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spans="1:26" ht="13" x14ac:dyDescent="0.1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spans="1:26" ht="13" x14ac:dyDescent="0.1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spans="1:26" ht="13" x14ac:dyDescent="0.1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spans="1:26" ht="13" x14ac:dyDescent="0.1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spans="1:26" ht="13" x14ac:dyDescent="0.1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spans="1:26" ht="13" x14ac:dyDescent="0.1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spans="1:26" ht="13" x14ac:dyDescent="0.1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spans="1:26" ht="13" x14ac:dyDescent="0.1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spans="1:26" ht="13" x14ac:dyDescent="0.1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spans="1:26" ht="13" x14ac:dyDescent="0.1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spans="1:26" ht="13" x14ac:dyDescent="0.1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spans="1:26" ht="13" x14ac:dyDescent="0.1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spans="1:26" ht="13" x14ac:dyDescent="0.1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spans="1:26" ht="13" x14ac:dyDescent="0.1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spans="1:26" ht="13" x14ac:dyDescent="0.1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spans="1:26" ht="13" x14ac:dyDescent="0.1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spans="1:26" ht="13" x14ac:dyDescent="0.1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spans="1:26" ht="13" x14ac:dyDescent="0.1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spans="1:26" ht="13" x14ac:dyDescent="0.1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spans="1:26" ht="13" x14ac:dyDescent="0.1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spans="1:26" ht="13" x14ac:dyDescent="0.1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spans="1:26" ht="13" x14ac:dyDescent="0.1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spans="1:26" ht="13" x14ac:dyDescent="0.1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spans="1:26" ht="13" x14ac:dyDescent="0.1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spans="1:26" ht="13" x14ac:dyDescent="0.1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spans="1:26" ht="13" x14ac:dyDescent="0.1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spans="1:26" ht="13" x14ac:dyDescent="0.1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spans="1:26" ht="13" x14ac:dyDescent="0.1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spans="1:26" ht="13" x14ac:dyDescent="0.1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spans="1:26" ht="13" x14ac:dyDescent="0.1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spans="1:26" ht="13" x14ac:dyDescent="0.1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spans="1:26" ht="13" x14ac:dyDescent="0.1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spans="1:26" ht="13" x14ac:dyDescent="0.1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spans="1:26" ht="13" x14ac:dyDescent="0.1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spans="1:26" ht="13" x14ac:dyDescent="0.1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spans="1:26" ht="13" x14ac:dyDescent="0.1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spans="1:26" ht="13" x14ac:dyDescent="0.1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spans="1:26" ht="13" x14ac:dyDescent="0.1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spans="1:26" ht="13" x14ac:dyDescent="0.1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spans="1:26" ht="13" x14ac:dyDescent="0.1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spans="1:26" ht="13" x14ac:dyDescent="0.1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spans="1:26" ht="13" x14ac:dyDescent="0.1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spans="1:26" ht="13" x14ac:dyDescent="0.1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spans="1:26" ht="13" x14ac:dyDescent="0.1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spans="1:26" ht="13" x14ac:dyDescent="0.1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spans="1:26" ht="13" x14ac:dyDescent="0.1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spans="1:26" ht="13" x14ac:dyDescent="0.1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spans="1:26" ht="13" x14ac:dyDescent="0.1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spans="1:26" ht="13" x14ac:dyDescent="0.1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spans="1:26" ht="13" x14ac:dyDescent="0.1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spans="1:26" ht="13" x14ac:dyDescent="0.1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spans="1:26" ht="13" x14ac:dyDescent="0.1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spans="1:26" ht="13" x14ac:dyDescent="0.1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spans="1:26" ht="13" x14ac:dyDescent="0.1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spans="1:26" ht="13" x14ac:dyDescent="0.1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spans="1:26" ht="13" x14ac:dyDescent="0.1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spans="1:26" ht="13" x14ac:dyDescent="0.1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spans="1:26" ht="13" x14ac:dyDescent="0.1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spans="1:26" ht="13" x14ac:dyDescent="0.1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spans="1:26" ht="13" x14ac:dyDescent="0.1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spans="1:26" ht="13" x14ac:dyDescent="0.1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spans="1:26" ht="13" x14ac:dyDescent="0.1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spans="1:26" ht="13" x14ac:dyDescent="0.1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spans="1:26" ht="13" x14ac:dyDescent="0.1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spans="1:26" ht="13" x14ac:dyDescent="0.1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spans="1:26" ht="13" x14ac:dyDescent="0.1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spans="1:26" ht="13" x14ac:dyDescent="0.1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spans="1:26" ht="13" x14ac:dyDescent="0.1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spans="1:26" ht="13" x14ac:dyDescent="0.1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spans="1:26" ht="13" x14ac:dyDescent="0.1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spans="1:26" ht="13" x14ac:dyDescent="0.1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spans="1:26" ht="13" x14ac:dyDescent="0.1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spans="1:26" ht="13" x14ac:dyDescent="0.1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spans="1:26" ht="13" x14ac:dyDescent="0.1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spans="1:26" ht="13" x14ac:dyDescent="0.1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spans="1:26" ht="13" x14ac:dyDescent="0.1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spans="1:26" ht="13" x14ac:dyDescent="0.1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spans="1:26" ht="13" x14ac:dyDescent="0.1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spans="1:26" ht="13" x14ac:dyDescent="0.1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spans="1:26" ht="13" x14ac:dyDescent="0.1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spans="1:26" ht="13" x14ac:dyDescent="0.1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spans="1:26" ht="13" x14ac:dyDescent="0.1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spans="1:26" ht="13" x14ac:dyDescent="0.1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spans="1:26" ht="13" x14ac:dyDescent="0.1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spans="1:26" ht="13" x14ac:dyDescent="0.1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spans="1:26" ht="13" x14ac:dyDescent="0.1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spans="1:26" ht="13" x14ac:dyDescent="0.1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spans="1:26" ht="13" x14ac:dyDescent="0.15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spans="1:26" ht="13" x14ac:dyDescent="0.15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spans="1:26" ht="13" x14ac:dyDescent="0.1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spans="1:26" ht="13" x14ac:dyDescent="0.15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spans="1:26" ht="13" x14ac:dyDescent="0.15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spans="1:26" ht="13" x14ac:dyDescent="0.15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spans="1:26" ht="13" x14ac:dyDescent="0.15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spans="1:26" ht="13" x14ac:dyDescent="0.15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spans="1:26" ht="13" x14ac:dyDescent="0.1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spans="1:26" ht="13" x14ac:dyDescent="0.15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spans="1:26" ht="13" x14ac:dyDescent="0.15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spans="1:26" ht="13" x14ac:dyDescent="0.15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spans="1:26" ht="13" x14ac:dyDescent="0.1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spans="1:26" ht="13" x14ac:dyDescent="0.15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spans="1:26" ht="13" x14ac:dyDescent="0.15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spans="1:26" ht="13" x14ac:dyDescent="0.15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spans="1:26" ht="13" x14ac:dyDescent="0.15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spans="1:26" ht="13" x14ac:dyDescent="0.15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spans="1:26" ht="13" x14ac:dyDescent="0.15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spans="1:26" ht="13" x14ac:dyDescent="0.15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spans="1:26" ht="13" x14ac:dyDescent="0.15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spans="1:26" ht="13" x14ac:dyDescent="0.15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spans="1:26" ht="13" x14ac:dyDescent="0.1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spans="1:26" ht="13" x14ac:dyDescent="0.15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spans="1:26" ht="13" x14ac:dyDescent="0.15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spans="1:26" ht="13" x14ac:dyDescent="0.15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spans="1:26" ht="13" x14ac:dyDescent="0.15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spans="1:26" ht="13" x14ac:dyDescent="0.15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spans="1:26" ht="13" x14ac:dyDescent="0.15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spans="1:26" ht="13" x14ac:dyDescent="0.15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spans="1:26" ht="13" x14ac:dyDescent="0.1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spans="1:26" ht="13" x14ac:dyDescent="0.1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spans="1:26" ht="13" x14ac:dyDescent="0.1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spans="1:26" ht="13" x14ac:dyDescent="0.1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spans="1:26" ht="13" x14ac:dyDescent="0.1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spans="1:26" ht="13" x14ac:dyDescent="0.1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spans="1:26" ht="13" x14ac:dyDescent="0.1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spans="1:26" ht="13" x14ac:dyDescent="0.1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spans="1:26" ht="13" x14ac:dyDescent="0.1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spans="1:26" ht="13" x14ac:dyDescent="0.1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spans="1:26" ht="13" x14ac:dyDescent="0.1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spans="1:26" ht="13" x14ac:dyDescent="0.1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spans="1:26" ht="13" x14ac:dyDescent="0.1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spans="1:26" ht="13" x14ac:dyDescent="0.1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spans="1:26" ht="13" x14ac:dyDescent="0.1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spans="1:26" ht="13" x14ac:dyDescent="0.1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spans="1:26" ht="13" x14ac:dyDescent="0.1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spans="1:26" ht="13" x14ac:dyDescent="0.1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spans="1:26" ht="13" x14ac:dyDescent="0.1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spans="1:26" ht="13" x14ac:dyDescent="0.1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spans="1:26" ht="13" x14ac:dyDescent="0.1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spans="1:26" ht="13" x14ac:dyDescent="0.1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spans="1:26" ht="13" x14ac:dyDescent="0.1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spans="1:26" ht="13" x14ac:dyDescent="0.1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spans="1:26" ht="13" x14ac:dyDescent="0.1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spans="1:26" ht="13" x14ac:dyDescent="0.1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spans="1:26" ht="13" x14ac:dyDescent="0.1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spans="1:26" ht="13" x14ac:dyDescent="0.1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spans="1:26" ht="13" x14ac:dyDescent="0.1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spans="1:26" ht="13" x14ac:dyDescent="0.1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spans="1:26" ht="13" x14ac:dyDescent="0.1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spans="1:26" ht="13" x14ac:dyDescent="0.1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spans="1:26" ht="13" x14ac:dyDescent="0.1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spans="1:26" ht="13" x14ac:dyDescent="0.1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spans="1:26" ht="13" x14ac:dyDescent="0.1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spans="1:26" ht="13" x14ac:dyDescent="0.1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spans="1:26" ht="13" x14ac:dyDescent="0.1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spans="1:26" ht="13" x14ac:dyDescent="0.1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spans="1:26" ht="13" x14ac:dyDescent="0.1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spans="1:26" ht="13" x14ac:dyDescent="0.1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spans="1:26" ht="13" x14ac:dyDescent="0.1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spans="1:26" ht="13" x14ac:dyDescent="0.1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spans="1:26" ht="13" x14ac:dyDescent="0.1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spans="1:26" ht="13" x14ac:dyDescent="0.1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spans="1:26" ht="13" x14ac:dyDescent="0.1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spans="1:26" ht="13" x14ac:dyDescent="0.1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spans="1:26" ht="13" x14ac:dyDescent="0.1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spans="1:26" ht="13" x14ac:dyDescent="0.1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spans="1:26" ht="13" x14ac:dyDescent="0.1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spans="1:26" ht="13" x14ac:dyDescent="0.1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spans="1:26" ht="13" x14ac:dyDescent="0.1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spans="1:26" ht="13" x14ac:dyDescent="0.1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spans="1:26" ht="13" x14ac:dyDescent="0.1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spans="1:26" ht="13" x14ac:dyDescent="0.1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spans="1:26" ht="13" x14ac:dyDescent="0.1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spans="1:26" ht="13" x14ac:dyDescent="0.1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spans="1:26" ht="13" x14ac:dyDescent="0.1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spans="1:26" ht="13" x14ac:dyDescent="0.1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spans="1:26" ht="13" x14ac:dyDescent="0.1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spans="1:26" ht="13" x14ac:dyDescent="0.1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spans="1:26" ht="13" x14ac:dyDescent="0.1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spans="1:26" ht="13" x14ac:dyDescent="0.1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spans="1:26" ht="13" x14ac:dyDescent="0.1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spans="1:26" ht="13" x14ac:dyDescent="0.1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spans="1:26" ht="13" x14ac:dyDescent="0.1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spans="1:26" ht="13" x14ac:dyDescent="0.1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spans="1:26" ht="13" x14ac:dyDescent="0.1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spans="1:26" ht="13" x14ac:dyDescent="0.1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spans="1:26" ht="13" x14ac:dyDescent="0.1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spans="1:26" ht="13" x14ac:dyDescent="0.1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spans="1:26" ht="13" x14ac:dyDescent="0.1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spans="1:26" ht="13" x14ac:dyDescent="0.1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spans="1:26" ht="13" x14ac:dyDescent="0.1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spans="1:26" ht="13" x14ac:dyDescent="0.1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spans="1:26" ht="13" x14ac:dyDescent="0.1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spans="1:26" ht="13" x14ac:dyDescent="0.1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spans="1:26" ht="13" x14ac:dyDescent="0.1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spans="1:26" ht="13" x14ac:dyDescent="0.1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spans="1:26" ht="13" x14ac:dyDescent="0.1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spans="1:26" ht="13" x14ac:dyDescent="0.1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spans="1:26" ht="13" x14ac:dyDescent="0.1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spans="1:26" ht="13" x14ac:dyDescent="0.1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spans="1:26" ht="13" x14ac:dyDescent="0.1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spans="1:26" ht="13" x14ac:dyDescent="0.1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spans="1:26" ht="13" x14ac:dyDescent="0.1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spans="1:26" ht="13" x14ac:dyDescent="0.1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spans="1:26" ht="13" x14ac:dyDescent="0.1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spans="1:26" ht="13" x14ac:dyDescent="0.1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spans="1:26" ht="13" x14ac:dyDescent="0.1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spans="1:26" ht="13" x14ac:dyDescent="0.1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spans="1:26" ht="13" x14ac:dyDescent="0.1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spans="1:26" ht="13" x14ac:dyDescent="0.1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spans="1:26" ht="13" x14ac:dyDescent="0.1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spans="1:26" ht="13" x14ac:dyDescent="0.1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spans="1:26" ht="13" x14ac:dyDescent="0.1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spans="1:26" ht="13" x14ac:dyDescent="0.1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spans="1:26" ht="13" x14ac:dyDescent="0.1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spans="1:26" ht="13" x14ac:dyDescent="0.1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spans="1:26" ht="13" x14ac:dyDescent="0.1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spans="1:26" ht="13" x14ac:dyDescent="0.1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spans="1:26" ht="13" x14ac:dyDescent="0.1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spans="1:26" ht="13" x14ac:dyDescent="0.1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spans="1:26" ht="13" x14ac:dyDescent="0.1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spans="1:26" ht="13" x14ac:dyDescent="0.1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spans="1:26" ht="13" x14ac:dyDescent="0.1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spans="1:26" ht="13" x14ac:dyDescent="0.1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spans="1:26" ht="13" x14ac:dyDescent="0.1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spans="1:26" ht="13" x14ac:dyDescent="0.1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spans="1:26" ht="13" x14ac:dyDescent="0.1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spans="1:26" ht="13" x14ac:dyDescent="0.1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spans="1:26" ht="13" x14ac:dyDescent="0.1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spans="1:26" ht="13" x14ac:dyDescent="0.1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spans="1:26" ht="13" x14ac:dyDescent="0.1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spans="1:26" ht="13" x14ac:dyDescent="0.1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spans="1:26" ht="13" x14ac:dyDescent="0.1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spans="1:26" ht="13" x14ac:dyDescent="0.1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spans="1:26" ht="13" x14ac:dyDescent="0.1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spans="1:26" ht="13" x14ac:dyDescent="0.1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spans="1:26" ht="13" x14ac:dyDescent="0.1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spans="1:26" ht="13" x14ac:dyDescent="0.1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spans="1:26" ht="13" x14ac:dyDescent="0.1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spans="1:26" ht="13" x14ac:dyDescent="0.1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spans="1:26" ht="13" x14ac:dyDescent="0.1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spans="1:26" ht="13" x14ac:dyDescent="0.1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spans="1:26" ht="13" x14ac:dyDescent="0.1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spans="1:26" ht="13" x14ac:dyDescent="0.1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spans="1:26" ht="13" x14ac:dyDescent="0.1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spans="1:26" ht="13" x14ac:dyDescent="0.1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spans="1:26" ht="13" x14ac:dyDescent="0.1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spans="1:26" ht="13" x14ac:dyDescent="0.1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spans="1:26" ht="13" x14ac:dyDescent="0.1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spans="1:26" ht="13" x14ac:dyDescent="0.1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spans="1:26" ht="13" x14ac:dyDescent="0.1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spans="1:26" ht="13" x14ac:dyDescent="0.1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spans="1:26" ht="13" x14ac:dyDescent="0.1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spans="1:26" ht="13" x14ac:dyDescent="0.1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spans="1:26" ht="13" x14ac:dyDescent="0.1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spans="1:26" ht="13" x14ac:dyDescent="0.1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spans="1:26" ht="13" x14ac:dyDescent="0.1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spans="1:26" ht="13" x14ac:dyDescent="0.1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spans="1:26" ht="13" x14ac:dyDescent="0.1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spans="1:26" ht="13" x14ac:dyDescent="0.1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spans="1:26" ht="13" x14ac:dyDescent="0.1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spans="1:26" ht="13" x14ac:dyDescent="0.1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spans="1:26" ht="13" x14ac:dyDescent="0.1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spans="1:26" ht="13" x14ac:dyDescent="0.15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spans="1:26" ht="13" x14ac:dyDescent="0.15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spans="1:26" ht="13" x14ac:dyDescent="0.15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spans="1:26" ht="13" x14ac:dyDescent="0.15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spans="1:26" ht="13" x14ac:dyDescent="0.15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spans="1:26" ht="13" x14ac:dyDescent="0.15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spans="1:26" ht="13" x14ac:dyDescent="0.15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spans="1:26" ht="13" x14ac:dyDescent="0.1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spans="1:26" ht="13" x14ac:dyDescent="0.15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spans="1:26" ht="13" x14ac:dyDescent="0.15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spans="1:26" ht="13" x14ac:dyDescent="0.15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spans="1:26" ht="13" x14ac:dyDescent="0.15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spans="1:26" ht="13" x14ac:dyDescent="0.15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spans="1:26" ht="13" x14ac:dyDescent="0.15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spans="1:26" ht="13" x14ac:dyDescent="0.15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spans="1:26" ht="13" x14ac:dyDescent="0.15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spans="1:26" ht="13" x14ac:dyDescent="0.15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spans="1:26" ht="13" x14ac:dyDescent="0.1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spans="1:26" ht="13" x14ac:dyDescent="0.15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spans="1:26" ht="13" x14ac:dyDescent="0.15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spans="1:26" ht="13" x14ac:dyDescent="0.15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spans="1:26" ht="13" x14ac:dyDescent="0.15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spans="1:26" ht="13" x14ac:dyDescent="0.15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spans="1:26" ht="13" x14ac:dyDescent="0.15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spans="1:26" ht="13" x14ac:dyDescent="0.15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spans="1:26" ht="13" x14ac:dyDescent="0.15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spans="1:26" ht="13" x14ac:dyDescent="0.15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spans="1:26" ht="13" x14ac:dyDescent="0.1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spans="1:26" ht="13" x14ac:dyDescent="0.15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spans="1:26" ht="13" x14ac:dyDescent="0.15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spans="1:26" ht="13" x14ac:dyDescent="0.15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spans="1:26" ht="13" x14ac:dyDescent="0.15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spans="1:26" ht="13" x14ac:dyDescent="0.15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spans="1:26" ht="13" x14ac:dyDescent="0.15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spans="1:26" ht="13" x14ac:dyDescent="0.15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spans="1:26" ht="13" x14ac:dyDescent="0.15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spans="1:26" ht="13" x14ac:dyDescent="0.15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spans="1:26" ht="13" x14ac:dyDescent="0.1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spans="1:26" ht="13" x14ac:dyDescent="0.15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spans="1:26" ht="13" x14ac:dyDescent="0.15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spans="1:26" ht="13" x14ac:dyDescent="0.15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spans="1:26" ht="13" x14ac:dyDescent="0.15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spans="1:26" ht="13" x14ac:dyDescent="0.15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spans="1:26" ht="13" x14ac:dyDescent="0.15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spans="1:26" ht="13" x14ac:dyDescent="0.15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spans="1:26" ht="13" x14ac:dyDescent="0.15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spans="1:26" ht="13" x14ac:dyDescent="0.15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spans="1:26" ht="13" x14ac:dyDescent="0.1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spans="1:26" ht="13" x14ac:dyDescent="0.15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spans="1:26" ht="13" x14ac:dyDescent="0.15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spans="1:26" ht="13" x14ac:dyDescent="0.15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spans="1:26" ht="13" x14ac:dyDescent="0.15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spans="1:26" ht="13" x14ac:dyDescent="0.15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spans="1:26" ht="13" x14ac:dyDescent="0.15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spans="1:26" ht="13" x14ac:dyDescent="0.15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spans="1:26" ht="13" x14ac:dyDescent="0.15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spans="1:26" ht="13" x14ac:dyDescent="0.15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spans="1:26" ht="13" x14ac:dyDescent="0.1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spans="1:26" ht="13" x14ac:dyDescent="0.15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spans="1:26" ht="13" x14ac:dyDescent="0.15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spans="1:26" ht="13" x14ac:dyDescent="0.15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spans="1:26" ht="13" x14ac:dyDescent="0.15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spans="1:26" ht="13" x14ac:dyDescent="0.15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spans="1:26" ht="13" x14ac:dyDescent="0.15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spans="1:26" ht="13" x14ac:dyDescent="0.15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spans="1:26" ht="13" x14ac:dyDescent="0.15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spans="1:26" ht="13" x14ac:dyDescent="0.15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spans="1:26" ht="13" x14ac:dyDescent="0.1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spans="1:26" ht="13" x14ac:dyDescent="0.15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spans="1:26" ht="13" x14ac:dyDescent="0.15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spans="1:26" ht="13" x14ac:dyDescent="0.15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spans="1:26" ht="13" x14ac:dyDescent="0.15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spans="1:26" ht="13" x14ac:dyDescent="0.15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spans="1:26" ht="13" x14ac:dyDescent="0.15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spans="1:26" ht="13" x14ac:dyDescent="0.15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spans="1:26" ht="13" x14ac:dyDescent="0.15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spans="1:26" ht="13" x14ac:dyDescent="0.15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spans="1:26" ht="13" x14ac:dyDescent="0.1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spans="1:26" ht="13" x14ac:dyDescent="0.15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spans="1:26" ht="13" x14ac:dyDescent="0.15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spans="1:26" ht="13" x14ac:dyDescent="0.15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spans="1:26" ht="13" x14ac:dyDescent="0.15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spans="1:26" ht="13" x14ac:dyDescent="0.15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spans="1:26" ht="13" x14ac:dyDescent="0.15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spans="1:26" ht="13" x14ac:dyDescent="0.15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spans="1:26" ht="13" x14ac:dyDescent="0.15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spans="1:26" ht="13" x14ac:dyDescent="0.15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spans="1:26" ht="13" x14ac:dyDescent="0.1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spans="1:26" ht="13" x14ac:dyDescent="0.15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spans="1:26" ht="13" x14ac:dyDescent="0.15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spans="1:26" ht="13" x14ac:dyDescent="0.15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spans="1:26" ht="13" x14ac:dyDescent="0.15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spans="1:26" ht="13" x14ac:dyDescent="0.15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spans="1:26" ht="13" x14ac:dyDescent="0.15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spans="1:26" ht="13" x14ac:dyDescent="0.15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spans="1:26" ht="13" x14ac:dyDescent="0.15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spans="1:26" ht="13" x14ac:dyDescent="0.15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spans="1:26" ht="13" x14ac:dyDescent="0.1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spans="1:26" ht="13" x14ac:dyDescent="0.15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spans="1:26" ht="13" x14ac:dyDescent="0.15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spans="1:26" ht="13" x14ac:dyDescent="0.15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spans="1:26" ht="13" x14ac:dyDescent="0.15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spans="1:26" ht="13" x14ac:dyDescent="0.15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spans="1:26" ht="13" x14ac:dyDescent="0.15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spans="1:26" ht="13" x14ac:dyDescent="0.15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spans="1:26" ht="13" x14ac:dyDescent="0.15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spans="1:26" ht="13" x14ac:dyDescent="0.15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spans="1:26" ht="13" x14ac:dyDescent="0.15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spans="1:26" ht="13" x14ac:dyDescent="0.15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spans="1:26" ht="13" x14ac:dyDescent="0.15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spans="1:26" ht="13" x14ac:dyDescent="0.15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spans="1:26" ht="13" x14ac:dyDescent="0.15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spans="1:26" ht="13" x14ac:dyDescent="0.15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spans="1:26" ht="13" x14ac:dyDescent="0.15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spans="1:26" ht="13" x14ac:dyDescent="0.15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spans="1:26" ht="13" x14ac:dyDescent="0.15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spans="1:26" ht="13" x14ac:dyDescent="0.15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spans="1:26" ht="13" x14ac:dyDescent="0.15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spans="1:26" ht="13" x14ac:dyDescent="0.15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spans="1:26" ht="13" x14ac:dyDescent="0.15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spans="1:26" ht="13" x14ac:dyDescent="0.15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spans="1:26" ht="13" x14ac:dyDescent="0.15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spans="1:26" ht="13" x14ac:dyDescent="0.15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spans="1:26" ht="13" x14ac:dyDescent="0.15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spans="1:26" ht="13" x14ac:dyDescent="0.15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spans="1:26" ht="13" x14ac:dyDescent="0.15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spans="1:26" ht="13" x14ac:dyDescent="0.15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spans="1:26" ht="13" x14ac:dyDescent="0.15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spans="1:26" ht="13" x14ac:dyDescent="0.15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spans="1:26" ht="13" x14ac:dyDescent="0.15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spans="1:26" ht="13" x14ac:dyDescent="0.15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spans="1:26" ht="13" x14ac:dyDescent="0.15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spans="1:26" ht="13" x14ac:dyDescent="0.15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spans="1:26" ht="13" x14ac:dyDescent="0.15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spans="1:26" ht="13" x14ac:dyDescent="0.15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spans="1:26" ht="13" x14ac:dyDescent="0.15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spans="1:26" ht="13" x14ac:dyDescent="0.15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spans="1:26" ht="13" x14ac:dyDescent="0.15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spans="1:26" ht="13" x14ac:dyDescent="0.15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spans="1:26" ht="13" x14ac:dyDescent="0.15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spans="1:26" ht="13" x14ac:dyDescent="0.15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spans="1:26" ht="13" x14ac:dyDescent="0.15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spans="1:26" ht="13" x14ac:dyDescent="0.15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spans="1:26" ht="13" x14ac:dyDescent="0.15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spans="1:26" ht="13" x14ac:dyDescent="0.15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spans="1:26" ht="13" x14ac:dyDescent="0.15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spans="1:26" ht="13" x14ac:dyDescent="0.15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spans="1:26" ht="13" x14ac:dyDescent="0.15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spans="1:26" ht="13" x14ac:dyDescent="0.15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spans="1:26" ht="13" x14ac:dyDescent="0.15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spans="1:26" ht="13" x14ac:dyDescent="0.15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spans="1:26" ht="13" x14ac:dyDescent="0.15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spans="1:26" ht="13" x14ac:dyDescent="0.15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spans="1:26" ht="13" x14ac:dyDescent="0.15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spans="1:26" ht="13" x14ac:dyDescent="0.15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spans="1:26" ht="13" x14ac:dyDescent="0.15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spans="1:26" ht="13" x14ac:dyDescent="0.15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spans="1:26" ht="13" x14ac:dyDescent="0.15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spans="1:26" ht="13" x14ac:dyDescent="0.15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spans="1:26" ht="13" x14ac:dyDescent="0.15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spans="1:26" ht="13" x14ac:dyDescent="0.15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spans="1:26" ht="13" x14ac:dyDescent="0.15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spans="1:26" ht="13" x14ac:dyDescent="0.15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spans="1:26" ht="13" x14ac:dyDescent="0.15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spans="1:26" ht="13" x14ac:dyDescent="0.15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spans="1:26" ht="13" x14ac:dyDescent="0.15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spans="1:26" ht="13" x14ac:dyDescent="0.15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spans="1:26" ht="13" x14ac:dyDescent="0.15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spans="1:26" ht="13" x14ac:dyDescent="0.15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spans="1:26" ht="13" x14ac:dyDescent="0.15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spans="1:26" ht="13" x14ac:dyDescent="0.15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spans="1:26" ht="13" x14ac:dyDescent="0.15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spans="1:26" ht="13" x14ac:dyDescent="0.15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spans="1:26" ht="13" x14ac:dyDescent="0.15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spans="1:26" ht="13" x14ac:dyDescent="0.15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spans="1:26" ht="13" x14ac:dyDescent="0.15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spans="1:26" ht="13" x14ac:dyDescent="0.15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spans="1:26" ht="13" x14ac:dyDescent="0.15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spans="1:26" ht="13" x14ac:dyDescent="0.15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spans="1:26" ht="13" x14ac:dyDescent="0.15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spans="1:26" ht="13" x14ac:dyDescent="0.15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spans="1:26" ht="13" x14ac:dyDescent="0.15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spans="1:26" ht="13" x14ac:dyDescent="0.15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spans="1:26" ht="13" x14ac:dyDescent="0.15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spans="1:26" ht="13" x14ac:dyDescent="0.15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spans="1:26" ht="13" x14ac:dyDescent="0.15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spans="1:26" ht="13" x14ac:dyDescent="0.15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spans="1:26" ht="13" x14ac:dyDescent="0.15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spans="1:26" ht="13" x14ac:dyDescent="0.15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spans="1:26" ht="13" x14ac:dyDescent="0.15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spans="1:26" ht="13" x14ac:dyDescent="0.15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spans="1:26" ht="13" x14ac:dyDescent="0.15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spans="1:26" ht="13" x14ac:dyDescent="0.15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spans="1:26" ht="13" x14ac:dyDescent="0.15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spans="1:26" ht="13" x14ac:dyDescent="0.15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spans="1:26" ht="13" x14ac:dyDescent="0.15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spans="1:26" ht="13" x14ac:dyDescent="0.15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spans="1:26" ht="13" x14ac:dyDescent="0.15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spans="1:26" ht="13" x14ac:dyDescent="0.15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spans="1:26" ht="13" x14ac:dyDescent="0.15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spans="1:26" ht="13" x14ac:dyDescent="0.15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spans="1:26" ht="13" x14ac:dyDescent="0.15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spans="1:26" ht="13" x14ac:dyDescent="0.15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spans="1:26" ht="13" x14ac:dyDescent="0.15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spans="1:26" ht="13" x14ac:dyDescent="0.15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spans="1:26" ht="13" x14ac:dyDescent="0.15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spans="1:26" ht="13" x14ac:dyDescent="0.15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spans="1:26" ht="13" x14ac:dyDescent="0.15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spans="1:26" ht="13" x14ac:dyDescent="0.15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spans="1:26" ht="13" x14ac:dyDescent="0.15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spans="1:26" ht="13" x14ac:dyDescent="0.15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spans="1:26" ht="13" x14ac:dyDescent="0.15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spans="1:26" ht="13" x14ac:dyDescent="0.15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spans="1:26" ht="13" x14ac:dyDescent="0.15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spans="1:26" ht="13" x14ac:dyDescent="0.15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spans="1:26" ht="13" x14ac:dyDescent="0.15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spans="1:26" ht="13" x14ac:dyDescent="0.15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spans="1:26" ht="13" x14ac:dyDescent="0.15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spans="1:26" ht="13" x14ac:dyDescent="0.15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spans="1:26" ht="13" x14ac:dyDescent="0.15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spans="1:26" ht="13" x14ac:dyDescent="0.15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spans="1:26" ht="13" x14ac:dyDescent="0.15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spans="1:26" ht="13" x14ac:dyDescent="0.15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spans="1:26" ht="13" x14ac:dyDescent="0.15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spans="1:26" ht="13" x14ac:dyDescent="0.15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spans="1:26" ht="13" x14ac:dyDescent="0.15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spans="1:26" ht="13" x14ac:dyDescent="0.15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spans="1:26" ht="13" x14ac:dyDescent="0.15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spans="1:26" ht="13" x14ac:dyDescent="0.15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spans="1:26" ht="13" x14ac:dyDescent="0.15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spans="1:26" ht="13" x14ac:dyDescent="0.15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spans="1:26" ht="13" x14ac:dyDescent="0.15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spans="1:26" ht="13" x14ac:dyDescent="0.15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spans="1:26" ht="13" x14ac:dyDescent="0.15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spans="1:26" ht="13" x14ac:dyDescent="0.15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spans="1:26" ht="13" x14ac:dyDescent="0.15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spans="1:26" ht="13" x14ac:dyDescent="0.15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spans="1:26" ht="13" x14ac:dyDescent="0.15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spans="1:26" ht="13" x14ac:dyDescent="0.15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spans="1:26" ht="13" x14ac:dyDescent="0.15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spans="1:26" ht="13" x14ac:dyDescent="0.15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spans="1:26" ht="13" x14ac:dyDescent="0.15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spans="1:26" ht="13" x14ac:dyDescent="0.15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spans="1:26" ht="13" x14ac:dyDescent="0.15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spans="1:26" ht="13" x14ac:dyDescent="0.15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spans="1:26" ht="13" x14ac:dyDescent="0.15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spans="1:26" ht="13" x14ac:dyDescent="0.15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spans="1:26" ht="13" x14ac:dyDescent="0.15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spans="1:26" ht="13" x14ac:dyDescent="0.15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spans="1:26" ht="13" x14ac:dyDescent="0.15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spans="1:26" ht="13" x14ac:dyDescent="0.15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spans="1:26" ht="13" x14ac:dyDescent="0.15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spans="1:26" ht="13" x14ac:dyDescent="0.15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spans="1:26" ht="13" x14ac:dyDescent="0.15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spans="1:26" ht="13" x14ac:dyDescent="0.15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spans="1:26" ht="13" x14ac:dyDescent="0.15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spans="1:26" ht="13" x14ac:dyDescent="0.15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spans="1:26" ht="13" x14ac:dyDescent="0.15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spans="1:26" ht="13" x14ac:dyDescent="0.15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spans="1:26" ht="13" x14ac:dyDescent="0.15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spans="1:26" ht="13" x14ac:dyDescent="0.15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spans="1:26" ht="13" x14ac:dyDescent="0.15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spans="1:26" ht="13" x14ac:dyDescent="0.15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spans="1:26" ht="13" x14ac:dyDescent="0.15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spans="1:26" ht="13" x14ac:dyDescent="0.15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spans="1:26" ht="13" x14ac:dyDescent="0.15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spans="1:26" ht="13" x14ac:dyDescent="0.15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spans="1:26" ht="13" x14ac:dyDescent="0.15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spans="1:26" ht="13" x14ac:dyDescent="0.15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spans="1:26" ht="13" x14ac:dyDescent="0.15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spans="1:26" ht="13" x14ac:dyDescent="0.15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spans="1:26" ht="13" x14ac:dyDescent="0.15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spans="1:26" ht="13" x14ac:dyDescent="0.15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spans="1:26" ht="13" x14ac:dyDescent="0.15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spans="1:26" ht="13" x14ac:dyDescent="0.15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spans="1:26" ht="13" x14ac:dyDescent="0.15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spans="1:26" ht="13" x14ac:dyDescent="0.15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spans="1:26" ht="13" x14ac:dyDescent="0.15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spans="1:26" ht="13" x14ac:dyDescent="0.15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spans="1:26" ht="13" x14ac:dyDescent="0.15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spans="1:26" ht="13" x14ac:dyDescent="0.15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spans="1:26" ht="13" x14ac:dyDescent="0.15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spans="1:26" ht="13" x14ac:dyDescent="0.15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spans="1:26" ht="13" x14ac:dyDescent="0.15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spans="1:26" ht="13" x14ac:dyDescent="0.15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spans="1:26" ht="13" x14ac:dyDescent="0.15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spans="1:26" ht="13" x14ac:dyDescent="0.15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spans="1:26" ht="13" x14ac:dyDescent="0.15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spans="1:26" ht="13" x14ac:dyDescent="0.15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spans="1:26" ht="13" x14ac:dyDescent="0.15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spans="1:26" ht="13" x14ac:dyDescent="0.15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spans="1:26" ht="13" x14ac:dyDescent="0.15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spans="1:26" ht="13" x14ac:dyDescent="0.15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spans="1:26" ht="13" x14ac:dyDescent="0.15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spans="1:26" ht="13" x14ac:dyDescent="0.15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spans="1:26" ht="13" x14ac:dyDescent="0.15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spans="1:26" ht="13" x14ac:dyDescent="0.15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spans="1:26" ht="13" x14ac:dyDescent="0.15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spans="1:26" ht="13" x14ac:dyDescent="0.15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spans="1:26" ht="13" x14ac:dyDescent="0.15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spans="1:26" ht="13" x14ac:dyDescent="0.15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spans="1:26" ht="13" x14ac:dyDescent="0.15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spans="1:26" ht="13" x14ac:dyDescent="0.15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spans="1:26" ht="13" x14ac:dyDescent="0.15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spans="1:26" ht="13" x14ac:dyDescent="0.15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spans="1:26" ht="13" x14ac:dyDescent="0.15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spans="1:26" ht="13" x14ac:dyDescent="0.15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spans="1:26" ht="13" x14ac:dyDescent="0.15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spans="1:26" ht="13" x14ac:dyDescent="0.15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spans="1:26" ht="13" x14ac:dyDescent="0.15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spans="1:26" ht="13" x14ac:dyDescent="0.15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spans="1:26" ht="13" x14ac:dyDescent="0.15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spans="1:26" ht="13" x14ac:dyDescent="0.15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spans="1:26" ht="13" x14ac:dyDescent="0.15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spans="1:26" ht="13" x14ac:dyDescent="0.15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spans="1:26" ht="13" x14ac:dyDescent="0.15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spans="1:26" ht="13" x14ac:dyDescent="0.15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spans="1:26" ht="13" x14ac:dyDescent="0.15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spans="1:26" ht="13" x14ac:dyDescent="0.15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spans="1:26" ht="13" x14ac:dyDescent="0.15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spans="1:26" ht="13" x14ac:dyDescent="0.15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spans="1:26" ht="13" x14ac:dyDescent="0.15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spans="1:26" ht="13" x14ac:dyDescent="0.15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spans="1:26" ht="13" x14ac:dyDescent="0.15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spans="1:26" ht="13" x14ac:dyDescent="0.15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spans="1:26" ht="13" x14ac:dyDescent="0.15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spans="1:26" ht="13" x14ac:dyDescent="0.15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spans="1:26" ht="13" x14ac:dyDescent="0.15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spans="1:26" ht="13" x14ac:dyDescent="0.15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spans="1:26" ht="13" x14ac:dyDescent="0.15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spans="1:26" ht="13" x14ac:dyDescent="0.15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spans="1:26" ht="13" x14ac:dyDescent="0.15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spans="1:26" ht="13" x14ac:dyDescent="0.15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spans="1:26" ht="13" x14ac:dyDescent="0.15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spans="1:26" ht="13" x14ac:dyDescent="0.15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spans="1:26" ht="13" x14ac:dyDescent="0.15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spans="1:26" ht="13" x14ac:dyDescent="0.15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spans="1:26" ht="13" x14ac:dyDescent="0.15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spans="1:26" ht="13" x14ac:dyDescent="0.15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spans="1:26" ht="13" x14ac:dyDescent="0.15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spans="1:26" ht="13" x14ac:dyDescent="0.15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spans="1:26" ht="13" x14ac:dyDescent="0.15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spans="1:26" ht="13" x14ac:dyDescent="0.15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spans="1:26" ht="13" x14ac:dyDescent="0.15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spans="1:26" ht="13" x14ac:dyDescent="0.15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spans="1:26" ht="13" x14ac:dyDescent="0.15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spans="1:26" ht="13" x14ac:dyDescent="0.15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spans="1:26" ht="13" x14ac:dyDescent="0.15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spans="1:26" ht="13" x14ac:dyDescent="0.15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spans="1:26" ht="13" x14ac:dyDescent="0.15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spans="1:26" ht="13" x14ac:dyDescent="0.15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spans="1:26" ht="13" x14ac:dyDescent="0.15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spans="1:26" ht="13" x14ac:dyDescent="0.15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spans="1:26" ht="13" x14ac:dyDescent="0.15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spans="1:26" ht="13" x14ac:dyDescent="0.15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spans="1:26" ht="13" x14ac:dyDescent="0.15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spans="1:26" ht="13" x14ac:dyDescent="0.15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spans="1:26" ht="13" x14ac:dyDescent="0.15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spans="1:26" ht="13" x14ac:dyDescent="0.15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spans="1:26" ht="13" x14ac:dyDescent="0.15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spans="1:26" ht="13" x14ac:dyDescent="0.15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spans="1:26" ht="13" x14ac:dyDescent="0.15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spans="1:26" ht="13" x14ac:dyDescent="0.15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spans="1:26" ht="13" x14ac:dyDescent="0.15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spans="1:26" ht="13" x14ac:dyDescent="0.15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spans="1:26" ht="13" x14ac:dyDescent="0.15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spans="1:26" ht="13" x14ac:dyDescent="0.15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spans="1:26" ht="13" x14ac:dyDescent="0.15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spans="1:26" ht="13" x14ac:dyDescent="0.15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spans="1:26" ht="13" x14ac:dyDescent="0.15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spans="1:26" ht="13" x14ac:dyDescent="0.15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spans="1:26" ht="13" x14ac:dyDescent="0.15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spans="1:26" ht="13" x14ac:dyDescent="0.15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spans="1:26" ht="13" x14ac:dyDescent="0.15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spans="1:26" ht="13" x14ac:dyDescent="0.15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spans="1:26" ht="13" x14ac:dyDescent="0.15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spans="1:26" ht="13" x14ac:dyDescent="0.15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spans="1:26" ht="13" x14ac:dyDescent="0.15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spans="1:26" ht="13" x14ac:dyDescent="0.15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spans="1:26" ht="13" x14ac:dyDescent="0.15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spans="1:26" ht="13" x14ac:dyDescent="0.15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spans="1:26" ht="13" x14ac:dyDescent="0.15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spans="1:26" ht="13" x14ac:dyDescent="0.15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spans="1:26" ht="13" x14ac:dyDescent="0.15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spans="1:26" ht="13" x14ac:dyDescent="0.15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spans="1:26" ht="13" x14ac:dyDescent="0.15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spans="1:26" ht="13" x14ac:dyDescent="0.15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spans="1:26" ht="13" x14ac:dyDescent="0.15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spans="1:26" ht="13" x14ac:dyDescent="0.15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spans="1:26" ht="13" x14ac:dyDescent="0.15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spans="1:26" ht="13" x14ac:dyDescent="0.15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spans="1:26" ht="13" x14ac:dyDescent="0.15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spans="1:26" ht="13" x14ac:dyDescent="0.15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spans="1:26" ht="13" x14ac:dyDescent="0.15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spans="1:26" ht="13" x14ac:dyDescent="0.15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spans="1:26" ht="13" x14ac:dyDescent="0.15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spans="1:26" ht="13" x14ac:dyDescent="0.15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spans="1:26" ht="13" x14ac:dyDescent="0.1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spans="1:26" ht="13" x14ac:dyDescent="0.15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spans="1:26" ht="13" x14ac:dyDescent="0.15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spans="1:26" ht="13" x14ac:dyDescent="0.15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spans="1:26" ht="13" x14ac:dyDescent="0.15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spans="1:26" ht="13" x14ac:dyDescent="0.15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spans="1:26" ht="13" x14ac:dyDescent="0.15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spans="1:26" ht="13" x14ac:dyDescent="0.15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spans="1:26" ht="13" x14ac:dyDescent="0.15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spans="1:26" ht="13" x14ac:dyDescent="0.15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spans="1:26" ht="13" x14ac:dyDescent="0.1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spans="1:26" ht="13" x14ac:dyDescent="0.15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spans="1:26" ht="13" x14ac:dyDescent="0.15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spans="1:26" ht="13" x14ac:dyDescent="0.15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spans="1:26" ht="13" x14ac:dyDescent="0.15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spans="1:26" ht="13" x14ac:dyDescent="0.15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spans="1:26" ht="13" x14ac:dyDescent="0.15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spans="1:26" ht="13" x14ac:dyDescent="0.15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spans="1:26" ht="13" x14ac:dyDescent="0.15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spans="1:26" ht="13" x14ac:dyDescent="0.15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spans="1:26" ht="13" x14ac:dyDescent="0.1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spans="1:26" ht="13" x14ac:dyDescent="0.15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spans="1:26" ht="13" x14ac:dyDescent="0.15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spans="1:26" ht="13" x14ac:dyDescent="0.15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spans="1:26" ht="13" x14ac:dyDescent="0.15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spans="1:26" ht="13" x14ac:dyDescent="0.15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spans="1:26" ht="13" x14ac:dyDescent="0.15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spans="1:26" ht="13" x14ac:dyDescent="0.15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spans="1:26" ht="13" x14ac:dyDescent="0.15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spans="1:26" ht="13" x14ac:dyDescent="0.15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spans="1:26" ht="13" x14ac:dyDescent="0.15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spans="1:26" ht="13" x14ac:dyDescent="0.15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spans="1:26" ht="13" x14ac:dyDescent="0.15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spans="1:26" ht="13" x14ac:dyDescent="0.15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spans="1:26" ht="13" x14ac:dyDescent="0.15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spans="1:26" ht="13" x14ac:dyDescent="0.15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spans="1:26" ht="13" x14ac:dyDescent="0.15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spans="1:26" ht="13" x14ac:dyDescent="0.15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spans="1:26" ht="13" x14ac:dyDescent="0.15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spans="1:26" ht="13" x14ac:dyDescent="0.15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spans="1:26" ht="13" x14ac:dyDescent="0.15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spans="1:26" ht="13" x14ac:dyDescent="0.15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spans="1:26" ht="13" x14ac:dyDescent="0.15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spans="1:26" ht="13" x14ac:dyDescent="0.15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spans="1:26" ht="13" x14ac:dyDescent="0.15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spans="1:26" ht="13" x14ac:dyDescent="0.15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hyperlinks>
    <hyperlink ref="G2" r:id="rId1" xr:uid="{3C895D5C-84D6-AE4E-ADC3-5D41428E45A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2018-06-28T20:57:36Z</dcterms:modified>
</cp:coreProperties>
</file>