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(ESI) Cost model input spreadsheets/"/>
    </mc:Choice>
  </mc:AlternateContent>
  <xr:revisionPtr revIDLastSave="0" documentId="10_ncr:8100000_{44264D68-504E-494E-8374-63F901FE4895}" xr6:coauthVersionLast="34" xr6:coauthVersionMax="34" xr10:uidLastSave="{00000000-0000-0000-0000-000000000000}"/>
  <bookViews>
    <workbookView xWindow="0" yWindow="460" windowWidth="28800" windowHeight="17540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D13" i="3" l="1"/>
  <c r="C13" i="3"/>
  <c r="B13" i="3"/>
  <c r="B6" i="3"/>
  <c r="D6" i="3" s="1"/>
  <c r="D34" i="2"/>
  <c r="C34" i="2"/>
  <c r="B34" i="2"/>
  <c r="D30" i="2"/>
  <c r="D21" i="2"/>
  <c r="D19" i="2"/>
  <c r="H17" i="2"/>
  <c r="C21" i="2" s="1"/>
  <c r="D12" i="2"/>
  <c r="C12" i="2"/>
  <c r="I9" i="2" s="1"/>
  <c r="B12" i="2"/>
  <c r="I11" i="2"/>
  <c r="H11" i="2"/>
  <c r="I10" i="2"/>
  <c r="H10" i="2"/>
  <c r="D10" i="2"/>
  <c r="B10" i="2"/>
  <c r="H9" i="2"/>
  <c r="D8" i="2"/>
  <c r="X9" i="1"/>
  <c r="W9" i="1"/>
  <c r="V9" i="1"/>
  <c r="U9" i="1"/>
  <c r="L9" i="1"/>
  <c r="M9" i="1" s="1"/>
  <c r="E9" i="1" s="1"/>
  <c r="X8" i="1"/>
  <c r="W8" i="1"/>
  <c r="V8" i="1"/>
  <c r="U8" i="1"/>
  <c r="O8" i="1"/>
  <c r="Q8" i="1" s="1"/>
  <c r="M8" i="1"/>
  <c r="E8" i="1" s="1"/>
  <c r="L8" i="1"/>
  <c r="N8" i="1" s="1"/>
  <c r="G8" i="1" s="1"/>
  <c r="X7" i="1"/>
  <c r="W7" i="1"/>
  <c r="C7" i="1" s="1"/>
  <c r="V7" i="1"/>
  <c r="S7" i="1"/>
  <c r="F7" i="1" s="1"/>
  <c r="O7" i="1"/>
  <c r="Q7" i="1" s="1"/>
  <c r="N7" i="1"/>
  <c r="G7" i="1" s="1"/>
  <c r="L7" i="1"/>
  <c r="M7" i="1" s="1"/>
  <c r="E7" i="1" s="1"/>
  <c r="X6" i="1"/>
  <c r="W6" i="1"/>
  <c r="V6" i="1"/>
  <c r="U6" i="1"/>
  <c r="L6" i="1"/>
  <c r="M6" i="1" s="1"/>
  <c r="E6" i="1" s="1"/>
  <c r="X5" i="1"/>
  <c r="W5" i="1"/>
  <c r="V5" i="1"/>
  <c r="U5" i="1"/>
  <c r="O5" i="1"/>
  <c r="Q5" i="1" s="1"/>
  <c r="M5" i="1"/>
  <c r="E5" i="1" s="1"/>
  <c r="L5" i="1"/>
  <c r="N5" i="1" s="1"/>
  <c r="G5" i="1" s="1"/>
  <c r="X4" i="1"/>
  <c r="W4" i="1"/>
  <c r="C4" i="1" s="1"/>
  <c r="V4" i="1"/>
  <c r="O4" i="1"/>
  <c r="S4" i="1" s="1"/>
  <c r="F4" i="1" s="1"/>
  <c r="N4" i="1"/>
  <c r="G4" i="1" s="1"/>
  <c r="L4" i="1"/>
  <c r="M4" i="1" s="1"/>
  <c r="E4" i="1" s="1"/>
  <c r="AA4" i="1" s="1"/>
  <c r="X3" i="1"/>
  <c r="W3" i="1"/>
  <c r="V3" i="1"/>
  <c r="U3" i="1"/>
  <c r="L3" i="1"/>
  <c r="M3" i="1" s="1"/>
  <c r="E3" i="1" s="1"/>
  <c r="X2" i="1"/>
  <c r="C8" i="2" s="1"/>
  <c r="W2" i="1"/>
  <c r="B19" i="2" s="1"/>
  <c r="V2" i="1"/>
  <c r="L2" i="1"/>
  <c r="O2" i="1" s="1"/>
  <c r="D7" i="1" l="1"/>
  <c r="Z7" i="1" s="1"/>
  <c r="H7" i="1"/>
  <c r="AB7" i="1" s="1"/>
  <c r="Q2" i="1"/>
  <c r="S2" i="1"/>
  <c r="F2" i="1" s="1"/>
  <c r="AB8" i="1"/>
  <c r="H8" i="1"/>
  <c r="D8" i="1"/>
  <c r="D5" i="1"/>
  <c r="H5" i="1"/>
  <c r="AB5" i="1" s="1"/>
  <c r="AA7" i="1"/>
  <c r="AA8" i="1"/>
  <c r="N3" i="1"/>
  <c r="G3" i="1" s="1"/>
  <c r="C6" i="1"/>
  <c r="N9" i="1"/>
  <c r="G9" i="1" s="1"/>
  <c r="O3" i="1"/>
  <c r="O6" i="1"/>
  <c r="O9" i="1"/>
  <c r="C10" i="2"/>
  <c r="B30" i="2"/>
  <c r="C2" i="1"/>
  <c r="C3" i="1"/>
  <c r="N6" i="1"/>
  <c r="G6" i="1" s="1"/>
  <c r="S8" i="1"/>
  <c r="F8" i="1" s="1"/>
  <c r="C30" i="2"/>
  <c r="S5" i="1"/>
  <c r="F5" i="1" s="1"/>
  <c r="AA5" i="1" s="1"/>
  <c r="C9" i="1"/>
  <c r="B8" i="2"/>
  <c r="C6" i="3"/>
  <c r="C19" i="2"/>
  <c r="B32" i="2"/>
  <c r="M2" i="1"/>
  <c r="E2" i="1" s="1"/>
  <c r="AA2" i="1" s="1"/>
  <c r="Q4" i="1"/>
  <c r="C5" i="1"/>
  <c r="Z5" i="1" s="1"/>
  <c r="C8" i="1"/>
  <c r="Z8" i="1" s="1"/>
  <c r="C32" i="2"/>
  <c r="B21" i="2"/>
  <c r="D32" i="2"/>
  <c r="N2" i="1"/>
  <c r="G2" i="1" s="1"/>
  <c r="S6" i="1" l="1"/>
  <c r="F6" i="1" s="1"/>
  <c r="AA6" i="1" s="1"/>
  <c r="Q6" i="1"/>
  <c r="S9" i="1"/>
  <c r="F9" i="1" s="1"/>
  <c r="AA9" i="1" s="1"/>
  <c r="Q9" i="1"/>
  <c r="S3" i="1"/>
  <c r="F3" i="1" s="1"/>
  <c r="AA3" i="1" s="1"/>
  <c r="Q3" i="1"/>
  <c r="D2" i="1"/>
  <c r="Z2" i="1" s="1"/>
  <c r="H2" i="1"/>
  <c r="AB2" i="1" s="1"/>
  <c r="D4" i="1"/>
  <c r="Z4" i="1" s="1"/>
  <c r="H4" i="1"/>
  <c r="AB4" i="1" s="1"/>
  <c r="H6" i="1" l="1"/>
  <c r="AB6" i="1" s="1"/>
  <c r="D6" i="1"/>
  <c r="Z6" i="1" s="1"/>
  <c r="H9" i="1"/>
  <c r="AB9" i="1" s="1"/>
  <c r="D9" i="1"/>
  <c r="Z9" i="1" s="1"/>
  <c r="H3" i="1"/>
  <c r="AB3" i="1" s="1"/>
  <c r="D3" i="1"/>
  <c r="Z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2000000}">
      <text>
        <r>
          <rPr>
            <sz val="10"/>
            <color rgb="FF000000"/>
            <rFont val="Arial"/>
            <family val="2"/>
          </rPr>
          <t>Usage of lab-scale synthesis * scale-up factor to 5L reactor</t>
        </r>
      </text>
    </comment>
    <comment ref="W1" authorId="0" shapeId="0" xr:uid="{00000000-0006-0000-0000-000003000000}">
      <text>
        <r>
          <rPr>
            <sz val="10"/>
            <color rgb="FF000000"/>
            <rFont val="Arial"/>
            <family val="2"/>
          </rPr>
          <t>Assumed yield</t>
        </r>
      </text>
    </comment>
    <comment ref="Y1" authorId="0" shapeId="0" xr:uid="{00000000-0006-0000-0000-000004000000}">
      <text>
        <r>
          <rPr>
            <sz val="10"/>
            <color rgb="FF000000"/>
            <rFont val="Arial"/>
            <family val="2"/>
          </rPr>
          <t xml:space="preserve">Max QD output = Min material usage
</t>
        </r>
        <r>
          <rPr>
            <sz val="10"/>
            <color rgb="FF000000"/>
            <rFont val="Arial"/>
            <family val="2"/>
          </rPr>
          <t>Assumes 100% cesium utilization</t>
        </r>
      </text>
    </comment>
    <comment ref="A2" authorId="0" shapeId="0" xr:uid="{00000000-0006-0000-0000-000005000000}">
      <text>
        <r>
          <rPr>
            <sz val="10"/>
            <color rgb="FF000000"/>
            <rFont val="Arial"/>
            <family val="2"/>
          </rPr>
          <t>Cesium carbonate</t>
        </r>
      </text>
    </comment>
    <comment ref="A4" authorId="0" shapeId="0" xr:uid="{00000000-0006-0000-0000-000006000000}">
      <text>
        <r>
          <rPr>
            <sz val="10"/>
            <color rgb="FF000000"/>
            <rFont val="Arial"/>
            <family val="2"/>
          </rPr>
          <t>lead iodide</t>
        </r>
      </text>
    </comment>
    <comment ref="A6" authorId="0" shapeId="0" xr:uid="{00000000-0006-0000-0000-000007000000}">
      <text>
        <r>
          <rPr>
            <sz val="10"/>
            <color rgb="FF000000"/>
            <rFont val="Arial"/>
            <family val="2"/>
          </rPr>
          <t>octadecene</t>
        </r>
      </text>
    </comment>
  </commentList>
</comments>
</file>

<file path=xl/sharedStrings.xml><?xml version="1.0" encoding="utf-8"?>
<sst xmlns="http://schemas.openxmlformats.org/spreadsheetml/2006/main" count="204" uniqueCount="132">
  <si>
    <t>Material</t>
  </si>
  <si>
    <t>Factory Assumption</t>
  </si>
  <si>
    <t>Tool</t>
  </si>
  <si>
    <t>Process</t>
  </si>
  <si>
    <t>Nominal Usage (Unit/g)</t>
  </si>
  <si>
    <t>Nominal</t>
  </si>
  <si>
    <t>Low</t>
  </si>
  <si>
    <t>High</t>
  </si>
  <si>
    <t>Units</t>
  </si>
  <si>
    <t>Notes</t>
  </si>
  <si>
    <t>Synthesis</t>
  </si>
  <si>
    <t>Nominal Value</t>
  </si>
  <si>
    <t>Low Value</t>
  </si>
  <si>
    <t>High Value</t>
  </si>
  <si>
    <t>Description</t>
  </si>
  <si>
    <t>Step yield</t>
  </si>
  <si>
    <t>Electricity Cost</t>
  </si>
  <si>
    <t>Nominal Cost ($/Unit)</t>
  </si>
  <si>
    <t>Tool Cost</t>
  </si>
  <si>
    <t>cost for electricity [$/kWh]</t>
  </si>
  <si>
    <t>Low Usage (Unit/g)</t>
  </si>
  <si>
    <t>Low Cost ($/Unit)</t>
  </si>
  <si>
    <t>High Usage (Unit/g)</t>
  </si>
  <si>
    <t>High Cost ($/Unit)</t>
  </si>
  <si>
    <t>Unit</t>
  </si>
  <si>
    <t>Nominal and Low sources</t>
  </si>
  <si>
    <t>$M</t>
  </si>
  <si>
    <t>Estimate from QDV</t>
  </si>
  <si>
    <t>Usage per synthesis LAB [unit]</t>
  </si>
  <si>
    <t>Usage per synthesis NOM [unit]</t>
  </si>
  <si>
    <t>Usage per synthesis LOW [unit]</t>
  </si>
  <si>
    <t>Usage per synthesis HIGH [unit]</t>
  </si>
  <si>
    <t>https://www.eia.gov/electricity/monthly/epm_table_grapher.php?t=epmt_5_6_a</t>
  </si>
  <si>
    <t>3-month usage (274 syntheses) [kilo-unit]</t>
  </si>
  <si>
    <t>Purchase amount for Nominal [kilo-unit]</t>
  </si>
  <si>
    <t>Increase in purchase amount for Nominal/High [# of decades]</t>
  </si>
  <si>
    <t>Purchase amount for Low [kilo-unit]</t>
  </si>
  <si>
    <t>Increase in purchase amount for Low [# of decades]</t>
  </si>
  <si>
    <t>Nominal Cost before economies of scale ($/Unit)</t>
  </si>
  <si>
    <t>Low Cost before economies of scale ($/Unit)</t>
  </si>
  <si>
    <t>High Cost before economies of scale ($/Unit)</t>
  </si>
  <si>
    <t>QD mass per synthesis NOM [g]</t>
  </si>
  <si>
    <t>QD mass per synthesis LOW [g]</t>
  </si>
  <si>
    <t>QD mass per synthesis HIGH [g]</t>
  </si>
  <si>
    <t>Nominal $/g</t>
  </si>
  <si>
    <t>Low $/g</t>
  </si>
  <si>
    <t>High $/g</t>
  </si>
  <si>
    <t>Cs2CO3</t>
  </si>
  <si>
    <t>Default yield low [%]</t>
  </si>
  <si>
    <t>Electricity for Services</t>
  </si>
  <si>
    <t>ratio of electricity for services/electricity</t>
  </si>
  <si>
    <t>Estimate; does not contribute to materials or labor costs</t>
  </si>
  <si>
    <t>Floor Space Ratio</t>
  </si>
  <si>
    <t>ratio of total factory floor space/tool footprint</t>
  </si>
  <si>
    <t>Building Cost</t>
  </si>
  <si>
    <t>cost of building [$/m^2]</t>
  </si>
  <si>
    <t>Operator Labor Rate</t>
  </si>
  <si>
    <t>operator labor rate [$/hr]</t>
  </si>
  <si>
    <t>$33 weighted-average direct labor rate for 1 senior scientist (46) and 2 techs (27) * (100% + 40% for fringe benefits)</t>
  </si>
  <si>
    <t>Maintenance Technician Labor Rate</t>
  </si>
  <si>
    <t>maintenance technician labor rate [$/hr]</t>
  </si>
  <si>
    <t>Dummy values; assume all maintenance is performed by operators</t>
  </si>
  <si>
    <t>Indirect Labor Cost Ratio</t>
  </si>
  <si>
    <t>ratio of indirect labor/direct labor</t>
  </si>
  <si>
    <t>Assume no indirect labor is allocated to QD synthesis; generally 180% for G&amp;A (supply chain, procurement, etc), higher when only one product line; ignore fixed overhead (management, counsel, HR) (~60%)</t>
  </si>
  <si>
    <t>Facilities Depreciation Time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</si>
  <si>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</si>
  <si>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</si>
  <si>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Facility Cost</t>
  </si>
  <si>
    <t>Equipment Depreciation Time</t>
  </si>
  <si>
    <t>% of tool cost</t>
  </si>
  <si>
    <t>Estimate assuming blowers/N2/etc. already in place</t>
  </si>
  <si>
    <t>Default yield nominal [%]</t>
  </si>
  <si>
    <t>depreciation time for equipment and facilities [yr]</t>
  </si>
  <si>
    <t>Floor Space</t>
  </si>
  <si>
    <t>Cell PCE</t>
  </si>
  <si>
    <t>m^2</t>
  </si>
  <si>
    <t>Estimate</t>
  </si>
  <si>
    <t>Default yield high [%]</t>
  </si>
  <si>
    <t>cell active area power conversion efficiency [%]</t>
  </si>
  <si>
    <t>Unused here (used for $/m2 to $/W calculation for PV manufacturing model)</t>
  </si>
  <si>
    <t>Spare Parts</t>
  </si>
  <si>
    <t>% capex/yr</t>
  </si>
  <si>
    <t>GFF</t>
  </si>
  <si>
    <t>Number of steps</t>
  </si>
  <si>
    <t>module geometric fill factor</t>
  </si>
  <si>
    <t>Electricity Usage</t>
  </si>
  <si>
    <t>kW</t>
  </si>
  <si>
    <t>Number of Operating Hours</t>
  </si>
  <si>
    <t>Throughput</t>
  </si>
  <si>
    <t>number of hours factory operates per year (utilization)</t>
  </si>
  <si>
    <t>20/50/80% capacity utilization; only contributes to factory annual throughput</t>
  </si>
  <si>
    <t>g/h</t>
  </si>
  <si>
    <t>Based on material usage (which already accounts for material utilization) and time per synthesis; affects capex, opex, labor per g of QDs (NOT materials)</t>
  </si>
  <si>
    <t>Process yield</t>
  </si>
  <si>
    <t>Default</t>
  </si>
  <si>
    <t>Actual</t>
  </si>
  <si>
    <t>Down Time</t>
  </si>
  <si>
    <t>%</t>
  </si>
  <si>
    <t>Capacity utilization of entire factory is already accounted for in factory assumptions</t>
  </si>
  <si>
    <t>Low yield [%]</t>
  </si>
  <si>
    <t>Operation Staff</t>
  </si>
  <si>
    <t>Number of staff</t>
  </si>
  <si>
    <t>Nominal yield [%]</t>
  </si>
  <si>
    <t>Maintenance Staff</t>
  </si>
  <si>
    <t>High yield [%]</t>
  </si>
  <si>
    <t>Yield</t>
  </si>
  <si>
    <t>% of good parts produced</t>
  </si>
  <si>
    <t>Synthesis yield is accounted for in materials usage (usage per g of QDs)</t>
  </si>
  <si>
    <t>Crashout</t>
  </si>
  <si>
    <t>Effective time per synthesis nominal [hr]</t>
  </si>
  <si>
    <t>Effective time per synthesis low [hr]</t>
  </si>
  <si>
    <t>Effective time per synthesis high [hr]</t>
  </si>
  <si>
    <t>Total number of operators</t>
  </si>
  <si>
    <t>Operators per step</t>
  </si>
  <si>
    <t>g</t>
  </si>
  <si>
    <t>SA ≥99.9%, Strem ≥99%</t>
  </si>
  <si>
    <t>Nominal/high estimates from QDV</t>
  </si>
  <si>
    <t>Cleaning</t>
  </si>
  <si>
    <t>Oleic acid</t>
  </si>
  <si>
    <t>mL</t>
  </si>
  <si>
    <t>SA 90%</t>
  </si>
  <si>
    <t>PbI2</t>
  </si>
  <si>
    <t>Alfa Aesar 99.9985%, SA 99%</t>
  </si>
  <si>
    <t>Oleylamine</t>
  </si>
  <si>
    <t>SA 70%</t>
  </si>
  <si>
    <t>ODE</t>
  </si>
  <si>
    <t>Methyl acetate</t>
  </si>
  <si>
    <t>SA 99.5%, SA 99%</t>
  </si>
  <si>
    <t>Hexane</t>
  </si>
  <si>
    <t>Millipore Sigma ≥98.5%</t>
  </si>
  <si>
    <t>March 2018 average industrial electricity prices for different U.S.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</si>
</sst>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1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u/>
      <sz val="10"/>
      <color rgb="FF0433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/>
    <xf numFmtId="0" fontId="1" fillId="0" borderId="0" xfId="0" applyFont="1" applyAlignment="1"/>
    <xf numFmtId="0" fontId="0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3" fillId="0" borderId="0" xfId="0" applyFont="1"/>
    <xf numFmtId="0" fontId="6" fillId="2" borderId="0" xfId="0" applyFont="1" applyFill="1" applyAlignment="1"/>
    <xf numFmtId="0" fontId="7" fillId="2" borderId="0" xfId="0" applyFont="1" applyFill="1"/>
    <xf numFmtId="164" fontId="1" fillId="0" borderId="1" xfId="0" applyNumberFormat="1" applyFont="1" applyBorder="1" applyAlignment="1">
      <alignment wrapText="1"/>
    </xf>
    <xf numFmtId="0" fontId="5" fillId="0" borderId="0" xfId="0" applyFont="1"/>
    <xf numFmtId="0" fontId="0" fillId="0" borderId="0" xfId="0" applyFont="1" applyAlignment="1"/>
    <xf numFmtId="0" fontId="0" fillId="0" borderId="0" xfId="0" applyFont="1" applyAlignment="1">
      <alignment horizontal="right"/>
    </xf>
    <xf numFmtId="164" fontId="1" fillId="0" borderId="2" xfId="0" applyNumberFormat="1" applyFont="1" applyBorder="1" applyAlignment="1">
      <alignment wrapText="1"/>
    </xf>
    <xf numFmtId="164" fontId="1" fillId="0" borderId="0" xfId="0" applyNumberFormat="1" applyFont="1" applyAlignment="1">
      <alignment wrapText="1"/>
    </xf>
    <xf numFmtId="0" fontId="0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3" borderId="1" xfId="0" applyFont="1" applyFill="1" applyBorder="1" applyAlignment="1">
      <alignment wrapText="1"/>
    </xf>
    <xf numFmtId="0" fontId="4" fillId="0" borderId="0" xfId="0" applyFont="1" applyAlignment="1"/>
    <xf numFmtId="0" fontId="3" fillId="0" borderId="2" xfId="0" applyFont="1" applyBorder="1" applyAlignment="1">
      <alignment wrapText="1"/>
    </xf>
    <xf numFmtId="0" fontId="3" fillId="3" borderId="0" xfId="0" applyFont="1" applyFill="1" applyAlignment="1">
      <alignment wrapText="1"/>
    </xf>
    <xf numFmtId="0" fontId="3" fillId="4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/>
    <xf numFmtId="0" fontId="4" fillId="0" borderId="0" xfId="0" applyFont="1"/>
    <xf numFmtId="164" fontId="0" fillId="0" borderId="1" xfId="0" applyNumberFormat="1" applyFont="1" applyBorder="1" applyAlignment="1">
      <alignment horizontal="right"/>
    </xf>
    <xf numFmtId="164" fontId="0" fillId="0" borderId="2" xfId="0" applyNumberFormat="1" applyFont="1" applyBorder="1" applyAlignment="1">
      <alignment horizontal="right"/>
    </xf>
    <xf numFmtId="164" fontId="0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5" fillId="2" borderId="0" xfId="0" applyFont="1" applyFill="1" applyAlignment="1"/>
    <xf numFmtId="0" fontId="0" fillId="0" borderId="0" xfId="0" applyFont="1" applyAlignment="1">
      <alignment horizontal="right"/>
    </xf>
    <xf numFmtId="0" fontId="0" fillId="0" borderId="0" xfId="0" applyFont="1" applyAlignment="1"/>
    <xf numFmtId="10" fontId="5" fillId="2" borderId="0" xfId="0" applyNumberFormat="1" applyFont="1" applyFill="1"/>
    <xf numFmtId="0" fontId="0" fillId="0" borderId="0" xfId="0" applyFont="1" applyAlignment="1"/>
    <xf numFmtId="0" fontId="7" fillId="2" borderId="0" xfId="0" applyFont="1" applyFill="1" applyAlignment="1"/>
    <xf numFmtId="0" fontId="2" fillId="2" borderId="0" xfId="0" applyFont="1" applyFill="1"/>
    <xf numFmtId="0" fontId="8" fillId="0" borderId="0" xfId="0" applyFont="1" applyAlignment="1">
      <alignment horizontal="right"/>
    </xf>
    <xf numFmtId="164" fontId="0" fillId="3" borderId="1" xfId="0" applyNumberFormat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/>
    <xf numFmtId="0" fontId="5" fillId="0" borderId="3" xfId="0" applyFont="1" applyBorder="1" applyAlignment="1"/>
    <xf numFmtId="164" fontId="7" fillId="0" borderId="0" xfId="0" applyNumberFormat="1" applyFont="1"/>
    <xf numFmtId="164" fontId="7" fillId="0" borderId="2" xfId="0" applyNumberFormat="1" applyFont="1" applyBorder="1"/>
    <xf numFmtId="165" fontId="7" fillId="0" borderId="0" xfId="0" applyNumberFormat="1" applyFont="1" applyAlignment="1"/>
    <xf numFmtId="0" fontId="7" fillId="3" borderId="0" xfId="0" applyFont="1" applyFill="1" applyAlignment="1"/>
    <xf numFmtId="166" fontId="7" fillId="0" borderId="0" xfId="0" applyNumberFormat="1" applyFont="1" applyAlignment="1"/>
    <xf numFmtId="0" fontId="7" fillId="0" borderId="0" xfId="0" applyFont="1" applyAlignment="1"/>
    <xf numFmtId="0" fontId="7" fillId="0" borderId="2" xfId="0" applyFont="1" applyBorder="1" applyAlignment="1"/>
    <xf numFmtId="0" fontId="4" fillId="0" borderId="2" xfId="0" applyFont="1" applyBorder="1" applyAlignment="1"/>
    <xf numFmtId="2" fontId="4" fillId="4" borderId="0" xfId="0" applyNumberFormat="1" applyFont="1" applyFill="1" applyAlignment="1"/>
    <xf numFmtId="2" fontId="4" fillId="4" borderId="0" xfId="0" applyNumberFormat="1" applyFont="1" applyFill="1"/>
    <xf numFmtId="0" fontId="0" fillId="0" borderId="0" xfId="0" applyFont="1" applyAlignment="1"/>
    <xf numFmtId="0" fontId="4" fillId="0" borderId="2" xfId="0" applyFont="1" applyBorder="1"/>
    <xf numFmtId="0" fontId="4" fillId="3" borderId="0" xfId="0" applyFont="1" applyFill="1"/>
    <xf numFmtId="0" fontId="4" fillId="4" borderId="0" xfId="0" applyFont="1" applyFill="1"/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0" xfId="0" applyNumberFormat="1" applyFont="1"/>
    <xf numFmtId="164" fontId="4" fillId="3" borderId="1" xfId="0" applyNumberFormat="1" applyFont="1" applyFill="1" applyBorder="1"/>
    <xf numFmtId="0" fontId="9" fillId="0" borderId="0" xfId="0" applyFont="1" applyAlignment="1"/>
    <xf numFmtId="0" fontId="1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20"/>
  <sheetViews>
    <sheetView tabSelected="1" workbookViewId="0">
      <selection activeCell="C3" sqref="C3"/>
    </sheetView>
  </sheetViews>
  <sheetFormatPr baseColWidth="10" defaultColWidth="14.5" defaultRowHeight="15.75" customHeight="1" x14ac:dyDescent="0.15"/>
  <cols>
    <col min="1" max="1" width="9.33203125" customWidth="1"/>
    <col min="2" max="2" width="9.1640625" customWidth="1"/>
    <col min="3" max="3" width="9.33203125" customWidth="1"/>
    <col min="4" max="4" width="8.5" customWidth="1"/>
    <col min="5" max="5" width="8.6640625" customWidth="1"/>
    <col min="6" max="6" width="7.6640625" customWidth="1"/>
    <col min="7" max="7" width="8.6640625" bestFit="1" customWidth="1"/>
    <col min="8" max="8" width="8.5" customWidth="1"/>
    <col min="9" max="9" width="4.6640625" customWidth="1"/>
    <col min="10" max="10" width="20.33203125" customWidth="1"/>
    <col min="11" max="11" width="10.1640625" customWidth="1"/>
    <col min="12" max="13" width="10.5" customWidth="1"/>
    <col min="14" max="14" width="11" customWidth="1"/>
    <col min="15" max="15" width="11.6640625" customWidth="1"/>
    <col min="16" max="16" width="10.83203125" customWidth="1"/>
    <col min="17" max="17" width="17.5" customWidth="1"/>
    <col min="18" max="18" width="10.5" customWidth="1"/>
    <col min="19" max="20" width="15" customWidth="1"/>
    <col min="21" max="21" width="13.1640625" customWidth="1"/>
    <col min="22" max="22" width="13.5" customWidth="1"/>
    <col min="23" max="24" width="14.5" customWidth="1"/>
    <col min="25" max="25" width="14.83203125" customWidth="1"/>
    <col min="26" max="26" width="11.6640625" customWidth="1"/>
    <col min="27" max="27" width="8" customWidth="1"/>
    <col min="28" max="28" width="8.5" customWidth="1"/>
  </cols>
  <sheetData>
    <row r="1" spans="1:30" ht="52" x14ac:dyDescent="0.15">
      <c r="A1" s="1" t="s">
        <v>0</v>
      </c>
      <c r="B1" s="1" t="s">
        <v>3</v>
      </c>
      <c r="C1" s="14" t="s">
        <v>4</v>
      </c>
      <c r="D1" s="18" t="s">
        <v>17</v>
      </c>
      <c r="E1" s="19" t="s">
        <v>20</v>
      </c>
      <c r="F1" s="19" t="s">
        <v>21</v>
      </c>
      <c r="G1" s="14" t="s">
        <v>22</v>
      </c>
      <c r="H1" s="18" t="s">
        <v>23</v>
      </c>
      <c r="I1" s="1" t="s">
        <v>24</v>
      </c>
      <c r="J1" s="21" t="s">
        <v>25</v>
      </c>
      <c r="K1" s="22" t="s">
        <v>28</v>
      </c>
      <c r="L1" s="21" t="s">
        <v>29</v>
      </c>
      <c r="M1" s="21" t="s">
        <v>30</v>
      </c>
      <c r="N1" s="24" t="s">
        <v>31</v>
      </c>
      <c r="O1" s="21" t="s">
        <v>33</v>
      </c>
      <c r="P1" s="25" t="s">
        <v>34</v>
      </c>
      <c r="Q1" s="21" t="s">
        <v>35</v>
      </c>
      <c r="R1" s="25" t="s">
        <v>36</v>
      </c>
      <c r="S1" s="21" t="s">
        <v>37</v>
      </c>
      <c r="T1" s="21" t="s">
        <v>38</v>
      </c>
      <c r="U1" s="21" t="s">
        <v>39</v>
      </c>
      <c r="V1" s="24" t="s">
        <v>40</v>
      </c>
      <c r="W1" s="21" t="s">
        <v>41</v>
      </c>
      <c r="X1" s="21" t="s">
        <v>42</v>
      </c>
      <c r="Y1" s="24" t="s">
        <v>43</v>
      </c>
      <c r="Z1" s="26" t="s">
        <v>44</v>
      </c>
      <c r="AA1" s="26" t="s">
        <v>45</v>
      </c>
      <c r="AB1" s="26" t="s">
        <v>46</v>
      </c>
      <c r="AC1" s="27"/>
      <c r="AD1" s="27"/>
    </row>
    <row r="2" spans="1:30" ht="15.75" customHeight="1" x14ac:dyDescent="0.15">
      <c r="A2" s="16" t="s">
        <v>47</v>
      </c>
      <c r="B2" s="16" t="s">
        <v>10</v>
      </c>
      <c r="C2" s="30">
        <f t="shared" ref="C2:C9" si="0">L2/W2</f>
        <v>0.50229053898120168</v>
      </c>
      <c r="D2" s="31">
        <f t="shared" ref="D2:D9" si="1">T2*0.5^Q2</f>
        <v>0.45200000000000001</v>
      </c>
      <c r="E2" s="32">
        <f t="shared" ref="E2:E9" si="2">M2/Y2</f>
        <v>0.45206148508308153</v>
      </c>
      <c r="F2" s="32">
        <f t="shared" ref="F2:F9" si="3">U2*0.2^S2</f>
        <v>0.19530039339558494</v>
      </c>
      <c r="G2" s="30">
        <f t="shared" ref="G2:G9" si="4">N2/X2</f>
        <v>0.56507685635385185</v>
      </c>
      <c r="H2" s="31">
        <f t="shared" ref="H2:H9" si="5">V2*0.7^Q2</f>
        <v>0.45200000000000001</v>
      </c>
      <c r="I2" s="16" t="s">
        <v>115</v>
      </c>
      <c r="J2" s="23" t="s">
        <v>116</v>
      </c>
      <c r="K2" s="42">
        <v>3.8305881999999999E-2</v>
      </c>
      <c r="L2" s="32">
        <f t="shared" ref="L2:L9" si="6">K2*156.25</f>
        <v>5.9852940624999995</v>
      </c>
      <c r="M2" s="46">
        <f t="shared" ref="M2:M9" si="7">L2</f>
        <v>5.9852940624999995</v>
      </c>
      <c r="N2" s="47">
        <f t="shared" ref="N2:N9" si="8">L2</f>
        <v>5.9852940624999995</v>
      </c>
      <c r="O2" s="48">
        <f t="shared" ref="O2:O7" si="9">L2*274/1000</f>
        <v>1.6399705731249998</v>
      </c>
      <c r="P2" s="49">
        <v>2.5</v>
      </c>
      <c r="Q2" s="50">
        <f t="shared" ref="Q2:Q9" si="10">MAX(0,LOG($O2/P2))</f>
        <v>0</v>
      </c>
      <c r="R2" s="49">
        <v>0.5</v>
      </c>
      <c r="S2" s="50">
        <f t="shared" ref="S2:S9" si="11">MAX(0,LOG($O2/R2))</f>
        <v>0.515866051001868</v>
      </c>
      <c r="T2" s="51">
        <v>0.45200000000000001</v>
      </c>
      <c r="U2" s="51">
        <v>0.44800000000000001</v>
      </c>
      <c r="V2" s="52">
        <f t="shared" ref="V2:V9" si="12">T2</f>
        <v>0.45200000000000001</v>
      </c>
      <c r="W2" s="51">
        <f t="shared" ref="W2:W9" si="13">Y2*0.9</f>
        <v>11.916</v>
      </c>
      <c r="X2">
        <f t="shared" ref="X2:X9" si="14">Y2*0.8</f>
        <v>10.592000000000001</v>
      </c>
      <c r="Y2" s="53">
        <v>13.24</v>
      </c>
      <c r="Z2" s="54">
        <f t="shared" ref="Z2:Z9" si="15">C2*D2</f>
        <v>0.22703532361950315</v>
      </c>
      <c r="AA2" s="54">
        <f t="shared" ref="AA2:AA9" si="16">E2*F2</f>
        <v>8.8287785875718172E-2</v>
      </c>
      <c r="AB2" s="55">
        <f t="shared" ref="AB2:AB9" si="17">G2*H2</f>
        <v>0.25541473907194107</v>
      </c>
      <c r="AC2" s="29"/>
      <c r="AD2" s="29"/>
    </row>
    <row r="3" spans="1:30" ht="15.75" customHeight="1" x14ac:dyDescent="0.15">
      <c r="A3" s="16" t="s">
        <v>119</v>
      </c>
      <c r="B3" s="16" t="s">
        <v>10</v>
      </c>
      <c r="C3" s="30">
        <f t="shared" si="0"/>
        <v>34.32421558985817</v>
      </c>
      <c r="D3" s="31">
        <f t="shared" si="1"/>
        <v>1.1825305648757953E-2</v>
      </c>
      <c r="E3" s="32">
        <f t="shared" si="2"/>
        <v>30.891794030872354</v>
      </c>
      <c r="F3" s="32">
        <f t="shared" si="3"/>
        <v>3.1392461914379562E-3</v>
      </c>
      <c r="G3" s="30">
        <f t="shared" si="4"/>
        <v>38.614742538590441</v>
      </c>
      <c r="H3" s="31">
        <f t="shared" si="5"/>
        <v>1.9245148329283271E-2</v>
      </c>
      <c r="I3" s="16" t="s">
        <v>120</v>
      </c>
      <c r="J3" s="23" t="s">
        <v>121</v>
      </c>
      <c r="K3" s="42">
        <v>2.6176470589999998</v>
      </c>
      <c r="L3" s="32">
        <f t="shared" si="6"/>
        <v>409.00735296874996</v>
      </c>
      <c r="M3" s="46">
        <f t="shared" si="7"/>
        <v>409.00735296874996</v>
      </c>
      <c r="N3" s="47">
        <f t="shared" si="8"/>
        <v>409.00735296874996</v>
      </c>
      <c r="O3" s="48">
        <f t="shared" si="9"/>
        <v>112.06801471343749</v>
      </c>
      <c r="P3" s="49">
        <v>4</v>
      </c>
      <c r="Q3" s="50">
        <f t="shared" si="10"/>
        <v>1.4474216871404744</v>
      </c>
      <c r="R3" s="49">
        <v>4</v>
      </c>
      <c r="S3" s="50">
        <f t="shared" si="11"/>
        <v>1.4474216871404744</v>
      </c>
      <c r="T3" s="51">
        <v>3.2250000000000001E-2</v>
      </c>
      <c r="U3" s="51">
        <f>T3</f>
        <v>3.2250000000000001E-2</v>
      </c>
      <c r="V3" s="52">
        <f t="shared" si="12"/>
        <v>3.2250000000000001E-2</v>
      </c>
      <c r="W3" s="51">
        <f t="shared" si="13"/>
        <v>11.916</v>
      </c>
      <c r="X3">
        <f t="shared" si="14"/>
        <v>10.592000000000001</v>
      </c>
      <c r="Y3" s="53">
        <v>13.24</v>
      </c>
      <c r="Z3" s="54">
        <f t="shared" si="15"/>
        <v>0.40589434050393564</v>
      </c>
      <c r="AA3" s="54">
        <f t="shared" si="16"/>
        <v>9.6976946758101826E-2</v>
      </c>
      <c r="AB3" s="55">
        <f t="shared" si="17"/>
        <v>0.74314644785225747</v>
      </c>
      <c r="AC3" s="29"/>
      <c r="AD3" s="29"/>
    </row>
    <row r="4" spans="1:30" ht="15.75" customHeight="1" x14ac:dyDescent="0.15">
      <c r="A4" s="16" t="s">
        <v>122</v>
      </c>
      <c r="B4" s="16" t="s">
        <v>10</v>
      </c>
      <c r="C4" s="30">
        <f t="shared" si="0"/>
        <v>6.5563108425646188</v>
      </c>
      <c r="D4" s="31">
        <f t="shared" si="1"/>
        <v>0.4552740089713736</v>
      </c>
      <c r="E4" s="32">
        <f t="shared" si="2"/>
        <v>5.9006797583081569</v>
      </c>
      <c r="F4" s="32">
        <f t="shared" si="3"/>
        <v>1.3779962715309572E-2</v>
      </c>
      <c r="G4" s="30">
        <f t="shared" si="4"/>
        <v>7.3758496978851964</v>
      </c>
      <c r="H4" s="31">
        <f t="shared" si="5"/>
        <v>0.99731000668286252</v>
      </c>
      <c r="I4" s="16" t="s">
        <v>115</v>
      </c>
      <c r="J4" s="23" t="s">
        <v>123</v>
      </c>
      <c r="K4" s="42">
        <v>0.5</v>
      </c>
      <c r="L4" s="32">
        <f t="shared" si="6"/>
        <v>78.125</v>
      </c>
      <c r="M4" s="46">
        <f t="shared" si="7"/>
        <v>78.125</v>
      </c>
      <c r="N4" s="47">
        <f t="shared" si="8"/>
        <v>78.125</v>
      </c>
      <c r="O4" s="48">
        <f t="shared" si="9"/>
        <v>21.40625</v>
      </c>
      <c r="P4" s="49">
        <v>0.1</v>
      </c>
      <c r="Q4" s="50">
        <f t="shared" si="10"/>
        <v>2.3305405931725196</v>
      </c>
      <c r="R4" s="49">
        <v>0.05</v>
      </c>
      <c r="S4" s="50">
        <f t="shared" si="11"/>
        <v>2.6315705888365009</v>
      </c>
      <c r="T4" s="51">
        <v>2.29</v>
      </c>
      <c r="U4" s="51">
        <v>0.95199999999999996</v>
      </c>
      <c r="V4" s="52">
        <f t="shared" si="12"/>
        <v>2.29</v>
      </c>
      <c r="W4" s="51">
        <f t="shared" si="13"/>
        <v>11.916</v>
      </c>
      <c r="X4">
        <f t="shared" si="14"/>
        <v>10.592000000000001</v>
      </c>
      <c r="Y4" s="53">
        <v>13.24</v>
      </c>
      <c r="Z4" s="54">
        <f t="shared" si="15"/>
        <v>2.9849179213568782</v>
      </c>
      <c r="AA4" s="54">
        <f t="shared" si="16"/>
        <v>8.1311147064468292E-2</v>
      </c>
      <c r="AB4" s="55">
        <f t="shared" si="17"/>
        <v>7.3560087114896744</v>
      </c>
      <c r="AC4" s="29"/>
      <c r="AD4" s="29"/>
    </row>
    <row r="5" spans="1:30" ht="15.75" customHeight="1" x14ac:dyDescent="0.15">
      <c r="A5" s="16" t="s">
        <v>124</v>
      </c>
      <c r="B5" s="16" t="s">
        <v>10</v>
      </c>
      <c r="C5" s="30">
        <f t="shared" si="0"/>
        <v>32.781554212823096</v>
      </c>
      <c r="D5" s="31">
        <f t="shared" si="1"/>
        <v>4.3799772637290242E-2</v>
      </c>
      <c r="E5" s="32">
        <f t="shared" si="2"/>
        <v>29.503398791540786</v>
      </c>
      <c r="F5" s="32">
        <f t="shared" si="3"/>
        <v>5.621255856874824E-3</v>
      </c>
      <c r="G5" s="30">
        <f t="shared" si="4"/>
        <v>36.879248489425983</v>
      </c>
      <c r="H5" s="31">
        <f t="shared" si="5"/>
        <v>9.3087532338073375E-2</v>
      </c>
      <c r="I5" s="16" t="s">
        <v>120</v>
      </c>
      <c r="J5" s="23" t="s">
        <v>125</v>
      </c>
      <c r="K5" s="42">
        <v>2.5</v>
      </c>
      <c r="L5" s="32">
        <f t="shared" si="6"/>
        <v>390.625</v>
      </c>
      <c r="M5" s="46">
        <f t="shared" si="7"/>
        <v>390.625</v>
      </c>
      <c r="N5" s="47">
        <f t="shared" si="8"/>
        <v>390.625</v>
      </c>
      <c r="O5" s="48">
        <f t="shared" si="9"/>
        <v>107.03125</v>
      </c>
      <c r="P5" s="49">
        <v>0.61499999999999999</v>
      </c>
      <c r="Q5" s="50">
        <f t="shared" si="10"/>
        <v>2.2406354817331215</v>
      </c>
      <c r="R5" s="49">
        <v>0.61499999999999999</v>
      </c>
      <c r="S5" s="50">
        <f t="shared" si="11"/>
        <v>2.2406354817331215</v>
      </c>
      <c r="T5" s="51">
        <v>0.20699999999999999</v>
      </c>
      <c r="U5" s="51">
        <f t="shared" ref="U5:U6" si="18">T5</f>
        <v>0.20699999999999999</v>
      </c>
      <c r="V5" s="52">
        <f t="shared" si="12"/>
        <v>0.20699999999999999</v>
      </c>
      <c r="W5" s="51">
        <f t="shared" si="13"/>
        <v>11.916</v>
      </c>
      <c r="X5">
        <f t="shared" si="14"/>
        <v>10.592000000000001</v>
      </c>
      <c r="Y5" s="53">
        <v>13.24</v>
      </c>
      <c r="Z5" s="54">
        <f t="shared" si="15"/>
        <v>1.4358246212186556</v>
      </c>
      <c r="AA5" s="54">
        <f t="shared" si="16"/>
        <v>0.16584615325466226</v>
      </c>
      <c r="AB5" s="55">
        <f t="shared" si="17"/>
        <v>3.4329982363632849</v>
      </c>
      <c r="AC5" s="29"/>
      <c r="AD5" s="29"/>
    </row>
    <row r="6" spans="1:30" ht="15.75" customHeight="1" x14ac:dyDescent="0.15">
      <c r="A6" s="16" t="s">
        <v>126</v>
      </c>
      <c r="B6" s="16" t="s">
        <v>10</v>
      </c>
      <c r="C6" s="30">
        <f t="shared" si="0"/>
        <v>352.4981241083417</v>
      </c>
      <c r="D6" s="31">
        <f t="shared" si="1"/>
        <v>4.373495142179269E-3</v>
      </c>
      <c r="E6" s="32">
        <f t="shared" si="2"/>
        <v>317.24831169750757</v>
      </c>
      <c r="F6" s="32">
        <f t="shared" si="3"/>
        <v>2.6467883410336506E-4</v>
      </c>
      <c r="G6" s="30">
        <f t="shared" si="4"/>
        <v>396.56038962188444</v>
      </c>
      <c r="H6" s="31">
        <f t="shared" si="5"/>
        <v>1.2249887469684155E-2</v>
      </c>
      <c r="I6" s="16" t="s">
        <v>120</v>
      </c>
      <c r="J6" s="23" t="s">
        <v>121</v>
      </c>
      <c r="K6" s="42">
        <v>26.882352940000001</v>
      </c>
      <c r="L6" s="32">
        <f t="shared" si="6"/>
        <v>4200.367646875</v>
      </c>
      <c r="M6" s="46">
        <f t="shared" si="7"/>
        <v>4200.367646875</v>
      </c>
      <c r="N6" s="47">
        <f t="shared" si="8"/>
        <v>4200.367646875</v>
      </c>
      <c r="O6" s="48">
        <f t="shared" si="9"/>
        <v>1150.90073524375</v>
      </c>
      <c r="P6" s="49">
        <v>1</v>
      </c>
      <c r="Q6" s="50">
        <f t="shared" si="10"/>
        <v>3.0610378675090706</v>
      </c>
      <c r="R6" s="49">
        <v>1</v>
      </c>
      <c r="S6" s="50">
        <f t="shared" si="11"/>
        <v>3.0610378675090706</v>
      </c>
      <c r="T6" s="51">
        <v>3.6499999999999998E-2</v>
      </c>
      <c r="U6" s="51">
        <f t="shared" si="18"/>
        <v>3.6499999999999998E-2</v>
      </c>
      <c r="V6" s="52">
        <f t="shared" si="12"/>
        <v>3.6499999999999998E-2</v>
      </c>
      <c r="W6" s="51">
        <f t="shared" si="13"/>
        <v>11.916</v>
      </c>
      <c r="X6">
        <f t="shared" si="14"/>
        <v>10.592000000000001</v>
      </c>
      <c r="Y6" s="53">
        <v>13.24</v>
      </c>
      <c r="Z6" s="54">
        <f t="shared" si="15"/>
        <v>1.5416488334151375</v>
      </c>
      <c r="AA6" s="54">
        <f t="shared" si="16"/>
        <v>8.3968913261357261E-2</v>
      </c>
      <c r="AB6" s="55">
        <f t="shared" si="17"/>
        <v>4.8578201478021885</v>
      </c>
      <c r="AC6" s="29"/>
      <c r="AD6" s="29"/>
    </row>
    <row r="7" spans="1:30" ht="15.75" customHeight="1" x14ac:dyDescent="0.15">
      <c r="A7" s="16" t="s">
        <v>127</v>
      </c>
      <c r="B7" s="16" t="s">
        <v>109</v>
      </c>
      <c r="C7" s="30">
        <f t="shared" si="0"/>
        <v>1160.9041064797332</v>
      </c>
      <c r="D7" s="31">
        <f t="shared" si="1"/>
        <v>6.0838966276273937E-3</v>
      </c>
      <c r="E7" s="32">
        <f t="shared" si="2"/>
        <v>1044.8136958317598</v>
      </c>
      <c r="F7" s="32">
        <f t="shared" si="3"/>
        <v>5.9686428843239105E-4</v>
      </c>
      <c r="G7" s="30">
        <f t="shared" si="4"/>
        <v>1306.0171197896998</v>
      </c>
      <c r="H7" s="31">
        <f t="shared" si="5"/>
        <v>1.8328967612919266E-2</v>
      </c>
      <c r="I7" s="16" t="s">
        <v>120</v>
      </c>
      <c r="J7" s="23" t="s">
        <v>128</v>
      </c>
      <c r="K7" s="42">
        <v>88.533333330000005</v>
      </c>
      <c r="L7" s="32">
        <f t="shared" si="6"/>
        <v>13833.333332812501</v>
      </c>
      <c r="M7" s="46">
        <f t="shared" si="7"/>
        <v>13833.333332812501</v>
      </c>
      <c r="N7" s="47">
        <f t="shared" si="8"/>
        <v>13833.333332812501</v>
      </c>
      <c r="O7" s="48">
        <f t="shared" si="9"/>
        <v>3790.3333331906251</v>
      </c>
      <c r="P7" s="49">
        <v>2</v>
      </c>
      <c r="Q7" s="50">
        <f t="shared" si="10"/>
        <v>3.2776474091324856</v>
      </c>
      <c r="R7" s="49">
        <v>18</v>
      </c>
      <c r="S7" s="50">
        <f t="shared" si="11"/>
        <v>2.3234048996931609</v>
      </c>
      <c r="T7" s="51">
        <v>5.8999999999999997E-2</v>
      </c>
      <c r="U7" s="51">
        <v>2.5111110999999998E-2</v>
      </c>
      <c r="V7" s="52">
        <f t="shared" si="12"/>
        <v>5.8999999999999997E-2</v>
      </c>
      <c r="W7" s="51">
        <f t="shared" si="13"/>
        <v>11.916</v>
      </c>
      <c r="X7">
        <f t="shared" si="14"/>
        <v>10.592000000000001</v>
      </c>
      <c r="Y7" s="53">
        <v>13.24</v>
      </c>
      <c r="Z7" s="54">
        <f t="shared" si="15"/>
        <v>7.0628205784108413</v>
      </c>
      <c r="AA7" s="54">
        <f t="shared" si="16"/>
        <v>0.62361198310703991</v>
      </c>
      <c r="AB7" s="55">
        <f t="shared" si="17"/>
        <v>23.937945490543509</v>
      </c>
      <c r="AC7" s="29"/>
      <c r="AD7" s="29"/>
    </row>
    <row r="8" spans="1:30" ht="15.75" customHeight="1" x14ac:dyDescent="0.15">
      <c r="A8" s="16" t="s">
        <v>129</v>
      </c>
      <c r="B8" s="16" t="s">
        <v>109</v>
      </c>
      <c r="C8" s="30">
        <f t="shared" si="0"/>
        <v>559.47185860922286</v>
      </c>
      <c r="D8" s="31">
        <f t="shared" si="1"/>
        <v>3.9560833965131556E-3</v>
      </c>
      <c r="E8" s="32">
        <f t="shared" si="2"/>
        <v>503.52467274830059</v>
      </c>
      <c r="F8" s="32">
        <f t="shared" si="3"/>
        <v>1.5518098488602596E-3</v>
      </c>
      <c r="G8" s="30">
        <f t="shared" si="4"/>
        <v>629.40584093537575</v>
      </c>
      <c r="H8" s="31">
        <f t="shared" si="5"/>
        <v>5.5784040588755905E-3</v>
      </c>
      <c r="I8" s="16" t="s">
        <v>120</v>
      </c>
      <c r="J8" s="23" t="s">
        <v>130</v>
      </c>
      <c r="K8" s="42">
        <v>42.666666669999998</v>
      </c>
      <c r="L8" s="32">
        <f t="shared" si="6"/>
        <v>6666.6666671875</v>
      </c>
      <c r="M8" s="46">
        <f t="shared" si="7"/>
        <v>6666.6666671875</v>
      </c>
      <c r="N8" s="47">
        <f t="shared" si="8"/>
        <v>6666.6666671875</v>
      </c>
      <c r="O8" s="48">
        <f>(L8+L9)*274/1000</f>
        <v>2100.6666668093749</v>
      </c>
      <c r="P8" s="49">
        <v>200</v>
      </c>
      <c r="Q8" s="50">
        <f t="shared" si="10"/>
        <v>1.0213271484838409</v>
      </c>
      <c r="R8" s="49">
        <v>200</v>
      </c>
      <c r="S8" s="50">
        <f t="shared" si="11"/>
        <v>1.0213271484838409</v>
      </c>
      <c r="T8" s="51">
        <v>8.0300000000000007E-3</v>
      </c>
      <c r="U8" s="51">
        <f t="shared" ref="U8:U9" si="19">T8</f>
        <v>8.0300000000000007E-3</v>
      </c>
      <c r="V8" s="52">
        <f t="shared" si="12"/>
        <v>8.0300000000000007E-3</v>
      </c>
      <c r="W8" s="51">
        <f t="shared" si="13"/>
        <v>11.916</v>
      </c>
      <c r="X8">
        <f t="shared" si="14"/>
        <v>10.592000000000001</v>
      </c>
      <c r="Y8" s="53">
        <v>13.24</v>
      </c>
      <c r="Z8" s="54">
        <f t="shared" si="15"/>
        <v>2.2133173306603022</v>
      </c>
      <c r="AA8" s="54">
        <f t="shared" si="16"/>
        <v>0.78137454631495196</v>
      </c>
      <c r="AB8" s="55">
        <f t="shared" si="17"/>
        <v>3.5110800977539043</v>
      </c>
      <c r="AC8" s="29"/>
      <c r="AD8" s="29"/>
    </row>
    <row r="9" spans="1:30" ht="15.75" customHeight="1" x14ac:dyDescent="0.15">
      <c r="A9" s="16" t="s">
        <v>129</v>
      </c>
      <c r="B9" s="16" t="s">
        <v>118</v>
      </c>
      <c r="C9" s="30">
        <f t="shared" si="0"/>
        <v>83.920778784827121</v>
      </c>
      <c r="D9" s="31">
        <f t="shared" si="1"/>
        <v>3.9560833965131556E-3</v>
      </c>
      <c r="E9" s="32">
        <f t="shared" si="2"/>
        <v>75.528700906344412</v>
      </c>
      <c r="F9" s="32">
        <f t="shared" si="3"/>
        <v>1.5518098488602596E-3</v>
      </c>
      <c r="G9" s="30">
        <f t="shared" si="4"/>
        <v>94.410876132930511</v>
      </c>
      <c r="H9" s="31">
        <f t="shared" si="5"/>
        <v>5.5784040588755905E-3</v>
      </c>
      <c r="I9" s="16" t="s">
        <v>120</v>
      </c>
      <c r="J9" s="23" t="s">
        <v>130</v>
      </c>
      <c r="K9" s="42">
        <v>6.4</v>
      </c>
      <c r="L9" s="32">
        <f t="shared" si="6"/>
        <v>1000</v>
      </c>
      <c r="M9" s="46">
        <f t="shared" si="7"/>
        <v>1000</v>
      </c>
      <c r="N9" s="47">
        <f t="shared" si="8"/>
        <v>1000</v>
      </c>
      <c r="O9" s="48">
        <f>O8</f>
        <v>2100.6666668093749</v>
      </c>
      <c r="P9" s="49">
        <v>200</v>
      </c>
      <c r="Q9" s="50">
        <f t="shared" si="10"/>
        <v>1.0213271484838409</v>
      </c>
      <c r="R9" s="49">
        <v>200</v>
      </c>
      <c r="S9" s="50">
        <f t="shared" si="11"/>
        <v>1.0213271484838409</v>
      </c>
      <c r="T9" s="51">
        <v>8.0300000000000007E-3</v>
      </c>
      <c r="U9" s="51">
        <f t="shared" si="19"/>
        <v>8.0300000000000007E-3</v>
      </c>
      <c r="V9" s="52">
        <f t="shared" si="12"/>
        <v>8.0300000000000007E-3</v>
      </c>
      <c r="W9" s="51">
        <f t="shared" si="13"/>
        <v>11.916</v>
      </c>
      <c r="X9">
        <f t="shared" si="14"/>
        <v>10.592000000000001</v>
      </c>
      <c r="Y9" s="53">
        <v>13.24</v>
      </c>
      <c r="Z9" s="54">
        <f t="shared" si="15"/>
        <v>0.33199759957310804</v>
      </c>
      <c r="AA9" s="54">
        <f t="shared" si="16"/>
        <v>0.11720618193808607</v>
      </c>
      <c r="AB9" s="55">
        <f t="shared" si="17"/>
        <v>0.52666201462194018</v>
      </c>
      <c r="AC9" s="29"/>
      <c r="AD9" s="29"/>
    </row>
    <row r="10" spans="1:30" ht="15.75" customHeight="1" x14ac:dyDescent="0.15">
      <c r="A10" s="16"/>
      <c r="B10" s="16"/>
      <c r="C10" s="30"/>
      <c r="D10" s="31"/>
      <c r="E10" s="32"/>
      <c r="F10" s="32"/>
      <c r="G10" s="30"/>
      <c r="H10" s="31"/>
      <c r="I10" s="56"/>
      <c r="J10" s="23"/>
      <c r="K10" s="42"/>
      <c r="L10" s="32"/>
      <c r="M10" s="29"/>
      <c r="N10" s="57"/>
      <c r="O10" s="29"/>
      <c r="P10" s="58"/>
      <c r="Q10" s="29"/>
      <c r="R10" s="58"/>
      <c r="S10" s="29"/>
      <c r="T10" s="29"/>
      <c r="U10" s="29"/>
      <c r="V10" s="57"/>
      <c r="W10" s="29"/>
      <c r="X10" s="29"/>
      <c r="Y10" s="57"/>
      <c r="Z10" s="59"/>
      <c r="AA10" s="59"/>
      <c r="AB10" s="59"/>
      <c r="AC10" s="29"/>
      <c r="AD10" s="29"/>
    </row>
    <row r="11" spans="1:30" ht="15.75" customHeight="1" x14ac:dyDescent="0.15">
      <c r="A11" s="16"/>
      <c r="B11" s="16"/>
      <c r="C11" s="30"/>
      <c r="D11" s="31"/>
      <c r="E11" s="32"/>
      <c r="F11" s="32"/>
      <c r="G11" s="30"/>
      <c r="H11" s="31"/>
      <c r="I11" s="56"/>
      <c r="J11" s="23"/>
      <c r="K11" s="42"/>
      <c r="L11" s="32"/>
      <c r="M11" s="29"/>
      <c r="N11" s="57"/>
      <c r="O11" s="29"/>
      <c r="P11" s="58"/>
      <c r="Q11" s="29"/>
      <c r="R11" s="58"/>
      <c r="S11" s="29"/>
      <c r="T11" s="29"/>
      <c r="U11" s="29"/>
      <c r="V11" s="57"/>
      <c r="W11" s="29"/>
      <c r="X11" s="29"/>
      <c r="Y11" s="57"/>
      <c r="Z11" s="59"/>
      <c r="AA11" s="59"/>
      <c r="AB11" s="59"/>
      <c r="AC11" s="29"/>
      <c r="AD11" s="29"/>
    </row>
    <row r="12" spans="1:30" ht="15.75" customHeight="1" x14ac:dyDescent="0.15">
      <c r="A12" s="16"/>
      <c r="B12" s="16"/>
      <c r="C12" s="30"/>
      <c r="D12" s="31"/>
      <c r="E12" s="32"/>
      <c r="F12" s="32"/>
      <c r="G12" s="30"/>
      <c r="H12" s="31"/>
      <c r="I12" s="56"/>
      <c r="J12" s="23"/>
      <c r="K12" s="42"/>
      <c r="L12" s="32"/>
      <c r="M12" s="29"/>
      <c r="N12" s="57"/>
      <c r="O12" s="29"/>
      <c r="P12" s="58"/>
      <c r="Q12" s="29"/>
      <c r="R12" s="58"/>
      <c r="S12" s="29"/>
      <c r="T12" s="29"/>
      <c r="U12" s="29"/>
      <c r="V12" s="57"/>
      <c r="W12" s="29"/>
      <c r="X12" s="29"/>
      <c r="Y12" s="57"/>
      <c r="Z12" s="59"/>
      <c r="AA12" s="59"/>
      <c r="AB12" s="59"/>
      <c r="AC12" s="29"/>
      <c r="AD12" s="29"/>
    </row>
    <row r="13" spans="1:30" ht="15.75" customHeight="1" x14ac:dyDescent="0.15">
      <c r="A13" s="16"/>
      <c r="B13" s="16"/>
      <c r="C13" s="30"/>
      <c r="D13" s="31"/>
      <c r="E13" s="32"/>
      <c r="F13" s="32"/>
      <c r="G13" s="30"/>
      <c r="H13" s="31"/>
      <c r="I13" s="56"/>
      <c r="J13" s="23"/>
      <c r="K13" s="42"/>
      <c r="L13" s="32"/>
      <c r="M13" s="29"/>
      <c r="N13" s="57"/>
      <c r="O13" s="29"/>
      <c r="P13" s="58"/>
      <c r="Q13" s="29"/>
      <c r="R13" s="58"/>
      <c r="S13" s="29"/>
      <c r="T13" s="29"/>
      <c r="U13" s="29"/>
      <c r="V13" s="57"/>
      <c r="W13" s="29"/>
      <c r="X13" s="29"/>
      <c r="Y13" s="57"/>
      <c r="Z13" s="59"/>
      <c r="AA13" s="59"/>
      <c r="AB13" s="59"/>
      <c r="AC13" s="29"/>
      <c r="AD13" s="29"/>
    </row>
    <row r="14" spans="1:30" ht="15.75" customHeight="1" x14ac:dyDescent="0.15">
      <c r="A14" s="16"/>
      <c r="B14" s="16"/>
      <c r="C14" s="30"/>
      <c r="D14" s="31"/>
      <c r="E14" s="32"/>
      <c r="F14" s="32"/>
      <c r="G14" s="30"/>
      <c r="H14" s="31"/>
      <c r="I14" s="56"/>
      <c r="J14" s="23"/>
      <c r="K14" s="42"/>
      <c r="L14" s="32"/>
      <c r="M14" s="29"/>
      <c r="N14" s="57"/>
      <c r="O14" s="29"/>
      <c r="P14" s="58"/>
      <c r="Q14" s="29"/>
      <c r="R14" s="58"/>
      <c r="S14" s="29"/>
      <c r="T14" s="29"/>
      <c r="U14" s="29"/>
      <c r="V14" s="57"/>
      <c r="W14" s="29"/>
      <c r="X14" s="29"/>
      <c r="Y14" s="57"/>
      <c r="Z14" s="59"/>
      <c r="AA14" s="59"/>
      <c r="AB14" s="59"/>
      <c r="AC14" s="29"/>
      <c r="AD14" s="29"/>
    </row>
    <row r="15" spans="1:30" ht="15.75" customHeight="1" x14ac:dyDescent="0.15">
      <c r="A15" s="16"/>
      <c r="B15" s="16"/>
      <c r="C15" s="30"/>
      <c r="D15" s="31"/>
      <c r="E15" s="32"/>
      <c r="F15" s="32"/>
      <c r="G15" s="30"/>
      <c r="H15" s="31"/>
      <c r="I15" s="56"/>
      <c r="J15" s="23"/>
      <c r="K15" s="42"/>
      <c r="L15" s="32"/>
      <c r="M15" s="29"/>
      <c r="N15" s="57"/>
      <c r="O15" s="29"/>
      <c r="P15" s="58"/>
      <c r="Q15" s="29"/>
      <c r="R15" s="58"/>
      <c r="S15" s="29"/>
      <c r="T15" s="29"/>
      <c r="U15" s="29"/>
      <c r="V15" s="57"/>
      <c r="W15" s="29"/>
      <c r="X15" s="29"/>
      <c r="Y15" s="57"/>
      <c r="Z15" s="59"/>
      <c r="AA15" s="59"/>
      <c r="AB15" s="59"/>
      <c r="AC15" s="29"/>
      <c r="AD15" s="29"/>
    </row>
    <row r="16" spans="1:30" ht="15.75" customHeight="1" x14ac:dyDescent="0.15">
      <c r="A16" s="16"/>
      <c r="B16" s="16"/>
      <c r="C16" s="30"/>
      <c r="D16" s="31"/>
      <c r="E16" s="32"/>
      <c r="F16" s="32"/>
      <c r="G16" s="30"/>
      <c r="H16" s="31"/>
      <c r="I16" s="56"/>
      <c r="J16" s="23"/>
      <c r="K16" s="42"/>
      <c r="L16" s="32"/>
      <c r="M16" s="29"/>
      <c r="N16" s="57"/>
      <c r="O16" s="29"/>
      <c r="P16" s="58"/>
      <c r="Q16" s="29"/>
      <c r="R16" s="58"/>
      <c r="S16" s="29"/>
      <c r="T16" s="29"/>
      <c r="U16" s="29"/>
      <c r="V16" s="57"/>
      <c r="W16" s="29"/>
      <c r="X16" s="29"/>
      <c r="Y16" s="57"/>
      <c r="Z16" s="59"/>
      <c r="AA16" s="59"/>
      <c r="AB16" s="59"/>
      <c r="AC16" s="29"/>
      <c r="AD16" s="29"/>
    </row>
    <row r="17" spans="1:30" ht="15.75" customHeight="1" x14ac:dyDescent="0.15">
      <c r="A17" s="16"/>
      <c r="B17" s="16"/>
      <c r="C17" s="30"/>
      <c r="D17" s="31"/>
      <c r="E17" s="32"/>
      <c r="F17" s="32"/>
      <c r="G17" s="30"/>
      <c r="H17" s="31"/>
      <c r="I17" s="56"/>
      <c r="J17" s="23"/>
      <c r="K17" s="42"/>
      <c r="L17" s="32"/>
      <c r="M17" s="29"/>
      <c r="N17" s="57"/>
      <c r="O17" s="29"/>
      <c r="P17" s="58"/>
      <c r="Q17" s="29"/>
      <c r="R17" s="58"/>
      <c r="S17" s="29"/>
      <c r="T17" s="29"/>
      <c r="U17" s="29"/>
      <c r="V17" s="57"/>
      <c r="W17" s="29"/>
      <c r="X17" s="29"/>
      <c r="Y17" s="57"/>
      <c r="Z17" s="59"/>
      <c r="AA17" s="59"/>
      <c r="AB17" s="59"/>
      <c r="AC17" s="29"/>
      <c r="AD17" s="29"/>
    </row>
    <row r="18" spans="1:30" ht="15.75" customHeight="1" x14ac:dyDescent="0.15">
      <c r="A18" s="16"/>
      <c r="B18" s="16"/>
      <c r="C18" s="30"/>
      <c r="D18" s="31"/>
      <c r="E18" s="32"/>
      <c r="F18" s="32"/>
      <c r="G18" s="30"/>
      <c r="H18" s="31"/>
      <c r="I18" s="56"/>
      <c r="J18" s="23"/>
      <c r="K18" s="42"/>
      <c r="L18" s="32"/>
      <c r="M18" s="29"/>
      <c r="N18" s="57"/>
      <c r="O18" s="29"/>
      <c r="P18" s="58"/>
      <c r="Q18" s="29"/>
      <c r="R18" s="58"/>
      <c r="S18" s="29"/>
      <c r="T18" s="29"/>
      <c r="U18" s="29"/>
      <c r="V18" s="57"/>
      <c r="W18" s="29"/>
      <c r="X18" s="29"/>
      <c r="Y18" s="57"/>
      <c r="Z18" s="59"/>
      <c r="AA18" s="59"/>
      <c r="AB18" s="59"/>
      <c r="AC18" s="29"/>
      <c r="AD18" s="29"/>
    </row>
    <row r="19" spans="1:30" ht="15.75" customHeight="1" x14ac:dyDescent="0.15">
      <c r="A19" s="16"/>
      <c r="B19" s="16"/>
      <c r="C19" s="30"/>
      <c r="D19" s="31"/>
      <c r="E19" s="32"/>
      <c r="F19" s="32"/>
      <c r="G19" s="30"/>
      <c r="H19" s="31"/>
      <c r="I19" s="56"/>
      <c r="J19" s="23"/>
      <c r="K19" s="42"/>
      <c r="L19" s="32"/>
      <c r="M19" s="29"/>
      <c r="N19" s="57"/>
      <c r="O19" s="29"/>
      <c r="P19" s="58"/>
      <c r="Q19" s="29"/>
      <c r="R19" s="58"/>
      <c r="S19" s="29"/>
      <c r="T19" s="29"/>
      <c r="U19" s="29"/>
      <c r="V19" s="57"/>
      <c r="W19" s="29"/>
      <c r="X19" s="29"/>
      <c r="Y19" s="57"/>
      <c r="Z19" s="59"/>
      <c r="AA19" s="59"/>
      <c r="AB19" s="59"/>
      <c r="AC19" s="29"/>
      <c r="AD19" s="29"/>
    </row>
    <row r="20" spans="1:30" ht="15.75" customHeight="1" x14ac:dyDescent="0.15">
      <c r="A20" s="29"/>
      <c r="B20" s="29"/>
      <c r="C20" s="60"/>
      <c r="D20" s="61"/>
      <c r="E20" s="62"/>
      <c r="F20" s="62"/>
      <c r="G20" s="60"/>
      <c r="H20" s="61"/>
      <c r="I20" s="29"/>
      <c r="J20" s="29"/>
      <c r="K20" s="63"/>
      <c r="L20" s="62"/>
      <c r="M20" s="29"/>
      <c r="N20" s="57"/>
      <c r="O20" s="29"/>
      <c r="P20" s="58"/>
      <c r="Q20" s="29"/>
      <c r="R20" s="58"/>
      <c r="S20" s="29"/>
      <c r="T20" s="29"/>
      <c r="U20" s="29"/>
      <c r="V20" s="57"/>
      <c r="W20" s="29"/>
      <c r="X20" s="29"/>
      <c r="Y20" s="57"/>
      <c r="Z20" s="59"/>
      <c r="AA20" s="59"/>
      <c r="AB20" s="59"/>
      <c r="AC20" s="29"/>
      <c r="AD20" s="29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187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.75" customHeight="1" x14ac:dyDescent="0.15"/>
  <cols>
    <col min="1" max="1" width="19.1640625" customWidth="1"/>
    <col min="2" max="2" width="20.6640625" customWidth="1"/>
    <col min="3" max="3" width="8.83203125" customWidth="1"/>
    <col min="4" max="4" width="7.83203125" customWidth="1"/>
    <col min="5" max="5" width="22.5" customWidth="1"/>
    <col min="6" max="6" width="25.5" customWidth="1"/>
    <col min="7" max="7" width="26.83203125" customWidth="1"/>
    <col min="8" max="9" width="8.5" customWidth="1"/>
  </cols>
  <sheetData>
    <row r="1" spans="1:26" ht="15.75" customHeight="1" x14ac:dyDescent="0.15">
      <c r="A1" s="2" t="s">
        <v>2</v>
      </c>
      <c r="B1" s="2" t="s">
        <v>5</v>
      </c>
      <c r="C1" s="3" t="s">
        <v>6</v>
      </c>
      <c r="D1" s="3" t="s">
        <v>7</v>
      </c>
      <c r="E1" s="2" t="s">
        <v>8</v>
      </c>
      <c r="F1" s="4" t="s">
        <v>9</v>
      </c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5.75" customHeight="1" x14ac:dyDescent="0.15">
      <c r="A2" s="3" t="s">
        <v>10</v>
      </c>
      <c r="B2" s="3" t="s">
        <v>10</v>
      </c>
      <c r="C2" s="7"/>
      <c r="D2" s="9"/>
      <c r="E2" s="9"/>
      <c r="F2" s="10"/>
      <c r="G2" s="12" t="s">
        <v>15</v>
      </c>
      <c r="H2" s="13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15.75" customHeight="1" x14ac:dyDescent="0.15">
      <c r="A3" s="7" t="s">
        <v>18</v>
      </c>
      <c r="B3" s="20">
        <v>0.02</v>
      </c>
      <c r="C3" s="20">
        <v>0.01</v>
      </c>
      <c r="D3" s="20">
        <v>0.03</v>
      </c>
      <c r="E3" s="7" t="s">
        <v>26</v>
      </c>
      <c r="F3" s="28" t="s">
        <v>27</v>
      </c>
      <c r="G3" s="34" t="s">
        <v>48</v>
      </c>
      <c r="H3" s="34">
        <v>100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15.75" customHeight="1" x14ac:dyDescent="0.15">
      <c r="A4" s="7" t="s">
        <v>68</v>
      </c>
      <c r="B4" s="20">
        <v>50</v>
      </c>
      <c r="C4" s="20">
        <v>10</v>
      </c>
      <c r="D4" s="20">
        <v>100</v>
      </c>
      <c r="E4" s="7" t="s">
        <v>70</v>
      </c>
      <c r="F4" s="10" t="s">
        <v>71</v>
      </c>
      <c r="G4" s="34" t="s">
        <v>72</v>
      </c>
      <c r="H4" s="34">
        <v>100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15.75" customHeight="1" x14ac:dyDescent="0.15">
      <c r="A5" s="7" t="s">
        <v>74</v>
      </c>
      <c r="B5" s="20">
        <v>10</v>
      </c>
      <c r="C5" s="20">
        <v>5</v>
      </c>
      <c r="D5" s="20">
        <v>15</v>
      </c>
      <c r="E5" s="7" t="s">
        <v>76</v>
      </c>
      <c r="F5" s="10" t="s">
        <v>77</v>
      </c>
      <c r="G5" s="34" t="s">
        <v>78</v>
      </c>
      <c r="H5" s="34">
        <v>100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15.75" customHeight="1" x14ac:dyDescent="0.15">
      <c r="A6" s="7" t="s">
        <v>81</v>
      </c>
      <c r="B6" s="20">
        <v>3</v>
      </c>
      <c r="C6" s="20">
        <v>2</v>
      </c>
      <c r="D6" s="20">
        <v>4</v>
      </c>
      <c r="E6" s="7" t="s">
        <v>82</v>
      </c>
      <c r="F6" s="10" t="s">
        <v>27</v>
      </c>
      <c r="G6" s="34" t="s">
        <v>84</v>
      </c>
      <c r="H6" s="34">
        <v>3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ht="15.75" customHeight="1" x14ac:dyDescent="0.15">
      <c r="A7" s="7" t="s">
        <v>86</v>
      </c>
      <c r="B7" s="20">
        <v>0.04</v>
      </c>
      <c r="C7" s="20">
        <v>0.02</v>
      </c>
      <c r="D7" s="20">
        <v>0.06</v>
      </c>
      <c r="E7" s="7" t="s">
        <v>87</v>
      </c>
      <c r="F7" s="10" t="s">
        <v>77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5.75" customHeight="1" x14ac:dyDescent="0.15">
      <c r="A8" s="7" t="s">
        <v>89</v>
      </c>
      <c r="B8" s="35">
        <f>Materials!W$2/$H$13</f>
        <v>2.9790000000000001</v>
      </c>
      <c r="C8" s="35">
        <f>Materials!X$2/$H$15</f>
        <v>1.3240000000000001</v>
      </c>
      <c r="D8" s="35">
        <f>Materials!Y$2/$H$14</f>
        <v>6.62</v>
      </c>
      <c r="E8" s="36" t="s">
        <v>92</v>
      </c>
      <c r="F8" s="10" t="s">
        <v>93</v>
      </c>
      <c r="G8" s="12" t="s">
        <v>94</v>
      </c>
      <c r="H8" s="12" t="s">
        <v>95</v>
      </c>
      <c r="I8" s="12" t="s">
        <v>96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15.75" customHeight="1" x14ac:dyDescent="0.15">
      <c r="A9" s="7" t="s">
        <v>97</v>
      </c>
      <c r="B9" s="35">
        <v>0</v>
      </c>
      <c r="C9" s="35">
        <v>0</v>
      </c>
      <c r="D9" s="35">
        <v>0</v>
      </c>
      <c r="E9" s="7" t="s">
        <v>98</v>
      </c>
      <c r="F9" s="10" t="s">
        <v>99</v>
      </c>
      <c r="G9" s="34" t="s">
        <v>100</v>
      </c>
      <c r="H9" s="37">
        <f t="shared" ref="H9:H11" si="0">(H3/100)^$H$6</f>
        <v>1</v>
      </c>
      <c r="I9" s="37">
        <f>PRODUCT(C12,C23,C34,C45,C56,C67,C78,C89,C100,C111,C122,C133,C144,C155,C166,C177,C188,C199,C210,C221,C232,C243,C254,C265,C276)/100^$H$6</f>
        <v>0.8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ht="15.75" customHeight="1" x14ac:dyDescent="0.15">
      <c r="A10" s="7" t="s">
        <v>101</v>
      </c>
      <c r="B10" s="20">
        <f t="shared" ref="B10:D10" si="1">$H$17</f>
        <v>1</v>
      </c>
      <c r="C10" s="20">
        <f t="shared" si="1"/>
        <v>1</v>
      </c>
      <c r="D10" s="20">
        <f t="shared" si="1"/>
        <v>1</v>
      </c>
      <c r="E10" s="38" t="s">
        <v>102</v>
      </c>
      <c r="F10" s="15"/>
      <c r="G10" s="34" t="s">
        <v>103</v>
      </c>
      <c r="H10" s="37">
        <f t="shared" si="0"/>
        <v>1</v>
      </c>
      <c r="I10" s="37">
        <f>PRODUCT(B12,B23,B34,B45,B56,B67,B78,B89,B100,B111,B122,B133,B144,B155,B166,B177,B188,B199,B210,B221,B232,B243,B254,B265,B276)/100^$H$6</f>
        <v>0.9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5.75" customHeight="1" x14ac:dyDescent="0.15">
      <c r="A11" s="7" t="s">
        <v>104</v>
      </c>
      <c r="B11" s="35">
        <v>0</v>
      </c>
      <c r="C11" s="35">
        <v>0</v>
      </c>
      <c r="D11" s="35">
        <v>0</v>
      </c>
      <c r="E11" s="38" t="s">
        <v>102</v>
      </c>
      <c r="F11" s="15"/>
      <c r="G11" s="34" t="s">
        <v>105</v>
      </c>
      <c r="H11" s="37">
        <f t="shared" si="0"/>
        <v>1</v>
      </c>
      <c r="I11" s="37">
        <f>PRODUCT(D12,D23,D34,D45,D56,D67,D78,D89,D100,D111,D122,D133,D144,D155,D166,D177,D188,D199,D210,D221,D232,D243,D254,D265,D276)/100^$H$6</f>
        <v>0.95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5.75" customHeight="1" x14ac:dyDescent="0.15">
      <c r="A12" s="7" t="s">
        <v>106</v>
      </c>
      <c r="B12" s="35">
        <f>$H$4</f>
        <v>100</v>
      </c>
      <c r="C12" s="35">
        <f>$H$3</f>
        <v>100</v>
      </c>
      <c r="D12" s="35">
        <f>$H$5</f>
        <v>100</v>
      </c>
      <c r="E12" s="38" t="s">
        <v>107</v>
      </c>
      <c r="F12" s="10" t="s">
        <v>108</v>
      </c>
      <c r="G12" s="10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5.75" customHeight="1" x14ac:dyDescent="0.15">
      <c r="A13" s="3" t="s">
        <v>109</v>
      </c>
      <c r="B13" s="3" t="s">
        <v>109</v>
      </c>
      <c r="C13" s="7"/>
      <c r="D13" s="9"/>
      <c r="E13" s="9"/>
      <c r="F13" s="10"/>
      <c r="G13" s="34" t="s">
        <v>110</v>
      </c>
      <c r="H13" s="39">
        <v>4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5.75" customHeight="1" x14ac:dyDescent="0.15">
      <c r="A14" s="7" t="s">
        <v>18</v>
      </c>
      <c r="B14" s="20">
        <v>0.02</v>
      </c>
      <c r="C14" s="20">
        <v>0.01</v>
      </c>
      <c r="D14" s="20">
        <v>0.03</v>
      </c>
      <c r="E14" s="7" t="s">
        <v>26</v>
      </c>
      <c r="F14" s="28" t="s">
        <v>27</v>
      </c>
      <c r="G14" s="34" t="s">
        <v>111</v>
      </c>
      <c r="H14" s="39">
        <v>2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5.75" customHeight="1" x14ac:dyDescent="0.15">
      <c r="A15" s="7" t="s">
        <v>68</v>
      </c>
      <c r="B15" s="20">
        <v>50</v>
      </c>
      <c r="C15" s="20">
        <v>10</v>
      </c>
      <c r="D15" s="20">
        <v>100</v>
      </c>
      <c r="E15" s="7" t="s">
        <v>70</v>
      </c>
      <c r="F15" s="10" t="s">
        <v>71</v>
      </c>
      <c r="G15" s="34" t="s">
        <v>112</v>
      </c>
      <c r="H15" s="39">
        <v>8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15.75" customHeight="1" x14ac:dyDescent="0.15">
      <c r="A16" s="7" t="s">
        <v>74</v>
      </c>
      <c r="B16" s="20">
        <v>10</v>
      </c>
      <c r="C16" s="20">
        <v>5</v>
      </c>
      <c r="D16" s="20">
        <v>15</v>
      </c>
      <c r="E16" s="7" t="s">
        <v>76</v>
      </c>
      <c r="F16" s="10" t="s">
        <v>77</v>
      </c>
      <c r="G16" s="34" t="s">
        <v>113</v>
      </c>
      <c r="H16" s="34">
        <v>3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5.75" customHeight="1" x14ac:dyDescent="0.15">
      <c r="A17" s="7" t="s">
        <v>81</v>
      </c>
      <c r="B17" s="20">
        <v>3</v>
      </c>
      <c r="C17" s="20">
        <v>2</v>
      </c>
      <c r="D17" s="20">
        <v>4</v>
      </c>
      <c r="E17" s="7" t="s">
        <v>82</v>
      </c>
      <c r="F17" s="10" t="s">
        <v>27</v>
      </c>
      <c r="G17" s="12" t="s">
        <v>114</v>
      </c>
      <c r="H17" s="40">
        <f>H16/H6</f>
        <v>1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5.75" customHeight="1" x14ac:dyDescent="0.15">
      <c r="A18" s="7" t="s">
        <v>86</v>
      </c>
      <c r="B18" s="20">
        <v>0.04</v>
      </c>
      <c r="C18" s="20">
        <v>0.02</v>
      </c>
      <c r="D18" s="20">
        <v>0.06</v>
      </c>
      <c r="E18" s="7" t="s">
        <v>87</v>
      </c>
      <c r="F18" s="10" t="s">
        <v>77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5.75" customHeight="1" x14ac:dyDescent="0.15">
      <c r="A19" s="7" t="s">
        <v>89</v>
      </c>
      <c r="B19" s="35">
        <f>Materials!W$2/$H$13</f>
        <v>2.9790000000000001</v>
      </c>
      <c r="C19" s="35">
        <f>Materials!X$2/$H$15</f>
        <v>1.3240000000000001</v>
      </c>
      <c r="D19" s="35">
        <f>Materials!Y$2/$H$14</f>
        <v>6.62</v>
      </c>
      <c r="E19" s="36" t="s">
        <v>92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15.75" customHeight="1" x14ac:dyDescent="0.15">
      <c r="A20" s="7" t="s">
        <v>97</v>
      </c>
      <c r="B20" s="35">
        <v>0</v>
      </c>
      <c r="C20" s="35">
        <v>0</v>
      </c>
      <c r="D20" s="35">
        <v>0</v>
      </c>
      <c r="E20" s="7" t="s">
        <v>98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5.75" customHeight="1" x14ac:dyDescent="0.15">
      <c r="A21" s="7" t="s">
        <v>101</v>
      </c>
      <c r="B21" s="20">
        <f t="shared" ref="B21:D21" si="2">$H$17</f>
        <v>1</v>
      </c>
      <c r="C21" s="20">
        <f t="shared" si="2"/>
        <v>1</v>
      </c>
      <c r="D21" s="20">
        <f t="shared" si="2"/>
        <v>1</v>
      </c>
      <c r="E21" s="38" t="s">
        <v>102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5.75" customHeight="1" x14ac:dyDescent="0.15">
      <c r="A22" s="7" t="s">
        <v>104</v>
      </c>
      <c r="B22" s="35">
        <v>0</v>
      </c>
      <c r="C22" s="35">
        <v>0</v>
      </c>
      <c r="D22" s="35">
        <v>0</v>
      </c>
      <c r="E22" s="38" t="s">
        <v>102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5.75" customHeight="1" x14ac:dyDescent="0.15">
      <c r="A23" s="7" t="s">
        <v>106</v>
      </c>
      <c r="B23" s="41">
        <v>90</v>
      </c>
      <c r="C23" s="41">
        <v>80</v>
      </c>
      <c r="D23" s="43">
        <v>95</v>
      </c>
      <c r="E23" s="44" t="s">
        <v>107</v>
      </c>
      <c r="F23" s="45" t="s">
        <v>117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5.75" customHeight="1" x14ac:dyDescent="0.15">
      <c r="A24" s="3" t="s">
        <v>118</v>
      </c>
      <c r="B24" s="3" t="s">
        <v>118</v>
      </c>
      <c r="C24" s="7"/>
      <c r="D24" s="9"/>
      <c r="E24" s="9"/>
      <c r="G24" s="10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15.75" customHeight="1" x14ac:dyDescent="0.15">
      <c r="A25" s="7" t="s">
        <v>18</v>
      </c>
      <c r="B25" s="35">
        <v>0</v>
      </c>
      <c r="C25" s="35">
        <v>0</v>
      </c>
      <c r="D25" s="35">
        <v>0</v>
      </c>
      <c r="E25" s="7" t="s">
        <v>26</v>
      </c>
      <c r="F25" s="10"/>
      <c r="G25" s="10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5.75" customHeight="1" x14ac:dyDescent="0.15">
      <c r="A26" s="7" t="s">
        <v>68</v>
      </c>
      <c r="B26" s="35">
        <v>0</v>
      </c>
      <c r="C26" s="35">
        <v>0</v>
      </c>
      <c r="D26" s="35">
        <v>0</v>
      </c>
      <c r="E26" s="7" t="s">
        <v>70</v>
      </c>
      <c r="F26" s="10"/>
      <c r="G26" s="10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ht="15.75" customHeight="1" x14ac:dyDescent="0.15">
      <c r="A27" s="7" t="s">
        <v>74</v>
      </c>
      <c r="B27" s="35">
        <v>0</v>
      </c>
      <c r="C27" s="35">
        <v>0</v>
      </c>
      <c r="D27" s="35">
        <v>0</v>
      </c>
      <c r="E27" s="7" t="s">
        <v>76</v>
      </c>
      <c r="F27" s="10"/>
      <c r="G27" s="10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15.75" customHeight="1" x14ac:dyDescent="0.15">
      <c r="A28" s="7" t="s">
        <v>81</v>
      </c>
      <c r="B28" s="35">
        <v>0</v>
      </c>
      <c r="C28" s="35">
        <v>0</v>
      </c>
      <c r="D28" s="35">
        <v>0</v>
      </c>
      <c r="E28" s="7" t="s">
        <v>82</v>
      </c>
      <c r="F28" s="10"/>
      <c r="G28" s="10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15.75" customHeight="1" x14ac:dyDescent="0.15">
      <c r="A29" s="7" t="s">
        <v>86</v>
      </c>
      <c r="B29" s="35">
        <v>0</v>
      </c>
      <c r="C29" s="35">
        <v>0</v>
      </c>
      <c r="D29" s="35">
        <v>0</v>
      </c>
      <c r="E29" s="7" t="s">
        <v>87</v>
      </c>
      <c r="F29" s="10"/>
      <c r="G29" s="10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ht="15.75" customHeight="1" x14ac:dyDescent="0.15">
      <c r="A30" s="7" t="s">
        <v>89</v>
      </c>
      <c r="B30" s="35">
        <f>Materials!W$2/$H$13</f>
        <v>2.9790000000000001</v>
      </c>
      <c r="C30" s="35">
        <f>Materials!X$2/$H$15</f>
        <v>1.3240000000000001</v>
      </c>
      <c r="D30" s="35">
        <f>Materials!Y$2/$H$14</f>
        <v>6.62</v>
      </c>
      <c r="E30" s="36" t="s">
        <v>92</v>
      </c>
      <c r="F30" s="10"/>
      <c r="G30" s="10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15.75" customHeight="1" x14ac:dyDescent="0.15">
      <c r="A31" s="7" t="s">
        <v>97</v>
      </c>
      <c r="B31" s="35">
        <v>0</v>
      </c>
      <c r="C31" s="35">
        <v>0</v>
      </c>
      <c r="D31" s="35">
        <v>0</v>
      </c>
      <c r="E31" s="7" t="s">
        <v>98</v>
      </c>
      <c r="F31" s="10"/>
      <c r="G31" s="10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15.75" customHeight="1" x14ac:dyDescent="0.15">
      <c r="A32" s="7" t="s">
        <v>101</v>
      </c>
      <c r="B32" s="20">
        <f t="shared" ref="B32:D32" si="3">$H$17</f>
        <v>1</v>
      </c>
      <c r="C32" s="20">
        <f t="shared" si="3"/>
        <v>1</v>
      </c>
      <c r="D32" s="20">
        <f t="shared" si="3"/>
        <v>1</v>
      </c>
      <c r="E32" s="38" t="s">
        <v>102</v>
      </c>
      <c r="F32" s="10"/>
      <c r="G32" s="10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ht="15.75" customHeight="1" x14ac:dyDescent="0.15">
      <c r="A33" s="7" t="s">
        <v>104</v>
      </c>
      <c r="B33" s="35">
        <v>0</v>
      </c>
      <c r="C33" s="35">
        <v>0</v>
      </c>
      <c r="D33" s="35">
        <v>0</v>
      </c>
      <c r="E33" s="38" t="s">
        <v>102</v>
      </c>
      <c r="F33" s="10"/>
      <c r="G33" s="10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15.75" customHeight="1" x14ac:dyDescent="0.15">
      <c r="A34" s="7" t="s">
        <v>106</v>
      </c>
      <c r="B34" s="35">
        <f>$H$4</f>
        <v>100</v>
      </c>
      <c r="C34" s="35">
        <f>$H$3</f>
        <v>100</v>
      </c>
      <c r="D34" s="35">
        <f>$H$5</f>
        <v>100</v>
      </c>
      <c r="E34" s="38" t="s">
        <v>107</v>
      </c>
      <c r="F34" s="10"/>
      <c r="G34" s="10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15.75" customHeight="1" x14ac:dyDescent="0.15">
      <c r="A35" s="3"/>
      <c r="B35" s="3"/>
      <c r="C35" s="7"/>
      <c r="D35" s="9"/>
      <c r="E35" s="9"/>
      <c r="F35" s="10"/>
      <c r="G35" s="10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5.75" customHeight="1" x14ac:dyDescent="0.15">
      <c r="A36" s="7"/>
      <c r="B36" s="35"/>
      <c r="C36" s="35"/>
      <c r="D36" s="35"/>
      <c r="E36" s="7"/>
      <c r="F36" s="10"/>
      <c r="G36" s="10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5.75" customHeight="1" x14ac:dyDescent="0.15">
      <c r="A37" s="7"/>
      <c r="B37" s="35"/>
      <c r="C37" s="35"/>
      <c r="D37" s="35"/>
      <c r="E37" s="7"/>
      <c r="F37" s="10"/>
      <c r="G37" s="10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5.75" customHeight="1" x14ac:dyDescent="0.15">
      <c r="A38" s="7"/>
      <c r="B38" s="35"/>
      <c r="C38" s="35"/>
      <c r="D38" s="35"/>
      <c r="E38" s="7"/>
      <c r="F38" s="10"/>
      <c r="G38" s="10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5.75" customHeight="1" x14ac:dyDescent="0.15">
      <c r="A39" s="7"/>
      <c r="B39" s="35"/>
      <c r="C39" s="35"/>
      <c r="D39" s="35"/>
      <c r="E39" s="7"/>
      <c r="F39" s="10"/>
      <c r="G39" s="10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5.75" customHeight="1" x14ac:dyDescent="0.15">
      <c r="A40" s="7"/>
      <c r="B40" s="35"/>
      <c r="C40" s="35"/>
      <c r="D40" s="35"/>
      <c r="E40" s="7"/>
      <c r="F40" s="10"/>
      <c r="G40" s="10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5.75" customHeight="1" x14ac:dyDescent="0.15">
      <c r="A41" s="7"/>
      <c r="B41" s="35"/>
      <c r="C41" s="35"/>
      <c r="D41" s="35"/>
      <c r="E41" s="7"/>
      <c r="F41" s="10"/>
      <c r="G41" s="10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5.75" customHeight="1" x14ac:dyDescent="0.15">
      <c r="A42" s="7"/>
      <c r="B42" s="35"/>
      <c r="C42" s="35"/>
      <c r="D42" s="35"/>
      <c r="E42" s="7"/>
      <c r="F42" s="10"/>
      <c r="G42" s="10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5.75" customHeight="1" x14ac:dyDescent="0.15">
      <c r="A43" s="7"/>
      <c r="B43" s="35"/>
      <c r="C43" s="35"/>
      <c r="D43" s="35"/>
      <c r="E43" s="38"/>
      <c r="F43" s="10"/>
      <c r="G43" s="10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5.75" customHeight="1" x14ac:dyDescent="0.15">
      <c r="A44" s="7"/>
      <c r="B44" s="35"/>
      <c r="C44" s="35"/>
      <c r="D44" s="35"/>
      <c r="E44" s="38"/>
      <c r="F44" s="10"/>
      <c r="G44" s="10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5.75" customHeight="1" x14ac:dyDescent="0.15">
      <c r="A45" s="7"/>
      <c r="B45" s="35"/>
      <c r="C45" s="35"/>
      <c r="D45" s="35"/>
      <c r="E45" s="38"/>
      <c r="F45" s="10"/>
      <c r="G45" s="10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5.75" customHeight="1" x14ac:dyDescent="0.15">
      <c r="A46" s="3"/>
      <c r="B46" s="3"/>
      <c r="C46" s="7"/>
      <c r="D46" s="9"/>
      <c r="E46" s="9"/>
      <c r="F46" s="10"/>
      <c r="G46" s="10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5.75" customHeight="1" x14ac:dyDescent="0.15">
      <c r="A47" s="7"/>
      <c r="B47" s="35"/>
      <c r="C47" s="35"/>
      <c r="D47" s="35"/>
      <c r="E47" s="7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5.75" customHeight="1" x14ac:dyDescent="0.15">
      <c r="A48" s="7"/>
      <c r="B48" s="35"/>
      <c r="C48" s="35"/>
      <c r="D48" s="35"/>
      <c r="E48" s="7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ht="15.75" customHeight="1" x14ac:dyDescent="0.15">
      <c r="A49" s="7"/>
      <c r="B49" s="35"/>
      <c r="C49" s="35"/>
      <c r="D49" s="35"/>
      <c r="E49" s="7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ht="15.75" customHeight="1" x14ac:dyDescent="0.15">
      <c r="A50" s="7"/>
      <c r="B50" s="35"/>
      <c r="C50" s="35"/>
      <c r="D50" s="35"/>
      <c r="E50" s="7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15.75" customHeight="1" x14ac:dyDescent="0.15">
      <c r="A51" s="7"/>
      <c r="B51" s="35"/>
      <c r="C51" s="35"/>
      <c r="D51" s="35"/>
      <c r="E51" s="7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15.75" customHeight="1" x14ac:dyDescent="0.15">
      <c r="A52" s="7"/>
      <c r="B52" s="35"/>
      <c r="C52" s="35"/>
      <c r="D52" s="35"/>
      <c r="E52" s="7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ht="15.75" customHeight="1" x14ac:dyDescent="0.15">
      <c r="A53" s="7"/>
      <c r="B53" s="35"/>
      <c r="C53" s="35"/>
      <c r="D53" s="35"/>
      <c r="E53" s="7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ht="13" x14ac:dyDescent="0.15">
      <c r="A54" s="7"/>
      <c r="B54" s="35"/>
      <c r="C54" s="35"/>
      <c r="D54" s="35"/>
      <c r="E54" s="38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ht="13" x14ac:dyDescent="0.15">
      <c r="A55" s="7"/>
      <c r="B55" s="35"/>
      <c r="C55" s="35"/>
      <c r="D55" s="35"/>
      <c r="E55" s="38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ht="13" x14ac:dyDescent="0.15">
      <c r="A56" s="7"/>
      <c r="B56" s="35"/>
      <c r="C56" s="35"/>
      <c r="D56" s="35"/>
      <c r="E56" s="38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ht="13" x14ac:dyDescent="0.15">
      <c r="A57" s="3"/>
      <c r="B57" s="3"/>
      <c r="C57" s="7"/>
      <c r="D57" s="9"/>
      <c r="E57" s="9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13" x14ac:dyDescent="0.15">
      <c r="A58" s="7"/>
      <c r="B58" s="35"/>
      <c r="C58" s="35"/>
      <c r="D58" s="35"/>
      <c r="E58" s="7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13" x14ac:dyDescent="0.15">
      <c r="A59" s="7"/>
      <c r="B59" s="35"/>
      <c r="C59" s="35"/>
      <c r="D59" s="35"/>
      <c r="E59" s="7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3" x14ac:dyDescent="0.15">
      <c r="A60" s="7"/>
      <c r="B60" s="35"/>
      <c r="C60" s="35"/>
      <c r="D60" s="35"/>
      <c r="E60" s="7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13" x14ac:dyDescent="0.15">
      <c r="A61" s="7"/>
      <c r="B61" s="35"/>
      <c r="C61" s="35"/>
      <c r="D61" s="35"/>
      <c r="E61" s="7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13" x14ac:dyDescent="0.15">
      <c r="A62" s="7"/>
      <c r="B62" s="35"/>
      <c r="C62" s="35"/>
      <c r="D62" s="35"/>
      <c r="E62" s="7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13" x14ac:dyDescent="0.15">
      <c r="A63" s="7"/>
      <c r="B63" s="35"/>
      <c r="C63" s="35"/>
      <c r="D63" s="35"/>
      <c r="E63" s="7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13" x14ac:dyDescent="0.15">
      <c r="A64" s="7"/>
      <c r="B64" s="35"/>
      <c r="C64" s="35"/>
      <c r="D64" s="35"/>
      <c r="E64" s="7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ht="13" x14ac:dyDescent="0.15">
      <c r="A65" s="7"/>
      <c r="B65" s="35"/>
      <c r="C65" s="35"/>
      <c r="D65" s="35"/>
      <c r="E65" s="38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ht="13" x14ac:dyDescent="0.15">
      <c r="A66" s="7"/>
      <c r="B66" s="35"/>
      <c r="C66" s="35"/>
      <c r="D66" s="35"/>
      <c r="E66" s="38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ht="13" x14ac:dyDescent="0.15">
      <c r="A67" s="7"/>
      <c r="B67" s="35"/>
      <c r="C67" s="35"/>
      <c r="D67" s="35"/>
      <c r="E67" s="38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ht="13" x14ac:dyDescent="0.15">
      <c r="A68" s="3"/>
      <c r="B68" s="3"/>
      <c r="C68" s="7"/>
      <c r="D68" s="9"/>
      <c r="E68" s="9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ht="13" x14ac:dyDescent="0.15">
      <c r="A69" s="7"/>
      <c r="B69" s="20"/>
      <c r="C69" s="20"/>
      <c r="D69" s="20"/>
      <c r="E69" s="7"/>
      <c r="F69" s="10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ht="13" x14ac:dyDescent="0.15">
      <c r="A70" s="7"/>
      <c r="B70" s="35"/>
      <c r="C70" s="35"/>
      <c r="D70" s="35"/>
      <c r="E70" s="7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ht="13" x14ac:dyDescent="0.15">
      <c r="A71" s="7"/>
      <c r="B71" s="35"/>
      <c r="C71" s="35"/>
      <c r="D71" s="35"/>
      <c r="E71" s="7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ht="13" x14ac:dyDescent="0.15">
      <c r="A72" s="7"/>
      <c r="B72" s="35"/>
      <c r="C72" s="35"/>
      <c r="D72" s="35"/>
      <c r="E72" s="7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ht="13" x14ac:dyDescent="0.15">
      <c r="A73" s="7"/>
      <c r="B73" s="35"/>
      <c r="C73" s="35"/>
      <c r="D73" s="35"/>
      <c r="E73" s="7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ht="13" x14ac:dyDescent="0.15">
      <c r="A74" s="7"/>
      <c r="B74" s="35"/>
      <c r="C74" s="35"/>
      <c r="D74" s="35"/>
      <c r="E74" s="7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ht="13" x14ac:dyDescent="0.15">
      <c r="A75" s="7"/>
      <c r="B75" s="35"/>
      <c r="C75" s="35"/>
      <c r="D75" s="35"/>
      <c r="E75" s="7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ht="13" x14ac:dyDescent="0.15">
      <c r="A76" s="7"/>
      <c r="B76" s="35"/>
      <c r="C76" s="35"/>
      <c r="D76" s="35"/>
      <c r="E76" s="38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ht="13" x14ac:dyDescent="0.15">
      <c r="A77" s="7"/>
      <c r="B77" s="35"/>
      <c r="C77" s="35"/>
      <c r="D77" s="35"/>
      <c r="E77" s="38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ht="13" x14ac:dyDescent="0.15">
      <c r="A78" s="7"/>
      <c r="B78" s="35"/>
      <c r="C78" s="35"/>
      <c r="D78" s="35"/>
      <c r="E78" s="38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ht="13" x14ac:dyDescent="0.15">
      <c r="A79" s="3"/>
      <c r="B79" s="3"/>
      <c r="C79" s="7"/>
      <c r="D79" s="9"/>
      <c r="E79" s="9"/>
      <c r="F79" s="10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ht="13" x14ac:dyDescent="0.15">
      <c r="A80" s="7"/>
      <c r="B80" s="35"/>
      <c r="C80" s="35"/>
      <c r="D80" s="35"/>
      <c r="E80" s="7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13" x14ac:dyDescent="0.15">
      <c r="A81" s="7"/>
      <c r="B81" s="35"/>
      <c r="C81" s="35"/>
      <c r="D81" s="35"/>
      <c r="E81" s="7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ht="13" x14ac:dyDescent="0.15">
      <c r="A82" s="7"/>
      <c r="B82" s="35"/>
      <c r="C82" s="35"/>
      <c r="D82" s="35"/>
      <c r="E82" s="7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ht="13" x14ac:dyDescent="0.15">
      <c r="A83" s="7"/>
      <c r="B83" s="35"/>
      <c r="C83" s="35"/>
      <c r="D83" s="35"/>
      <c r="E83" s="7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ht="13" x14ac:dyDescent="0.15">
      <c r="A84" s="7"/>
      <c r="B84" s="35"/>
      <c r="C84" s="35"/>
      <c r="D84" s="35"/>
      <c r="E84" s="7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ht="13" x14ac:dyDescent="0.15">
      <c r="A85" s="7"/>
      <c r="B85" s="35"/>
      <c r="C85" s="35"/>
      <c r="D85" s="35"/>
      <c r="E85" s="7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ht="13" x14ac:dyDescent="0.15">
      <c r="A86" s="7"/>
      <c r="B86" s="35"/>
      <c r="C86" s="35"/>
      <c r="D86" s="35"/>
      <c r="E86" s="7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ht="13" x14ac:dyDescent="0.15">
      <c r="A87" s="7"/>
      <c r="B87" s="35"/>
      <c r="C87" s="35"/>
      <c r="D87" s="35"/>
      <c r="E87" s="38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ht="13" x14ac:dyDescent="0.15">
      <c r="A88" s="7"/>
      <c r="B88" s="35"/>
      <c r="C88" s="35"/>
      <c r="D88" s="35"/>
      <c r="E88" s="38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ht="13" x14ac:dyDescent="0.15">
      <c r="A89" s="7"/>
      <c r="B89" s="35"/>
      <c r="C89" s="35"/>
      <c r="D89" s="35"/>
      <c r="E89" s="38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ht="13" x14ac:dyDescent="0.15">
      <c r="A90" s="3"/>
      <c r="B90" s="3"/>
      <c r="C90" s="7"/>
      <c r="D90" s="9"/>
      <c r="E90" s="9"/>
      <c r="F90" s="10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ht="13" x14ac:dyDescent="0.15">
      <c r="A91" s="7"/>
      <c r="B91" s="35"/>
      <c r="C91" s="35"/>
      <c r="D91" s="35"/>
      <c r="E91" s="7"/>
      <c r="F91" s="10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ht="13" x14ac:dyDescent="0.15">
      <c r="A92" s="7"/>
      <c r="B92" s="35"/>
      <c r="C92" s="35"/>
      <c r="D92" s="35"/>
      <c r="E92" s="7"/>
      <c r="F92" s="10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ht="13" x14ac:dyDescent="0.15">
      <c r="A93" s="7"/>
      <c r="B93" s="35"/>
      <c r="C93" s="35"/>
      <c r="D93" s="35"/>
      <c r="E93" s="7"/>
      <c r="F93" s="10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ht="13" x14ac:dyDescent="0.15">
      <c r="A94" s="7"/>
      <c r="B94" s="35"/>
      <c r="C94" s="35"/>
      <c r="D94" s="35"/>
      <c r="E94" s="7"/>
      <c r="F94" s="10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ht="13" x14ac:dyDescent="0.15">
      <c r="A95" s="7"/>
      <c r="B95" s="35"/>
      <c r="C95" s="35"/>
      <c r="D95" s="35"/>
      <c r="E95" s="7"/>
      <c r="F95" s="10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ht="13" x14ac:dyDescent="0.15">
      <c r="A96" s="7"/>
      <c r="B96" s="35"/>
      <c r="C96" s="35"/>
      <c r="D96" s="35"/>
      <c r="E96" s="7"/>
      <c r="F96" s="10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ht="13" x14ac:dyDescent="0.15">
      <c r="A97" s="7"/>
      <c r="B97" s="35"/>
      <c r="C97" s="35"/>
      <c r="D97" s="35"/>
      <c r="E97" s="7"/>
      <c r="F97" s="10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ht="13" x14ac:dyDescent="0.15">
      <c r="A98" s="7"/>
      <c r="B98" s="35"/>
      <c r="C98" s="35"/>
      <c r="D98" s="35"/>
      <c r="E98" s="38"/>
      <c r="F98" s="10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ht="13" x14ac:dyDescent="0.15">
      <c r="A99" s="7"/>
      <c r="B99" s="35"/>
      <c r="C99" s="35"/>
      <c r="D99" s="35"/>
      <c r="E99" s="38"/>
      <c r="F99" s="10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 ht="13" x14ac:dyDescent="0.15">
      <c r="A100" s="7"/>
      <c r="B100" s="35"/>
      <c r="C100" s="35"/>
      <c r="D100" s="35"/>
      <c r="E100" s="38"/>
      <c r="F100" s="10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 ht="13" x14ac:dyDescent="0.15">
      <c r="A101" s="3"/>
      <c r="B101" s="3"/>
      <c r="C101" s="7"/>
      <c r="D101" s="9"/>
      <c r="E101" s="9"/>
      <c r="F101" s="10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 ht="13" x14ac:dyDescent="0.15">
      <c r="A102" s="7"/>
      <c r="B102" s="35"/>
      <c r="C102" s="35"/>
      <c r="D102" s="35"/>
      <c r="E102" s="7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 ht="13" x14ac:dyDescent="0.15">
      <c r="A103" s="7"/>
      <c r="B103" s="35"/>
      <c r="C103" s="35"/>
      <c r="D103" s="35"/>
      <c r="E103" s="7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 ht="13" x14ac:dyDescent="0.15">
      <c r="A104" s="7"/>
      <c r="B104" s="35"/>
      <c r="C104" s="35"/>
      <c r="D104" s="35"/>
      <c r="E104" s="7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 ht="13" x14ac:dyDescent="0.15">
      <c r="A105" s="7"/>
      <c r="B105" s="35"/>
      <c r="C105" s="35"/>
      <c r="D105" s="35"/>
      <c r="E105" s="7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 ht="13" x14ac:dyDescent="0.15">
      <c r="A106" s="7"/>
      <c r="B106" s="35"/>
      <c r="C106" s="35"/>
      <c r="D106" s="35"/>
      <c r="E106" s="7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 ht="13" x14ac:dyDescent="0.15">
      <c r="A107" s="7"/>
      <c r="B107" s="35"/>
      <c r="C107" s="35"/>
      <c r="D107" s="35"/>
      <c r="E107" s="7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ht="13" x14ac:dyDescent="0.15">
      <c r="A108" s="7"/>
      <c r="B108" s="35"/>
      <c r="C108" s="35"/>
      <c r="D108" s="35"/>
      <c r="E108" s="7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 ht="13" x14ac:dyDescent="0.15">
      <c r="A109" s="7"/>
      <c r="B109" s="35"/>
      <c r="C109" s="35"/>
      <c r="D109" s="35"/>
      <c r="E109" s="38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 ht="13" x14ac:dyDescent="0.15">
      <c r="A110" s="7"/>
      <c r="B110" s="35"/>
      <c r="C110" s="35"/>
      <c r="D110" s="35"/>
      <c r="E110" s="38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 ht="13" x14ac:dyDescent="0.15">
      <c r="A111" s="7"/>
      <c r="B111" s="35"/>
      <c r="C111" s="35"/>
      <c r="D111" s="35"/>
      <c r="E111" s="38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 ht="13" x14ac:dyDescent="0.15">
      <c r="A112" s="3"/>
      <c r="B112" s="3"/>
      <c r="C112" s="7"/>
      <c r="D112" s="9"/>
      <c r="E112" s="9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6" ht="13" x14ac:dyDescent="0.15">
      <c r="A113" s="7"/>
      <c r="B113" s="35"/>
      <c r="C113" s="35"/>
      <c r="D113" s="35"/>
      <c r="E113" s="7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26" ht="13" x14ac:dyDescent="0.15">
      <c r="A114" s="7"/>
      <c r="B114" s="35"/>
      <c r="C114" s="35"/>
      <c r="D114" s="35"/>
      <c r="E114" s="7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26" ht="13" x14ac:dyDescent="0.15">
      <c r="A115" s="7"/>
      <c r="B115" s="35"/>
      <c r="C115" s="35"/>
      <c r="D115" s="35"/>
      <c r="E115" s="7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1:26" ht="13" x14ac:dyDescent="0.15">
      <c r="A116" s="7"/>
      <c r="B116" s="35"/>
      <c r="C116" s="35"/>
      <c r="D116" s="35"/>
      <c r="E116" s="7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26" ht="13" x14ac:dyDescent="0.15">
      <c r="A117" s="7"/>
      <c r="B117" s="35"/>
      <c r="C117" s="35"/>
      <c r="D117" s="35"/>
      <c r="E117" s="7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26" ht="13" x14ac:dyDescent="0.15">
      <c r="A118" s="7"/>
      <c r="B118" s="35"/>
      <c r="C118" s="35"/>
      <c r="D118" s="35"/>
      <c r="E118" s="7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 ht="13" x14ac:dyDescent="0.15">
      <c r="A119" s="7"/>
      <c r="B119" s="35"/>
      <c r="C119" s="35"/>
      <c r="D119" s="35"/>
      <c r="E119" s="7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26" ht="13" x14ac:dyDescent="0.15">
      <c r="A120" s="7"/>
      <c r="B120" s="35"/>
      <c r="C120" s="35"/>
      <c r="D120" s="35"/>
      <c r="E120" s="38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26" ht="13" x14ac:dyDescent="0.15">
      <c r="A121" s="7"/>
      <c r="B121" s="35"/>
      <c r="C121" s="35"/>
      <c r="D121" s="35"/>
      <c r="E121" s="38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1:26" ht="13" x14ac:dyDescent="0.15">
      <c r="A122" s="7"/>
      <c r="B122" s="35"/>
      <c r="C122" s="35"/>
      <c r="D122" s="35"/>
      <c r="E122" s="38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26" ht="13" x14ac:dyDescent="0.15">
      <c r="A123" s="3"/>
      <c r="B123" s="3"/>
      <c r="C123" s="7"/>
      <c r="D123" s="9"/>
      <c r="E123" s="9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26" ht="13" x14ac:dyDescent="0.15">
      <c r="A124" s="7"/>
      <c r="B124" s="35"/>
      <c r="C124" s="35"/>
      <c r="D124" s="35"/>
      <c r="E124" s="7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26" ht="13" x14ac:dyDescent="0.15">
      <c r="A125" s="7"/>
      <c r="B125" s="35"/>
      <c r="C125" s="35"/>
      <c r="D125" s="35"/>
      <c r="E125" s="7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26" ht="13" x14ac:dyDescent="0.15">
      <c r="A126" s="7"/>
      <c r="B126" s="35"/>
      <c r="C126" s="35"/>
      <c r="D126" s="35"/>
      <c r="E126" s="7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spans="1:26" ht="13" x14ac:dyDescent="0.15">
      <c r="A127" s="7"/>
      <c r="B127" s="35"/>
      <c r="C127" s="35"/>
      <c r="D127" s="35"/>
      <c r="E127" s="7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spans="1:26" ht="13" x14ac:dyDescent="0.15">
      <c r="A128" s="7"/>
      <c r="B128" s="35"/>
      <c r="C128" s="35"/>
      <c r="D128" s="35"/>
      <c r="E128" s="7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1:26" ht="13" x14ac:dyDescent="0.15">
      <c r="A129" s="7"/>
      <c r="B129" s="35"/>
      <c r="C129" s="35"/>
      <c r="D129" s="35"/>
      <c r="E129" s="7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1:26" ht="13" x14ac:dyDescent="0.15">
      <c r="A130" s="7"/>
      <c r="B130" s="35"/>
      <c r="C130" s="35"/>
      <c r="D130" s="35"/>
      <c r="E130" s="7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26" ht="13" x14ac:dyDescent="0.15">
      <c r="A131" s="7"/>
      <c r="B131" s="35"/>
      <c r="C131" s="35"/>
      <c r="D131" s="35"/>
      <c r="E131" s="38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1:26" ht="13" x14ac:dyDescent="0.15">
      <c r="A132" s="7"/>
      <c r="B132" s="35"/>
      <c r="C132" s="35"/>
      <c r="D132" s="35"/>
      <c r="E132" s="38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1:26" ht="13" x14ac:dyDescent="0.15">
      <c r="A133" s="7"/>
      <c r="B133" s="35"/>
      <c r="C133" s="35"/>
      <c r="D133" s="35"/>
      <c r="E133" s="38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spans="1:26" ht="13" x14ac:dyDescent="0.15">
      <c r="A134" s="3"/>
      <c r="B134" s="3"/>
      <c r="C134" s="7"/>
      <c r="D134" s="9"/>
      <c r="E134" s="9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spans="1:26" ht="13" x14ac:dyDescent="0.15">
      <c r="A135" s="7"/>
      <c r="B135" s="35"/>
      <c r="C135" s="35"/>
      <c r="D135" s="35"/>
      <c r="E135" s="7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spans="1:26" ht="13" x14ac:dyDescent="0.15">
      <c r="A136" s="7"/>
      <c r="B136" s="35"/>
      <c r="C136" s="35"/>
      <c r="D136" s="35"/>
      <c r="E136" s="7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1:26" ht="13" x14ac:dyDescent="0.15">
      <c r="A137" s="7"/>
      <c r="B137" s="35"/>
      <c r="C137" s="35"/>
      <c r="D137" s="35"/>
      <c r="E137" s="7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26" ht="13" x14ac:dyDescent="0.15">
      <c r="A138" s="7"/>
      <c r="B138" s="35"/>
      <c r="C138" s="35"/>
      <c r="D138" s="35"/>
      <c r="E138" s="7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26" ht="13" x14ac:dyDescent="0.15">
      <c r="A139" s="7"/>
      <c r="B139" s="35"/>
      <c r="C139" s="35"/>
      <c r="D139" s="35"/>
      <c r="E139" s="7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spans="1:26" ht="13" x14ac:dyDescent="0.15">
      <c r="A140" s="7"/>
      <c r="B140" s="35"/>
      <c r="C140" s="35"/>
      <c r="D140" s="35"/>
      <c r="E140" s="7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spans="1:26" ht="13" x14ac:dyDescent="0.15">
      <c r="A141" s="7"/>
      <c r="B141" s="35"/>
      <c r="C141" s="35"/>
      <c r="D141" s="35"/>
      <c r="E141" s="7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spans="1:26" ht="13" x14ac:dyDescent="0.15">
      <c r="A142" s="7"/>
      <c r="B142" s="35"/>
      <c r="C142" s="35"/>
      <c r="D142" s="35"/>
      <c r="E142" s="38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spans="1:26" ht="13" x14ac:dyDescent="0.15">
      <c r="A143" s="7"/>
      <c r="B143" s="35"/>
      <c r="C143" s="35"/>
      <c r="D143" s="35"/>
      <c r="E143" s="38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spans="1:26" ht="13" x14ac:dyDescent="0.15">
      <c r="A144" s="7"/>
      <c r="B144" s="20"/>
      <c r="C144" s="35"/>
      <c r="D144" s="35"/>
      <c r="E144" s="38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spans="1:26" ht="13" x14ac:dyDescent="0.15">
      <c r="A145" s="3"/>
      <c r="B145" s="3"/>
      <c r="C145" s="7"/>
      <c r="D145" s="9"/>
      <c r="E145" s="9"/>
      <c r="F145" s="10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26" ht="13" x14ac:dyDescent="0.15">
      <c r="A146" s="7"/>
      <c r="B146" s="35"/>
      <c r="C146" s="35"/>
      <c r="D146" s="35"/>
      <c r="E146" s="7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 ht="13" x14ac:dyDescent="0.15">
      <c r="A147" s="7"/>
      <c r="B147" s="35"/>
      <c r="C147" s="35"/>
      <c r="D147" s="35"/>
      <c r="E147" s="7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26" ht="13" x14ac:dyDescent="0.15">
      <c r="A148" s="7"/>
      <c r="B148" s="35"/>
      <c r="C148" s="35"/>
      <c r="D148" s="35"/>
      <c r="E148" s="7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26" ht="13" x14ac:dyDescent="0.15">
      <c r="A149" s="7"/>
      <c r="B149" s="35"/>
      <c r="C149" s="35"/>
      <c r="D149" s="35"/>
      <c r="E149" s="7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26" ht="13" x14ac:dyDescent="0.15">
      <c r="A150" s="7"/>
      <c r="B150" s="35"/>
      <c r="C150" s="35"/>
      <c r="D150" s="35"/>
      <c r="E150" s="7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 ht="13" x14ac:dyDescent="0.15">
      <c r="A151" s="7"/>
      <c r="B151" s="35"/>
      <c r="C151" s="35"/>
      <c r="D151" s="35"/>
      <c r="E151" s="7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26" ht="13" x14ac:dyDescent="0.15">
      <c r="A152" s="7"/>
      <c r="B152" s="35"/>
      <c r="C152" s="35"/>
      <c r="D152" s="35"/>
      <c r="E152" s="7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 ht="13" x14ac:dyDescent="0.15">
      <c r="A153" s="7"/>
      <c r="B153" s="35"/>
      <c r="C153" s="35"/>
      <c r="D153" s="35"/>
      <c r="E153" s="38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spans="1:26" ht="13" x14ac:dyDescent="0.15">
      <c r="A154" s="7"/>
      <c r="B154" s="35"/>
      <c r="C154" s="35"/>
      <c r="D154" s="35"/>
      <c r="E154" s="38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spans="1:26" ht="13" x14ac:dyDescent="0.15">
      <c r="A155" s="7"/>
      <c r="B155" s="35"/>
      <c r="C155" s="35"/>
      <c r="D155" s="35"/>
      <c r="E155" s="38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spans="1:26" ht="13" x14ac:dyDescent="0.15">
      <c r="A156" s="3"/>
      <c r="B156" s="3"/>
      <c r="C156" s="7"/>
      <c r="D156" s="9"/>
      <c r="E156" s="9"/>
      <c r="F156" s="10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spans="1:26" ht="13" x14ac:dyDescent="0.15">
      <c r="A157" s="7"/>
      <c r="B157" s="35"/>
      <c r="C157" s="35"/>
      <c r="D157" s="35"/>
      <c r="E157" s="7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spans="1:26" ht="13" x14ac:dyDescent="0.15">
      <c r="A158" s="7"/>
      <c r="B158" s="35"/>
      <c r="C158" s="35"/>
      <c r="D158" s="35"/>
      <c r="E158" s="7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spans="1:26" ht="13" x14ac:dyDescent="0.15">
      <c r="A159" s="7"/>
      <c r="B159" s="35"/>
      <c r="C159" s="35"/>
      <c r="D159" s="35"/>
      <c r="E159" s="7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spans="1:26" ht="13" x14ac:dyDescent="0.15">
      <c r="A160" s="7"/>
      <c r="B160" s="35"/>
      <c r="C160" s="35"/>
      <c r="D160" s="35"/>
      <c r="E160" s="7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26" ht="13" x14ac:dyDescent="0.15">
      <c r="A161" s="7"/>
      <c r="B161" s="35"/>
      <c r="C161" s="35"/>
      <c r="D161" s="35"/>
      <c r="E161" s="7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spans="1:26" ht="13" x14ac:dyDescent="0.15">
      <c r="A162" s="7"/>
      <c r="B162" s="35"/>
      <c r="C162" s="35"/>
      <c r="D162" s="35"/>
      <c r="E162" s="7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spans="1:26" ht="13" x14ac:dyDescent="0.15">
      <c r="A163" s="7"/>
      <c r="B163" s="35"/>
      <c r="C163" s="35"/>
      <c r="D163" s="35"/>
      <c r="E163" s="7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spans="1:26" ht="13" x14ac:dyDescent="0.15">
      <c r="A164" s="7"/>
      <c r="B164" s="35"/>
      <c r="C164" s="35"/>
      <c r="D164" s="35"/>
      <c r="E164" s="38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spans="1:26" ht="13" x14ac:dyDescent="0.15">
      <c r="A165" s="7"/>
      <c r="B165" s="35"/>
      <c r="C165" s="35"/>
      <c r="D165" s="35"/>
      <c r="E165" s="38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spans="1:26" ht="13" x14ac:dyDescent="0.15">
      <c r="A166" s="7"/>
      <c r="B166" s="35"/>
      <c r="C166" s="35"/>
      <c r="D166" s="35"/>
      <c r="E166" s="38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spans="1:26" ht="13" x14ac:dyDescent="0.15">
      <c r="A167" s="3"/>
      <c r="B167" s="3"/>
      <c r="C167" s="7"/>
      <c r="D167" s="9"/>
      <c r="E167" s="9"/>
      <c r="F167" s="10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spans="1:26" ht="13" x14ac:dyDescent="0.15">
      <c r="A168" s="7"/>
      <c r="B168" s="35"/>
      <c r="C168" s="35"/>
      <c r="D168" s="35"/>
      <c r="E168" s="7"/>
      <c r="F168" s="10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26" ht="13" x14ac:dyDescent="0.15">
      <c r="A169" s="7"/>
      <c r="B169" s="35"/>
      <c r="C169" s="35"/>
      <c r="D169" s="35"/>
      <c r="E169" s="7"/>
      <c r="F169" s="10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spans="1:26" ht="13" x14ac:dyDescent="0.15">
      <c r="A170" s="7"/>
      <c r="B170" s="35"/>
      <c r="C170" s="35"/>
      <c r="D170" s="35"/>
      <c r="E170" s="7"/>
      <c r="F170" s="10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spans="1:26" ht="13" x14ac:dyDescent="0.15">
      <c r="A171" s="7"/>
      <c r="B171" s="35"/>
      <c r="C171" s="35"/>
      <c r="D171" s="35"/>
      <c r="E171" s="7"/>
      <c r="F171" s="10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spans="1:26" ht="13" x14ac:dyDescent="0.15">
      <c r="A172" s="7"/>
      <c r="B172" s="35"/>
      <c r="C172" s="35"/>
      <c r="D172" s="35"/>
      <c r="E172" s="7"/>
      <c r="F172" s="10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spans="1:26" ht="13" x14ac:dyDescent="0.15">
      <c r="A173" s="7"/>
      <c r="B173" s="35"/>
      <c r="C173" s="35"/>
      <c r="D173" s="35"/>
      <c r="E173" s="7"/>
      <c r="F173" s="10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 ht="13" x14ac:dyDescent="0.15">
      <c r="A174" s="7"/>
      <c r="B174" s="35"/>
      <c r="C174" s="35"/>
      <c r="D174" s="35"/>
      <c r="E174" s="7"/>
      <c r="F174" s="10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spans="1:26" ht="13" x14ac:dyDescent="0.15">
      <c r="A175" s="7"/>
      <c r="B175" s="35"/>
      <c r="C175" s="35"/>
      <c r="D175" s="35"/>
      <c r="E175" s="38"/>
      <c r="F175" s="10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 ht="13" x14ac:dyDescent="0.15">
      <c r="A176" s="7"/>
      <c r="B176" s="35"/>
      <c r="C176" s="35"/>
      <c r="D176" s="35"/>
      <c r="E176" s="38"/>
      <c r="F176" s="10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spans="1:26" ht="13" x14ac:dyDescent="0.15">
      <c r="A177" s="7"/>
      <c r="B177" s="35"/>
      <c r="C177" s="35"/>
      <c r="D177" s="35"/>
      <c r="E177" s="38"/>
      <c r="F177" s="10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spans="1:26" ht="13" x14ac:dyDescent="0.15">
      <c r="A178" s="3"/>
      <c r="B178" s="3"/>
      <c r="C178" s="7"/>
      <c r="D178" s="9"/>
      <c r="E178" s="9"/>
      <c r="F178" s="10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spans="1:26" ht="13" x14ac:dyDescent="0.15">
      <c r="A179" s="7"/>
      <c r="B179" s="35"/>
      <c r="C179" s="35"/>
      <c r="D179" s="35"/>
      <c r="E179" s="7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spans="1:26" ht="13" x14ac:dyDescent="0.15">
      <c r="A180" s="7"/>
      <c r="B180" s="35"/>
      <c r="C180" s="35"/>
      <c r="D180" s="35"/>
      <c r="E180" s="7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spans="1:26" ht="13" x14ac:dyDescent="0.15">
      <c r="A181" s="7"/>
      <c r="B181" s="35"/>
      <c r="C181" s="35"/>
      <c r="D181" s="35"/>
      <c r="E181" s="7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spans="1:26" ht="13" x14ac:dyDescent="0.15">
      <c r="A182" s="7"/>
      <c r="B182" s="35"/>
      <c r="C182" s="35"/>
      <c r="D182" s="35"/>
      <c r="E182" s="7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spans="1:26" ht="13" x14ac:dyDescent="0.15">
      <c r="A183" s="7"/>
      <c r="B183" s="35"/>
      <c r="C183" s="35"/>
      <c r="D183" s="35"/>
      <c r="E183" s="7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spans="1:26" ht="13" x14ac:dyDescent="0.15">
      <c r="A184" s="7"/>
      <c r="B184" s="35"/>
      <c r="C184" s="35"/>
      <c r="D184" s="35"/>
      <c r="E184" s="7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spans="1:26" ht="13" x14ac:dyDescent="0.15">
      <c r="A185" s="7"/>
      <c r="B185" s="35"/>
      <c r="C185" s="35"/>
      <c r="D185" s="35"/>
      <c r="E185" s="7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spans="1:26" ht="13" x14ac:dyDescent="0.15">
      <c r="A186" s="7"/>
      <c r="B186" s="35"/>
      <c r="C186" s="35"/>
      <c r="D186" s="35"/>
      <c r="E186" s="38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spans="1:26" ht="13" x14ac:dyDescent="0.15">
      <c r="A187" s="7"/>
      <c r="B187" s="35"/>
      <c r="C187" s="35"/>
      <c r="D187" s="35"/>
      <c r="E187" s="38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spans="1:26" ht="13" x14ac:dyDescent="0.15">
      <c r="A188" s="7"/>
      <c r="B188" s="35"/>
      <c r="C188" s="35"/>
      <c r="D188" s="35"/>
      <c r="E188" s="38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spans="1:26" ht="13" x14ac:dyDescent="0.15">
      <c r="A189" s="3"/>
      <c r="B189" s="3"/>
      <c r="C189" s="7"/>
      <c r="D189" s="9"/>
      <c r="E189" s="9"/>
      <c r="F189" s="10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spans="1:26" ht="13" x14ac:dyDescent="0.15">
      <c r="A190" s="7"/>
      <c r="B190" s="35"/>
      <c r="C190" s="35"/>
      <c r="D190" s="35"/>
      <c r="E190" s="7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spans="1:26" ht="13" x14ac:dyDescent="0.15">
      <c r="A191" s="7"/>
      <c r="B191" s="35"/>
      <c r="C191" s="35"/>
      <c r="D191" s="35"/>
      <c r="E191" s="7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 ht="13" x14ac:dyDescent="0.15">
      <c r="A192" s="7"/>
      <c r="B192" s="35"/>
      <c r="C192" s="35"/>
      <c r="D192" s="35"/>
      <c r="E192" s="7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spans="1:26" ht="13" x14ac:dyDescent="0.15">
      <c r="A193" s="7"/>
      <c r="B193" s="35"/>
      <c r="C193" s="35"/>
      <c r="D193" s="35"/>
      <c r="E193" s="7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spans="1:26" ht="13" x14ac:dyDescent="0.15">
      <c r="A194" s="7"/>
      <c r="B194" s="35"/>
      <c r="C194" s="35"/>
      <c r="D194" s="35"/>
      <c r="E194" s="7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spans="1:26" ht="13" x14ac:dyDescent="0.15">
      <c r="A195" s="7"/>
      <c r="B195" s="35"/>
      <c r="C195" s="35"/>
      <c r="D195" s="35"/>
      <c r="E195" s="7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spans="1:26" ht="13" x14ac:dyDescent="0.15">
      <c r="A196" s="7"/>
      <c r="B196" s="35"/>
      <c r="C196" s="35"/>
      <c r="D196" s="35"/>
      <c r="E196" s="7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spans="1:26" ht="13" x14ac:dyDescent="0.15">
      <c r="A197" s="7"/>
      <c r="B197" s="35"/>
      <c r="C197" s="35"/>
      <c r="D197" s="35"/>
      <c r="E197" s="38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spans="1:26" ht="13" x14ac:dyDescent="0.15">
      <c r="A198" s="7"/>
      <c r="B198" s="35"/>
      <c r="C198" s="35"/>
      <c r="D198" s="35"/>
      <c r="E198" s="38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spans="1:26" ht="13" x14ac:dyDescent="0.15">
      <c r="A199" s="7"/>
      <c r="B199" s="35"/>
      <c r="C199" s="35"/>
      <c r="D199" s="35"/>
      <c r="E199" s="38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spans="1:26" ht="13" x14ac:dyDescent="0.15">
      <c r="A200" s="3"/>
      <c r="B200" s="3"/>
      <c r="C200" s="7"/>
      <c r="D200" s="9"/>
      <c r="E200" s="9"/>
      <c r="F200" s="10"/>
      <c r="G200" s="10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spans="1:26" ht="13" x14ac:dyDescent="0.15">
      <c r="A201" s="7"/>
      <c r="B201" s="35"/>
      <c r="C201" s="35"/>
      <c r="D201" s="35"/>
      <c r="E201" s="7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spans="1:26" ht="13" x14ac:dyDescent="0.15">
      <c r="A202" s="7"/>
      <c r="B202" s="35"/>
      <c r="C202" s="35"/>
      <c r="D202" s="35"/>
      <c r="E202" s="7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spans="1:26" ht="13" x14ac:dyDescent="0.15">
      <c r="A203" s="7"/>
      <c r="B203" s="35"/>
      <c r="C203" s="35"/>
      <c r="D203" s="35"/>
      <c r="E203" s="7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spans="1:26" ht="13" x14ac:dyDescent="0.15">
      <c r="A204" s="7"/>
      <c r="B204" s="35"/>
      <c r="C204" s="35"/>
      <c r="D204" s="35"/>
      <c r="E204" s="7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spans="1:26" ht="13" x14ac:dyDescent="0.15">
      <c r="A205" s="7"/>
      <c r="B205" s="35"/>
      <c r="C205" s="35"/>
      <c r="D205" s="35"/>
      <c r="E205" s="7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spans="1:26" ht="13" x14ac:dyDescent="0.15">
      <c r="A206" s="7"/>
      <c r="B206" s="35"/>
      <c r="C206" s="35"/>
      <c r="D206" s="35"/>
      <c r="E206" s="7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spans="1:26" ht="13" x14ac:dyDescent="0.15">
      <c r="A207" s="7"/>
      <c r="B207" s="35"/>
      <c r="C207" s="35"/>
      <c r="D207" s="35"/>
      <c r="E207" s="7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spans="1:26" ht="13" x14ac:dyDescent="0.15">
      <c r="A208" s="7"/>
      <c r="B208" s="35"/>
      <c r="C208" s="35"/>
      <c r="D208" s="35"/>
      <c r="E208" s="38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spans="1:26" ht="13" x14ac:dyDescent="0.15">
      <c r="A209" s="7"/>
      <c r="B209" s="35"/>
      <c r="C209" s="35"/>
      <c r="D209" s="35"/>
      <c r="E209" s="38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spans="1:26" ht="13" x14ac:dyDescent="0.15">
      <c r="A210" s="7"/>
      <c r="B210" s="35"/>
      <c r="C210" s="35"/>
      <c r="D210" s="35"/>
      <c r="E210" s="38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spans="1:26" ht="13" x14ac:dyDescent="0.15">
      <c r="A211" s="3"/>
      <c r="B211" s="3"/>
      <c r="C211" s="7"/>
      <c r="D211" s="9"/>
      <c r="E211" s="9"/>
      <c r="F211" s="10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spans="1:26" ht="13" x14ac:dyDescent="0.15">
      <c r="A212" s="7"/>
      <c r="B212" s="35"/>
      <c r="C212" s="35"/>
      <c r="D212" s="35"/>
      <c r="E212" s="7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spans="1:26" ht="13" x14ac:dyDescent="0.15">
      <c r="A213" s="7"/>
      <c r="B213" s="35"/>
      <c r="C213" s="35"/>
      <c r="D213" s="35"/>
      <c r="E213" s="7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spans="1:26" ht="13" x14ac:dyDescent="0.15">
      <c r="A214" s="7"/>
      <c r="B214" s="35"/>
      <c r="C214" s="35"/>
      <c r="D214" s="35"/>
      <c r="E214" s="7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spans="1:26" ht="13" x14ac:dyDescent="0.15">
      <c r="A215" s="7"/>
      <c r="B215" s="35"/>
      <c r="C215" s="35"/>
      <c r="D215" s="35"/>
      <c r="E215" s="7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spans="1:26" ht="13" x14ac:dyDescent="0.15">
      <c r="A216" s="7"/>
      <c r="B216" s="35"/>
      <c r="C216" s="35"/>
      <c r="D216" s="35"/>
      <c r="E216" s="7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spans="1:26" ht="13" x14ac:dyDescent="0.15">
      <c r="A217" s="7"/>
      <c r="B217" s="35"/>
      <c r="C217" s="35"/>
      <c r="D217" s="35"/>
      <c r="E217" s="7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spans="1:26" ht="13" x14ac:dyDescent="0.15">
      <c r="A218" s="7"/>
      <c r="B218" s="35"/>
      <c r="C218" s="35"/>
      <c r="D218" s="35"/>
      <c r="E218" s="7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spans="1:26" ht="13" x14ac:dyDescent="0.15">
      <c r="A219" s="7"/>
      <c r="B219" s="35"/>
      <c r="C219" s="35"/>
      <c r="D219" s="35"/>
      <c r="E219" s="38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spans="1:26" ht="13" x14ac:dyDescent="0.15">
      <c r="A220" s="7"/>
      <c r="B220" s="35"/>
      <c r="C220" s="35"/>
      <c r="D220" s="35"/>
      <c r="E220" s="38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spans="1:26" ht="13" x14ac:dyDescent="0.15">
      <c r="A221" s="7"/>
      <c r="B221" s="35"/>
      <c r="C221" s="35"/>
      <c r="D221" s="35"/>
      <c r="E221" s="38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spans="1:26" ht="13" x14ac:dyDescent="0.15">
      <c r="A222" s="3"/>
      <c r="B222" s="3"/>
      <c r="C222" s="7"/>
      <c r="D222" s="9"/>
      <c r="E222" s="9"/>
      <c r="F222" s="10"/>
      <c r="G222" s="10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spans="1:26" ht="13" x14ac:dyDescent="0.15">
      <c r="A223" s="7"/>
      <c r="B223" s="35"/>
      <c r="C223" s="35"/>
      <c r="D223" s="35"/>
      <c r="E223" s="7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spans="1:26" ht="13" x14ac:dyDescent="0.15">
      <c r="A224" s="7"/>
      <c r="B224" s="35"/>
      <c r="C224" s="35"/>
      <c r="D224" s="35"/>
      <c r="E224" s="7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spans="1:26" ht="13" x14ac:dyDescent="0.15">
      <c r="A225" s="7"/>
      <c r="B225" s="35"/>
      <c r="C225" s="35"/>
      <c r="D225" s="35"/>
      <c r="E225" s="7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spans="1:26" ht="13" x14ac:dyDescent="0.15">
      <c r="A226" s="7"/>
      <c r="B226" s="35"/>
      <c r="C226" s="35"/>
      <c r="D226" s="35"/>
      <c r="E226" s="7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spans="1:26" ht="13" x14ac:dyDescent="0.15">
      <c r="A227" s="7"/>
      <c r="B227" s="35"/>
      <c r="C227" s="35"/>
      <c r="D227" s="35"/>
      <c r="E227" s="7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spans="1:26" ht="13" x14ac:dyDescent="0.15">
      <c r="A228" s="7"/>
      <c r="B228" s="35"/>
      <c r="C228" s="35"/>
      <c r="D228" s="35"/>
      <c r="E228" s="7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spans="1:26" ht="13" x14ac:dyDescent="0.15">
      <c r="A229" s="7"/>
      <c r="B229" s="35"/>
      <c r="C229" s="35"/>
      <c r="D229" s="35"/>
      <c r="E229" s="7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spans="1:26" ht="13" x14ac:dyDescent="0.15">
      <c r="A230" s="7"/>
      <c r="B230" s="35"/>
      <c r="C230" s="35"/>
      <c r="D230" s="35"/>
      <c r="E230" s="38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spans="1:26" ht="13" x14ac:dyDescent="0.15">
      <c r="A231" s="7"/>
      <c r="B231" s="35"/>
      <c r="C231" s="35"/>
      <c r="D231" s="35"/>
      <c r="E231" s="38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spans="1:26" ht="13" x14ac:dyDescent="0.15">
      <c r="A232" s="7"/>
      <c r="B232" s="35"/>
      <c r="C232" s="35"/>
      <c r="D232" s="35"/>
      <c r="E232" s="38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spans="1:26" ht="13" x14ac:dyDescent="0.15">
      <c r="A233" s="2"/>
      <c r="B233" s="3"/>
      <c r="C233" s="7"/>
      <c r="D233" s="9"/>
      <c r="E233" s="9"/>
      <c r="F233" s="10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spans="1:26" ht="13" x14ac:dyDescent="0.15">
      <c r="A234" s="7"/>
      <c r="B234" s="35"/>
      <c r="C234" s="35"/>
      <c r="D234" s="35"/>
      <c r="E234" s="7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spans="1:26" ht="13" x14ac:dyDescent="0.15">
      <c r="A235" s="7"/>
      <c r="B235" s="35"/>
      <c r="C235" s="35"/>
      <c r="D235" s="35"/>
      <c r="E235" s="7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spans="1:26" ht="13" x14ac:dyDescent="0.15">
      <c r="A236" s="7"/>
      <c r="B236" s="35"/>
      <c r="C236" s="35"/>
      <c r="D236" s="35"/>
      <c r="E236" s="7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spans="1:26" ht="13" x14ac:dyDescent="0.15">
      <c r="A237" s="7"/>
      <c r="B237" s="35"/>
      <c r="C237" s="35"/>
      <c r="D237" s="35"/>
      <c r="E237" s="7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spans="1:26" ht="13" x14ac:dyDescent="0.15">
      <c r="A238" s="7"/>
      <c r="B238" s="35"/>
      <c r="C238" s="35"/>
      <c r="D238" s="35"/>
      <c r="E238" s="7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spans="1:26" ht="13" x14ac:dyDescent="0.15">
      <c r="A239" s="7"/>
      <c r="B239" s="35"/>
      <c r="C239" s="35"/>
      <c r="D239" s="35"/>
      <c r="E239" s="7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spans="1:26" ht="13" x14ac:dyDescent="0.15">
      <c r="A240" s="7"/>
      <c r="B240" s="35"/>
      <c r="C240" s="35"/>
      <c r="D240" s="35"/>
      <c r="E240" s="7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spans="1:26" ht="13" x14ac:dyDescent="0.15">
      <c r="A241" s="7"/>
      <c r="B241" s="35"/>
      <c r="C241" s="35"/>
      <c r="D241" s="35"/>
      <c r="E241" s="38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spans="1:26" ht="13" x14ac:dyDescent="0.15">
      <c r="A242" s="7"/>
      <c r="B242" s="35"/>
      <c r="C242" s="35"/>
      <c r="D242" s="35"/>
      <c r="E242" s="38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spans="1:26" ht="13" x14ac:dyDescent="0.15">
      <c r="A243" s="7"/>
      <c r="B243" s="20"/>
      <c r="C243" s="35"/>
      <c r="D243" s="35"/>
      <c r="E243" s="38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spans="1:26" ht="13" x14ac:dyDescent="0.15">
      <c r="A244" s="3"/>
      <c r="B244" s="3"/>
      <c r="C244" s="7"/>
      <c r="D244" s="9"/>
      <c r="E244" s="9"/>
      <c r="F244" s="10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 spans="1:26" ht="13" x14ac:dyDescent="0.15">
      <c r="A245" s="7"/>
      <c r="B245" s="35"/>
      <c r="C245" s="35"/>
      <c r="D245" s="35"/>
      <c r="E245" s="7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 spans="1:26" ht="13" x14ac:dyDescent="0.15">
      <c r="A246" s="7"/>
      <c r="B246" s="35"/>
      <c r="C246" s="35"/>
      <c r="D246" s="35"/>
      <c r="E246" s="7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 spans="1:26" ht="13" x14ac:dyDescent="0.15">
      <c r="A247" s="7"/>
      <c r="B247" s="35"/>
      <c r="C247" s="35"/>
      <c r="D247" s="35"/>
      <c r="E247" s="7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 spans="1:26" ht="13" x14ac:dyDescent="0.15">
      <c r="A248" s="7"/>
      <c r="B248" s="35"/>
      <c r="C248" s="35"/>
      <c r="D248" s="35"/>
      <c r="E248" s="7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 spans="1:26" ht="13" x14ac:dyDescent="0.15">
      <c r="A249" s="7"/>
      <c r="B249" s="35"/>
      <c r="C249" s="35"/>
      <c r="D249" s="35"/>
      <c r="E249" s="7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 spans="1:26" ht="13" x14ac:dyDescent="0.15">
      <c r="A250" s="7"/>
      <c r="B250" s="35"/>
      <c r="C250" s="35"/>
      <c r="D250" s="35"/>
      <c r="E250" s="7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 spans="1:26" ht="13" x14ac:dyDescent="0.15">
      <c r="A251" s="7"/>
      <c r="B251" s="35"/>
      <c r="C251" s="35"/>
      <c r="D251" s="35"/>
      <c r="E251" s="7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spans="1:26" ht="13" x14ac:dyDescent="0.15">
      <c r="A252" s="7"/>
      <c r="B252" s="35"/>
      <c r="C252" s="35"/>
      <c r="D252" s="35"/>
      <c r="E252" s="38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 spans="1:26" ht="13" x14ac:dyDescent="0.15">
      <c r="A253" s="7"/>
      <c r="B253" s="35"/>
      <c r="C253" s="35"/>
      <c r="D253" s="35"/>
      <c r="E253" s="38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 spans="1:26" ht="13" x14ac:dyDescent="0.15">
      <c r="A254" s="7"/>
      <c r="B254" s="20"/>
      <c r="C254" s="35"/>
      <c r="D254" s="35"/>
      <c r="E254" s="38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 spans="1:26" ht="13" x14ac:dyDescent="0.15">
      <c r="A255" s="3"/>
      <c r="B255" s="3"/>
      <c r="C255" s="7"/>
      <c r="D255" s="9"/>
      <c r="E255" s="9"/>
      <c r="F255" s="10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 spans="1:26" ht="13" x14ac:dyDescent="0.15">
      <c r="A256" s="7"/>
      <c r="B256" s="35"/>
      <c r="C256" s="35"/>
      <c r="D256" s="35"/>
      <c r="E256" s="7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 spans="1:26" ht="13" x14ac:dyDescent="0.15">
      <c r="A257" s="7"/>
      <c r="B257" s="35"/>
      <c r="C257" s="35"/>
      <c r="D257" s="35"/>
      <c r="E257" s="7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 spans="1:26" ht="13" x14ac:dyDescent="0.15">
      <c r="A258" s="7"/>
      <c r="B258" s="35"/>
      <c r="C258" s="35"/>
      <c r="D258" s="35"/>
      <c r="E258" s="7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 spans="1:26" ht="13" x14ac:dyDescent="0.15">
      <c r="A259" s="7"/>
      <c r="B259" s="35"/>
      <c r="C259" s="35"/>
      <c r="D259" s="35"/>
      <c r="E259" s="7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 spans="1:26" ht="13" x14ac:dyDescent="0.15">
      <c r="A260" s="7"/>
      <c r="B260" s="35"/>
      <c r="C260" s="35"/>
      <c r="D260" s="35"/>
      <c r="E260" s="7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 spans="1:26" ht="13" x14ac:dyDescent="0.15">
      <c r="A261" s="7"/>
      <c r="B261" s="35"/>
      <c r="C261" s="35"/>
      <c r="D261" s="35"/>
      <c r="E261" s="7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spans="1:26" ht="13" x14ac:dyDescent="0.15">
      <c r="A262" s="7"/>
      <c r="B262" s="35"/>
      <c r="C262" s="35"/>
      <c r="D262" s="35"/>
      <c r="E262" s="7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 spans="1:26" ht="13" x14ac:dyDescent="0.15">
      <c r="A263" s="7"/>
      <c r="B263" s="35"/>
      <c r="C263" s="35"/>
      <c r="D263" s="35"/>
      <c r="E263" s="38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 spans="1:26" ht="13" x14ac:dyDescent="0.15">
      <c r="A264" s="7"/>
      <c r="B264" s="35"/>
      <c r="C264" s="35"/>
      <c r="D264" s="35"/>
      <c r="E264" s="38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 spans="1:26" ht="13" x14ac:dyDescent="0.15">
      <c r="A265" s="7"/>
      <c r="B265" s="20"/>
      <c r="C265" s="35"/>
      <c r="D265" s="35"/>
      <c r="E265" s="38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 spans="1:26" ht="13" x14ac:dyDescent="0.15">
      <c r="A266" s="3"/>
      <c r="B266" s="3"/>
      <c r="C266" s="7"/>
      <c r="D266" s="9"/>
      <c r="E266" s="9"/>
      <c r="F266" s="10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 spans="1:26" ht="13" x14ac:dyDescent="0.15">
      <c r="A267" s="7"/>
      <c r="B267" s="35"/>
      <c r="C267" s="35"/>
      <c r="D267" s="35"/>
      <c r="E267" s="7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 spans="1:26" ht="13" x14ac:dyDescent="0.15">
      <c r="A268" s="7"/>
      <c r="B268" s="35"/>
      <c r="C268" s="35"/>
      <c r="D268" s="35"/>
      <c r="E268" s="7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 spans="1:26" ht="13" x14ac:dyDescent="0.15">
      <c r="A269" s="7"/>
      <c r="B269" s="35"/>
      <c r="C269" s="35"/>
      <c r="D269" s="35"/>
      <c r="E269" s="7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 spans="1:26" ht="13" x14ac:dyDescent="0.15">
      <c r="A270" s="7"/>
      <c r="B270" s="35"/>
      <c r="C270" s="35"/>
      <c r="D270" s="35"/>
      <c r="E270" s="7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 spans="1:26" ht="13" x14ac:dyDescent="0.15">
      <c r="A271" s="7"/>
      <c r="B271" s="35"/>
      <c r="C271" s="35"/>
      <c r="D271" s="35"/>
      <c r="E271" s="7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 spans="1:26" ht="13" x14ac:dyDescent="0.15">
      <c r="A272" s="7"/>
      <c r="B272" s="35"/>
      <c r="C272" s="35"/>
      <c r="D272" s="35"/>
      <c r="E272" s="7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 spans="1:26" ht="13" x14ac:dyDescent="0.15">
      <c r="A273" s="7"/>
      <c r="B273" s="35"/>
      <c r="C273" s="35"/>
      <c r="D273" s="35"/>
      <c r="E273" s="7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 spans="1:26" ht="13" x14ac:dyDescent="0.15">
      <c r="A274" s="7"/>
      <c r="B274" s="35"/>
      <c r="C274" s="35"/>
      <c r="D274" s="35"/>
      <c r="E274" s="38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 spans="1:26" ht="13" x14ac:dyDescent="0.15">
      <c r="A275" s="7"/>
      <c r="B275" s="35"/>
      <c r="C275" s="35"/>
      <c r="D275" s="35"/>
      <c r="E275" s="38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spans="1:26" ht="13" x14ac:dyDescent="0.15">
      <c r="A276" s="7"/>
      <c r="B276" s="20"/>
      <c r="C276" s="35"/>
      <c r="D276" s="35"/>
      <c r="E276" s="38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 spans="1:26" ht="13" x14ac:dyDescent="0.15"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 spans="1:26" ht="13" x14ac:dyDescent="0.15"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 spans="1:26" ht="13" x14ac:dyDescent="0.15"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 spans="1:26" ht="13" x14ac:dyDescent="0.15"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 spans="1:26" ht="13" x14ac:dyDescent="0.15"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spans="1:26" ht="13" x14ac:dyDescent="0.15"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spans="1:26" ht="13" x14ac:dyDescent="0.15"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spans="1:26" ht="13" x14ac:dyDescent="0.15"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 spans="1:26" ht="13" x14ac:dyDescent="0.15"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 spans="1:26" ht="13" x14ac:dyDescent="0.15"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 spans="1:26" ht="13" x14ac:dyDescent="0.15"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 spans="1:26" ht="13" x14ac:dyDescent="0.15"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 spans="1:26" ht="13" x14ac:dyDescent="0.15"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 spans="1:26" ht="13" x14ac:dyDescent="0.15"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 spans="1:26" ht="13" x14ac:dyDescent="0.15"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spans="1:26" ht="13" x14ac:dyDescent="0.15"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 spans="1:26" ht="13" x14ac:dyDescent="0.15"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 spans="1:26" ht="13" x14ac:dyDescent="0.15"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 spans="1:26" ht="13" x14ac:dyDescent="0.15"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 spans="1:26" ht="13" x14ac:dyDescent="0.15"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 spans="1:26" ht="13" x14ac:dyDescent="0.15"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 spans="1:26" ht="13" x14ac:dyDescent="0.15"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 spans="1:26" ht="13" x14ac:dyDescent="0.15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 spans="1:26" ht="13" x14ac:dyDescent="0.15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 spans="1:26" ht="13" x14ac:dyDescent="0.15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 spans="1:26" ht="13" x14ac:dyDescent="0.15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 spans="1:26" ht="13" x14ac:dyDescent="0.15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 spans="1:26" ht="13" x14ac:dyDescent="0.15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 spans="1:26" ht="13" x14ac:dyDescent="0.15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spans="1:26" ht="13" x14ac:dyDescent="0.15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spans="1:26" ht="13" x14ac:dyDescent="0.15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 spans="1:26" ht="13" x14ac:dyDescent="0.15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 spans="1:26" ht="13" x14ac:dyDescent="0.15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 spans="1:26" ht="13" x14ac:dyDescent="0.15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 spans="1:26" ht="13" x14ac:dyDescent="0.15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 spans="1:26" ht="13" x14ac:dyDescent="0.15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 spans="1:26" ht="13" x14ac:dyDescent="0.15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 spans="1:26" ht="13" x14ac:dyDescent="0.15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 spans="1:26" ht="13" x14ac:dyDescent="0.15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 spans="1:26" ht="13" x14ac:dyDescent="0.15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 spans="1:26" ht="13" x14ac:dyDescent="0.15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 spans="1:26" ht="13" x14ac:dyDescent="0.15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 spans="1:26" ht="13" x14ac:dyDescent="0.15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 spans="1:26" ht="13" x14ac:dyDescent="0.15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 spans="1:26" ht="13" x14ac:dyDescent="0.15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 spans="1:26" ht="13" x14ac:dyDescent="0.15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 spans="1:26" ht="13" x14ac:dyDescent="0.15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 spans="1:26" ht="13" x14ac:dyDescent="0.15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 spans="1:26" ht="13" x14ac:dyDescent="0.15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 spans="1:26" ht="13" x14ac:dyDescent="0.15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 spans="1:26" ht="13" x14ac:dyDescent="0.15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 spans="1:26" ht="13" x14ac:dyDescent="0.15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 spans="1:26" ht="13" x14ac:dyDescent="0.15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 spans="1:26" ht="13" x14ac:dyDescent="0.15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 spans="1:26" ht="13" x14ac:dyDescent="0.15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 spans="1:26" ht="13" x14ac:dyDescent="0.15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 spans="1:26" ht="13" x14ac:dyDescent="0.15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 spans="1:26" ht="13" x14ac:dyDescent="0.15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 spans="1:26" ht="13" x14ac:dyDescent="0.15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 spans="1:26" ht="13" x14ac:dyDescent="0.15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 spans="1:26" ht="13" x14ac:dyDescent="0.15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 spans="1:26" ht="13" x14ac:dyDescent="0.15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 spans="1:26" ht="13" x14ac:dyDescent="0.15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 spans="1:26" ht="13" x14ac:dyDescent="0.15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 spans="1:26" ht="13" x14ac:dyDescent="0.15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 spans="1:26" ht="13" x14ac:dyDescent="0.15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 spans="1:26" ht="13" x14ac:dyDescent="0.15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 spans="1:26" ht="13" x14ac:dyDescent="0.15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 spans="1:26" ht="13" x14ac:dyDescent="0.15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 spans="1:26" ht="13" x14ac:dyDescent="0.15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 spans="1:26" ht="13" x14ac:dyDescent="0.15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 spans="1:26" ht="13" x14ac:dyDescent="0.15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 spans="1:26" ht="13" x14ac:dyDescent="0.15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 spans="1:26" ht="13" x14ac:dyDescent="0.15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 spans="1:26" ht="13" x14ac:dyDescent="0.15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 spans="1:26" ht="13" x14ac:dyDescent="0.15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 spans="1:26" ht="13" x14ac:dyDescent="0.15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 spans="1:26" ht="13" x14ac:dyDescent="0.15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 spans="1:26" ht="13" x14ac:dyDescent="0.15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 spans="1:26" ht="13" x14ac:dyDescent="0.15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 spans="1:26" ht="13" x14ac:dyDescent="0.15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 spans="1:26" ht="13" x14ac:dyDescent="0.15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 spans="1:26" ht="13" x14ac:dyDescent="0.15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 spans="1:26" ht="13" x14ac:dyDescent="0.15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 spans="1:26" ht="13" x14ac:dyDescent="0.15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 spans="1:26" ht="13" x14ac:dyDescent="0.15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 spans="1:26" ht="13" x14ac:dyDescent="0.15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 spans="1:26" ht="13" x14ac:dyDescent="0.15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 spans="1:26" ht="13" x14ac:dyDescent="0.15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 spans="1:26" ht="13" x14ac:dyDescent="0.15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 spans="1:26" ht="13" x14ac:dyDescent="0.15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 spans="1:26" ht="13" x14ac:dyDescent="0.15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 spans="1:26" ht="13" x14ac:dyDescent="0.15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 spans="1:26" ht="13" x14ac:dyDescent="0.15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 spans="1:26" ht="13" x14ac:dyDescent="0.15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 spans="1:26" ht="13" x14ac:dyDescent="0.15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 spans="1:26" ht="13" x14ac:dyDescent="0.15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 spans="1:26" ht="13" x14ac:dyDescent="0.15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 spans="1:26" ht="13" x14ac:dyDescent="0.15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 spans="1:26" ht="13" x14ac:dyDescent="0.15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 spans="1:26" ht="13" x14ac:dyDescent="0.15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 spans="1:26" ht="13" x14ac:dyDescent="0.15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 spans="1:26" ht="13" x14ac:dyDescent="0.15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 spans="1:26" ht="13" x14ac:dyDescent="0.15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 spans="1:26" ht="13" x14ac:dyDescent="0.15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 spans="1:26" ht="13" x14ac:dyDescent="0.15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 spans="1:26" ht="13" x14ac:dyDescent="0.15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 spans="1:26" ht="13" x14ac:dyDescent="0.15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 spans="1:26" ht="13" x14ac:dyDescent="0.15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 spans="1:26" ht="13" x14ac:dyDescent="0.15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 spans="1:26" ht="13" x14ac:dyDescent="0.15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 spans="1:26" ht="13" x14ac:dyDescent="0.15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 spans="1:26" ht="13" x14ac:dyDescent="0.15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 spans="1:26" ht="13" x14ac:dyDescent="0.15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 spans="1:26" ht="13" x14ac:dyDescent="0.15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 spans="1:26" ht="13" x14ac:dyDescent="0.15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 spans="1:26" ht="13" x14ac:dyDescent="0.15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 spans="1:26" ht="13" x14ac:dyDescent="0.15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 spans="1:26" ht="13" x14ac:dyDescent="0.15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 spans="1:26" ht="13" x14ac:dyDescent="0.15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 spans="1:26" ht="13" x14ac:dyDescent="0.15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 spans="1:26" ht="13" x14ac:dyDescent="0.15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 spans="1:26" ht="13" x14ac:dyDescent="0.15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 spans="1:26" ht="13" x14ac:dyDescent="0.15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 spans="1:26" ht="13" x14ac:dyDescent="0.15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 spans="1:26" ht="13" x14ac:dyDescent="0.15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 spans="1:26" ht="13" x14ac:dyDescent="0.15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 spans="1:26" ht="13" x14ac:dyDescent="0.15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 spans="1:26" ht="13" x14ac:dyDescent="0.15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 spans="1:26" ht="13" x14ac:dyDescent="0.15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 spans="1:26" ht="13" x14ac:dyDescent="0.15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 spans="1:26" ht="13" x14ac:dyDescent="0.15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 spans="1:26" ht="13" x14ac:dyDescent="0.15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 spans="1:26" ht="13" x14ac:dyDescent="0.15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 spans="1:26" ht="13" x14ac:dyDescent="0.15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 spans="1:26" ht="13" x14ac:dyDescent="0.15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 spans="1:26" ht="13" x14ac:dyDescent="0.15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 spans="1:26" ht="13" x14ac:dyDescent="0.15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 spans="1:26" ht="13" x14ac:dyDescent="0.15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 spans="1:26" ht="13" x14ac:dyDescent="0.15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 spans="1:26" ht="13" x14ac:dyDescent="0.15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 spans="1:26" ht="13" x14ac:dyDescent="0.15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 spans="1:26" ht="13" x14ac:dyDescent="0.15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 spans="1:26" ht="13" x14ac:dyDescent="0.15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 spans="1:26" ht="13" x14ac:dyDescent="0.15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 spans="1:26" ht="13" x14ac:dyDescent="0.15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 spans="1:26" ht="13" x14ac:dyDescent="0.15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 spans="1:26" ht="13" x14ac:dyDescent="0.15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 spans="1:26" ht="13" x14ac:dyDescent="0.15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 spans="1:26" ht="13" x14ac:dyDescent="0.15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 spans="1:26" ht="13" x14ac:dyDescent="0.15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 spans="1:26" ht="13" x14ac:dyDescent="0.15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 spans="1:26" ht="13" x14ac:dyDescent="0.15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 spans="1:26" ht="13" x14ac:dyDescent="0.15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 spans="1:26" ht="13" x14ac:dyDescent="0.15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 spans="1:26" ht="13" x14ac:dyDescent="0.15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 spans="1:26" ht="13" x14ac:dyDescent="0.15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 spans="1:26" ht="13" x14ac:dyDescent="0.15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 spans="1:26" ht="13" x14ac:dyDescent="0.15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 spans="1:26" ht="13" x14ac:dyDescent="0.15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 spans="1:26" ht="13" x14ac:dyDescent="0.15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 spans="1:26" ht="13" x14ac:dyDescent="0.15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 spans="1:26" ht="13" x14ac:dyDescent="0.15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 spans="1:26" ht="13" x14ac:dyDescent="0.15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 spans="1:26" ht="13" x14ac:dyDescent="0.15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 spans="1:26" ht="13" x14ac:dyDescent="0.15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 spans="1:26" ht="13" x14ac:dyDescent="0.15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 spans="1:26" ht="13" x14ac:dyDescent="0.15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 spans="1:26" ht="13" x14ac:dyDescent="0.15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 spans="1:26" ht="13" x14ac:dyDescent="0.15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 spans="1:26" ht="13" x14ac:dyDescent="0.15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 spans="1:26" ht="13" x14ac:dyDescent="0.15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 spans="1:26" ht="13" x14ac:dyDescent="0.15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 spans="1:26" ht="13" x14ac:dyDescent="0.15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 spans="1:26" ht="13" x14ac:dyDescent="0.15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 spans="1:26" ht="13" x14ac:dyDescent="0.15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 spans="1:26" ht="13" x14ac:dyDescent="0.15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 spans="1:26" ht="13" x14ac:dyDescent="0.15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 spans="1:26" ht="13" x14ac:dyDescent="0.15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 spans="1:26" ht="13" x14ac:dyDescent="0.15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 spans="1:26" ht="13" x14ac:dyDescent="0.15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 spans="1:26" ht="13" x14ac:dyDescent="0.15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 spans="1:26" ht="13" x14ac:dyDescent="0.15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 spans="1:26" ht="13" x14ac:dyDescent="0.15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 spans="1:26" ht="13" x14ac:dyDescent="0.15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 spans="1:26" ht="13" x14ac:dyDescent="0.15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 spans="1:26" ht="13" x14ac:dyDescent="0.15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 spans="1:26" ht="13" x14ac:dyDescent="0.15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 spans="1:26" ht="13" x14ac:dyDescent="0.15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 spans="1:26" ht="13" x14ac:dyDescent="0.15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 spans="1:26" ht="13" x14ac:dyDescent="0.15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 spans="1:26" ht="13" x14ac:dyDescent="0.15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 spans="1:26" ht="13" x14ac:dyDescent="0.15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 spans="1:26" ht="13" x14ac:dyDescent="0.15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 spans="1:26" ht="13" x14ac:dyDescent="0.15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 spans="1:26" ht="13" x14ac:dyDescent="0.15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 spans="1:26" ht="13" x14ac:dyDescent="0.15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 spans="1:26" ht="13" x14ac:dyDescent="0.15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 spans="1:26" ht="13" x14ac:dyDescent="0.15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 spans="1:26" ht="13" x14ac:dyDescent="0.15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 spans="1:26" ht="13" x14ac:dyDescent="0.15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 spans="1:26" ht="13" x14ac:dyDescent="0.15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 spans="1:26" ht="13" x14ac:dyDescent="0.15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 spans="1:26" ht="13" x14ac:dyDescent="0.15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 spans="1:26" ht="13" x14ac:dyDescent="0.15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 spans="1:26" ht="13" x14ac:dyDescent="0.15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 spans="1:26" ht="13" x14ac:dyDescent="0.15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 spans="1:26" ht="13" x14ac:dyDescent="0.15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 spans="1:26" ht="13" x14ac:dyDescent="0.15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 spans="1:26" ht="13" x14ac:dyDescent="0.15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 spans="1:26" ht="13" x14ac:dyDescent="0.15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 spans="1:26" ht="13" x14ac:dyDescent="0.15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 spans="1:26" ht="13" x14ac:dyDescent="0.15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 spans="1:26" ht="13" x14ac:dyDescent="0.15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 spans="1:26" ht="13" x14ac:dyDescent="0.15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 spans="1:26" ht="13" x14ac:dyDescent="0.15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 spans="1:26" ht="13" x14ac:dyDescent="0.15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 spans="1:26" ht="13" x14ac:dyDescent="0.15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 spans="1:26" ht="13" x14ac:dyDescent="0.15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 spans="1:26" ht="13" x14ac:dyDescent="0.15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 spans="1:26" ht="13" x14ac:dyDescent="0.15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 spans="1:26" ht="13" x14ac:dyDescent="0.15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 spans="1:26" ht="13" x14ac:dyDescent="0.15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 spans="1:26" ht="13" x14ac:dyDescent="0.15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 spans="1:26" ht="13" x14ac:dyDescent="0.15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 spans="1:26" ht="13" x14ac:dyDescent="0.15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 spans="1:26" ht="13" x14ac:dyDescent="0.15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 spans="1:26" ht="13" x14ac:dyDescent="0.15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spans="1:26" ht="13" x14ac:dyDescent="0.15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 spans="1:26" ht="13" x14ac:dyDescent="0.15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 spans="1:26" ht="13" x14ac:dyDescent="0.15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 spans="1:26" ht="13" x14ac:dyDescent="0.15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 spans="1:26" ht="13" x14ac:dyDescent="0.15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 spans="1:26" ht="13" x14ac:dyDescent="0.15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 spans="1:26" ht="13" x14ac:dyDescent="0.15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 spans="1:26" ht="13" x14ac:dyDescent="0.15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 spans="1:26" ht="13" x14ac:dyDescent="0.15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 spans="1:26" ht="13" x14ac:dyDescent="0.15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 spans="1:26" ht="13" x14ac:dyDescent="0.15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 spans="1:26" ht="13" x14ac:dyDescent="0.15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 spans="1:26" ht="13" x14ac:dyDescent="0.15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 spans="1:26" ht="13" x14ac:dyDescent="0.15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 spans="1:26" ht="13" x14ac:dyDescent="0.15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 spans="1:26" ht="13" x14ac:dyDescent="0.15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 spans="1:26" ht="13" x14ac:dyDescent="0.15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 spans="1:26" ht="13" x14ac:dyDescent="0.15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 spans="1:26" ht="13" x14ac:dyDescent="0.15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 spans="1:26" ht="13" x14ac:dyDescent="0.15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 spans="1:26" ht="13" x14ac:dyDescent="0.15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 spans="1:26" ht="13" x14ac:dyDescent="0.15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 spans="1:26" ht="13" x14ac:dyDescent="0.15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 spans="1:26" ht="13" x14ac:dyDescent="0.15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 spans="1:26" ht="13" x14ac:dyDescent="0.15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 spans="1:26" ht="13" x14ac:dyDescent="0.15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 spans="1:26" ht="13" x14ac:dyDescent="0.15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 spans="1:26" ht="13" x14ac:dyDescent="0.15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 spans="1:26" ht="13" x14ac:dyDescent="0.15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 spans="1:26" ht="13" x14ac:dyDescent="0.15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 spans="1:26" ht="13" x14ac:dyDescent="0.15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 spans="1:26" ht="13" x14ac:dyDescent="0.15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 spans="1:26" ht="13" x14ac:dyDescent="0.15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 spans="1:26" ht="13" x14ac:dyDescent="0.15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 spans="1:26" ht="13" x14ac:dyDescent="0.15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 spans="1:26" ht="13" x14ac:dyDescent="0.15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 spans="1:26" ht="13" x14ac:dyDescent="0.15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 spans="1:26" ht="13" x14ac:dyDescent="0.15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 spans="1:26" ht="13" x14ac:dyDescent="0.15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 spans="1:26" ht="13" x14ac:dyDescent="0.15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 spans="1:26" ht="13" x14ac:dyDescent="0.15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 spans="1:26" ht="13" x14ac:dyDescent="0.15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 spans="1:26" ht="13" x14ac:dyDescent="0.15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 spans="1:26" ht="13" x14ac:dyDescent="0.15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 spans="1:26" ht="13" x14ac:dyDescent="0.15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 spans="1:26" ht="13" x14ac:dyDescent="0.15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 spans="1:26" ht="13" x14ac:dyDescent="0.15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 spans="1:26" ht="13" x14ac:dyDescent="0.15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 spans="1:26" ht="13" x14ac:dyDescent="0.15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 spans="1:26" ht="13" x14ac:dyDescent="0.15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 spans="1:26" ht="13" x14ac:dyDescent="0.15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 spans="1:26" ht="13" x14ac:dyDescent="0.15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 spans="1:26" ht="13" x14ac:dyDescent="0.15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 spans="1:26" ht="13" x14ac:dyDescent="0.15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 spans="1:26" ht="13" x14ac:dyDescent="0.15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 spans="1:26" ht="13" x14ac:dyDescent="0.15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 spans="1:26" ht="13" x14ac:dyDescent="0.15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 spans="1:26" ht="13" x14ac:dyDescent="0.15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 spans="1:26" ht="13" x14ac:dyDescent="0.15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 spans="1:26" ht="13" x14ac:dyDescent="0.15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 spans="1:26" ht="13" x14ac:dyDescent="0.15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 spans="1:26" ht="13" x14ac:dyDescent="0.15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 spans="1:26" ht="13" x14ac:dyDescent="0.15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 spans="1:26" ht="13" x14ac:dyDescent="0.15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 spans="1:26" ht="13" x14ac:dyDescent="0.15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 spans="1:26" ht="13" x14ac:dyDescent="0.15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 spans="1:26" ht="13" x14ac:dyDescent="0.15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 spans="1:26" ht="13" x14ac:dyDescent="0.15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 spans="1:26" ht="13" x14ac:dyDescent="0.15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 spans="1:26" ht="13" x14ac:dyDescent="0.15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 spans="1:26" ht="13" x14ac:dyDescent="0.15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 spans="1:26" ht="13" x14ac:dyDescent="0.15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 spans="1:26" ht="13" x14ac:dyDescent="0.15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 spans="1:26" ht="13" x14ac:dyDescent="0.15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 spans="1:26" ht="13" x14ac:dyDescent="0.15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 spans="1:26" ht="13" x14ac:dyDescent="0.15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 spans="1:26" ht="13" x14ac:dyDescent="0.15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 spans="1:26" ht="13" x14ac:dyDescent="0.15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 spans="1:26" ht="13" x14ac:dyDescent="0.15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 spans="1:26" ht="13" x14ac:dyDescent="0.15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 spans="1:26" ht="13" x14ac:dyDescent="0.15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 spans="1:26" ht="13" x14ac:dyDescent="0.15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 spans="1:26" ht="13" x14ac:dyDescent="0.15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 spans="1:26" ht="13" x14ac:dyDescent="0.15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 spans="1:26" ht="13" x14ac:dyDescent="0.15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 spans="1:26" ht="13" x14ac:dyDescent="0.15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 spans="1:26" ht="13" x14ac:dyDescent="0.15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 spans="1:26" ht="13" x14ac:dyDescent="0.15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 spans="1:26" ht="13" x14ac:dyDescent="0.15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 spans="1:26" ht="13" x14ac:dyDescent="0.15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 spans="1:26" ht="13" x14ac:dyDescent="0.15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 spans="1:26" ht="13" x14ac:dyDescent="0.15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 spans="1:26" ht="13" x14ac:dyDescent="0.15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 spans="1:26" ht="13" x14ac:dyDescent="0.15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 spans="1:26" ht="13" x14ac:dyDescent="0.15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 spans="1:26" ht="13" x14ac:dyDescent="0.15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 spans="1:26" ht="13" x14ac:dyDescent="0.15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 spans="1:26" ht="13" x14ac:dyDescent="0.15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 spans="1:26" ht="13" x14ac:dyDescent="0.15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 spans="1:26" ht="13" x14ac:dyDescent="0.15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 spans="1:26" ht="13" x14ac:dyDescent="0.15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 spans="1:26" ht="13" x14ac:dyDescent="0.15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 spans="1:26" ht="13" x14ac:dyDescent="0.15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 spans="1:26" ht="13" x14ac:dyDescent="0.15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 spans="1:26" ht="13" x14ac:dyDescent="0.15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 spans="1:26" ht="13" x14ac:dyDescent="0.15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 spans="1:26" ht="13" x14ac:dyDescent="0.15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 spans="1:26" ht="13" x14ac:dyDescent="0.15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 spans="1:26" ht="13" x14ac:dyDescent="0.15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 spans="1:26" ht="13" x14ac:dyDescent="0.15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 spans="1:26" ht="13" x14ac:dyDescent="0.15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 spans="1:26" ht="13" x14ac:dyDescent="0.15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 spans="1:26" ht="13" x14ac:dyDescent="0.15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 spans="1:26" ht="13" x14ac:dyDescent="0.15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 spans="1:26" ht="13" x14ac:dyDescent="0.15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 spans="1:26" ht="13" x14ac:dyDescent="0.15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 spans="1:26" ht="13" x14ac:dyDescent="0.15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 spans="1:26" ht="13" x14ac:dyDescent="0.15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 spans="1:26" ht="13" x14ac:dyDescent="0.15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 spans="1:26" ht="13" x14ac:dyDescent="0.15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 spans="1:26" ht="13" x14ac:dyDescent="0.15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 spans="1:26" ht="13" x14ac:dyDescent="0.15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 spans="1:26" ht="13" x14ac:dyDescent="0.15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 spans="1:26" ht="13" x14ac:dyDescent="0.15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 spans="1:26" ht="13" x14ac:dyDescent="0.15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 spans="1:26" ht="13" x14ac:dyDescent="0.15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 spans="1:26" ht="13" x14ac:dyDescent="0.15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 spans="1:26" ht="13" x14ac:dyDescent="0.15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 spans="1:26" ht="13" x14ac:dyDescent="0.15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 spans="1:26" ht="13" x14ac:dyDescent="0.15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 spans="1:26" ht="13" x14ac:dyDescent="0.15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 spans="1:26" ht="13" x14ac:dyDescent="0.15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 spans="1:26" ht="13" x14ac:dyDescent="0.15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 spans="1:26" ht="13" x14ac:dyDescent="0.15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 spans="1:26" ht="13" x14ac:dyDescent="0.15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 spans="1:26" ht="13" x14ac:dyDescent="0.15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 spans="1:26" ht="13" x14ac:dyDescent="0.15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 spans="1:26" ht="13" x14ac:dyDescent="0.15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 spans="1:26" ht="13" x14ac:dyDescent="0.15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 spans="1:26" ht="13" x14ac:dyDescent="0.15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 spans="1:26" ht="13" x14ac:dyDescent="0.15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 spans="1:26" ht="13" x14ac:dyDescent="0.15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 spans="1:26" ht="13" x14ac:dyDescent="0.15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 spans="1:26" ht="13" x14ac:dyDescent="0.15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 spans="1:26" ht="13" x14ac:dyDescent="0.15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 spans="1:26" ht="13" x14ac:dyDescent="0.15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 spans="1:26" ht="13" x14ac:dyDescent="0.15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 spans="1:26" ht="13" x14ac:dyDescent="0.15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 spans="1:26" ht="13" x14ac:dyDescent="0.15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 spans="1:26" ht="13" x14ac:dyDescent="0.15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 spans="1:26" ht="13" x14ac:dyDescent="0.15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 spans="1:26" ht="13" x14ac:dyDescent="0.15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 spans="1:26" ht="13" x14ac:dyDescent="0.15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 spans="1:26" ht="13" x14ac:dyDescent="0.15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 spans="1:26" ht="13" x14ac:dyDescent="0.15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 spans="1:26" ht="13" x14ac:dyDescent="0.15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 spans="1:26" ht="13" x14ac:dyDescent="0.15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 spans="1:26" ht="13" x14ac:dyDescent="0.15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 spans="1:26" ht="13" x14ac:dyDescent="0.15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 spans="1:26" ht="13" x14ac:dyDescent="0.15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 spans="1:26" ht="13" x14ac:dyDescent="0.15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 spans="1:26" ht="13" x14ac:dyDescent="0.15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 spans="1:26" ht="13" x14ac:dyDescent="0.15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 spans="1:26" ht="13" x14ac:dyDescent="0.15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 spans="1:26" ht="13" x14ac:dyDescent="0.15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 spans="1:26" ht="13" x14ac:dyDescent="0.15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 spans="1:26" ht="13" x14ac:dyDescent="0.15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 spans="1:26" ht="13" x14ac:dyDescent="0.15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 spans="1:26" ht="13" x14ac:dyDescent="0.15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 spans="1:26" ht="13" x14ac:dyDescent="0.15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 spans="1:26" ht="13" x14ac:dyDescent="0.15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 spans="1:26" ht="13" x14ac:dyDescent="0.15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 spans="1:26" ht="13" x14ac:dyDescent="0.15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 spans="1:26" ht="13" x14ac:dyDescent="0.15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 spans="1:26" ht="13" x14ac:dyDescent="0.15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 spans="1:26" ht="13" x14ac:dyDescent="0.15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 spans="1:26" ht="13" x14ac:dyDescent="0.15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 spans="1:26" ht="13" x14ac:dyDescent="0.15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 spans="1:26" ht="13" x14ac:dyDescent="0.15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 spans="1:26" ht="13" x14ac:dyDescent="0.15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 spans="1:26" ht="13" x14ac:dyDescent="0.15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 spans="1:26" ht="13" x14ac:dyDescent="0.15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 spans="1:26" ht="13" x14ac:dyDescent="0.15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 spans="1:26" ht="13" x14ac:dyDescent="0.15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 spans="1:26" ht="13" x14ac:dyDescent="0.15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 spans="1:26" ht="13" x14ac:dyDescent="0.15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 spans="1:26" ht="13" x14ac:dyDescent="0.15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 spans="1:26" ht="13" x14ac:dyDescent="0.15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 spans="1:26" ht="13" x14ac:dyDescent="0.15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 spans="1:26" ht="13" x14ac:dyDescent="0.15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 spans="1:26" ht="13" x14ac:dyDescent="0.15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 spans="1:26" ht="13" x14ac:dyDescent="0.15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 spans="1:26" ht="13" x14ac:dyDescent="0.15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 spans="1:26" ht="13" x14ac:dyDescent="0.15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 spans="1:26" ht="13" x14ac:dyDescent="0.15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 spans="1:26" ht="13" x14ac:dyDescent="0.15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 spans="1:26" ht="13" x14ac:dyDescent="0.15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 spans="1:26" ht="13" x14ac:dyDescent="0.15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 spans="1:26" ht="13" x14ac:dyDescent="0.15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 spans="1:26" ht="13" x14ac:dyDescent="0.15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 spans="1:26" ht="13" x14ac:dyDescent="0.15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 spans="1:26" ht="13" x14ac:dyDescent="0.15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 spans="1:26" ht="13" x14ac:dyDescent="0.15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 spans="1:26" ht="13" x14ac:dyDescent="0.15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 spans="1:26" ht="13" x14ac:dyDescent="0.15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 spans="1:26" ht="13" x14ac:dyDescent="0.15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 spans="1:26" ht="13" x14ac:dyDescent="0.15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 spans="1:26" ht="13" x14ac:dyDescent="0.15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 spans="1:26" ht="13" x14ac:dyDescent="0.15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 spans="1:26" ht="13" x14ac:dyDescent="0.15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 spans="1:26" ht="13" x14ac:dyDescent="0.15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 spans="1:26" ht="13" x14ac:dyDescent="0.15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 spans="1:26" ht="13" x14ac:dyDescent="0.15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 spans="1:26" ht="13" x14ac:dyDescent="0.15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 spans="1:26" ht="13" x14ac:dyDescent="0.15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 spans="1:26" ht="13" x14ac:dyDescent="0.15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 spans="1:26" ht="13" x14ac:dyDescent="0.15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 spans="1:26" ht="13" x14ac:dyDescent="0.15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 spans="1:26" ht="13" x14ac:dyDescent="0.15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 spans="1:26" ht="13" x14ac:dyDescent="0.15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 spans="1:26" ht="13" x14ac:dyDescent="0.15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 spans="1:26" ht="13" x14ac:dyDescent="0.15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 spans="1:26" ht="13" x14ac:dyDescent="0.15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 spans="1:26" ht="13" x14ac:dyDescent="0.15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 spans="1:26" ht="13" x14ac:dyDescent="0.15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 spans="1:26" ht="13" x14ac:dyDescent="0.15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 spans="1:26" ht="13" x14ac:dyDescent="0.15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 spans="1:26" ht="13" x14ac:dyDescent="0.15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 spans="1:26" ht="13" x14ac:dyDescent="0.15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 spans="1:26" ht="13" x14ac:dyDescent="0.15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 spans="1:26" ht="13" x14ac:dyDescent="0.15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 spans="1:26" ht="13" x14ac:dyDescent="0.15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 spans="1:26" ht="13" x14ac:dyDescent="0.15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 spans="1:26" ht="13" x14ac:dyDescent="0.15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 spans="1:26" ht="13" x14ac:dyDescent="0.15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 spans="1:26" ht="13" x14ac:dyDescent="0.15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 spans="1:26" ht="13" x14ac:dyDescent="0.15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 spans="1:26" ht="13" x14ac:dyDescent="0.15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 spans="1:26" ht="13" x14ac:dyDescent="0.15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 spans="1:26" ht="13" x14ac:dyDescent="0.15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 spans="1:26" ht="13" x14ac:dyDescent="0.15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 spans="1:26" ht="13" x14ac:dyDescent="0.15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 spans="1:26" ht="13" x14ac:dyDescent="0.15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 spans="1:26" ht="13" x14ac:dyDescent="0.15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 spans="1:26" ht="13" x14ac:dyDescent="0.15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 spans="1:26" ht="13" x14ac:dyDescent="0.15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 spans="1:26" ht="13" x14ac:dyDescent="0.15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 spans="1:26" ht="13" x14ac:dyDescent="0.15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 spans="1:26" ht="13" x14ac:dyDescent="0.15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 spans="1:26" ht="13" x14ac:dyDescent="0.15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 spans="1:26" ht="13" x14ac:dyDescent="0.15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 spans="1:26" ht="13" x14ac:dyDescent="0.15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 spans="1:26" ht="13" x14ac:dyDescent="0.15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 spans="1:26" ht="13" x14ac:dyDescent="0.15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 spans="1:26" ht="13" x14ac:dyDescent="0.15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 spans="1:26" ht="13" x14ac:dyDescent="0.15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 spans="1:26" ht="13" x14ac:dyDescent="0.15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 spans="1:26" ht="13" x14ac:dyDescent="0.15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 spans="1:26" ht="13" x14ac:dyDescent="0.15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 spans="1:26" ht="13" x14ac:dyDescent="0.15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 spans="1:26" ht="13" x14ac:dyDescent="0.15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 spans="1:26" ht="13" x14ac:dyDescent="0.15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 spans="1:26" ht="13" x14ac:dyDescent="0.15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 spans="1:26" ht="13" x14ac:dyDescent="0.15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 spans="1:26" ht="13" x14ac:dyDescent="0.15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 spans="1:26" ht="13" x14ac:dyDescent="0.15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 spans="1:26" ht="13" x14ac:dyDescent="0.15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 spans="1:26" ht="13" x14ac:dyDescent="0.15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 spans="1:26" ht="13" x14ac:dyDescent="0.15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 spans="1:26" ht="13" x14ac:dyDescent="0.15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 spans="1:26" ht="13" x14ac:dyDescent="0.15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 spans="1:26" ht="13" x14ac:dyDescent="0.15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 spans="1:26" ht="13" x14ac:dyDescent="0.15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 spans="1:26" ht="13" x14ac:dyDescent="0.15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 spans="1:26" ht="13" x14ac:dyDescent="0.15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 spans="1:26" ht="13" x14ac:dyDescent="0.15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 spans="1:26" ht="13" x14ac:dyDescent="0.15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 spans="1:26" ht="13" x14ac:dyDescent="0.15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 spans="1:26" ht="13" x14ac:dyDescent="0.15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 spans="1:26" ht="13" x14ac:dyDescent="0.15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 spans="1:26" ht="13" x14ac:dyDescent="0.15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 spans="1:26" ht="13" x14ac:dyDescent="0.15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 spans="1:26" ht="13" x14ac:dyDescent="0.15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 spans="1:26" ht="13" x14ac:dyDescent="0.15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 spans="1:26" ht="13" x14ac:dyDescent="0.15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 spans="1:26" ht="13" x14ac:dyDescent="0.15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 spans="1:26" ht="13" x14ac:dyDescent="0.15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 spans="1:26" ht="13" x14ac:dyDescent="0.15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 spans="1:26" ht="13" x14ac:dyDescent="0.15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 spans="1:26" ht="13" x14ac:dyDescent="0.15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 spans="1:26" ht="13" x14ac:dyDescent="0.15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 spans="1:26" ht="13" x14ac:dyDescent="0.15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 spans="1:26" ht="13" x14ac:dyDescent="0.15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 spans="1:26" ht="13" x14ac:dyDescent="0.15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 spans="1:26" ht="13" x14ac:dyDescent="0.15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 spans="1:26" ht="13" x14ac:dyDescent="0.15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 spans="1:26" ht="13" x14ac:dyDescent="0.15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 spans="1:26" ht="13" x14ac:dyDescent="0.15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 spans="1:26" ht="13" x14ac:dyDescent="0.15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 spans="1:26" ht="13" x14ac:dyDescent="0.15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 spans="1:26" ht="13" x14ac:dyDescent="0.15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 spans="1:26" ht="13" x14ac:dyDescent="0.15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 spans="1:26" ht="13" x14ac:dyDescent="0.15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 spans="1:26" ht="13" x14ac:dyDescent="0.15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 spans="1:26" ht="13" x14ac:dyDescent="0.15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 spans="1:26" ht="13" x14ac:dyDescent="0.15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 spans="1:26" ht="13" x14ac:dyDescent="0.15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 spans="1:26" ht="13" x14ac:dyDescent="0.15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 spans="1:26" ht="13" x14ac:dyDescent="0.15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 spans="1:26" ht="13" x14ac:dyDescent="0.15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 spans="1:26" ht="13" x14ac:dyDescent="0.15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 spans="1:26" ht="13" x14ac:dyDescent="0.15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 spans="1:26" ht="13" x14ac:dyDescent="0.15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 spans="1:26" ht="13" x14ac:dyDescent="0.15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 spans="1:26" ht="13" x14ac:dyDescent="0.15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 spans="1:26" ht="13" x14ac:dyDescent="0.15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 spans="1:26" ht="13" x14ac:dyDescent="0.15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 spans="1:26" ht="13" x14ac:dyDescent="0.15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 spans="1:26" ht="13" x14ac:dyDescent="0.15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 spans="1:26" ht="13" x14ac:dyDescent="0.15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 spans="1:26" ht="13" x14ac:dyDescent="0.15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 spans="1:26" ht="13" x14ac:dyDescent="0.15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 spans="1:26" ht="13" x14ac:dyDescent="0.15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 spans="1:26" ht="13" x14ac:dyDescent="0.15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 spans="1:26" ht="13" x14ac:dyDescent="0.15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 spans="1:26" ht="13" x14ac:dyDescent="0.15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 spans="1:26" ht="13" x14ac:dyDescent="0.15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 spans="1:26" ht="13" x14ac:dyDescent="0.15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 spans="1:26" ht="13" x14ac:dyDescent="0.15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 spans="1:26" ht="13" x14ac:dyDescent="0.15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 spans="1:26" ht="13" x14ac:dyDescent="0.15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 spans="1:26" ht="13" x14ac:dyDescent="0.15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 spans="1:26" ht="13" x14ac:dyDescent="0.15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 spans="1:26" ht="13" x14ac:dyDescent="0.15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 spans="1:26" ht="13" x14ac:dyDescent="0.15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 spans="1:26" ht="13" x14ac:dyDescent="0.15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 spans="1:26" ht="13" x14ac:dyDescent="0.15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 spans="1:26" ht="13" x14ac:dyDescent="0.15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 spans="1:26" ht="13" x14ac:dyDescent="0.15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 spans="1:26" ht="13" x14ac:dyDescent="0.15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 spans="1:26" ht="13" x14ac:dyDescent="0.15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 spans="1:26" ht="13" x14ac:dyDescent="0.15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 spans="1:26" ht="13" x14ac:dyDescent="0.15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 spans="1:26" ht="13" x14ac:dyDescent="0.15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 spans="1:26" ht="13" x14ac:dyDescent="0.15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 spans="1:26" ht="13" x14ac:dyDescent="0.15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 spans="1:26" ht="13" x14ac:dyDescent="0.15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 spans="1:26" ht="13" x14ac:dyDescent="0.15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 spans="1:26" ht="13" x14ac:dyDescent="0.15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 spans="1:26" ht="13" x14ac:dyDescent="0.15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 spans="1:26" ht="13" x14ac:dyDescent="0.15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 spans="1:26" ht="13" x14ac:dyDescent="0.15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 spans="1:26" ht="13" x14ac:dyDescent="0.15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 spans="1:26" ht="13" x14ac:dyDescent="0.15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 spans="1:26" ht="13" x14ac:dyDescent="0.15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 spans="1:26" ht="13" x14ac:dyDescent="0.15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 spans="1:26" ht="13" x14ac:dyDescent="0.15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 spans="1:26" ht="13" x14ac:dyDescent="0.15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 spans="1:26" ht="13" x14ac:dyDescent="0.15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 spans="1:26" ht="13" x14ac:dyDescent="0.15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 spans="1:26" ht="13" x14ac:dyDescent="0.15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 spans="1:26" ht="13" x14ac:dyDescent="0.15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 spans="1:26" ht="13" x14ac:dyDescent="0.15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 spans="1:26" ht="13" x14ac:dyDescent="0.15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 spans="1:26" ht="13" x14ac:dyDescent="0.15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 spans="1:26" ht="13" x14ac:dyDescent="0.15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 spans="1:26" ht="13" x14ac:dyDescent="0.15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 spans="1:26" ht="13" x14ac:dyDescent="0.15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 spans="1:26" ht="13" x14ac:dyDescent="0.15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 spans="1:26" ht="13" x14ac:dyDescent="0.15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 spans="1:26" ht="13" x14ac:dyDescent="0.15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 spans="1:26" ht="13" x14ac:dyDescent="0.15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 spans="1:26" ht="13" x14ac:dyDescent="0.15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 spans="1:26" ht="13" x14ac:dyDescent="0.15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 spans="1:26" ht="13" x14ac:dyDescent="0.15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 spans="1:26" ht="13" x14ac:dyDescent="0.15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 spans="1:26" ht="13" x14ac:dyDescent="0.15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 spans="1:26" ht="13" x14ac:dyDescent="0.15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 spans="1:26" ht="13" x14ac:dyDescent="0.15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 spans="1:26" ht="13" x14ac:dyDescent="0.15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 spans="1:26" ht="13" x14ac:dyDescent="0.15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 spans="1:26" ht="13" x14ac:dyDescent="0.15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 spans="1:26" ht="13" x14ac:dyDescent="0.15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 spans="1:26" ht="13" x14ac:dyDescent="0.15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 spans="1:26" ht="13" x14ac:dyDescent="0.15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 spans="1:26" ht="13" x14ac:dyDescent="0.15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 spans="1:26" ht="13" x14ac:dyDescent="0.15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 spans="1:26" ht="13" x14ac:dyDescent="0.15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 spans="1:26" ht="13" x14ac:dyDescent="0.15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 spans="1:26" ht="13" x14ac:dyDescent="0.15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 spans="1:26" ht="13" x14ac:dyDescent="0.15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 spans="1:26" ht="13" x14ac:dyDescent="0.15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 spans="1:26" ht="13" x14ac:dyDescent="0.15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 spans="1:26" ht="13" x14ac:dyDescent="0.15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 spans="1:26" ht="13" x14ac:dyDescent="0.15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 spans="1:26" ht="13" x14ac:dyDescent="0.15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 spans="1:26" ht="13" x14ac:dyDescent="0.15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 spans="1:26" ht="13" x14ac:dyDescent="0.15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 spans="1:26" ht="13" x14ac:dyDescent="0.15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 spans="1:26" ht="13" x14ac:dyDescent="0.15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 spans="1:26" ht="13" x14ac:dyDescent="0.15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 spans="1:26" ht="13" x14ac:dyDescent="0.15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 spans="1:26" ht="13" x14ac:dyDescent="0.15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 spans="1:26" ht="13" x14ac:dyDescent="0.15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 spans="1:26" ht="13" x14ac:dyDescent="0.15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 spans="1:26" ht="13" x14ac:dyDescent="0.15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 spans="1:26" ht="13" x14ac:dyDescent="0.15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 spans="1:26" ht="13" x14ac:dyDescent="0.15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 spans="1:26" ht="13" x14ac:dyDescent="0.15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 spans="1:26" ht="13" x14ac:dyDescent="0.15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 spans="1:26" ht="13" x14ac:dyDescent="0.15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 spans="1:26" ht="13" x14ac:dyDescent="0.15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 spans="1:26" ht="13" x14ac:dyDescent="0.15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 spans="1:26" ht="13" x14ac:dyDescent="0.15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 spans="1:26" ht="13" x14ac:dyDescent="0.15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 spans="1:26" ht="13" x14ac:dyDescent="0.15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 spans="1:26" ht="13" x14ac:dyDescent="0.15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 spans="1:26" ht="13" x14ac:dyDescent="0.15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 spans="1:26" ht="13" x14ac:dyDescent="0.15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 spans="1:26" ht="13" x14ac:dyDescent="0.15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 spans="1:26" ht="13" x14ac:dyDescent="0.15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 spans="1:26" ht="13" x14ac:dyDescent="0.15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 spans="1:26" ht="13" x14ac:dyDescent="0.15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 spans="1:26" ht="13" x14ac:dyDescent="0.15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 spans="1:26" ht="13" x14ac:dyDescent="0.15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 spans="1:26" ht="13" x14ac:dyDescent="0.15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 spans="1:26" ht="13" x14ac:dyDescent="0.15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 spans="1:26" ht="13" x14ac:dyDescent="0.15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 spans="1:26" ht="13" x14ac:dyDescent="0.15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 spans="1:26" ht="13" x14ac:dyDescent="0.15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 spans="1:26" ht="13" x14ac:dyDescent="0.15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 spans="1:26" ht="13" x14ac:dyDescent="0.15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 spans="1:26" ht="13" x14ac:dyDescent="0.15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 spans="1:26" ht="13" x14ac:dyDescent="0.15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 spans="1:26" ht="13" x14ac:dyDescent="0.15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 spans="1:26" ht="13" x14ac:dyDescent="0.15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 spans="1:26" ht="13" x14ac:dyDescent="0.15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 spans="1:26" ht="13" x14ac:dyDescent="0.15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 spans="1:26" ht="13" x14ac:dyDescent="0.15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 spans="1:26" ht="13" x14ac:dyDescent="0.15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 spans="1:26" ht="13" x14ac:dyDescent="0.15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 spans="1:26" ht="13" x14ac:dyDescent="0.15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 spans="1:26" ht="13" x14ac:dyDescent="0.15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 spans="1:26" ht="13" x14ac:dyDescent="0.15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 spans="1:26" ht="13" x14ac:dyDescent="0.15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 spans="1:26" ht="13" x14ac:dyDescent="0.15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 spans="1:26" ht="13" x14ac:dyDescent="0.15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 spans="1:26" ht="13" x14ac:dyDescent="0.15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 spans="1:26" ht="13" x14ac:dyDescent="0.15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 spans="1:26" ht="13" x14ac:dyDescent="0.15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 spans="1:26" ht="13" x14ac:dyDescent="0.15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 spans="1:26" ht="13" x14ac:dyDescent="0.15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 spans="1:26" ht="13" x14ac:dyDescent="0.15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 spans="1:26" ht="13" x14ac:dyDescent="0.15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 spans="1:26" ht="13" x14ac:dyDescent="0.15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 spans="1:26" ht="13" x14ac:dyDescent="0.15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 spans="1:26" ht="13" x14ac:dyDescent="0.15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 spans="1:26" ht="13" x14ac:dyDescent="0.15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 spans="1:26" ht="13" x14ac:dyDescent="0.15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 spans="1:26" ht="13" x14ac:dyDescent="0.15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 spans="1:26" ht="13" x14ac:dyDescent="0.15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 spans="1:26" ht="13" x14ac:dyDescent="0.15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 spans="1:26" ht="13" x14ac:dyDescent="0.15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 spans="1:26" ht="13" x14ac:dyDescent="0.15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 spans="1:26" ht="13" x14ac:dyDescent="0.15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 spans="1:26" ht="13" x14ac:dyDescent="0.15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 spans="1:26" ht="13" x14ac:dyDescent="0.15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 spans="1:26" ht="13" x14ac:dyDescent="0.15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 spans="1:26" ht="13" x14ac:dyDescent="0.15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 spans="1:26" ht="13" x14ac:dyDescent="0.15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 spans="1:26" ht="13" x14ac:dyDescent="0.15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 spans="1:26" ht="13" x14ac:dyDescent="0.15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 spans="1:26" ht="13" x14ac:dyDescent="0.15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 spans="1:26" ht="13" x14ac:dyDescent="0.15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  <row r="979" spans="1:26" ht="13" x14ac:dyDescent="0.15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</row>
    <row r="980" spans="1:26" ht="13" x14ac:dyDescent="0.15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</row>
    <row r="981" spans="1:26" ht="13" x14ac:dyDescent="0.15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</row>
    <row r="982" spans="1:26" ht="13" x14ac:dyDescent="0.15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</row>
    <row r="983" spans="1:26" ht="13" x14ac:dyDescent="0.15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</row>
    <row r="984" spans="1:26" ht="13" x14ac:dyDescent="0.15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</row>
    <row r="985" spans="1:26" ht="13" x14ac:dyDescent="0.15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</row>
    <row r="986" spans="1:26" ht="13" x14ac:dyDescent="0.15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</row>
    <row r="987" spans="1:26" ht="13" x14ac:dyDescent="0.15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</row>
    <row r="988" spans="1:26" ht="13" x14ac:dyDescent="0.15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</row>
    <row r="989" spans="1:26" ht="13" x14ac:dyDescent="0.15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</row>
    <row r="990" spans="1:26" ht="13" x14ac:dyDescent="0.15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</row>
    <row r="991" spans="1:26" ht="13" x14ac:dyDescent="0.15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</row>
    <row r="992" spans="1:26" ht="13" x14ac:dyDescent="0.15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</row>
    <row r="993" spans="1:26" ht="13" x14ac:dyDescent="0.15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</row>
    <row r="994" spans="1:26" ht="13" x14ac:dyDescent="0.15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</row>
    <row r="995" spans="1:26" ht="13" x14ac:dyDescent="0.15">
      <c r="A995" s="15"/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</row>
    <row r="996" spans="1:26" ht="13" x14ac:dyDescent="0.15">
      <c r="A996" s="15"/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</row>
    <row r="997" spans="1:26" ht="13" x14ac:dyDescent="0.15">
      <c r="A997" s="15"/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</row>
    <row r="998" spans="1:26" ht="13" x14ac:dyDescent="0.15">
      <c r="A998" s="15"/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</row>
    <row r="999" spans="1:26" ht="13" x14ac:dyDescent="0.15">
      <c r="A999" s="15"/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</row>
    <row r="1000" spans="1:26" ht="13" x14ac:dyDescent="0.15">
      <c r="A1000" s="15"/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</row>
    <row r="1001" spans="1:26" ht="13" x14ac:dyDescent="0.15">
      <c r="A1001" s="15"/>
      <c r="B1001" s="15"/>
      <c r="C1001" s="15"/>
      <c r="D1001" s="15"/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5"/>
      <c r="Y1001" s="15"/>
      <c r="Z1001" s="15"/>
    </row>
    <row r="1002" spans="1:26" ht="13" x14ac:dyDescent="0.15">
      <c r="A1002" s="15"/>
      <c r="B1002" s="15"/>
      <c r="C1002" s="15"/>
      <c r="D1002" s="15"/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5"/>
      <c r="Y1002" s="15"/>
      <c r="Z1002" s="15"/>
    </row>
    <row r="1003" spans="1:26" ht="13" x14ac:dyDescent="0.15">
      <c r="A1003" s="15"/>
      <c r="B1003" s="15"/>
      <c r="C1003" s="15"/>
      <c r="D1003" s="15"/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5"/>
      <c r="Y1003" s="15"/>
      <c r="Z1003" s="15"/>
    </row>
    <row r="1004" spans="1:26" ht="13" x14ac:dyDescent="0.15">
      <c r="A1004" s="15"/>
      <c r="B1004" s="15"/>
      <c r="C1004" s="15"/>
      <c r="D1004" s="15"/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5"/>
      <c r="Y1004" s="15"/>
      <c r="Z1004" s="15"/>
    </row>
    <row r="1005" spans="1:26" ht="13" x14ac:dyDescent="0.15">
      <c r="A1005" s="15"/>
      <c r="B1005" s="15"/>
      <c r="C1005" s="15"/>
      <c r="D1005" s="15"/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5"/>
      <c r="Y1005" s="15"/>
      <c r="Z1005" s="15"/>
    </row>
    <row r="1006" spans="1:26" ht="13" x14ac:dyDescent="0.15">
      <c r="A1006" s="15"/>
      <c r="B1006" s="15"/>
      <c r="C1006" s="15"/>
      <c r="D1006" s="15"/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5"/>
      <c r="Y1006" s="15"/>
      <c r="Z1006" s="15"/>
    </row>
    <row r="1007" spans="1:26" ht="13" x14ac:dyDescent="0.15">
      <c r="A1007" s="15"/>
      <c r="B1007" s="15"/>
      <c r="C1007" s="15"/>
      <c r="D1007" s="15"/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5"/>
      <c r="Y1007" s="15"/>
      <c r="Z1007" s="15"/>
    </row>
    <row r="1008" spans="1:26" ht="13" x14ac:dyDescent="0.15">
      <c r="A1008" s="15"/>
      <c r="B1008" s="15"/>
      <c r="C1008" s="15"/>
      <c r="D1008" s="15"/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5"/>
      <c r="Y1008" s="15"/>
      <c r="Z1008" s="15"/>
    </row>
    <row r="1009" spans="1:26" ht="13" x14ac:dyDescent="0.15">
      <c r="A1009" s="15"/>
      <c r="B1009" s="15"/>
      <c r="C1009" s="15"/>
      <c r="D1009" s="15"/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5"/>
      <c r="Y1009" s="15"/>
      <c r="Z1009" s="15"/>
    </row>
    <row r="1010" spans="1:26" ht="13" x14ac:dyDescent="0.15">
      <c r="A1010" s="15"/>
      <c r="B1010" s="15"/>
      <c r="C1010" s="15"/>
      <c r="D1010" s="15"/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5"/>
      <c r="Y1010" s="15"/>
      <c r="Z1010" s="15"/>
    </row>
    <row r="1011" spans="1:26" ht="13" x14ac:dyDescent="0.15">
      <c r="A1011" s="15"/>
      <c r="B1011" s="15"/>
      <c r="C1011" s="15"/>
      <c r="D1011" s="15"/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5"/>
      <c r="Y1011" s="15"/>
      <c r="Z1011" s="15"/>
    </row>
    <row r="1012" spans="1:26" ht="13" x14ac:dyDescent="0.15">
      <c r="A1012" s="15"/>
      <c r="B1012" s="15"/>
      <c r="C1012" s="15"/>
      <c r="D1012" s="15"/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5"/>
      <c r="Y1012" s="15"/>
      <c r="Z1012" s="15"/>
    </row>
    <row r="1013" spans="1:26" ht="13" x14ac:dyDescent="0.15">
      <c r="A1013" s="15"/>
      <c r="B1013" s="15"/>
      <c r="C1013" s="15"/>
      <c r="D1013" s="15"/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5"/>
      <c r="Y1013" s="15"/>
      <c r="Z1013" s="15"/>
    </row>
    <row r="1014" spans="1:26" ht="13" x14ac:dyDescent="0.15">
      <c r="A1014" s="15"/>
      <c r="B1014" s="15"/>
      <c r="C1014" s="15"/>
      <c r="D1014" s="15"/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5"/>
      <c r="Y1014" s="15"/>
      <c r="Z1014" s="15"/>
    </row>
    <row r="1015" spans="1:26" ht="13" x14ac:dyDescent="0.15">
      <c r="A1015" s="15"/>
      <c r="B1015" s="15"/>
      <c r="C1015" s="15"/>
      <c r="D1015" s="15"/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5"/>
      <c r="Y1015" s="15"/>
      <c r="Z1015" s="15"/>
    </row>
    <row r="1016" spans="1:26" ht="13" x14ac:dyDescent="0.15">
      <c r="A1016" s="15"/>
      <c r="B1016" s="15"/>
      <c r="C1016" s="15"/>
      <c r="D1016" s="15"/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5"/>
      <c r="Y1016" s="15"/>
      <c r="Z1016" s="15"/>
    </row>
    <row r="1017" spans="1:26" ht="13" x14ac:dyDescent="0.15">
      <c r="A1017" s="15"/>
      <c r="B1017" s="15"/>
      <c r="C1017" s="15"/>
      <c r="D1017" s="15"/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5"/>
      <c r="Y1017" s="15"/>
      <c r="Z1017" s="15"/>
    </row>
    <row r="1018" spans="1:26" ht="13" x14ac:dyDescent="0.15">
      <c r="A1018" s="15"/>
      <c r="B1018" s="15"/>
      <c r="C1018" s="15"/>
      <c r="D1018" s="15"/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5"/>
      <c r="Y1018" s="15"/>
      <c r="Z1018" s="15"/>
    </row>
    <row r="1019" spans="1:26" ht="13" x14ac:dyDescent="0.15">
      <c r="A1019" s="15"/>
      <c r="B1019" s="15"/>
      <c r="C1019" s="15"/>
      <c r="D1019" s="15"/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  <c r="O1019" s="15"/>
      <c r="P1019" s="15"/>
      <c r="Q1019" s="15"/>
      <c r="R1019" s="15"/>
      <c r="S1019" s="15"/>
      <c r="T1019" s="15"/>
      <c r="U1019" s="15"/>
      <c r="V1019" s="15"/>
      <c r="W1019" s="15"/>
      <c r="X1019" s="15"/>
      <c r="Y1019" s="15"/>
      <c r="Z1019" s="15"/>
    </row>
    <row r="1020" spans="1:26" ht="13" x14ac:dyDescent="0.15">
      <c r="A1020" s="15"/>
      <c r="B1020" s="15"/>
      <c r="C1020" s="15"/>
      <c r="D1020" s="15"/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  <c r="O1020" s="15"/>
      <c r="P1020" s="15"/>
      <c r="Q1020" s="15"/>
      <c r="R1020" s="15"/>
      <c r="S1020" s="15"/>
      <c r="T1020" s="15"/>
      <c r="U1020" s="15"/>
      <c r="V1020" s="15"/>
      <c r="W1020" s="15"/>
      <c r="X1020" s="15"/>
      <c r="Y1020" s="15"/>
      <c r="Z1020" s="15"/>
    </row>
    <row r="1021" spans="1:26" ht="13" x14ac:dyDescent="0.15">
      <c r="A1021" s="15"/>
      <c r="B1021" s="15"/>
      <c r="C1021" s="15"/>
      <c r="D1021" s="15"/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  <c r="O1021" s="15"/>
      <c r="P1021" s="15"/>
      <c r="Q1021" s="15"/>
      <c r="R1021" s="15"/>
      <c r="S1021" s="15"/>
      <c r="T1021" s="15"/>
      <c r="U1021" s="15"/>
      <c r="V1021" s="15"/>
      <c r="W1021" s="15"/>
      <c r="X1021" s="15"/>
      <c r="Y1021" s="15"/>
      <c r="Z1021" s="15"/>
    </row>
    <row r="1022" spans="1:26" ht="13" x14ac:dyDescent="0.15">
      <c r="A1022" s="15"/>
      <c r="B1022" s="15"/>
      <c r="C1022" s="15"/>
      <c r="D1022" s="15"/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  <c r="O1022" s="15"/>
      <c r="P1022" s="15"/>
      <c r="Q1022" s="15"/>
      <c r="R1022" s="15"/>
      <c r="S1022" s="15"/>
      <c r="T1022" s="15"/>
      <c r="U1022" s="15"/>
      <c r="V1022" s="15"/>
      <c r="W1022" s="15"/>
      <c r="X1022" s="15"/>
      <c r="Y1022" s="15"/>
      <c r="Z1022" s="15"/>
    </row>
    <row r="1023" spans="1:26" ht="13" x14ac:dyDescent="0.15">
      <c r="A1023" s="15"/>
      <c r="B1023" s="15"/>
      <c r="C1023" s="15"/>
      <c r="D1023" s="15"/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  <c r="O1023" s="15"/>
      <c r="P1023" s="15"/>
      <c r="Q1023" s="15"/>
      <c r="R1023" s="15"/>
      <c r="S1023" s="15"/>
      <c r="T1023" s="15"/>
      <c r="U1023" s="15"/>
      <c r="V1023" s="15"/>
      <c r="W1023" s="15"/>
      <c r="X1023" s="15"/>
      <c r="Y1023" s="15"/>
      <c r="Z1023" s="15"/>
    </row>
    <row r="1024" spans="1:26" ht="13" x14ac:dyDescent="0.15">
      <c r="A1024" s="15"/>
      <c r="B1024" s="15"/>
      <c r="C1024" s="15"/>
      <c r="D1024" s="15"/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  <c r="O1024" s="15"/>
      <c r="P1024" s="15"/>
      <c r="Q1024" s="15"/>
      <c r="R1024" s="15"/>
      <c r="S1024" s="15"/>
      <c r="T1024" s="15"/>
      <c r="U1024" s="15"/>
      <c r="V1024" s="15"/>
      <c r="W1024" s="15"/>
      <c r="X1024" s="15"/>
      <c r="Y1024" s="15"/>
      <c r="Z1024" s="15"/>
    </row>
    <row r="1025" spans="1:26" ht="13" x14ac:dyDescent="0.15">
      <c r="A1025" s="15"/>
      <c r="B1025" s="15"/>
      <c r="C1025" s="15"/>
      <c r="D1025" s="15"/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  <c r="O1025" s="15"/>
      <c r="P1025" s="15"/>
      <c r="Q1025" s="15"/>
      <c r="R1025" s="15"/>
      <c r="S1025" s="15"/>
      <c r="T1025" s="15"/>
      <c r="U1025" s="15"/>
      <c r="V1025" s="15"/>
      <c r="W1025" s="15"/>
      <c r="X1025" s="15"/>
      <c r="Y1025" s="15"/>
      <c r="Z1025" s="15"/>
    </row>
    <row r="1026" spans="1:26" ht="13" x14ac:dyDescent="0.15">
      <c r="A1026" s="15"/>
      <c r="B1026" s="15"/>
      <c r="C1026" s="15"/>
      <c r="D1026" s="15"/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  <c r="O1026" s="15"/>
      <c r="P1026" s="15"/>
      <c r="Q1026" s="15"/>
      <c r="R1026" s="15"/>
      <c r="S1026" s="15"/>
      <c r="T1026" s="15"/>
      <c r="U1026" s="15"/>
      <c r="V1026" s="15"/>
      <c r="W1026" s="15"/>
      <c r="X1026" s="15"/>
      <c r="Y1026" s="15"/>
      <c r="Z1026" s="15"/>
    </row>
    <row r="1027" spans="1:26" ht="13" x14ac:dyDescent="0.15">
      <c r="A1027" s="15"/>
      <c r="B1027" s="15"/>
      <c r="C1027" s="15"/>
      <c r="D1027" s="15"/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  <c r="O1027" s="15"/>
      <c r="P1027" s="15"/>
      <c r="Q1027" s="15"/>
      <c r="R1027" s="15"/>
      <c r="S1027" s="15"/>
      <c r="T1027" s="15"/>
      <c r="U1027" s="15"/>
      <c r="V1027" s="15"/>
      <c r="W1027" s="15"/>
      <c r="X1027" s="15"/>
      <c r="Y1027" s="15"/>
      <c r="Z1027" s="15"/>
    </row>
    <row r="1028" spans="1:26" ht="13" x14ac:dyDescent="0.15">
      <c r="A1028" s="15"/>
      <c r="B1028" s="15"/>
      <c r="C1028" s="15"/>
      <c r="D1028" s="15"/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  <c r="O1028" s="15"/>
      <c r="P1028" s="15"/>
      <c r="Q1028" s="15"/>
      <c r="R1028" s="15"/>
      <c r="S1028" s="15"/>
      <c r="T1028" s="15"/>
      <c r="U1028" s="15"/>
      <c r="V1028" s="15"/>
      <c r="W1028" s="15"/>
      <c r="X1028" s="15"/>
      <c r="Y1028" s="15"/>
      <c r="Z1028" s="15"/>
    </row>
    <row r="1029" spans="1:26" ht="13" x14ac:dyDescent="0.15">
      <c r="A1029" s="15"/>
      <c r="B1029" s="15"/>
      <c r="C1029" s="15"/>
      <c r="D1029" s="15"/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  <c r="O1029" s="15"/>
      <c r="P1029" s="15"/>
      <c r="Q1029" s="15"/>
      <c r="R1029" s="15"/>
      <c r="S1029" s="15"/>
      <c r="T1029" s="15"/>
      <c r="U1029" s="15"/>
      <c r="V1029" s="15"/>
      <c r="W1029" s="15"/>
      <c r="X1029" s="15"/>
      <c r="Y1029" s="15"/>
      <c r="Z1029" s="15"/>
    </row>
    <row r="1030" spans="1:26" ht="13" x14ac:dyDescent="0.15">
      <c r="A1030" s="15"/>
      <c r="B1030" s="15"/>
      <c r="C1030" s="15"/>
      <c r="D1030" s="15"/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  <c r="O1030" s="15"/>
      <c r="P1030" s="15"/>
      <c r="Q1030" s="15"/>
      <c r="R1030" s="15"/>
      <c r="S1030" s="15"/>
      <c r="T1030" s="15"/>
      <c r="U1030" s="15"/>
      <c r="V1030" s="15"/>
      <c r="W1030" s="15"/>
      <c r="X1030" s="15"/>
      <c r="Y1030" s="15"/>
      <c r="Z1030" s="15"/>
    </row>
    <row r="1031" spans="1:26" ht="13" x14ac:dyDescent="0.15">
      <c r="A1031" s="15"/>
      <c r="B1031" s="15"/>
      <c r="C1031" s="15"/>
      <c r="D1031" s="15"/>
      <c r="E1031" s="15"/>
      <c r="F1031" s="15"/>
      <c r="G1031" s="15"/>
      <c r="H1031" s="15"/>
      <c r="I1031" s="15"/>
      <c r="J1031" s="15"/>
      <c r="K1031" s="15"/>
      <c r="L1031" s="15"/>
      <c r="M1031" s="15"/>
      <c r="N1031" s="15"/>
      <c r="O1031" s="15"/>
      <c r="P1031" s="15"/>
      <c r="Q1031" s="15"/>
      <c r="R1031" s="15"/>
      <c r="S1031" s="15"/>
      <c r="T1031" s="15"/>
      <c r="U1031" s="15"/>
      <c r="V1031" s="15"/>
      <c r="W1031" s="15"/>
      <c r="X1031" s="15"/>
      <c r="Y1031" s="15"/>
      <c r="Z1031" s="15"/>
    </row>
    <row r="1032" spans="1:26" ht="13" x14ac:dyDescent="0.15">
      <c r="A1032" s="15"/>
      <c r="B1032" s="15"/>
      <c r="C1032" s="15"/>
      <c r="D1032" s="15"/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  <c r="O1032" s="15"/>
      <c r="P1032" s="15"/>
      <c r="Q1032" s="15"/>
      <c r="R1032" s="15"/>
      <c r="S1032" s="15"/>
      <c r="T1032" s="15"/>
      <c r="U1032" s="15"/>
      <c r="V1032" s="15"/>
      <c r="W1032" s="15"/>
      <c r="X1032" s="15"/>
      <c r="Y1032" s="15"/>
      <c r="Z1032" s="15"/>
    </row>
    <row r="1033" spans="1:26" ht="13" x14ac:dyDescent="0.15">
      <c r="A1033" s="15"/>
      <c r="B1033" s="15"/>
      <c r="C1033" s="15"/>
      <c r="D1033" s="15"/>
      <c r="E1033" s="15"/>
      <c r="F1033" s="15"/>
      <c r="G1033" s="15"/>
      <c r="H1033" s="15"/>
      <c r="I1033" s="15"/>
      <c r="J1033" s="15"/>
      <c r="K1033" s="15"/>
      <c r="L1033" s="15"/>
      <c r="M1033" s="15"/>
      <c r="N1033" s="15"/>
      <c r="O1033" s="15"/>
      <c r="P1033" s="15"/>
      <c r="Q1033" s="15"/>
      <c r="R1033" s="15"/>
      <c r="S1033" s="15"/>
      <c r="T1033" s="15"/>
      <c r="U1033" s="15"/>
      <c r="V1033" s="15"/>
      <c r="W1033" s="15"/>
      <c r="X1033" s="15"/>
      <c r="Y1033" s="15"/>
      <c r="Z1033" s="15"/>
    </row>
    <row r="1034" spans="1:26" ht="13" x14ac:dyDescent="0.15">
      <c r="A1034" s="15"/>
      <c r="B1034" s="15"/>
      <c r="C1034" s="15"/>
      <c r="D1034" s="15"/>
      <c r="E1034" s="15"/>
      <c r="F1034" s="15"/>
      <c r="G1034" s="15"/>
      <c r="H1034" s="15"/>
      <c r="I1034" s="15"/>
      <c r="J1034" s="15"/>
      <c r="K1034" s="15"/>
      <c r="L1034" s="15"/>
      <c r="M1034" s="15"/>
      <c r="N1034" s="15"/>
      <c r="O1034" s="15"/>
      <c r="P1034" s="15"/>
      <c r="Q1034" s="15"/>
      <c r="R1034" s="15"/>
      <c r="S1034" s="15"/>
      <c r="T1034" s="15"/>
      <c r="U1034" s="15"/>
      <c r="V1034" s="15"/>
      <c r="W1034" s="15"/>
      <c r="X1034" s="15"/>
      <c r="Y1034" s="15"/>
      <c r="Z1034" s="15"/>
    </row>
    <row r="1035" spans="1:26" ht="13" x14ac:dyDescent="0.15">
      <c r="A1035" s="15"/>
      <c r="B1035" s="15"/>
      <c r="C1035" s="15"/>
      <c r="D1035" s="15"/>
      <c r="E1035" s="15"/>
      <c r="F1035" s="15"/>
      <c r="G1035" s="15"/>
      <c r="H1035" s="15"/>
      <c r="I1035" s="15"/>
      <c r="J1035" s="15"/>
      <c r="K1035" s="15"/>
      <c r="L1035" s="15"/>
      <c r="M1035" s="15"/>
      <c r="N1035" s="15"/>
      <c r="O1035" s="15"/>
      <c r="P1035" s="15"/>
      <c r="Q1035" s="15"/>
      <c r="R1035" s="15"/>
      <c r="S1035" s="15"/>
      <c r="T1035" s="15"/>
      <c r="U1035" s="15"/>
      <c r="V1035" s="15"/>
      <c r="W1035" s="15"/>
      <c r="X1035" s="15"/>
      <c r="Y1035" s="15"/>
      <c r="Z1035" s="15"/>
    </row>
    <row r="1036" spans="1:26" ht="13" x14ac:dyDescent="0.15">
      <c r="A1036" s="15"/>
      <c r="B1036" s="15"/>
      <c r="C1036" s="15"/>
      <c r="D1036" s="15"/>
      <c r="E1036" s="15"/>
      <c r="F1036" s="15"/>
      <c r="G1036" s="15"/>
      <c r="H1036" s="15"/>
      <c r="I1036" s="15"/>
      <c r="J1036" s="15"/>
      <c r="K1036" s="15"/>
      <c r="L1036" s="15"/>
      <c r="M1036" s="15"/>
      <c r="N1036" s="15"/>
      <c r="O1036" s="15"/>
      <c r="P1036" s="15"/>
      <c r="Q1036" s="15"/>
      <c r="R1036" s="15"/>
      <c r="S1036" s="15"/>
      <c r="T1036" s="15"/>
      <c r="U1036" s="15"/>
      <c r="V1036" s="15"/>
      <c r="W1036" s="15"/>
      <c r="X1036" s="15"/>
      <c r="Y1036" s="15"/>
      <c r="Z1036" s="15"/>
    </row>
    <row r="1037" spans="1:26" ht="13" x14ac:dyDescent="0.15">
      <c r="A1037" s="15"/>
      <c r="B1037" s="15"/>
      <c r="C1037" s="15"/>
      <c r="D1037" s="15"/>
      <c r="E1037" s="15"/>
      <c r="F1037" s="15"/>
      <c r="G1037" s="15"/>
      <c r="H1037" s="15"/>
      <c r="I1037" s="15"/>
      <c r="J1037" s="15"/>
      <c r="K1037" s="15"/>
      <c r="L1037" s="15"/>
      <c r="M1037" s="15"/>
      <c r="N1037" s="15"/>
      <c r="O1037" s="15"/>
      <c r="P1037" s="15"/>
      <c r="Q1037" s="15"/>
      <c r="R1037" s="15"/>
      <c r="S1037" s="15"/>
      <c r="T1037" s="15"/>
      <c r="U1037" s="15"/>
      <c r="V1037" s="15"/>
      <c r="W1037" s="15"/>
      <c r="X1037" s="15"/>
      <c r="Y1037" s="15"/>
      <c r="Z1037" s="15"/>
    </row>
    <row r="1038" spans="1:26" ht="13" x14ac:dyDescent="0.15">
      <c r="A1038" s="15"/>
      <c r="B1038" s="15"/>
      <c r="C1038" s="15"/>
      <c r="D1038" s="15"/>
      <c r="E1038" s="15"/>
      <c r="F1038" s="15"/>
      <c r="G1038" s="15"/>
      <c r="H1038" s="15"/>
      <c r="I1038" s="15"/>
      <c r="J1038" s="15"/>
      <c r="K1038" s="15"/>
      <c r="L1038" s="15"/>
      <c r="M1038" s="15"/>
      <c r="N1038" s="15"/>
      <c r="O1038" s="15"/>
      <c r="P1038" s="15"/>
      <c r="Q1038" s="15"/>
      <c r="R1038" s="15"/>
      <c r="S1038" s="15"/>
      <c r="T1038" s="15"/>
      <c r="U1038" s="15"/>
      <c r="V1038" s="15"/>
      <c r="W1038" s="15"/>
      <c r="X1038" s="15"/>
      <c r="Y1038" s="15"/>
      <c r="Z1038" s="15"/>
    </row>
    <row r="1039" spans="1:26" ht="13" x14ac:dyDescent="0.15">
      <c r="A1039" s="15"/>
      <c r="B1039" s="15"/>
      <c r="C1039" s="15"/>
      <c r="D1039" s="15"/>
      <c r="E1039" s="15"/>
      <c r="F1039" s="15"/>
      <c r="G1039" s="15"/>
      <c r="H1039" s="15"/>
      <c r="I1039" s="15"/>
      <c r="J1039" s="15"/>
      <c r="K1039" s="15"/>
      <c r="L1039" s="15"/>
      <c r="M1039" s="15"/>
      <c r="N1039" s="15"/>
      <c r="O1039" s="15"/>
      <c r="P1039" s="15"/>
      <c r="Q1039" s="15"/>
      <c r="R1039" s="15"/>
      <c r="S1039" s="15"/>
      <c r="T1039" s="15"/>
      <c r="U1039" s="15"/>
      <c r="V1039" s="15"/>
      <c r="W1039" s="15"/>
      <c r="X1039" s="15"/>
      <c r="Y1039" s="15"/>
      <c r="Z1039" s="15"/>
    </row>
    <row r="1040" spans="1:26" ht="13" x14ac:dyDescent="0.15">
      <c r="A1040" s="15"/>
      <c r="B1040" s="15"/>
      <c r="C1040" s="15"/>
      <c r="D1040" s="15"/>
      <c r="E1040" s="15"/>
      <c r="F1040" s="15"/>
      <c r="G1040" s="15"/>
      <c r="H1040" s="15"/>
      <c r="I1040" s="15"/>
      <c r="J1040" s="15"/>
      <c r="K1040" s="15"/>
      <c r="L1040" s="15"/>
      <c r="M1040" s="15"/>
      <c r="N1040" s="15"/>
      <c r="O1040" s="15"/>
      <c r="P1040" s="15"/>
      <c r="Q1040" s="15"/>
      <c r="R1040" s="15"/>
      <c r="S1040" s="15"/>
      <c r="T1040" s="15"/>
      <c r="U1040" s="15"/>
      <c r="V1040" s="15"/>
      <c r="W1040" s="15"/>
      <c r="X1040" s="15"/>
      <c r="Y1040" s="15"/>
      <c r="Z1040" s="15"/>
    </row>
    <row r="1041" spans="1:26" ht="13" x14ac:dyDescent="0.15">
      <c r="A1041" s="15"/>
      <c r="B1041" s="15"/>
      <c r="C1041" s="15"/>
      <c r="D1041" s="15"/>
      <c r="E1041" s="15"/>
      <c r="F1041" s="15"/>
      <c r="G1041" s="15"/>
      <c r="H1041" s="15"/>
      <c r="I1041" s="15"/>
      <c r="J1041" s="15"/>
      <c r="K1041" s="15"/>
      <c r="L1041" s="15"/>
      <c r="M1041" s="15"/>
      <c r="N1041" s="15"/>
      <c r="O1041" s="15"/>
      <c r="P1041" s="15"/>
      <c r="Q1041" s="15"/>
      <c r="R1041" s="15"/>
      <c r="S1041" s="15"/>
      <c r="T1041" s="15"/>
      <c r="U1041" s="15"/>
      <c r="V1041" s="15"/>
      <c r="W1041" s="15"/>
      <c r="X1041" s="15"/>
      <c r="Y1041" s="15"/>
      <c r="Z1041" s="15"/>
    </row>
    <row r="1042" spans="1:26" ht="13" x14ac:dyDescent="0.15">
      <c r="A1042" s="15"/>
      <c r="B1042" s="15"/>
      <c r="C1042" s="15"/>
      <c r="D1042" s="15"/>
      <c r="E1042" s="15"/>
      <c r="F1042" s="15"/>
      <c r="G1042" s="15"/>
      <c r="H1042" s="15"/>
      <c r="I1042" s="15"/>
      <c r="J1042" s="15"/>
      <c r="K1042" s="15"/>
      <c r="L1042" s="15"/>
      <c r="M1042" s="15"/>
      <c r="N1042" s="15"/>
      <c r="O1042" s="15"/>
      <c r="P1042" s="15"/>
      <c r="Q1042" s="15"/>
      <c r="R1042" s="15"/>
      <c r="S1042" s="15"/>
      <c r="T1042" s="15"/>
      <c r="U1042" s="15"/>
      <c r="V1042" s="15"/>
      <c r="W1042" s="15"/>
      <c r="X1042" s="15"/>
      <c r="Y1042" s="15"/>
      <c r="Z1042" s="15"/>
    </row>
    <row r="1043" spans="1:26" ht="13" x14ac:dyDescent="0.15">
      <c r="A1043" s="15"/>
      <c r="B1043" s="15"/>
      <c r="C1043" s="15"/>
      <c r="D1043" s="15"/>
      <c r="E1043" s="15"/>
      <c r="F1043" s="15"/>
      <c r="G1043" s="15"/>
      <c r="H1043" s="15"/>
      <c r="I1043" s="15"/>
      <c r="J1043" s="15"/>
      <c r="K1043" s="15"/>
      <c r="L1043" s="15"/>
      <c r="M1043" s="15"/>
      <c r="N1043" s="15"/>
      <c r="O1043" s="15"/>
      <c r="P1043" s="15"/>
      <c r="Q1043" s="15"/>
      <c r="R1043" s="15"/>
      <c r="S1043" s="15"/>
      <c r="T1043" s="15"/>
      <c r="U1043" s="15"/>
      <c r="V1043" s="15"/>
      <c r="W1043" s="15"/>
      <c r="X1043" s="15"/>
      <c r="Y1043" s="15"/>
      <c r="Z1043" s="15"/>
    </row>
    <row r="1044" spans="1:26" ht="13" x14ac:dyDescent="0.15">
      <c r="A1044" s="15"/>
      <c r="B1044" s="15"/>
      <c r="C1044" s="15"/>
      <c r="D1044" s="15"/>
      <c r="E1044" s="15"/>
      <c r="F1044" s="15"/>
      <c r="G1044" s="15"/>
      <c r="H1044" s="15"/>
      <c r="I1044" s="15"/>
      <c r="J1044" s="15"/>
      <c r="K1044" s="15"/>
      <c r="L1044" s="15"/>
      <c r="M1044" s="15"/>
      <c r="N1044" s="15"/>
      <c r="O1044" s="15"/>
      <c r="P1044" s="15"/>
      <c r="Q1044" s="15"/>
      <c r="R1044" s="15"/>
      <c r="S1044" s="15"/>
      <c r="T1044" s="15"/>
      <c r="U1044" s="15"/>
      <c r="V1044" s="15"/>
      <c r="W1044" s="15"/>
      <c r="X1044" s="15"/>
      <c r="Y1044" s="15"/>
      <c r="Z1044" s="15"/>
    </row>
    <row r="1045" spans="1:26" ht="13" x14ac:dyDescent="0.15">
      <c r="A1045" s="15"/>
      <c r="B1045" s="15"/>
      <c r="C1045" s="15"/>
      <c r="D1045" s="15"/>
      <c r="E1045" s="15"/>
      <c r="F1045" s="15"/>
      <c r="G1045" s="15"/>
      <c r="H1045" s="15"/>
      <c r="I1045" s="15"/>
      <c r="J1045" s="15"/>
      <c r="K1045" s="15"/>
      <c r="L1045" s="15"/>
      <c r="M1045" s="15"/>
      <c r="N1045" s="15"/>
      <c r="O1045" s="15"/>
      <c r="P1045" s="15"/>
      <c r="Q1045" s="15"/>
      <c r="R1045" s="15"/>
      <c r="S1045" s="15"/>
      <c r="T1045" s="15"/>
      <c r="U1045" s="15"/>
      <c r="V1045" s="15"/>
      <c r="W1045" s="15"/>
      <c r="X1045" s="15"/>
      <c r="Y1045" s="15"/>
      <c r="Z1045" s="15"/>
    </row>
    <row r="1046" spans="1:26" ht="13" x14ac:dyDescent="0.15">
      <c r="A1046" s="15"/>
      <c r="B1046" s="15"/>
      <c r="C1046" s="15"/>
      <c r="D1046" s="15"/>
      <c r="E1046" s="15"/>
      <c r="F1046" s="15"/>
      <c r="G1046" s="15"/>
      <c r="H1046" s="15"/>
      <c r="I1046" s="15"/>
      <c r="J1046" s="15"/>
      <c r="K1046" s="15"/>
      <c r="L1046" s="15"/>
      <c r="M1046" s="15"/>
      <c r="N1046" s="15"/>
      <c r="O1046" s="15"/>
      <c r="P1046" s="15"/>
      <c r="Q1046" s="15"/>
      <c r="R1046" s="15"/>
      <c r="S1046" s="15"/>
      <c r="T1046" s="15"/>
      <c r="U1046" s="15"/>
      <c r="V1046" s="15"/>
      <c r="W1046" s="15"/>
      <c r="X1046" s="15"/>
      <c r="Y1046" s="15"/>
      <c r="Z1046" s="15"/>
    </row>
    <row r="1047" spans="1:26" ht="13" x14ac:dyDescent="0.15">
      <c r="A1047" s="15"/>
      <c r="B1047" s="15"/>
      <c r="C1047" s="15"/>
      <c r="D1047" s="15"/>
      <c r="E1047" s="15"/>
      <c r="F1047" s="15"/>
      <c r="G1047" s="15"/>
      <c r="H1047" s="15"/>
      <c r="I1047" s="15"/>
      <c r="J1047" s="15"/>
      <c r="K1047" s="15"/>
      <c r="L1047" s="15"/>
      <c r="M1047" s="15"/>
      <c r="N1047" s="15"/>
      <c r="O1047" s="15"/>
      <c r="P1047" s="15"/>
      <c r="Q1047" s="15"/>
      <c r="R1047" s="15"/>
      <c r="S1047" s="15"/>
      <c r="T1047" s="15"/>
      <c r="U1047" s="15"/>
      <c r="V1047" s="15"/>
      <c r="W1047" s="15"/>
      <c r="X1047" s="15"/>
      <c r="Y1047" s="15"/>
      <c r="Z1047" s="15"/>
    </row>
    <row r="1048" spans="1:26" ht="13" x14ac:dyDescent="0.15">
      <c r="A1048" s="15"/>
      <c r="B1048" s="15"/>
      <c r="C1048" s="15"/>
      <c r="D1048" s="15"/>
      <c r="E1048" s="15"/>
      <c r="F1048" s="15"/>
      <c r="G1048" s="15"/>
      <c r="H1048" s="15"/>
      <c r="I1048" s="15"/>
      <c r="J1048" s="15"/>
      <c r="K1048" s="15"/>
      <c r="L1048" s="15"/>
      <c r="M1048" s="15"/>
      <c r="N1048" s="15"/>
      <c r="O1048" s="15"/>
      <c r="P1048" s="15"/>
      <c r="Q1048" s="15"/>
      <c r="R1048" s="15"/>
      <c r="S1048" s="15"/>
      <c r="T1048" s="15"/>
      <c r="U1048" s="15"/>
      <c r="V1048" s="15"/>
      <c r="W1048" s="15"/>
      <c r="X1048" s="15"/>
      <c r="Y1048" s="15"/>
      <c r="Z1048" s="15"/>
    </row>
    <row r="1049" spans="1:26" ht="13" x14ac:dyDescent="0.15">
      <c r="A1049" s="15"/>
      <c r="B1049" s="15"/>
      <c r="C1049" s="15"/>
      <c r="D1049" s="15"/>
      <c r="E1049" s="15"/>
      <c r="F1049" s="15"/>
      <c r="G1049" s="15"/>
      <c r="H1049" s="15"/>
      <c r="I1049" s="15"/>
      <c r="J1049" s="15"/>
      <c r="K1049" s="15"/>
      <c r="L1049" s="15"/>
      <c r="M1049" s="15"/>
      <c r="N1049" s="15"/>
      <c r="O1049" s="15"/>
      <c r="P1049" s="15"/>
      <c r="Q1049" s="15"/>
      <c r="R1049" s="15"/>
      <c r="S1049" s="15"/>
      <c r="T1049" s="15"/>
      <c r="U1049" s="15"/>
      <c r="V1049" s="15"/>
      <c r="W1049" s="15"/>
      <c r="X1049" s="15"/>
      <c r="Y1049" s="15"/>
      <c r="Z1049" s="15"/>
    </row>
    <row r="1050" spans="1:26" ht="13" x14ac:dyDescent="0.15">
      <c r="A1050" s="15"/>
      <c r="B1050" s="15"/>
      <c r="C1050" s="15"/>
      <c r="D1050" s="15"/>
      <c r="E1050" s="15"/>
      <c r="F1050" s="15"/>
      <c r="G1050" s="15"/>
      <c r="H1050" s="15"/>
      <c r="I1050" s="15"/>
      <c r="J1050" s="15"/>
      <c r="K1050" s="15"/>
      <c r="L1050" s="15"/>
      <c r="M1050" s="15"/>
      <c r="N1050" s="15"/>
      <c r="O1050" s="15"/>
      <c r="P1050" s="15"/>
      <c r="Q1050" s="15"/>
      <c r="R1050" s="15"/>
      <c r="S1050" s="15"/>
      <c r="T1050" s="15"/>
      <c r="U1050" s="15"/>
      <c r="V1050" s="15"/>
      <c r="W1050" s="15"/>
      <c r="X1050" s="15"/>
      <c r="Y1050" s="15"/>
      <c r="Z1050" s="15"/>
    </row>
    <row r="1051" spans="1:26" ht="13" x14ac:dyDescent="0.15">
      <c r="A1051" s="15"/>
      <c r="B1051" s="15"/>
      <c r="C1051" s="15"/>
      <c r="D1051" s="15"/>
      <c r="E1051" s="15"/>
      <c r="F1051" s="15"/>
      <c r="G1051" s="15"/>
      <c r="H1051" s="15"/>
      <c r="I1051" s="15"/>
      <c r="J1051" s="15"/>
      <c r="K1051" s="15"/>
      <c r="L1051" s="15"/>
      <c r="M1051" s="15"/>
      <c r="N1051" s="15"/>
      <c r="O1051" s="15"/>
      <c r="P1051" s="15"/>
      <c r="Q1051" s="15"/>
      <c r="R1051" s="15"/>
      <c r="S1051" s="15"/>
      <c r="T1051" s="15"/>
      <c r="U1051" s="15"/>
      <c r="V1051" s="15"/>
      <c r="W1051" s="15"/>
      <c r="X1051" s="15"/>
      <c r="Y1051" s="15"/>
      <c r="Z1051" s="15"/>
    </row>
    <row r="1052" spans="1:26" ht="13" x14ac:dyDescent="0.15">
      <c r="A1052" s="15"/>
      <c r="B1052" s="15"/>
      <c r="C1052" s="15"/>
      <c r="D1052" s="15"/>
      <c r="E1052" s="15"/>
      <c r="F1052" s="15"/>
      <c r="G1052" s="15"/>
      <c r="H1052" s="15"/>
      <c r="I1052" s="15"/>
      <c r="J1052" s="15"/>
      <c r="K1052" s="15"/>
      <c r="L1052" s="15"/>
      <c r="M1052" s="15"/>
      <c r="N1052" s="15"/>
      <c r="O1052" s="15"/>
      <c r="P1052" s="15"/>
      <c r="Q1052" s="15"/>
      <c r="R1052" s="15"/>
      <c r="S1052" s="15"/>
      <c r="T1052" s="15"/>
      <c r="U1052" s="15"/>
      <c r="V1052" s="15"/>
      <c r="W1052" s="15"/>
      <c r="X1052" s="15"/>
      <c r="Y1052" s="15"/>
      <c r="Z1052" s="15"/>
    </row>
    <row r="1053" spans="1:26" ht="13" x14ac:dyDescent="0.15">
      <c r="A1053" s="15"/>
      <c r="B1053" s="15"/>
      <c r="C1053" s="15"/>
      <c r="D1053" s="15"/>
      <c r="E1053" s="15"/>
      <c r="F1053" s="15"/>
      <c r="G1053" s="15"/>
      <c r="H1053" s="15"/>
      <c r="I1053" s="15"/>
      <c r="J1053" s="15"/>
      <c r="K1053" s="15"/>
      <c r="L1053" s="15"/>
      <c r="M1053" s="15"/>
      <c r="N1053" s="15"/>
      <c r="O1053" s="15"/>
      <c r="P1053" s="15"/>
      <c r="Q1053" s="15"/>
      <c r="R1053" s="15"/>
      <c r="S1053" s="15"/>
      <c r="T1053" s="15"/>
      <c r="U1053" s="15"/>
      <c r="V1053" s="15"/>
      <c r="W1053" s="15"/>
      <c r="X1053" s="15"/>
      <c r="Y1053" s="15"/>
      <c r="Z1053" s="15"/>
    </row>
    <row r="1054" spans="1:26" ht="13" x14ac:dyDescent="0.15">
      <c r="A1054" s="15"/>
      <c r="B1054" s="15"/>
      <c r="C1054" s="15"/>
      <c r="D1054" s="15"/>
      <c r="E1054" s="15"/>
      <c r="F1054" s="15"/>
      <c r="G1054" s="15"/>
      <c r="H1054" s="15"/>
      <c r="I1054" s="15"/>
      <c r="J1054" s="15"/>
      <c r="K1054" s="15"/>
      <c r="L1054" s="15"/>
      <c r="M1054" s="15"/>
      <c r="N1054" s="15"/>
      <c r="O1054" s="15"/>
      <c r="P1054" s="15"/>
      <c r="Q1054" s="15"/>
      <c r="R1054" s="15"/>
      <c r="S1054" s="15"/>
      <c r="T1054" s="15"/>
      <c r="U1054" s="15"/>
      <c r="V1054" s="15"/>
      <c r="W1054" s="15"/>
      <c r="X1054" s="15"/>
      <c r="Y1054" s="15"/>
      <c r="Z1054" s="15"/>
    </row>
    <row r="1055" spans="1:26" ht="13" x14ac:dyDescent="0.15">
      <c r="A1055" s="15"/>
      <c r="B1055" s="15"/>
      <c r="C1055" s="15"/>
      <c r="D1055" s="15"/>
      <c r="E1055" s="15"/>
      <c r="F1055" s="15"/>
      <c r="G1055" s="15"/>
      <c r="H1055" s="15"/>
      <c r="I1055" s="15"/>
      <c r="J1055" s="15"/>
      <c r="K1055" s="15"/>
      <c r="L1055" s="15"/>
      <c r="M1055" s="15"/>
      <c r="N1055" s="15"/>
      <c r="O1055" s="15"/>
      <c r="P1055" s="15"/>
      <c r="Q1055" s="15"/>
      <c r="R1055" s="15"/>
      <c r="S1055" s="15"/>
      <c r="T1055" s="15"/>
      <c r="U1055" s="15"/>
      <c r="V1055" s="15"/>
      <c r="W1055" s="15"/>
      <c r="X1055" s="15"/>
      <c r="Y1055" s="15"/>
      <c r="Z1055" s="15"/>
    </row>
    <row r="1056" spans="1:26" ht="13" x14ac:dyDescent="0.15">
      <c r="A1056" s="15"/>
      <c r="B1056" s="15"/>
      <c r="C1056" s="15"/>
      <c r="D1056" s="15"/>
      <c r="E1056" s="15"/>
      <c r="F1056" s="15"/>
      <c r="G1056" s="15"/>
      <c r="H1056" s="15"/>
      <c r="I1056" s="15"/>
      <c r="J1056" s="15"/>
      <c r="K1056" s="15"/>
      <c r="L1056" s="15"/>
      <c r="M1056" s="15"/>
      <c r="N1056" s="15"/>
      <c r="O1056" s="15"/>
      <c r="P1056" s="15"/>
      <c r="Q1056" s="15"/>
      <c r="R1056" s="15"/>
      <c r="S1056" s="15"/>
      <c r="T1056" s="15"/>
      <c r="U1056" s="15"/>
      <c r="V1056" s="15"/>
      <c r="W1056" s="15"/>
      <c r="X1056" s="15"/>
      <c r="Y1056" s="15"/>
      <c r="Z1056" s="15"/>
    </row>
    <row r="1057" spans="1:26" ht="13" x14ac:dyDescent="0.15">
      <c r="A1057" s="15"/>
      <c r="B1057" s="15"/>
      <c r="C1057" s="15"/>
      <c r="D1057" s="15"/>
      <c r="E1057" s="15"/>
      <c r="F1057" s="15"/>
      <c r="G1057" s="15"/>
      <c r="H1057" s="15"/>
      <c r="I1057" s="15"/>
      <c r="J1057" s="15"/>
      <c r="K1057" s="15"/>
      <c r="L1057" s="15"/>
      <c r="M1057" s="15"/>
      <c r="N1057" s="15"/>
      <c r="O1057" s="15"/>
      <c r="P1057" s="15"/>
      <c r="Q1057" s="15"/>
      <c r="R1057" s="15"/>
      <c r="S1057" s="15"/>
      <c r="T1057" s="15"/>
      <c r="U1057" s="15"/>
      <c r="V1057" s="15"/>
      <c r="W1057" s="15"/>
      <c r="X1057" s="15"/>
      <c r="Y1057" s="15"/>
      <c r="Z1057" s="15"/>
    </row>
    <row r="1058" spans="1:26" ht="13" x14ac:dyDescent="0.15">
      <c r="A1058" s="15"/>
      <c r="B1058" s="15"/>
      <c r="C1058" s="15"/>
      <c r="D1058" s="15"/>
      <c r="E1058" s="15"/>
      <c r="F1058" s="15"/>
      <c r="G1058" s="15"/>
      <c r="H1058" s="15"/>
      <c r="I1058" s="15"/>
      <c r="J1058" s="15"/>
      <c r="K1058" s="15"/>
      <c r="L1058" s="15"/>
      <c r="M1058" s="15"/>
      <c r="N1058" s="15"/>
      <c r="O1058" s="15"/>
      <c r="P1058" s="15"/>
      <c r="Q1058" s="15"/>
      <c r="R1058" s="15"/>
      <c r="S1058" s="15"/>
      <c r="T1058" s="15"/>
      <c r="U1058" s="15"/>
      <c r="V1058" s="15"/>
      <c r="W1058" s="15"/>
      <c r="X1058" s="15"/>
      <c r="Y1058" s="15"/>
      <c r="Z1058" s="15"/>
    </row>
    <row r="1059" spans="1:26" ht="13" x14ac:dyDescent="0.15">
      <c r="A1059" s="15"/>
      <c r="B1059" s="15"/>
      <c r="C1059" s="15"/>
      <c r="D1059" s="15"/>
      <c r="E1059" s="15"/>
      <c r="F1059" s="15"/>
      <c r="G1059" s="15"/>
      <c r="H1059" s="15"/>
      <c r="I1059" s="15"/>
      <c r="J1059" s="15"/>
      <c r="K1059" s="15"/>
      <c r="L1059" s="15"/>
      <c r="M1059" s="15"/>
      <c r="N1059" s="15"/>
      <c r="O1059" s="15"/>
      <c r="P1059" s="15"/>
      <c r="Q1059" s="15"/>
      <c r="R1059" s="15"/>
      <c r="S1059" s="15"/>
      <c r="T1059" s="15"/>
      <c r="U1059" s="15"/>
      <c r="V1059" s="15"/>
      <c r="W1059" s="15"/>
      <c r="X1059" s="15"/>
      <c r="Y1059" s="15"/>
      <c r="Z1059" s="15"/>
    </row>
    <row r="1060" spans="1:26" ht="13" x14ac:dyDescent="0.15">
      <c r="A1060" s="15"/>
      <c r="B1060" s="15"/>
      <c r="C1060" s="15"/>
      <c r="D1060" s="15"/>
      <c r="E1060" s="15"/>
      <c r="F1060" s="15"/>
      <c r="G1060" s="15"/>
      <c r="H1060" s="15"/>
      <c r="I1060" s="15"/>
      <c r="J1060" s="15"/>
      <c r="K1060" s="15"/>
      <c r="L1060" s="15"/>
      <c r="M1060" s="15"/>
      <c r="N1060" s="15"/>
      <c r="O1060" s="15"/>
      <c r="P1060" s="15"/>
      <c r="Q1060" s="15"/>
      <c r="R1060" s="15"/>
      <c r="S1060" s="15"/>
      <c r="T1060" s="15"/>
      <c r="U1060" s="15"/>
      <c r="V1060" s="15"/>
      <c r="W1060" s="15"/>
      <c r="X1060" s="15"/>
      <c r="Y1060" s="15"/>
      <c r="Z1060" s="15"/>
    </row>
    <row r="1061" spans="1:26" ht="13" x14ac:dyDescent="0.15">
      <c r="A1061" s="15"/>
      <c r="B1061" s="15"/>
      <c r="C1061" s="15"/>
      <c r="D1061" s="15"/>
      <c r="E1061" s="15"/>
      <c r="F1061" s="15"/>
      <c r="G1061" s="15"/>
      <c r="H1061" s="15"/>
      <c r="I1061" s="15"/>
      <c r="J1061" s="15"/>
      <c r="K1061" s="15"/>
      <c r="L1061" s="15"/>
      <c r="M1061" s="15"/>
      <c r="N1061" s="15"/>
      <c r="O1061" s="15"/>
      <c r="P1061" s="15"/>
      <c r="Q1061" s="15"/>
      <c r="R1061" s="15"/>
      <c r="S1061" s="15"/>
      <c r="T1061" s="15"/>
      <c r="U1061" s="15"/>
      <c r="V1061" s="15"/>
      <c r="W1061" s="15"/>
      <c r="X1061" s="15"/>
      <c r="Y1061" s="15"/>
      <c r="Z1061" s="15"/>
    </row>
    <row r="1062" spans="1:26" ht="13" x14ac:dyDescent="0.15">
      <c r="A1062" s="15"/>
      <c r="B1062" s="15"/>
      <c r="C1062" s="15"/>
      <c r="D1062" s="15"/>
      <c r="E1062" s="15"/>
      <c r="F1062" s="15"/>
      <c r="G1062" s="15"/>
      <c r="H1062" s="15"/>
      <c r="I1062" s="15"/>
      <c r="J1062" s="15"/>
      <c r="K1062" s="15"/>
      <c r="L1062" s="15"/>
      <c r="M1062" s="15"/>
      <c r="N1062" s="15"/>
      <c r="O1062" s="15"/>
      <c r="P1062" s="15"/>
      <c r="Q1062" s="15"/>
      <c r="R1062" s="15"/>
      <c r="S1062" s="15"/>
      <c r="T1062" s="15"/>
      <c r="U1062" s="15"/>
      <c r="V1062" s="15"/>
      <c r="W1062" s="15"/>
      <c r="X1062" s="15"/>
      <c r="Y1062" s="15"/>
      <c r="Z1062" s="15"/>
    </row>
    <row r="1063" spans="1:26" ht="13" x14ac:dyDescent="0.15">
      <c r="A1063" s="15"/>
      <c r="B1063" s="15"/>
      <c r="C1063" s="15"/>
      <c r="D1063" s="15"/>
      <c r="E1063" s="15"/>
      <c r="F1063" s="15"/>
      <c r="G1063" s="15"/>
      <c r="H1063" s="15"/>
      <c r="I1063" s="15"/>
      <c r="J1063" s="15"/>
      <c r="K1063" s="15"/>
      <c r="L1063" s="15"/>
      <c r="M1063" s="15"/>
      <c r="N1063" s="15"/>
      <c r="O1063" s="15"/>
      <c r="P1063" s="15"/>
      <c r="Q1063" s="15"/>
      <c r="R1063" s="15"/>
      <c r="S1063" s="15"/>
      <c r="T1063" s="15"/>
      <c r="U1063" s="15"/>
      <c r="V1063" s="15"/>
      <c r="W1063" s="15"/>
      <c r="X1063" s="15"/>
      <c r="Y1063" s="15"/>
      <c r="Z1063" s="15"/>
    </row>
    <row r="1064" spans="1:26" ht="13" x14ac:dyDescent="0.15">
      <c r="A1064" s="15"/>
      <c r="B1064" s="15"/>
      <c r="C1064" s="15"/>
      <c r="D1064" s="15"/>
      <c r="E1064" s="15"/>
      <c r="F1064" s="15"/>
      <c r="G1064" s="15"/>
      <c r="H1064" s="15"/>
      <c r="I1064" s="15"/>
      <c r="J1064" s="15"/>
      <c r="K1064" s="15"/>
      <c r="L1064" s="15"/>
      <c r="M1064" s="15"/>
      <c r="N1064" s="15"/>
      <c r="O1064" s="15"/>
      <c r="P1064" s="15"/>
      <c r="Q1064" s="15"/>
      <c r="R1064" s="15"/>
      <c r="S1064" s="15"/>
      <c r="T1064" s="15"/>
      <c r="U1064" s="15"/>
      <c r="V1064" s="15"/>
      <c r="W1064" s="15"/>
      <c r="X1064" s="15"/>
      <c r="Y1064" s="15"/>
      <c r="Z1064" s="15"/>
    </row>
    <row r="1065" spans="1:26" ht="13" x14ac:dyDescent="0.15">
      <c r="A1065" s="15"/>
      <c r="B1065" s="15"/>
      <c r="C1065" s="15"/>
      <c r="D1065" s="15"/>
      <c r="E1065" s="15"/>
      <c r="F1065" s="15"/>
      <c r="G1065" s="15"/>
      <c r="H1065" s="15"/>
      <c r="I1065" s="15"/>
      <c r="J1065" s="15"/>
      <c r="K1065" s="15"/>
      <c r="L1065" s="15"/>
      <c r="M1065" s="15"/>
      <c r="N1065" s="15"/>
      <c r="O1065" s="15"/>
      <c r="P1065" s="15"/>
      <c r="Q1065" s="15"/>
      <c r="R1065" s="15"/>
      <c r="S1065" s="15"/>
      <c r="T1065" s="15"/>
      <c r="U1065" s="15"/>
      <c r="V1065" s="15"/>
      <c r="W1065" s="15"/>
      <c r="X1065" s="15"/>
      <c r="Y1065" s="15"/>
      <c r="Z1065" s="15"/>
    </row>
    <row r="1066" spans="1:26" ht="13" x14ac:dyDescent="0.15">
      <c r="A1066" s="15"/>
      <c r="B1066" s="15"/>
      <c r="C1066" s="15"/>
      <c r="D1066" s="15"/>
      <c r="E1066" s="15"/>
      <c r="F1066" s="15"/>
      <c r="G1066" s="15"/>
      <c r="H1066" s="15"/>
      <c r="I1066" s="15"/>
      <c r="J1066" s="15"/>
      <c r="K1066" s="15"/>
      <c r="L1066" s="15"/>
      <c r="M1066" s="15"/>
      <c r="N1066" s="15"/>
      <c r="O1066" s="15"/>
      <c r="P1066" s="15"/>
      <c r="Q1066" s="15"/>
      <c r="R1066" s="15"/>
      <c r="S1066" s="15"/>
      <c r="T1066" s="15"/>
      <c r="U1066" s="15"/>
      <c r="V1066" s="15"/>
      <c r="W1066" s="15"/>
      <c r="X1066" s="15"/>
      <c r="Y1066" s="15"/>
      <c r="Z1066" s="15"/>
    </row>
    <row r="1067" spans="1:26" ht="13" x14ac:dyDescent="0.15">
      <c r="A1067" s="15"/>
      <c r="B1067" s="15"/>
      <c r="C1067" s="15"/>
      <c r="D1067" s="15"/>
      <c r="E1067" s="15"/>
      <c r="F1067" s="15"/>
      <c r="G1067" s="15"/>
      <c r="H1067" s="15"/>
      <c r="I1067" s="15"/>
      <c r="J1067" s="15"/>
      <c r="K1067" s="15"/>
      <c r="L1067" s="15"/>
      <c r="M1067" s="15"/>
      <c r="N1067" s="15"/>
      <c r="O1067" s="15"/>
      <c r="P1067" s="15"/>
      <c r="Q1067" s="15"/>
      <c r="R1067" s="15"/>
      <c r="S1067" s="15"/>
      <c r="T1067" s="15"/>
      <c r="U1067" s="15"/>
      <c r="V1067" s="15"/>
      <c r="W1067" s="15"/>
      <c r="X1067" s="15"/>
      <c r="Y1067" s="15"/>
      <c r="Z1067" s="15"/>
    </row>
    <row r="1068" spans="1:26" ht="13" x14ac:dyDescent="0.15">
      <c r="A1068" s="15"/>
      <c r="B1068" s="15"/>
      <c r="C1068" s="15"/>
      <c r="D1068" s="15"/>
      <c r="E1068" s="15"/>
      <c r="F1068" s="15"/>
      <c r="G1068" s="15"/>
      <c r="H1068" s="15"/>
      <c r="I1068" s="15"/>
      <c r="J1068" s="15"/>
      <c r="K1068" s="15"/>
      <c r="L1068" s="15"/>
      <c r="M1068" s="15"/>
      <c r="N1068" s="15"/>
      <c r="O1068" s="15"/>
      <c r="P1068" s="15"/>
      <c r="Q1068" s="15"/>
      <c r="R1068" s="15"/>
      <c r="S1068" s="15"/>
      <c r="T1068" s="15"/>
      <c r="U1068" s="15"/>
      <c r="V1068" s="15"/>
      <c r="W1068" s="15"/>
      <c r="X1068" s="15"/>
      <c r="Y1068" s="15"/>
      <c r="Z1068" s="15"/>
    </row>
    <row r="1069" spans="1:26" ht="13" x14ac:dyDescent="0.15">
      <c r="A1069" s="15"/>
      <c r="B1069" s="15"/>
      <c r="C1069" s="15"/>
      <c r="D1069" s="15"/>
      <c r="E1069" s="15"/>
      <c r="F1069" s="15"/>
      <c r="G1069" s="15"/>
      <c r="H1069" s="15"/>
      <c r="I1069" s="15"/>
      <c r="J1069" s="15"/>
      <c r="K1069" s="15"/>
      <c r="L1069" s="15"/>
      <c r="M1069" s="15"/>
      <c r="N1069" s="15"/>
      <c r="O1069" s="15"/>
      <c r="P1069" s="15"/>
      <c r="Q1069" s="15"/>
      <c r="R1069" s="15"/>
      <c r="S1069" s="15"/>
      <c r="T1069" s="15"/>
      <c r="U1069" s="15"/>
      <c r="V1069" s="15"/>
      <c r="W1069" s="15"/>
      <c r="X1069" s="15"/>
      <c r="Y1069" s="15"/>
      <c r="Z1069" s="15"/>
    </row>
    <row r="1070" spans="1:26" ht="13" x14ac:dyDescent="0.15">
      <c r="A1070" s="15"/>
      <c r="B1070" s="15"/>
      <c r="C1070" s="15"/>
      <c r="D1070" s="15"/>
      <c r="E1070" s="15"/>
      <c r="F1070" s="15"/>
      <c r="G1070" s="15"/>
      <c r="H1070" s="15"/>
      <c r="I1070" s="15"/>
      <c r="J1070" s="15"/>
      <c r="K1070" s="15"/>
      <c r="L1070" s="15"/>
      <c r="M1070" s="15"/>
      <c r="N1070" s="15"/>
      <c r="O1070" s="15"/>
      <c r="P1070" s="15"/>
      <c r="Q1070" s="15"/>
      <c r="R1070" s="15"/>
      <c r="S1070" s="15"/>
      <c r="T1070" s="15"/>
      <c r="U1070" s="15"/>
      <c r="V1070" s="15"/>
      <c r="W1070" s="15"/>
      <c r="X1070" s="15"/>
      <c r="Y1070" s="15"/>
      <c r="Z1070" s="15"/>
    </row>
    <row r="1071" spans="1:26" ht="13" x14ac:dyDescent="0.15">
      <c r="A1071" s="15"/>
      <c r="B1071" s="15"/>
      <c r="C1071" s="15"/>
      <c r="D1071" s="15"/>
      <c r="E1071" s="15"/>
      <c r="F1071" s="15"/>
      <c r="G1071" s="15"/>
      <c r="H1071" s="15"/>
      <c r="I1071" s="15"/>
      <c r="J1071" s="15"/>
      <c r="K1071" s="15"/>
      <c r="L1071" s="15"/>
      <c r="M1071" s="15"/>
      <c r="N1071" s="15"/>
      <c r="O1071" s="15"/>
      <c r="P1071" s="15"/>
      <c r="Q1071" s="15"/>
      <c r="R1071" s="15"/>
      <c r="S1071" s="15"/>
      <c r="T1071" s="15"/>
      <c r="U1071" s="15"/>
      <c r="V1071" s="15"/>
      <c r="W1071" s="15"/>
      <c r="X1071" s="15"/>
      <c r="Y1071" s="15"/>
      <c r="Z1071" s="15"/>
    </row>
    <row r="1072" spans="1:26" ht="13" x14ac:dyDescent="0.15">
      <c r="A1072" s="15"/>
      <c r="B1072" s="15"/>
      <c r="C1072" s="15"/>
      <c r="D1072" s="15"/>
      <c r="E1072" s="15"/>
      <c r="F1072" s="15"/>
      <c r="G1072" s="15"/>
      <c r="H1072" s="15"/>
      <c r="I1072" s="15"/>
      <c r="J1072" s="15"/>
      <c r="K1072" s="15"/>
      <c r="L1072" s="15"/>
      <c r="M1072" s="15"/>
      <c r="N1072" s="15"/>
      <c r="O1072" s="15"/>
      <c r="P1072" s="15"/>
      <c r="Q1072" s="15"/>
      <c r="R1072" s="15"/>
      <c r="S1072" s="15"/>
      <c r="T1072" s="15"/>
      <c r="U1072" s="15"/>
      <c r="V1072" s="15"/>
      <c r="W1072" s="15"/>
      <c r="X1072" s="15"/>
      <c r="Y1072" s="15"/>
      <c r="Z1072" s="15"/>
    </row>
    <row r="1073" spans="1:26" ht="13" x14ac:dyDescent="0.15">
      <c r="A1073" s="15"/>
      <c r="B1073" s="15"/>
      <c r="C1073" s="15"/>
      <c r="D1073" s="15"/>
      <c r="E1073" s="15"/>
      <c r="F1073" s="15"/>
      <c r="G1073" s="15"/>
      <c r="H1073" s="15"/>
      <c r="I1073" s="15"/>
      <c r="J1073" s="15"/>
      <c r="K1073" s="15"/>
      <c r="L1073" s="15"/>
      <c r="M1073" s="15"/>
      <c r="N1073" s="15"/>
      <c r="O1073" s="15"/>
      <c r="P1073" s="15"/>
      <c r="Q1073" s="15"/>
      <c r="R1073" s="15"/>
      <c r="S1073" s="15"/>
      <c r="T1073" s="15"/>
      <c r="U1073" s="15"/>
      <c r="V1073" s="15"/>
      <c r="W1073" s="15"/>
      <c r="X1073" s="15"/>
      <c r="Y1073" s="15"/>
      <c r="Z1073" s="15"/>
    </row>
    <row r="1074" spans="1:26" ht="13" x14ac:dyDescent="0.15">
      <c r="A1074" s="15"/>
      <c r="B1074" s="15"/>
      <c r="C1074" s="15"/>
      <c r="D1074" s="15"/>
      <c r="E1074" s="15"/>
      <c r="F1074" s="15"/>
      <c r="G1074" s="15"/>
      <c r="H1074" s="15"/>
      <c r="I1074" s="15"/>
      <c r="J1074" s="15"/>
      <c r="K1074" s="15"/>
      <c r="L1074" s="15"/>
      <c r="M1074" s="15"/>
      <c r="N1074" s="15"/>
      <c r="O1074" s="15"/>
      <c r="P1074" s="15"/>
      <c r="Q1074" s="15"/>
      <c r="R1074" s="15"/>
      <c r="S1074" s="15"/>
      <c r="T1074" s="15"/>
      <c r="U1074" s="15"/>
      <c r="V1074" s="15"/>
      <c r="W1074" s="15"/>
      <c r="X1074" s="15"/>
      <c r="Y1074" s="15"/>
      <c r="Z1074" s="15"/>
    </row>
    <row r="1075" spans="1:26" ht="13" x14ac:dyDescent="0.15">
      <c r="A1075" s="15"/>
      <c r="B1075" s="15"/>
      <c r="C1075" s="15"/>
      <c r="D1075" s="15"/>
      <c r="E1075" s="15"/>
      <c r="F1075" s="15"/>
      <c r="G1075" s="15"/>
      <c r="H1075" s="15"/>
      <c r="I1075" s="15"/>
      <c r="J1075" s="15"/>
      <c r="K1075" s="15"/>
      <c r="L1075" s="15"/>
      <c r="M1075" s="15"/>
      <c r="N1075" s="15"/>
      <c r="O1075" s="15"/>
      <c r="P1075" s="15"/>
      <c r="Q1075" s="15"/>
      <c r="R1075" s="15"/>
      <c r="S1075" s="15"/>
      <c r="T1075" s="15"/>
      <c r="U1075" s="15"/>
      <c r="V1075" s="15"/>
      <c r="W1075" s="15"/>
      <c r="X1075" s="15"/>
      <c r="Y1075" s="15"/>
      <c r="Z1075" s="15"/>
    </row>
    <row r="1076" spans="1:26" ht="13" x14ac:dyDescent="0.15">
      <c r="A1076" s="15"/>
      <c r="B1076" s="15"/>
      <c r="C1076" s="15"/>
      <c r="D1076" s="15"/>
      <c r="E1076" s="15"/>
      <c r="F1076" s="15"/>
      <c r="G1076" s="15"/>
      <c r="H1076" s="15"/>
      <c r="I1076" s="15"/>
      <c r="J1076" s="15"/>
      <c r="K1076" s="15"/>
      <c r="L1076" s="15"/>
      <c r="M1076" s="15"/>
      <c r="N1076" s="15"/>
      <c r="O1076" s="15"/>
      <c r="P1076" s="15"/>
      <c r="Q1076" s="15"/>
      <c r="R1076" s="15"/>
      <c r="S1076" s="15"/>
      <c r="T1076" s="15"/>
      <c r="U1076" s="15"/>
      <c r="V1076" s="15"/>
      <c r="W1076" s="15"/>
      <c r="X1076" s="15"/>
      <c r="Y1076" s="15"/>
      <c r="Z1076" s="15"/>
    </row>
    <row r="1077" spans="1:26" ht="13" x14ac:dyDescent="0.15">
      <c r="A1077" s="15"/>
      <c r="B1077" s="15"/>
      <c r="C1077" s="15"/>
      <c r="D1077" s="15"/>
      <c r="E1077" s="15"/>
      <c r="F1077" s="15"/>
      <c r="G1077" s="15"/>
      <c r="H1077" s="15"/>
      <c r="I1077" s="15"/>
      <c r="J1077" s="15"/>
      <c r="K1077" s="15"/>
      <c r="L1077" s="15"/>
      <c r="M1077" s="15"/>
      <c r="N1077" s="15"/>
      <c r="O1077" s="15"/>
      <c r="P1077" s="15"/>
      <c r="Q1077" s="15"/>
      <c r="R1077" s="15"/>
      <c r="S1077" s="15"/>
      <c r="T1077" s="15"/>
      <c r="U1077" s="15"/>
      <c r="V1077" s="15"/>
      <c r="W1077" s="15"/>
      <c r="X1077" s="15"/>
      <c r="Y1077" s="15"/>
      <c r="Z1077" s="15"/>
    </row>
    <row r="1078" spans="1:26" ht="13" x14ac:dyDescent="0.15">
      <c r="A1078" s="15"/>
      <c r="B1078" s="15"/>
      <c r="C1078" s="15"/>
      <c r="D1078" s="15"/>
      <c r="E1078" s="15"/>
      <c r="F1078" s="15"/>
      <c r="G1078" s="15"/>
      <c r="H1078" s="15"/>
      <c r="I1078" s="15"/>
      <c r="J1078" s="15"/>
      <c r="K1078" s="15"/>
      <c r="L1078" s="15"/>
      <c r="M1078" s="15"/>
      <c r="N1078" s="15"/>
      <c r="O1078" s="15"/>
      <c r="P1078" s="15"/>
      <c r="Q1078" s="15"/>
      <c r="R1078" s="15"/>
      <c r="S1078" s="15"/>
      <c r="T1078" s="15"/>
      <c r="U1078" s="15"/>
      <c r="V1078" s="15"/>
      <c r="W1078" s="15"/>
      <c r="X1078" s="15"/>
      <c r="Y1078" s="15"/>
      <c r="Z1078" s="15"/>
    </row>
    <row r="1079" spans="1:26" ht="13" x14ac:dyDescent="0.15">
      <c r="A1079" s="15"/>
      <c r="B1079" s="15"/>
      <c r="C1079" s="15"/>
      <c r="D1079" s="15"/>
      <c r="E1079" s="15"/>
      <c r="F1079" s="15"/>
      <c r="G1079" s="15"/>
      <c r="H1079" s="15"/>
      <c r="I1079" s="15"/>
      <c r="J1079" s="15"/>
      <c r="K1079" s="15"/>
      <c r="L1079" s="15"/>
      <c r="M1079" s="15"/>
      <c r="N1079" s="15"/>
      <c r="O1079" s="15"/>
      <c r="P1079" s="15"/>
      <c r="Q1079" s="15"/>
      <c r="R1079" s="15"/>
      <c r="S1079" s="15"/>
      <c r="T1079" s="15"/>
      <c r="U1079" s="15"/>
      <c r="V1079" s="15"/>
      <c r="W1079" s="15"/>
      <c r="X1079" s="15"/>
      <c r="Y1079" s="15"/>
      <c r="Z1079" s="15"/>
    </row>
    <row r="1080" spans="1:26" ht="13" x14ac:dyDescent="0.15">
      <c r="A1080" s="15"/>
      <c r="B1080" s="15"/>
      <c r="C1080" s="15"/>
      <c r="D1080" s="15"/>
      <c r="E1080" s="15"/>
      <c r="F1080" s="15"/>
      <c r="G1080" s="15"/>
      <c r="H1080" s="15"/>
      <c r="I1080" s="15"/>
      <c r="J1080" s="15"/>
      <c r="K1080" s="15"/>
      <c r="L1080" s="15"/>
      <c r="M1080" s="15"/>
      <c r="N1080" s="15"/>
      <c r="O1080" s="15"/>
      <c r="P1080" s="15"/>
      <c r="Q1080" s="15"/>
      <c r="R1080" s="15"/>
      <c r="S1080" s="15"/>
      <c r="T1080" s="15"/>
      <c r="U1080" s="15"/>
      <c r="V1080" s="15"/>
      <c r="W1080" s="15"/>
      <c r="X1080" s="15"/>
      <c r="Y1080" s="15"/>
      <c r="Z1080" s="15"/>
    </row>
    <row r="1081" spans="1:26" ht="13" x14ac:dyDescent="0.15">
      <c r="A1081" s="15"/>
      <c r="B1081" s="15"/>
      <c r="C1081" s="15"/>
      <c r="D1081" s="15"/>
      <c r="E1081" s="15"/>
      <c r="F1081" s="15"/>
      <c r="G1081" s="15"/>
      <c r="H1081" s="15"/>
      <c r="I1081" s="15"/>
      <c r="J1081" s="15"/>
      <c r="K1081" s="15"/>
      <c r="L1081" s="15"/>
      <c r="M1081" s="15"/>
      <c r="N1081" s="15"/>
      <c r="O1081" s="15"/>
      <c r="P1081" s="15"/>
      <c r="Q1081" s="15"/>
      <c r="R1081" s="15"/>
      <c r="S1081" s="15"/>
      <c r="T1081" s="15"/>
      <c r="U1081" s="15"/>
      <c r="V1081" s="15"/>
      <c r="W1081" s="15"/>
      <c r="X1081" s="15"/>
      <c r="Y1081" s="15"/>
      <c r="Z1081" s="15"/>
    </row>
    <row r="1082" spans="1:26" ht="13" x14ac:dyDescent="0.15">
      <c r="A1082" s="15"/>
      <c r="B1082" s="15"/>
      <c r="C1082" s="15"/>
      <c r="D1082" s="15"/>
      <c r="E1082" s="15"/>
      <c r="F1082" s="15"/>
      <c r="G1082" s="15"/>
      <c r="H1082" s="15"/>
      <c r="I1082" s="15"/>
      <c r="J1082" s="15"/>
      <c r="K1082" s="15"/>
      <c r="L1082" s="15"/>
      <c r="M1082" s="15"/>
      <c r="N1082" s="15"/>
      <c r="O1082" s="15"/>
      <c r="P1082" s="15"/>
      <c r="Q1082" s="15"/>
      <c r="R1082" s="15"/>
      <c r="S1082" s="15"/>
      <c r="T1082" s="15"/>
      <c r="U1082" s="15"/>
      <c r="V1082" s="15"/>
      <c r="W1082" s="15"/>
      <c r="X1082" s="15"/>
      <c r="Y1082" s="15"/>
      <c r="Z1082" s="15"/>
    </row>
    <row r="1083" spans="1:26" ht="13" x14ac:dyDescent="0.15">
      <c r="A1083" s="15"/>
      <c r="B1083" s="15"/>
      <c r="C1083" s="15"/>
      <c r="D1083" s="15"/>
      <c r="E1083" s="15"/>
      <c r="F1083" s="15"/>
      <c r="G1083" s="15"/>
      <c r="H1083" s="15"/>
      <c r="I1083" s="15"/>
      <c r="J1083" s="15"/>
      <c r="K1083" s="15"/>
      <c r="L1083" s="15"/>
      <c r="M1083" s="15"/>
      <c r="N1083" s="15"/>
      <c r="O1083" s="15"/>
      <c r="P1083" s="15"/>
      <c r="Q1083" s="15"/>
      <c r="R1083" s="15"/>
      <c r="S1083" s="15"/>
      <c r="T1083" s="15"/>
      <c r="U1083" s="15"/>
      <c r="V1083" s="15"/>
      <c r="W1083" s="15"/>
      <c r="X1083" s="15"/>
      <c r="Y1083" s="15"/>
      <c r="Z1083" s="15"/>
    </row>
    <row r="1084" spans="1:26" ht="13" x14ac:dyDescent="0.15">
      <c r="A1084" s="15"/>
      <c r="B1084" s="15"/>
      <c r="C1084" s="15"/>
      <c r="D1084" s="15"/>
      <c r="E1084" s="15"/>
      <c r="F1084" s="15"/>
      <c r="G1084" s="15"/>
      <c r="H1084" s="15"/>
      <c r="I1084" s="15"/>
      <c r="J1084" s="15"/>
      <c r="K1084" s="15"/>
      <c r="L1084" s="15"/>
      <c r="M1084" s="15"/>
      <c r="N1084" s="15"/>
      <c r="O1084" s="15"/>
      <c r="P1084" s="15"/>
      <c r="Q1084" s="15"/>
      <c r="R1084" s="15"/>
      <c r="S1084" s="15"/>
      <c r="T1084" s="15"/>
      <c r="U1084" s="15"/>
      <c r="V1084" s="15"/>
      <c r="W1084" s="15"/>
      <c r="X1084" s="15"/>
      <c r="Y1084" s="15"/>
      <c r="Z1084" s="15"/>
    </row>
    <row r="1085" spans="1:26" ht="13" x14ac:dyDescent="0.15">
      <c r="A1085" s="15"/>
      <c r="B1085" s="15"/>
      <c r="C1085" s="15"/>
      <c r="D1085" s="15"/>
      <c r="E1085" s="15"/>
      <c r="F1085" s="15"/>
      <c r="G1085" s="15"/>
      <c r="H1085" s="15"/>
      <c r="I1085" s="15"/>
      <c r="J1085" s="15"/>
      <c r="K1085" s="15"/>
      <c r="L1085" s="15"/>
      <c r="M1085" s="15"/>
      <c r="N1085" s="15"/>
      <c r="O1085" s="15"/>
      <c r="P1085" s="15"/>
      <c r="Q1085" s="15"/>
      <c r="R1085" s="15"/>
      <c r="S1085" s="15"/>
      <c r="T1085" s="15"/>
      <c r="U1085" s="15"/>
      <c r="V1085" s="15"/>
      <c r="W1085" s="15"/>
      <c r="X1085" s="15"/>
      <c r="Y1085" s="15"/>
      <c r="Z1085" s="15"/>
    </row>
    <row r="1086" spans="1:26" ht="13" x14ac:dyDescent="0.15">
      <c r="A1086" s="15"/>
      <c r="B1086" s="15"/>
      <c r="C1086" s="15"/>
      <c r="D1086" s="15"/>
      <c r="E1086" s="15"/>
      <c r="F1086" s="15"/>
      <c r="G1086" s="15"/>
      <c r="H1086" s="15"/>
      <c r="I1086" s="15"/>
      <c r="J1086" s="15"/>
      <c r="K1086" s="15"/>
      <c r="L1086" s="15"/>
      <c r="M1086" s="15"/>
      <c r="N1086" s="15"/>
      <c r="O1086" s="15"/>
      <c r="P1086" s="15"/>
      <c r="Q1086" s="15"/>
      <c r="R1086" s="15"/>
      <c r="S1086" s="15"/>
      <c r="T1086" s="15"/>
      <c r="U1086" s="15"/>
      <c r="V1086" s="15"/>
      <c r="W1086" s="15"/>
      <c r="X1086" s="15"/>
      <c r="Y1086" s="15"/>
      <c r="Z1086" s="15"/>
    </row>
    <row r="1087" spans="1:26" ht="13" x14ac:dyDescent="0.15">
      <c r="A1087" s="15"/>
      <c r="B1087" s="15"/>
      <c r="C1087" s="15"/>
      <c r="D1087" s="15"/>
      <c r="E1087" s="15"/>
      <c r="F1087" s="15"/>
      <c r="G1087" s="15"/>
      <c r="H1087" s="15"/>
      <c r="I1087" s="15"/>
      <c r="J1087" s="15"/>
      <c r="K1087" s="15"/>
      <c r="L1087" s="15"/>
      <c r="M1087" s="15"/>
      <c r="N1087" s="15"/>
      <c r="O1087" s="15"/>
      <c r="P1087" s="15"/>
      <c r="Q1087" s="15"/>
      <c r="R1087" s="15"/>
      <c r="S1087" s="15"/>
      <c r="T1087" s="15"/>
      <c r="U1087" s="15"/>
      <c r="V1087" s="15"/>
      <c r="W1087" s="15"/>
      <c r="X1087" s="15"/>
      <c r="Y1087" s="15"/>
      <c r="Z1087" s="15"/>
    </row>
    <row r="1088" spans="1:26" ht="13" x14ac:dyDescent="0.15">
      <c r="A1088" s="15"/>
      <c r="B1088" s="15"/>
      <c r="C1088" s="15"/>
      <c r="D1088" s="15"/>
      <c r="E1088" s="15"/>
      <c r="F1088" s="15"/>
      <c r="G1088" s="15"/>
      <c r="H1088" s="15"/>
      <c r="I1088" s="15"/>
      <c r="J1088" s="15"/>
      <c r="K1088" s="15"/>
      <c r="L1088" s="15"/>
      <c r="M1088" s="15"/>
      <c r="N1088" s="15"/>
      <c r="O1088" s="15"/>
      <c r="P1088" s="15"/>
      <c r="Q1088" s="15"/>
      <c r="R1088" s="15"/>
      <c r="S1088" s="15"/>
      <c r="T1088" s="15"/>
      <c r="U1088" s="15"/>
      <c r="V1088" s="15"/>
      <c r="W1088" s="15"/>
      <c r="X1088" s="15"/>
      <c r="Y1088" s="15"/>
      <c r="Z1088" s="15"/>
    </row>
    <row r="1089" spans="1:26" ht="13" x14ac:dyDescent="0.15">
      <c r="A1089" s="15"/>
      <c r="B1089" s="15"/>
      <c r="C1089" s="15"/>
      <c r="D1089" s="15"/>
      <c r="E1089" s="15"/>
      <c r="F1089" s="15"/>
      <c r="G1089" s="15"/>
      <c r="H1089" s="15"/>
      <c r="I1089" s="15"/>
      <c r="J1089" s="15"/>
      <c r="K1089" s="15"/>
      <c r="L1089" s="15"/>
      <c r="M1089" s="15"/>
      <c r="N1089" s="15"/>
      <c r="O1089" s="15"/>
      <c r="P1089" s="15"/>
      <c r="Q1089" s="15"/>
      <c r="R1089" s="15"/>
      <c r="S1089" s="15"/>
      <c r="T1089" s="15"/>
      <c r="U1089" s="15"/>
      <c r="V1089" s="15"/>
      <c r="W1089" s="15"/>
      <c r="X1089" s="15"/>
      <c r="Y1089" s="15"/>
      <c r="Z1089" s="15"/>
    </row>
    <row r="1090" spans="1:26" ht="13" x14ac:dyDescent="0.15">
      <c r="A1090" s="15"/>
      <c r="B1090" s="15"/>
      <c r="C1090" s="15"/>
      <c r="D1090" s="15"/>
      <c r="E1090" s="15"/>
      <c r="F1090" s="15"/>
      <c r="G1090" s="15"/>
      <c r="H1090" s="15"/>
      <c r="I1090" s="15"/>
      <c r="J1090" s="15"/>
      <c r="K1090" s="15"/>
      <c r="L1090" s="15"/>
      <c r="M1090" s="15"/>
      <c r="N1090" s="15"/>
      <c r="O1090" s="15"/>
      <c r="P1090" s="15"/>
      <c r="Q1090" s="15"/>
      <c r="R1090" s="15"/>
      <c r="S1090" s="15"/>
      <c r="T1090" s="15"/>
      <c r="U1090" s="15"/>
      <c r="V1090" s="15"/>
      <c r="W1090" s="15"/>
      <c r="X1090" s="15"/>
      <c r="Y1090" s="15"/>
      <c r="Z1090" s="15"/>
    </row>
    <row r="1091" spans="1:26" ht="13" x14ac:dyDescent="0.15">
      <c r="A1091" s="15"/>
      <c r="B1091" s="15"/>
      <c r="C1091" s="15"/>
      <c r="D1091" s="15"/>
      <c r="E1091" s="15"/>
      <c r="F1091" s="15"/>
      <c r="G1091" s="15"/>
      <c r="H1091" s="15"/>
      <c r="I1091" s="15"/>
      <c r="J1091" s="15"/>
      <c r="K1091" s="15"/>
      <c r="L1091" s="15"/>
      <c r="M1091" s="15"/>
      <c r="N1091" s="15"/>
      <c r="O1091" s="15"/>
      <c r="P1091" s="15"/>
      <c r="Q1091" s="15"/>
      <c r="R1091" s="15"/>
      <c r="S1091" s="15"/>
      <c r="T1091" s="15"/>
      <c r="U1091" s="15"/>
      <c r="V1091" s="15"/>
      <c r="W1091" s="15"/>
      <c r="X1091" s="15"/>
      <c r="Y1091" s="15"/>
      <c r="Z1091" s="15"/>
    </row>
    <row r="1092" spans="1:26" ht="13" x14ac:dyDescent="0.15">
      <c r="A1092" s="15"/>
      <c r="B1092" s="15"/>
      <c r="C1092" s="15"/>
      <c r="D1092" s="15"/>
      <c r="E1092" s="15"/>
      <c r="F1092" s="15"/>
      <c r="G1092" s="15"/>
      <c r="H1092" s="15"/>
      <c r="I1092" s="15"/>
      <c r="J1092" s="15"/>
      <c r="K1092" s="15"/>
      <c r="L1092" s="15"/>
      <c r="M1092" s="15"/>
      <c r="N1092" s="15"/>
      <c r="O1092" s="15"/>
      <c r="P1092" s="15"/>
      <c r="Q1092" s="15"/>
      <c r="R1092" s="15"/>
      <c r="S1092" s="15"/>
      <c r="T1092" s="15"/>
      <c r="U1092" s="15"/>
      <c r="V1092" s="15"/>
      <c r="W1092" s="15"/>
      <c r="X1092" s="15"/>
      <c r="Y1092" s="15"/>
      <c r="Z1092" s="15"/>
    </row>
    <row r="1093" spans="1:26" ht="13" x14ac:dyDescent="0.15">
      <c r="A1093" s="15"/>
      <c r="B1093" s="15"/>
      <c r="C1093" s="15"/>
      <c r="D1093" s="15"/>
      <c r="E1093" s="15"/>
      <c r="F1093" s="15"/>
      <c r="G1093" s="15"/>
      <c r="H1093" s="15"/>
      <c r="I1093" s="15"/>
      <c r="J1093" s="15"/>
      <c r="K1093" s="15"/>
      <c r="L1093" s="15"/>
      <c r="M1093" s="15"/>
      <c r="N1093" s="15"/>
      <c r="O1093" s="15"/>
      <c r="P1093" s="15"/>
      <c r="Q1093" s="15"/>
      <c r="R1093" s="15"/>
      <c r="S1093" s="15"/>
      <c r="T1093" s="15"/>
      <c r="U1093" s="15"/>
      <c r="V1093" s="15"/>
      <c r="W1093" s="15"/>
      <c r="X1093" s="15"/>
      <c r="Y1093" s="15"/>
      <c r="Z1093" s="15"/>
    </row>
    <row r="1094" spans="1:26" ht="13" x14ac:dyDescent="0.15">
      <c r="A1094" s="15"/>
      <c r="B1094" s="15"/>
      <c r="C1094" s="15"/>
      <c r="D1094" s="15"/>
      <c r="E1094" s="15"/>
      <c r="F1094" s="15"/>
      <c r="G1094" s="15"/>
      <c r="H1094" s="15"/>
      <c r="I1094" s="15"/>
      <c r="J1094" s="15"/>
      <c r="K1094" s="15"/>
      <c r="L1094" s="15"/>
      <c r="M1094" s="15"/>
      <c r="N1094" s="15"/>
      <c r="O1094" s="15"/>
      <c r="P1094" s="15"/>
      <c r="Q1094" s="15"/>
      <c r="R1094" s="15"/>
      <c r="S1094" s="15"/>
      <c r="T1094" s="15"/>
      <c r="U1094" s="15"/>
      <c r="V1094" s="15"/>
      <c r="W1094" s="15"/>
      <c r="X1094" s="15"/>
      <c r="Y1094" s="15"/>
      <c r="Z1094" s="15"/>
    </row>
    <row r="1095" spans="1:26" ht="13" x14ac:dyDescent="0.15">
      <c r="A1095" s="15"/>
      <c r="B1095" s="15"/>
      <c r="C1095" s="15"/>
      <c r="D1095" s="15"/>
      <c r="E1095" s="15"/>
      <c r="F1095" s="15"/>
      <c r="G1095" s="15"/>
      <c r="H1095" s="15"/>
      <c r="I1095" s="15"/>
      <c r="J1095" s="15"/>
      <c r="K1095" s="15"/>
      <c r="L1095" s="15"/>
      <c r="M1095" s="15"/>
      <c r="N1095" s="15"/>
      <c r="O1095" s="15"/>
      <c r="P1095" s="15"/>
      <c r="Q1095" s="15"/>
      <c r="R1095" s="15"/>
      <c r="S1095" s="15"/>
      <c r="T1095" s="15"/>
      <c r="U1095" s="15"/>
      <c r="V1095" s="15"/>
      <c r="W1095" s="15"/>
      <c r="X1095" s="15"/>
      <c r="Y1095" s="15"/>
      <c r="Z1095" s="15"/>
    </row>
    <row r="1096" spans="1:26" ht="13" x14ac:dyDescent="0.15">
      <c r="A1096" s="15"/>
      <c r="B1096" s="15"/>
      <c r="C1096" s="15"/>
      <c r="D1096" s="15"/>
      <c r="E1096" s="15"/>
      <c r="F1096" s="15"/>
      <c r="G1096" s="15"/>
      <c r="H1096" s="15"/>
      <c r="I1096" s="15"/>
      <c r="J1096" s="15"/>
      <c r="K1096" s="15"/>
      <c r="L1096" s="15"/>
      <c r="M1096" s="15"/>
      <c r="N1096" s="15"/>
      <c r="O1096" s="15"/>
      <c r="P1096" s="15"/>
      <c r="Q1096" s="15"/>
      <c r="R1096" s="15"/>
      <c r="S1096" s="15"/>
      <c r="T1096" s="15"/>
      <c r="U1096" s="15"/>
      <c r="V1096" s="15"/>
      <c r="W1096" s="15"/>
      <c r="X1096" s="15"/>
      <c r="Y1096" s="15"/>
      <c r="Z1096" s="15"/>
    </row>
    <row r="1097" spans="1:26" ht="13" x14ac:dyDescent="0.15">
      <c r="A1097" s="15"/>
      <c r="B1097" s="15"/>
      <c r="C1097" s="15"/>
      <c r="D1097" s="15"/>
      <c r="E1097" s="15"/>
      <c r="F1097" s="15"/>
      <c r="G1097" s="15"/>
      <c r="H1097" s="15"/>
      <c r="I1097" s="15"/>
      <c r="J1097" s="15"/>
      <c r="K1097" s="15"/>
      <c r="L1097" s="15"/>
      <c r="M1097" s="15"/>
      <c r="N1097" s="15"/>
      <c r="O1097" s="15"/>
      <c r="P1097" s="15"/>
      <c r="Q1097" s="15"/>
      <c r="R1097" s="15"/>
      <c r="S1097" s="15"/>
      <c r="T1097" s="15"/>
      <c r="U1097" s="15"/>
      <c r="V1097" s="15"/>
      <c r="W1097" s="15"/>
      <c r="X1097" s="15"/>
      <c r="Y1097" s="15"/>
      <c r="Z1097" s="15"/>
    </row>
    <row r="1098" spans="1:26" ht="13" x14ac:dyDescent="0.15">
      <c r="A1098" s="15"/>
      <c r="B1098" s="15"/>
      <c r="C1098" s="15"/>
      <c r="D1098" s="15"/>
      <c r="E1098" s="15"/>
      <c r="F1098" s="15"/>
      <c r="G1098" s="15"/>
      <c r="H1098" s="15"/>
      <c r="I1098" s="15"/>
      <c r="J1098" s="15"/>
      <c r="K1098" s="15"/>
      <c r="L1098" s="15"/>
      <c r="M1098" s="15"/>
      <c r="N1098" s="15"/>
      <c r="O1098" s="15"/>
      <c r="P1098" s="15"/>
      <c r="Q1098" s="15"/>
      <c r="R1098" s="15"/>
      <c r="S1098" s="15"/>
      <c r="T1098" s="15"/>
      <c r="U1098" s="15"/>
      <c r="V1098" s="15"/>
      <c r="W1098" s="15"/>
      <c r="X1098" s="15"/>
      <c r="Y1098" s="15"/>
      <c r="Z1098" s="15"/>
    </row>
    <row r="1099" spans="1:26" ht="13" x14ac:dyDescent="0.15">
      <c r="A1099" s="15"/>
      <c r="B1099" s="15"/>
      <c r="C1099" s="15"/>
      <c r="D1099" s="15"/>
      <c r="E1099" s="15"/>
      <c r="F1099" s="15"/>
      <c r="G1099" s="15"/>
      <c r="H1099" s="15"/>
      <c r="I1099" s="15"/>
      <c r="J1099" s="15"/>
      <c r="K1099" s="15"/>
      <c r="L1099" s="15"/>
      <c r="M1099" s="15"/>
      <c r="N1099" s="15"/>
      <c r="O1099" s="15"/>
      <c r="P1099" s="15"/>
      <c r="Q1099" s="15"/>
      <c r="R1099" s="15"/>
      <c r="S1099" s="15"/>
      <c r="T1099" s="15"/>
      <c r="U1099" s="15"/>
      <c r="V1099" s="15"/>
      <c r="W1099" s="15"/>
      <c r="X1099" s="15"/>
      <c r="Y1099" s="15"/>
      <c r="Z1099" s="15"/>
    </row>
    <row r="1100" spans="1:26" ht="13" x14ac:dyDescent="0.15">
      <c r="A1100" s="15"/>
      <c r="B1100" s="15"/>
      <c r="C1100" s="15"/>
      <c r="D1100" s="15"/>
      <c r="E1100" s="15"/>
      <c r="F1100" s="15"/>
      <c r="G1100" s="15"/>
      <c r="H1100" s="15"/>
      <c r="I1100" s="15"/>
      <c r="J1100" s="15"/>
      <c r="K1100" s="15"/>
      <c r="L1100" s="15"/>
      <c r="M1100" s="15"/>
      <c r="N1100" s="15"/>
      <c r="O1100" s="15"/>
      <c r="P1100" s="15"/>
      <c r="Q1100" s="15"/>
      <c r="R1100" s="15"/>
      <c r="S1100" s="15"/>
      <c r="T1100" s="15"/>
      <c r="U1100" s="15"/>
      <c r="V1100" s="15"/>
      <c r="W1100" s="15"/>
      <c r="X1100" s="15"/>
      <c r="Y1100" s="15"/>
      <c r="Z1100" s="15"/>
    </row>
    <row r="1101" spans="1:26" ht="13" x14ac:dyDescent="0.15">
      <c r="A1101" s="15"/>
      <c r="B1101" s="15"/>
      <c r="C1101" s="15"/>
      <c r="D1101" s="15"/>
      <c r="E1101" s="15"/>
      <c r="F1101" s="15"/>
      <c r="G1101" s="15"/>
      <c r="H1101" s="15"/>
      <c r="I1101" s="15"/>
      <c r="J1101" s="15"/>
      <c r="K1101" s="15"/>
      <c r="L1101" s="15"/>
      <c r="M1101" s="15"/>
      <c r="N1101" s="15"/>
      <c r="O1101" s="15"/>
      <c r="P1101" s="15"/>
      <c r="Q1101" s="15"/>
      <c r="R1101" s="15"/>
      <c r="S1101" s="15"/>
      <c r="T1101" s="15"/>
      <c r="U1101" s="15"/>
      <c r="V1101" s="15"/>
      <c r="W1101" s="15"/>
      <c r="X1101" s="15"/>
      <c r="Y1101" s="15"/>
      <c r="Z1101" s="15"/>
    </row>
    <row r="1102" spans="1:26" ht="13" x14ac:dyDescent="0.15">
      <c r="A1102" s="15"/>
      <c r="B1102" s="15"/>
      <c r="C1102" s="15"/>
      <c r="D1102" s="15"/>
      <c r="E1102" s="15"/>
      <c r="F1102" s="15"/>
      <c r="G1102" s="15"/>
      <c r="H1102" s="15"/>
      <c r="I1102" s="15"/>
      <c r="J1102" s="15"/>
      <c r="K1102" s="15"/>
      <c r="L1102" s="15"/>
      <c r="M1102" s="15"/>
      <c r="N1102" s="15"/>
      <c r="O1102" s="15"/>
      <c r="P1102" s="15"/>
      <c r="Q1102" s="15"/>
      <c r="R1102" s="15"/>
      <c r="S1102" s="15"/>
      <c r="T1102" s="15"/>
      <c r="U1102" s="15"/>
      <c r="V1102" s="15"/>
      <c r="W1102" s="15"/>
      <c r="X1102" s="15"/>
      <c r="Y1102" s="15"/>
      <c r="Z1102" s="15"/>
    </row>
    <row r="1103" spans="1:26" ht="13" x14ac:dyDescent="0.15">
      <c r="A1103" s="15"/>
      <c r="B1103" s="15"/>
      <c r="C1103" s="15"/>
      <c r="D1103" s="15"/>
      <c r="E1103" s="15"/>
      <c r="F1103" s="15"/>
      <c r="G1103" s="15"/>
      <c r="H1103" s="15"/>
      <c r="I1103" s="15"/>
      <c r="J1103" s="15"/>
      <c r="K1103" s="15"/>
      <c r="L1103" s="15"/>
      <c r="M1103" s="15"/>
      <c r="N1103" s="15"/>
      <c r="O1103" s="15"/>
      <c r="P1103" s="15"/>
      <c r="Q1103" s="15"/>
      <c r="R1103" s="15"/>
      <c r="S1103" s="15"/>
      <c r="T1103" s="15"/>
      <c r="U1103" s="15"/>
      <c r="V1103" s="15"/>
      <c r="W1103" s="15"/>
      <c r="X1103" s="15"/>
      <c r="Y1103" s="15"/>
      <c r="Z1103" s="15"/>
    </row>
    <row r="1104" spans="1:26" ht="13" x14ac:dyDescent="0.15">
      <c r="A1104" s="15"/>
      <c r="B1104" s="15"/>
      <c r="C1104" s="15"/>
      <c r="D1104" s="15"/>
      <c r="E1104" s="15"/>
      <c r="F1104" s="15"/>
      <c r="G1104" s="15"/>
      <c r="H1104" s="15"/>
      <c r="I1104" s="15"/>
      <c r="J1104" s="15"/>
      <c r="K1104" s="15"/>
      <c r="L1104" s="15"/>
      <c r="M1104" s="15"/>
      <c r="N1104" s="15"/>
      <c r="O1104" s="15"/>
      <c r="P1104" s="15"/>
      <c r="Q1104" s="15"/>
      <c r="R1104" s="15"/>
      <c r="S1104" s="15"/>
      <c r="T1104" s="15"/>
      <c r="U1104" s="15"/>
      <c r="V1104" s="15"/>
      <c r="W1104" s="15"/>
      <c r="X1104" s="15"/>
      <c r="Y1104" s="15"/>
      <c r="Z1104" s="15"/>
    </row>
    <row r="1105" spans="1:26" ht="13" x14ac:dyDescent="0.15">
      <c r="A1105" s="15"/>
      <c r="B1105" s="15"/>
      <c r="C1105" s="15"/>
      <c r="D1105" s="15"/>
      <c r="E1105" s="15"/>
      <c r="F1105" s="15"/>
      <c r="G1105" s="15"/>
      <c r="H1105" s="15"/>
      <c r="I1105" s="15"/>
      <c r="J1105" s="15"/>
      <c r="K1105" s="15"/>
      <c r="L1105" s="15"/>
      <c r="M1105" s="15"/>
      <c r="N1105" s="15"/>
      <c r="O1105" s="15"/>
      <c r="P1105" s="15"/>
      <c r="Q1105" s="15"/>
      <c r="R1105" s="15"/>
      <c r="S1105" s="15"/>
      <c r="T1105" s="15"/>
      <c r="U1105" s="15"/>
      <c r="V1105" s="15"/>
      <c r="W1105" s="15"/>
      <c r="X1105" s="15"/>
      <c r="Y1105" s="15"/>
      <c r="Z1105" s="15"/>
    </row>
    <row r="1106" spans="1:26" ht="13" x14ac:dyDescent="0.15">
      <c r="A1106" s="15"/>
      <c r="B1106" s="15"/>
      <c r="C1106" s="15"/>
      <c r="D1106" s="15"/>
      <c r="E1106" s="15"/>
      <c r="F1106" s="15"/>
      <c r="G1106" s="15"/>
      <c r="H1106" s="15"/>
      <c r="I1106" s="15"/>
      <c r="J1106" s="15"/>
      <c r="K1106" s="15"/>
      <c r="L1106" s="15"/>
      <c r="M1106" s="15"/>
      <c r="N1106" s="15"/>
      <c r="O1106" s="15"/>
      <c r="P1106" s="15"/>
      <c r="Q1106" s="15"/>
      <c r="R1106" s="15"/>
      <c r="S1106" s="15"/>
      <c r="T1106" s="15"/>
      <c r="U1106" s="15"/>
      <c r="V1106" s="15"/>
      <c r="W1106" s="15"/>
      <c r="X1106" s="15"/>
      <c r="Y1106" s="15"/>
      <c r="Z1106" s="15"/>
    </row>
    <row r="1107" spans="1:26" ht="13" x14ac:dyDescent="0.15">
      <c r="A1107" s="15"/>
      <c r="B1107" s="15"/>
      <c r="C1107" s="15"/>
      <c r="D1107" s="15"/>
      <c r="E1107" s="15"/>
      <c r="F1107" s="15"/>
      <c r="G1107" s="15"/>
      <c r="H1107" s="15"/>
      <c r="I1107" s="15"/>
      <c r="J1107" s="15"/>
      <c r="K1107" s="15"/>
      <c r="L1107" s="15"/>
      <c r="M1107" s="15"/>
      <c r="N1107" s="15"/>
      <c r="O1107" s="15"/>
      <c r="P1107" s="15"/>
      <c r="Q1107" s="15"/>
      <c r="R1107" s="15"/>
      <c r="S1107" s="15"/>
      <c r="T1107" s="15"/>
      <c r="U1107" s="15"/>
      <c r="V1107" s="15"/>
      <c r="W1107" s="15"/>
      <c r="X1107" s="15"/>
      <c r="Y1107" s="15"/>
      <c r="Z1107" s="15"/>
    </row>
    <row r="1108" spans="1:26" ht="13" x14ac:dyDescent="0.15">
      <c r="A1108" s="15"/>
      <c r="B1108" s="15"/>
      <c r="C1108" s="15"/>
      <c r="D1108" s="15"/>
      <c r="E1108" s="15"/>
      <c r="F1108" s="15"/>
      <c r="G1108" s="15"/>
      <c r="H1108" s="15"/>
      <c r="I1108" s="15"/>
      <c r="J1108" s="15"/>
      <c r="K1108" s="15"/>
      <c r="L1108" s="15"/>
      <c r="M1108" s="15"/>
      <c r="N1108" s="15"/>
      <c r="O1108" s="15"/>
      <c r="P1108" s="15"/>
      <c r="Q1108" s="15"/>
      <c r="R1108" s="15"/>
      <c r="S1108" s="15"/>
      <c r="T1108" s="15"/>
      <c r="U1108" s="15"/>
      <c r="V1108" s="15"/>
      <c r="W1108" s="15"/>
      <c r="X1108" s="15"/>
      <c r="Y1108" s="15"/>
      <c r="Z1108" s="15"/>
    </row>
    <row r="1109" spans="1:26" ht="13" x14ac:dyDescent="0.15">
      <c r="A1109" s="15"/>
      <c r="B1109" s="15"/>
      <c r="C1109" s="15"/>
      <c r="D1109" s="15"/>
      <c r="E1109" s="15"/>
      <c r="F1109" s="15"/>
      <c r="G1109" s="15"/>
      <c r="H1109" s="15"/>
      <c r="I1109" s="15"/>
      <c r="J1109" s="15"/>
      <c r="K1109" s="15"/>
      <c r="L1109" s="15"/>
      <c r="M1109" s="15"/>
      <c r="N1109" s="15"/>
      <c r="O1109" s="15"/>
      <c r="P1109" s="15"/>
      <c r="Q1109" s="15"/>
      <c r="R1109" s="15"/>
      <c r="S1109" s="15"/>
      <c r="T1109" s="15"/>
      <c r="U1109" s="15"/>
      <c r="V1109" s="15"/>
      <c r="W1109" s="15"/>
      <c r="X1109" s="15"/>
      <c r="Y1109" s="15"/>
      <c r="Z1109" s="15"/>
    </row>
    <row r="1110" spans="1:26" ht="13" x14ac:dyDescent="0.15">
      <c r="A1110" s="15"/>
      <c r="B1110" s="15"/>
      <c r="C1110" s="15"/>
      <c r="D1110" s="15"/>
      <c r="E1110" s="15"/>
      <c r="F1110" s="15"/>
      <c r="G1110" s="15"/>
      <c r="H1110" s="15"/>
      <c r="I1110" s="15"/>
      <c r="J1110" s="15"/>
      <c r="K1110" s="15"/>
      <c r="L1110" s="15"/>
      <c r="M1110" s="15"/>
      <c r="N1110" s="15"/>
      <c r="O1110" s="15"/>
      <c r="P1110" s="15"/>
      <c r="Q1110" s="15"/>
      <c r="R1110" s="15"/>
      <c r="S1110" s="15"/>
      <c r="T1110" s="15"/>
      <c r="U1110" s="15"/>
      <c r="V1110" s="15"/>
      <c r="W1110" s="15"/>
      <c r="X1110" s="15"/>
      <c r="Y1110" s="15"/>
      <c r="Z1110" s="15"/>
    </row>
    <row r="1111" spans="1:26" ht="13" x14ac:dyDescent="0.15">
      <c r="A1111" s="15"/>
      <c r="B1111" s="15"/>
      <c r="C1111" s="15"/>
      <c r="D1111" s="15"/>
      <c r="E1111" s="15"/>
      <c r="F1111" s="15"/>
      <c r="G1111" s="15"/>
      <c r="H1111" s="15"/>
      <c r="I1111" s="15"/>
      <c r="J1111" s="15"/>
      <c r="K1111" s="15"/>
      <c r="L1111" s="15"/>
      <c r="M1111" s="15"/>
      <c r="N1111" s="15"/>
      <c r="O1111" s="15"/>
      <c r="P1111" s="15"/>
      <c r="Q1111" s="15"/>
      <c r="R1111" s="15"/>
      <c r="S1111" s="15"/>
      <c r="T1111" s="15"/>
      <c r="U1111" s="15"/>
      <c r="V1111" s="15"/>
      <c r="W1111" s="15"/>
      <c r="X1111" s="15"/>
      <c r="Y1111" s="15"/>
      <c r="Z1111" s="15"/>
    </row>
    <row r="1112" spans="1:26" ht="13" x14ac:dyDescent="0.15">
      <c r="A1112" s="15"/>
      <c r="B1112" s="15"/>
      <c r="C1112" s="15"/>
      <c r="D1112" s="15"/>
      <c r="E1112" s="15"/>
      <c r="F1112" s="15"/>
      <c r="G1112" s="15"/>
      <c r="H1112" s="15"/>
      <c r="I1112" s="15"/>
      <c r="J1112" s="15"/>
      <c r="K1112" s="15"/>
      <c r="L1112" s="15"/>
      <c r="M1112" s="15"/>
      <c r="N1112" s="15"/>
      <c r="O1112" s="15"/>
      <c r="P1112" s="15"/>
      <c r="Q1112" s="15"/>
      <c r="R1112" s="15"/>
      <c r="S1112" s="15"/>
      <c r="T1112" s="15"/>
      <c r="U1112" s="15"/>
      <c r="V1112" s="15"/>
      <c r="W1112" s="15"/>
      <c r="X1112" s="15"/>
      <c r="Y1112" s="15"/>
      <c r="Z1112" s="15"/>
    </row>
    <row r="1113" spans="1:26" ht="13" x14ac:dyDescent="0.15">
      <c r="A1113" s="15"/>
      <c r="B1113" s="15"/>
      <c r="C1113" s="15"/>
      <c r="D1113" s="15"/>
      <c r="E1113" s="15"/>
      <c r="F1113" s="15"/>
      <c r="G1113" s="15"/>
      <c r="H1113" s="15"/>
      <c r="I1113" s="15"/>
      <c r="J1113" s="15"/>
      <c r="K1113" s="15"/>
      <c r="L1113" s="15"/>
      <c r="M1113" s="15"/>
      <c r="N1113" s="15"/>
      <c r="O1113" s="15"/>
      <c r="P1113" s="15"/>
      <c r="Q1113" s="15"/>
      <c r="R1113" s="15"/>
      <c r="S1113" s="15"/>
      <c r="T1113" s="15"/>
      <c r="U1113" s="15"/>
      <c r="V1113" s="15"/>
      <c r="W1113" s="15"/>
      <c r="X1113" s="15"/>
      <c r="Y1113" s="15"/>
      <c r="Z1113" s="15"/>
    </row>
    <row r="1114" spans="1:26" ht="13" x14ac:dyDescent="0.15">
      <c r="A1114" s="15"/>
      <c r="B1114" s="15"/>
      <c r="C1114" s="15"/>
      <c r="D1114" s="15"/>
      <c r="E1114" s="15"/>
      <c r="F1114" s="15"/>
      <c r="G1114" s="15"/>
      <c r="H1114" s="15"/>
      <c r="I1114" s="15"/>
      <c r="J1114" s="15"/>
      <c r="K1114" s="15"/>
      <c r="L1114" s="15"/>
      <c r="M1114" s="15"/>
      <c r="N1114" s="15"/>
      <c r="O1114" s="15"/>
      <c r="P1114" s="15"/>
      <c r="Q1114" s="15"/>
      <c r="R1114" s="15"/>
      <c r="S1114" s="15"/>
      <c r="T1114" s="15"/>
      <c r="U1114" s="15"/>
      <c r="V1114" s="15"/>
      <c r="W1114" s="15"/>
      <c r="X1114" s="15"/>
      <c r="Y1114" s="15"/>
      <c r="Z1114" s="15"/>
    </row>
    <row r="1115" spans="1:26" ht="13" x14ac:dyDescent="0.15">
      <c r="A1115" s="15"/>
      <c r="B1115" s="15"/>
      <c r="C1115" s="15"/>
      <c r="D1115" s="15"/>
      <c r="E1115" s="15"/>
      <c r="F1115" s="15"/>
      <c r="G1115" s="15"/>
      <c r="H1115" s="15"/>
      <c r="I1115" s="15"/>
      <c r="J1115" s="15"/>
      <c r="K1115" s="15"/>
      <c r="L1115" s="15"/>
      <c r="M1115" s="15"/>
      <c r="N1115" s="15"/>
      <c r="O1115" s="15"/>
      <c r="P1115" s="15"/>
      <c r="Q1115" s="15"/>
      <c r="R1115" s="15"/>
      <c r="S1115" s="15"/>
      <c r="T1115" s="15"/>
      <c r="U1115" s="15"/>
      <c r="V1115" s="15"/>
      <c r="W1115" s="15"/>
      <c r="X1115" s="15"/>
      <c r="Y1115" s="15"/>
      <c r="Z1115" s="15"/>
    </row>
    <row r="1116" spans="1:26" ht="13" x14ac:dyDescent="0.15">
      <c r="A1116" s="15"/>
      <c r="B1116" s="15"/>
      <c r="C1116" s="15"/>
      <c r="D1116" s="15"/>
      <c r="E1116" s="15"/>
      <c r="F1116" s="15"/>
      <c r="G1116" s="15"/>
      <c r="H1116" s="15"/>
      <c r="I1116" s="15"/>
      <c r="J1116" s="15"/>
      <c r="K1116" s="15"/>
      <c r="L1116" s="15"/>
      <c r="M1116" s="15"/>
      <c r="N1116" s="15"/>
      <c r="O1116" s="15"/>
      <c r="P1116" s="15"/>
      <c r="Q1116" s="15"/>
      <c r="R1116" s="15"/>
      <c r="S1116" s="15"/>
      <c r="T1116" s="15"/>
      <c r="U1116" s="15"/>
      <c r="V1116" s="15"/>
      <c r="W1116" s="15"/>
      <c r="X1116" s="15"/>
      <c r="Y1116" s="15"/>
      <c r="Z1116" s="15"/>
    </row>
    <row r="1117" spans="1:26" ht="13" x14ac:dyDescent="0.15">
      <c r="A1117" s="15"/>
      <c r="B1117" s="15"/>
      <c r="C1117" s="15"/>
      <c r="D1117" s="15"/>
      <c r="E1117" s="15"/>
      <c r="F1117" s="15"/>
      <c r="G1117" s="15"/>
      <c r="H1117" s="15"/>
      <c r="I1117" s="15"/>
      <c r="J1117" s="15"/>
      <c r="K1117" s="15"/>
      <c r="L1117" s="15"/>
      <c r="M1117" s="15"/>
      <c r="N1117" s="15"/>
      <c r="O1117" s="15"/>
      <c r="P1117" s="15"/>
      <c r="Q1117" s="15"/>
      <c r="R1117" s="15"/>
      <c r="S1117" s="15"/>
      <c r="T1117" s="15"/>
      <c r="U1117" s="15"/>
      <c r="V1117" s="15"/>
      <c r="W1117" s="15"/>
      <c r="X1117" s="15"/>
      <c r="Y1117" s="15"/>
      <c r="Z1117" s="15"/>
    </row>
    <row r="1118" spans="1:26" ht="13" x14ac:dyDescent="0.15">
      <c r="A1118" s="15"/>
      <c r="B1118" s="15"/>
      <c r="C1118" s="15"/>
      <c r="D1118" s="15"/>
      <c r="E1118" s="15"/>
      <c r="F1118" s="15"/>
      <c r="G1118" s="15"/>
      <c r="H1118" s="15"/>
      <c r="I1118" s="15"/>
      <c r="J1118" s="15"/>
      <c r="K1118" s="15"/>
      <c r="L1118" s="15"/>
      <c r="M1118" s="15"/>
      <c r="N1118" s="15"/>
      <c r="O1118" s="15"/>
      <c r="P1118" s="15"/>
      <c r="Q1118" s="15"/>
      <c r="R1118" s="15"/>
      <c r="S1118" s="15"/>
      <c r="T1118" s="15"/>
      <c r="U1118" s="15"/>
      <c r="V1118" s="15"/>
      <c r="W1118" s="15"/>
      <c r="X1118" s="15"/>
      <c r="Y1118" s="15"/>
      <c r="Z1118" s="15"/>
    </row>
    <row r="1119" spans="1:26" ht="13" x14ac:dyDescent="0.15">
      <c r="A1119" s="15"/>
      <c r="B1119" s="15"/>
      <c r="C1119" s="15"/>
      <c r="D1119" s="15"/>
      <c r="E1119" s="15"/>
      <c r="F1119" s="15"/>
      <c r="G1119" s="15"/>
      <c r="H1119" s="15"/>
      <c r="I1119" s="15"/>
      <c r="J1119" s="15"/>
      <c r="K1119" s="15"/>
      <c r="L1119" s="15"/>
      <c r="M1119" s="15"/>
      <c r="N1119" s="15"/>
      <c r="O1119" s="15"/>
      <c r="P1119" s="15"/>
      <c r="Q1119" s="15"/>
      <c r="R1119" s="15"/>
      <c r="S1119" s="15"/>
      <c r="T1119" s="15"/>
      <c r="U1119" s="15"/>
      <c r="V1119" s="15"/>
      <c r="W1119" s="15"/>
      <c r="X1119" s="15"/>
      <c r="Y1119" s="15"/>
      <c r="Z1119" s="15"/>
    </row>
    <row r="1120" spans="1:26" ht="13" x14ac:dyDescent="0.15">
      <c r="A1120" s="15"/>
      <c r="B1120" s="15"/>
      <c r="C1120" s="15"/>
      <c r="D1120" s="15"/>
      <c r="E1120" s="15"/>
      <c r="F1120" s="15"/>
      <c r="G1120" s="15"/>
      <c r="H1120" s="15"/>
      <c r="I1120" s="15"/>
      <c r="J1120" s="15"/>
      <c r="K1120" s="15"/>
      <c r="L1120" s="15"/>
      <c r="M1120" s="15"/>
      <c r="N1120" s="15"/>
      <c r="O1120" s="15"/>
      <c r="P1120" s="15"/>
      <c r="Q1120" s="15"/>
      <c r="R1120" s="15"/>
      <c r="S1120" s="15"/>
      <c r="T1120" s="15"/>
      <c r="U1120" s="15"/>
      <c r="V1120" s="15"/>
      <c r="W1120" s="15"/>
      <c r="X1120" s="15"/>
      <c r="Y1120" s="15"/>
      <c r="Z1120" s="15"/>
    </row>
    <row r="1121" spans="1:26" ht="13" x14ac:dyDescent="0.15">
      <c r="A1121" s="15"/>
      <c r="B1121" s="15"/>
      <c r="C1121" s="15"/>
      <c r="D1121" s="15"/>
      <c r="E1121" s="15"/>
      <c r="F1121" s="15"/>
      <c r="G1121" s="15"/>
      <c r="H1121" s="15"/>
      <c r="I1121" s="15"/>
      <c r="J1121" s="15"/>
      <c r="K1121" s="15"/>
      <c r="L1121" s="15"/>
      <c r="M1121" s="15"/>
      <c r="N1121" s="15"/>
      <c r="O1121" s="15"/>
      <c r="P1121" s="15"/>
      <c r="Q1121" s="15"/>
      <c r="R1121" s="15"/>
      <c r="S1121" s="15"/>
      <c r="T1121" s="15"/>
      <c r="U1121" s="15"/>
      <c r="V1121" s="15"/>
      <c r="W1121" s="15"/>
      <c r="X1121" s="15"/>
      <c r="Y1121" s="15"/>
      <c r="Z1121" s="15"/>
    </row>
    <row r="1122" spans="1:26" ht="13" x14ac:dyDescent="0.15">
      <c r="A1122" s="15"/>
      <c r="B1122" s="15"/>
      <c r="C1122" s="15"/>
      <c r="D1122" s="15"/>
      <c r="E1122" s="15"/>
      <c r="F1122" s="15"/>
      <c r="G1122" s="15"/>
      <c r="H1122" s="15"/>
      <c r="I1122" s="15"/>
      <c r="J1122" s="15"/>
      <c r="K1122" s="15"/>
      <c r="L1122" s="15"/>
      <c r="M1122" s="15"/>
      <c r="N1122" s="15"/>
      <c r="O1122" s="15"/>
      <c r="P1122" s="15"/>
      <c r="Q1122" s="15"/>
      <c r="R1122" s="15"/>
      <c r="S1122" s="15"/>
      <c r="T1122" s="15"/>
      <c r="U1122" s="15"/>
      <c r="V1122" s="15"/>
      <c r="W1122" s="15"/>
      <c r="X1122" s="15"/>
      <c r="Y1122" s="15"/>
      <c r="Z1122" s="15"/>
    </row>
    <row r="1123" spans="1:26" ht="13" x14ac:dyDescent="0.15">
      <c r="A1123" s="15"/>
      <c r="B1123" s="15"/>
      <c r="C1123" s="15"/>
      <c r="D1123" s="15"/>
      <c r="E1123" s="15"/>
      <c r="F1123" s="15"/>
      <c r="G1123" s="15"/>
      <c r="H1123" s="15"/>
      <c r="I1123" s="15"/>
      <c r="J1123" s="15"/>
      <c r="K1123" s="15"/>
      <c r="L1123" s="15"/>
      <c r="M1123" s="15"/>
      <c r="N1123" s="15"/>
      <c r="O1123" s="15"/>
      <c r="P1123" s="15"/>
      <c r="Q1123" s="15"/>
      <c r="R1123" s="15"/>
      <c r="S1123" s="15"/>
      <c r="T1123" s="15"/>
      <c r="U1123" s="15"/>
      <c r="V1123" s="15"/>
      <c r="W1123" s="15"/>
      <c r="X1123" s="15"/>
      <c r="Y1123" s="15"/>
      <c r="Z1123" s="15"/>
    </row>
    <row r="1124" spans="1:26" ht="13" x14ac:dyDescent="0.15">
      <c r="A1124" s="15"/>
      <c r="B1124" s="15"/>
      <c r="C1124" s="15"/>
      <c r="D1124" s="15"/>
      <c r="E1124" s="15"/>
      <c r="F1124" s="15"/>
      <c r="G1124" s="15"/>
      <c r="H1124" s="15"/>
      <c r="I1124" s="15"/>
      <c r="J1124" s="15"/>
      <c r="K1124" s="15"/>
      <c r="L1124" s="15"/>
      <c r="M1124" s="15"/>
      <c r="N1124" s="15"/>
      <c r="O1124" s="15"/>
      <c r="P1124" s="15"/>
      <c r="Q1124" s="15"/>
      <c r="R1124" s="15"/>
      <c r="S1124" s="15"/>
      <c r="T1124" s="15"/>
      <c r="U1124" s="15"/>
      <c r="V1124" s="15"/>
      <c r="W1124" s="15"/>
      <c r="X1124" s="15"/>
      <c r="Y1124" s="15"/>
      <c r="Z1124" s="15"/>
    </row>
    <row r="1125" spans="1:26" ht="13" x14ac:dyDescent="0.15">
      <c r="A1125" s="15"/>
      <c r="B1125" s="15"/>
      <c r="C1125" s="15"/>
      <c r="D1125" s="15"/>
      <c r="E1125" s="15"/>
      <c r="F1125" s="15"/>
      <c r="G1125" s="15"/>
      <c r="H1125" s="15"/>
      <c r="I1125" s="15"/>
      <c r="J1125" s="15"/>
      <c r="K1125" s="15"/>
      <c r="L1125" s="15"/>
      <c r="M1125" s="15"/>
      <c r="N1125" s="15"/>
      <c r="O1125" s="15"/>
      <c r="P1125" s="15"/>
      <c r="Q1125" s="15"/>
      <c r="R1125" s="15"/>
      <c r="S1125" s="15"/>
      <c r="T1125" s="15"/>
      <c r="U1125" s="15"/>
      <c r="V1125" s="15"/>
      <c r="W1125" s="15"/>
      <c r="X1125" s="15"/>
      <c r="Y1125" s="15"/>
      <c r="Z1125" s="15"/>
    </row>
    <row r="1126" spans="1:26" ht="13" x14ac:dyDescent="0.15">
      <c r="A1126" s="15"/>
      <c r="B1126" s="15"/>
      <c r="C1126" s="15"/>
      <c r="D1126" s="15"/>
      <c r="E1126" s="15"/>
      <c r="F1126" s="15"/>
      <c r="G1126" s="15"/>
      <c r="H1126" s="15"/>
      <c r="I1126" s="15"/>
      <c r="J1126" s="15"/>
      <c r="K1126" s="15"/>
      <c r="L1126" s="15"/>
      <c r="M1126" s="15"/>
      <c r="N1126" s="15"/>
      <c r="O1126" s="15"/>
      <c r="P1126" s="15"/>
      <c r="Q1126" s="15"/>
      <c r="R1126" s="15"/>
      <c r="S1126" s="15"/>
      <c r="T1126" s="15"/>
      <c r="U1126" s="15"/>
      <c r="V1126" s="15"/>
      <c r="W1126" s="15"/>
      <c r="X1126" s="15"/>
      <c r="Y1126" s="15"/>
      <c r="Z1126" s="15"/>
    </row>
    <row r="1127" spans="1:26" ht="13" x14ac:dyDescent="0.15">
      <c r="A1127" s="15"/>
      <c r="B1127" s="15"/>
      <c r="C1127" s="15"/>
      <c r="D1127" s="15"/>
      <c r="E1127" s="15"/>
      <c r="F1127" s="15"/>
      <c r="G1127" s="15"/>
      <c r="H1127" s="15"/>
      <c r="I1127" s="15"/>
      <c r="J1127" s="15"/>
      <c r="K1127" s="15"/>
      <c r="L1127" s="15"/>
      <c r="M1127" s="15"/>
      <c r="N1127" s="15"/>
      <c r="O1127" s="15"/>
      <c r="P1127" s="15"/>
      <c r="Q1127" s="15"/>
      <c r="R1127" s="15"/>
      <c r="S1127" s="15"/>
      <c r="T1127" s="15"/>
      <c r="U1127" s="15"/>
      <c r="V1127" s="15"/>
      <c r="W1127" s="15"/>
      <c r="X1127" s="15"/>
      <c r="Y1127" s="15"/>
      <c r="Z1127" s="15"/>
    </row>
    <row r="1128" spans="1:26" ht="13" x14ac:dyDescent="0.15">
      <c r="A1128" s="15"/>
      <c r="B1128" s="15"/>
      <c r="C1128" s="15"/>
      <c r="D1128" s="15"/>
      <c r="E1128" s="15"/>
      <c r="F1128" s="15"/>
      <c r="G1128" s="15"/>
      <c r="H1128" s="15"/>
      <c r="I1128" s="15"/>
      <c r="J1128" s="15"/>
      <c r="K1128" s="15"/>
      <c r="L1128" s="15"/>
      <c r="M1128" s="15"/>
      <c r="N1128" s="15"/>
      <c r="O1128" s="15"/>
      <c r="P1128" s="15"/>
      <c r="Q1128" s="15"/>
      <c r="R1128" s="15"/>
      <c r="S1128" s="15"/>
      <c r="T1128" s="15"/>
      <c r="U1128" s="15"/>
      <c r="V1128" s="15"/>
      <c r="W1128" s="15"/>
      <c r="X1128" s="15"/>
      <c r="Y1128" s="15"/>
      <c r="Z1128" s="15"/>
    </row>
    <row r="1129" spans="1:26" ht="13" x14ac:dyDescent="0.15">
      <c r="A1129" s="15"/>
      <c r="B1129" s="15"/>
      <c r="C1129" s="15"/>
      <c r="D1129" s="15"/>
      <c r="E1129" s="15"/>
      <c r="F1129" s="15"/>
      <c r="G1129" s="15"/>
      <c r="H1129" s="15"/>
      <c r="I1129" s="15"/>
      <c r="J1129" s="15"/>
      <c r="K1129" s="15"/>
      <c r="L1129" s="15"/>
      <c r="M1129" s="15"/>
      <c r="N1129" s="15"/>
      <c r="O1129" s="15"/>
      <c r="P1129" s="15"/>
      <c r="Q1129" s="15"/>
      <c r="R1129" s="15"/>
      <c r="S1129" s="15"/>
      <c r="T1129" s="15"/>
      <c r="U1129" s="15"/>
      <c r="V1129" s="15"/>
      <c r="W1129" s="15"/>
      <c r="X1129" s="15"/>
      <c r="Y1129" s="15"/>
      <c r="Z1129" s="15"/>
    </row>
    <row r="1130" spans="1:26" ht="13" x14ac:dyDescent="0.15">
      <c r="A1130" s="15"/>
      <c r="B1130" s="15"/>
      <c r="C1130" s="15"/>
      <c r="D1130" s="15"/>
      <c r="E1130" s="15"/>
      <c r="F1130" s="15"/>
      <c r="G1130" s="15"/>
      <c r="H1130" s="15"/>
      <c r="I1130" s="15"/>
      <c r="J1130" s="15"/>
      <c r="K1130" s="15"/>
      <c r="L1130" s="15"/>
      <c r="M1130" s="15"/>
      <c r="N1130" s="15"/>
      <c r="O1130" s="15"/>
      <c r="P1130" s="15"/>
      <c r="Q1130" s="15"/>
      <c r="R1130" s="15"/>
      <c r="S1130" s="15"/>
      <c r="T1130" s="15"/>
      <c r="U1130" s="15"/>
      <c r="V1130" s="15"/>
      <c r="W1130" s="15"/>
      <c r="X1130" s="15"/>
      <c r="Y1130" s="15"/>
      <c r="Z1130" s="15"/>
    </row>
    <row r="1131" spans="1:26" ht="13" x14ac:dyDescent="0.15">
      <c r="A1131" s="15"/>
      <c r="B1131" s="15"/>
      <c r="C1131" s="15"/>
      <c r="D1131" s="15"/>
      <c r="E1131" s="15"/>
      <c r="F1131" s="15"/>
      <c r="G1131" s="15"/>
      <c r="H1131" s="15"/>
      <c r="I1131" s="15"/>
      <c r="J1131" s="15"/>
      <c r="K1131" s="15"/>
      <c r="L1131" s="15"/>
      <c r="M1131" s="15"/>
      <c r="N1131" s="15"/>
      <c r="O1131" s="15"/>
      <c r="P1131" s="15"/>
      <c r="Q1131" s="15"/>
      <c r="R1131" s="15"/>
      <c r="S1131" s="15"/>
      <c r="T1131" s="15"/>
      <c r="U1131" s="15"/>
      <c r="V1131" s="15"/>
      <c r="W1131" s="15"/>
      <c r="X1131" s="15"/>
      <c r="Y1131" s="15"/>
      <c r="Z1131" s="15"/>
    </row>
    <row r="1132" spans="1:26" ht="13" x14ac:dyDescent="0.15">
      <c r="A1132" s="15"/>
      <c r="B1132" s="15"/>
      <c r="C1132" s="15"/>
      <c r="D1132" s="15"/>
      <c r="E1132" s="15"/>
      <c r="F1132" s="15"/>
      <c r="G1132" s="15"/>
      <c r="H1132" s="15"/>
      <c r="I1132" s="15"/>
      <c r="J1132" s="15"/>
      <c r="K1132" s="15"/>
      <c r="L1132" s="15"/>
      <c r="M1132" s="15"/>
      <c r="N1132" s="15"/>
      <c r="O1132" s="15"/>
      <c r="P1132" s="15"/>
      <c r="Q1132" s="15"/>
      <c r="R1132" s="15"/>
      <c r="S1132" s="15"/>
      <c r="T1132" s="15"/>
      <c r="U1132" s="15"/>
      <c r="V1132" s="15"/>
      <c r="W1132" s="15"/>
      <c r="X1132" s="15"/>
      <c r="Y1132" s="15"/>
      <c r="Z1132" s="15"/>
    </row>
    <row r="1133" spans="1:26" ht="13" x14ac:dyDescent="0.15">
      <c r="A1133" s="15"/>
      <c r="B1133" s="15"/>
      <c r="C1133" s="15"/>
      <c r="D1133" s="15"/>
      <c r="E1133" s="15"/>
      <c r="F1133" s="15"/>
      <c r="G1133" s="15"/>
      <c r="H1133" s="15"/>
      <c r="I1133" s="15"/>
      <c r="J1133" s="15"/>
      <c r="K1133" s="15"/>
      <c r="L1133" s="15"/>
      <c r="M1133" s="15"/>
      <c r="N1133" s="15"/>
      <c r="O1133" s="15"/>
      <c r="P1133" s="15"/>
      <c r="Q1133" s="15"/>
      <c r="R1133" s="15"/>
      <c r="S1133" s="15"/>
      <c r="T1133" s="15"/>
      <c r="U1133" s="15"/>
      <c r="V1133" s="15"/>
      <c r="W1133" s="15"/>
      <c r="X1133" s="15"/>
      <c r="Y1133" s="15"/>
      <c r="Z1133" s="15"/>
    </row>
    <row r="1134" spans="1:26" ht="13" x14ac:dyDescent="0.15">
      <c r="A1134" s="15"/>
      <c r="B1134" s="15"/>
      <c r="C1134" s="15"/>
      <c r="D1134" s="15"/>
      <c r="E1134" s="15"/>
      <c r="F1134" s="15"/>
      <c r="G1134" s="15"/>
      <c r="H1134" s="15"/>
      <c r="I1134" s="15"/>
      <c r="J1134" s="15"/>
      <c r="K1134" s="15"/>
      <c r="L1134" s="15"/>
      <c r="M1134" s="15"/>
      <c r="N1134" s="15"/>
      <c r="O1134" s="15"/>
      <c r="P1134" s="15"/>
      <c r="Q1134" s="15"/>
      <c r="R1134" s="15"/>
      <c r="S1134" s="15"/>
      <c r="T1134" s="15"/>
      <c r="U1134" s="15"/>
      <c r="V1134" s="15"/>
      <c r="W1134" s="15"/>
      <c r="X1134" s="15"/>
      <c r="Y1134" s="15"/>
      <c r="Z1134" s="15"/>
    </row>
    <row r="1135" spans="1:26" ht="13" x14ac:dyDescent="0.15">
      <c r="A1135" s="15"/>
      <c r="B1135" s="15"/>
      <c r="C1135" s="15"/>
      <c r="D1135" s="15"/>
      <c r="E1135" s="15"/>
      <c r="F1135" s="15"/>
      <c r="G1135" s="15"/>
      <c r="H1135" s="15"/>
      <c r="I1135" s="15"/>
      <c r="J1135" s="15"/>
      <c r="K1135" s="15"/>
      <c r="L1135" s="15"/>
      <c r="M1135" s="15"/>
      <c r="N1135" s="15"/>
      <c r="O1135" s="15"/>
      <c r="P1135" s="15"/>
      <c r="Q1135" s="15"/>
      <c r="R1135" s="15"/>
      <c r="S1135" s="15"/>
      <c r="T1135" s="15"/>
      <c r="U1135" s="15"/>
      <c r="V1135" s="15"/>
      <c r="W1135" s="15"/>
      <c r="X1135" s="15"/>
      <c r="Y1135" s="15"/>
      <c r="Z1135" s="15"/>
    </row>
    <row r="1136" spans="1:26" ht="13" x14ac:dyDescent="0.15">
      <c r="A1136" s="15"/>
      <c r="B1136" s="15"/>
      <c r="C1136" s="15"/>
      <c r="D1136" s="15"/>
      <c r="E1136" s="15"/>
      <c r="F1136" s="15"/>
      <c r="G1136" s="15"/>
      <c r="H1136" s="15"/>
      <c r="I1136" s="15"/>
      <c r="J1136" s="15"/>
      <c r="K1136" s="15"/>
      <c r="L1136" s="15"/>
      <c r="M1136" s="15"/>
      <c r="N1136" s="15"/>
      <c r="O1136" s="15"/>
      <c r="P1136" s="15"/>
      <c r="Q1136" s="15"/>
      <c r="R1136" s="15"/>
      <c r="S1136" s="15"/>
      <c r="T1136" s="15"/>
      <c r="U1136" s="15"/>
      <c r="V1136" s="15"/>
      <c r="W1136" s="15"/>
      <c r="X1136" s="15"/>
      <c r="Y1136" s="15"/>
      <c r="Z1136" s="15"/>
    </row>
    <row r="1137" spans="1:26" ht="13" x14ac:dyDescent="0.15">
      <c r="A1137" s="15"/>
      <c r="B1137" s="15"/>
      <c r="C1137" s="15"/>
      <c r="D1137" s="15"/>
      <c r="E1137" s="15"/>
      <c r="F1137" s="15"/>
      <c r="G1137" s="15"/>
      <c r="H1137" s="15"/>
      <c r="I1137" s="15"/>
      <c r="J1137" s="15"/>
      <c r="K1137" s="15"/>
      <c r="L1137" s="15"/>
      <c r="M1137" s="15"/>
      <c r="N1137" s="15"/>
      <c r="O1137" s="15"/>
      <c r="P1137" s="15"/>
      <c r="Q1137" s="15"/>
      <c r="R1137" s="15"/>
      <c r="S1137" s="15"/>
      <c r="T1137" s="15"/>
      <c r="U1137" s="15"/>
      <c r="V1137" s="15"/>
      <c r="W1137" s="15"/>
      <c r="X1137" s="15"/>
      <c r="Y1137" s="15"/>
      <c r="Z1137" s="15"/>
    </row>
    <row r="1138" spans="1:26" ht="13" x14ac:dyDescent="0.15">
      <c r="A1138" s="15"/>
      <c r="B1138" s="15"/>
      <c r="C1138" s="15"/>
      <c r="D1138" s="15"/>
      <c r="E1138" s="15"/>
      <c r="F1138" s="15"/>
      <c r="G1138" s="15"/>
      <c r="H1138" s="15"/>
      <c r="I1138" s="15"/>
      <c r="J1138" s="15"/>
      <c r="K1138" s="15"/>
      <c r="L1138" s="15"/>
      <c r="M1138" s="15"/>
      <c r="N1138" s="15"/>
      <c r="O1138" s="15"/>
      <c r="P1138" s="15"/>
      <c r="Q1138" s="15"/>
      <c r="R1138" s="15"/>
      <c r="S1138" s="15"/>
      <c r="T1138" s="15"/>
      <c r="U1138" s="15"/>
      <c r="V1138" s="15"/>
      <c r="W1138" s="15"/>
      <c r="X1138" s="15"/>
      <c r="Y1138" s="15"/>
      <c r="Z1138" s="15"/>
    </row>
    <row r="1139" spans="1:26" ht="13" x14ac:dyDescent="0.15">
      <c r="A1139" s="15"/>
      <c r="B1139" s="15"/>
      <c r="C1139" s="15"/>
      <c r="D1139" s="15"/>
      <c r="E1139" s="15"/>
      <c r="F1139" s="15"/>
      <c r="G1139" s="15"/>
      <c r="H1139" s="15"/>
      <c r="I1139" s="15"/>
      <c r="J1139" s="15"/>
      <c r="K1139" s="15"/>
      <c r="L1139" s="15"/>
      <c r="M1139" s="15"/>
      <c r="N1139" s="15"/>
      <c r="O1139" s="15"/>
      <c r="P1139" s="15"/>
      <c r="Q1139" s="15"/>
      <c r="R1139" s="15"/>
      <c r="S1139" s="15"/>
      <c r="T1139" s="15"/>
      <c r="U1139" s="15"/>
      <c r="V1139" s="15"/>
      <c r="W1139" s="15"/>
      <c r="X1139" s="15"/>
      <c r="Y1139" s="15"/>
      <c r="Z1139" s="15"/>
    </row>
    <row r="1140" spans="1:26" ht="13" x14ac:dyDescent="0.15">
      <c r="A1140" s="15"/>
      <c r="B1140" s="15"/>
      <c r="C1140" s="15"/>
      <c r="D1140" s="15"/>
      <c r="E1140" s="15"/>
      <c r="F1140" s="15"/>
      <c r="G1140" s="15"/>
      <c r="H1140" s="15"/>
      <c r="I1140" s="15"/>
      <c r="J1140" s="15"/>
      <c r="K1140" s="15"/>
      <c r="L1140" s="15"/>
      <c r="M1140" s="15"/>
      <c r="N1140" s="15"/>
      <c r="O1140" s="15"/>
      <c r="P1140" s="15"/>
      <c r="Q1140" s="15"/>
      <c r="R1140" s="15"/>
      <c r="S1140" s="15"/>
      <c r="T1140" s="15"/>
      <c r="U1140" s="15"/>
      <c r="V1140" s="15"/>
      <c r="W1140" s="15"/>
      <c r="X1140" s="15"/>
      <c r="Y1140" s="15"/>
      <c r="Z1140" s="15"/>
    </row>
    <row r="1141" spans="1:26" ht="13" x14ac:dyDescent="0.15">
      <c r="A1141" s="15"/>
      <c r="B1141" s="15"/>
      <c r="C1141" s="15"/>
      <c r="D1141" s="15"/>
      <c r="E1141" s="15"/>
      <c r="F1141" s="15"/>
      <c r="G1141" s="15"/>
      <c r="H1141" s="15"/>
      <c r="I1141" s="15"/>
      <c r="J1141" s="15"/>
      <c r="K1141" s="15"/>
      <c r="L1141" s="15"/>
      <c r="M1141" s="15"/>
      <c r="N1141" s="15"/>
      <c r="O1141" s="15"/>
      <c r="P1141" s="15"/>
      <c r="Q1141" s="15"/>
      <c r="R1141" s="15"/>
      <c r="S1141" s="15"/>
      <c r="T1141" s="15"/>
      <c r="U1141" s="15"/>
      <c r="V1141" s="15"/>
      <c r="W1141" s="15"/>
      <c r="X1141" s="15"/>
      <c r="Y1141" s="15"/>
      <c r="Z1141" s="15"/>
    </row>
    <row r="1142" spans="1:26" ht="13" x14ac:dyDescent="0.15">
      <c r="A1142" s="15"/>
      <c r="B1142" s="15"/>
      <c r="C1142" s="15"/>
      <c r="D1142" s="15"/>
      <c r="E1142" s="15"/>
      <c r="F1142" s="15"/>
      <c r="G1142" s="15"/>
      <c r="H1142" s="15"/>
      <c r="I1142" s="15"/>
      <c r="J1142" s="15"/>
      <c r="K1142" s="15"/>
      <c r="L1142" s="15"/>
      <c r="M1142" s="15"/>
      <c r="N1142" s="15"/>
      <c r="O1142" s="15"/>
      <c r="P1142" s="15"/>
      <c r="Q1142" s="15"/>
      <c r="R1142" s="15"/>
      <c r="S1142" s="15"/>
      <c r="T1142" s="15"/>
      <c r="U1142" s="15"/>
      <c r="V1142" s="15"/>
      <c r="W1142" s="15"/>
      <c r="X1142" s="15"/>
      <c r="Y1142" s="15"/>
      <c r="Z1142" s="15"/>
    </row>
    <row r="1143" spans="1:26" ht="13" x14ac:dyDescent="0.15">
      <c r="A1143" s="15"/>
      <c r="B1143" s="15"/>
      <c r="C1143" s="15"/>
      <c r="D1143" s="15"/>
      <c r="E1143" s="15"/>
      <c r="F1143" s="15"/>
      <c r="G1143" s="15"/>
      <c r="H1143" s="15"/>
      <c r="I1143" s="15"/>
      <c r="J1143" s="15"/>
      <c r="K1143" s="15"/>
      <c r="L1143" s="15"/>
      <c r="M1143" s="15"/>
      <c r="N1143" s="15"/>
      <c r="O1143" s="15"/>
      <c r="P1143" s="15"/>
      <c r="Q1143" s="15"/>
      <c r="R1143" s="15"/>
      <c r="S1143" s="15"/>
      <c r="T1143" s="15"/>
      <c r="U1143" s="15"/>
      <c r="V1143" s="15"/>
      <c r="W1143" s="15"/>
      <c r="X1143" s="15"/>
      <c r="Y1143" s="15"/>
      <c r="Z1143" s="15"/>
    </row>
    <row r="1144" spans="1:26" ht="13" x14ac:dyDescent="0.15">
      <c r="A1144" s="15"/>
      <c r="B1144" s="15"/>
      <c r="C1144" s="15"/>
      <c r="D1144" s="15"/>
      <c r="E1144" s="15"/>
      <c r="F1144" s="15"/>
      <c r="G1144" s="15"/>
      <c r="H1144" s="15"/>
      <c r="I1144" s="15"/>
      <c r="J1144" s="15"/>
      <c r="K1144" s="15"/>
      <c r="L1144" s="15"/>
      <c r="M1144" s="15"/>
      <c r="N1144" s="15"/>
      <c r="O1144" s="15"/>
      <c r="P1144" s="15"/>
      <c r="Q1144" s="15"/>
      <c r="R1144" s="15"/>
      <c r="S1144" s="15"/>
      <c r="T1144" s="15"/>
      <c r="U1144" s="15"/>
      <c r="V1144" s="15"/>
      <c r="W1144" s="15"/>
      <c r="X1144" s="15"/>
      <c r="Y1144" s="15"/>
      <c r="Z1144" s="15"/>
    </row>
    <row r="1145" spans="1:26" ht="13" x14ac:dyDescent="0.15">
      <c r="A1145" s="15"/>
      <c r="B1145" s="15"/>
      <c r="C1145" s="15"/>
      <c r="D1145" s="15"/>
      <c r="E1145" s="15"/>
      <c r="F1145" s="15"/>
      <c r="G1145" s="15"/>
      <c r="H1145" s="15"/>
      <c r="I1145" s="15"/>
      <c r="J1145" s="15"/>
      <c r="K1145" s="15"/>
      <c r="L1145" s="15"/>
      <c r="M1145" s="15"/>
      <c r="N1145" s="15"/>
      <c r="O1145" s="15"/>
      <c r="P1145" s="15"/>
      <c r="Q1145" s="15"/>
      <c r="R1145" s="15"/>
      <c r="S1145" s="15"/>
      <c r="T1145" s="15"/>
      <c r="U1145" s="15"/>
      <c r="V1145" s="15"/>
      <c r="W1145" s="15"/>
      <c r="X1145" s="15"/>
      <c r="Y1145" s="15"/>
      <c r="Z1145" s="15"/>
    </row>
    <row r="1146" spans="1:26" ht="13" x14ac:dyDescent="0.15">
      <c r="A1146" s="15"/>
      <c r="B1146" s="15"/>
      <c r="C1146" s="15"/>
      <c r="D1146" s="15"/>
      <c r="E1146" s="15"/>
      <c r="F1146" s="15"/>
      <c r="G1146" s="15"/>
      <c r="H1146" s="15"/>
      <c r="I1146" s="15"/>
      <c r="J1146" s="15"/>
      <c r="K1146" s="15"/>
      <c r="L1146" s="15"/>
      <c r="M1146" s="15"/>
      <c r="N1146" s="15"/>
      <c r="O1146" s="15"/>
      <c r="P1146" s="15"/>
      <c r="Q1146" s="15"/>
      <c r="R1146" s="15"/>
      <c r="S1146" s="15"/>
      <c r="T1146" s="15"/>
      <c r="U1146" s="15"/>
      <c r="V1146" s="15"/>
      <c r="W1146" s="15"/>
      <c r="X1146" s="15"/>
      <c r="Y1146" s="15"/>
      <c r="Z1146" s="15"/>
    </row>
    <row r="1147" spans="1:26" ht="13" x14ac:dyDescent="0.15">
      <c r="A1147" s="15"/>
      <c r="B1147" s="15"/>
      <c r="C1147" s="15"/>
      <c r="D1147" s="15"/>
      <c r="E1147" s="15"/>
      <c r="F1147" s="15"/>
      <c r="G1147" s="15"/>
      <c r="H1147" s="15"/>
      <c r="I1147" s="15"/>
      <c r="J1147" s="15"/>
      <c r="K1147" s="15"/>
      <c r="L1147" s="15"/>
      <c r="M1147" s="15"/>
      <c r="N1147" s="15"/>
      <c r="O1147" s="15"/>
      <c r="P1147" s="15"/>
      <c r="Q1147" s="15"/>
      <c r="R1147" s="15"/>
      <c r="S1147" s="15"/>
      <c r="T1147" s="15"/>
      <c r="U1147" s="15"/>
      <c r="V1147" s="15"/>
      <c r="W1147" s="15"/>
      <c r="X1147" s="15"/>
      <c r="Y1147" s="15"/>
      <c r="Z1147" s="15"/>
    </row>
    <row r="1148" spans="1:26" ht="13" x14ac:dyDescent="0.15">
      <c r="A1148" s="15"/>
      <c r="B1148" s="15"/>
      <c r="C1148" s="15"/>
      <c r="D1148" s="15"/>
      <c r="E1148" s="15"/>
      <c r="F1148" s="15"/>
      <c r="G1148" s="15"/>
      <c r="H1148" s="15"/>
      <c r="I1148" s="15"/>
      <c r="J1148" s="15"/>
      <c r="K1148" s="15"/>
      <c r="L1148" s="15"/>
      <c r="M1148" s="15"/>
      <c r="N1148" s="15"/>
      <c r="O1148" s="15"/>
      <c r="P1148" s="15"/>
      <c r="Q1148" s="15"/>
      <c r="R1148" s="15"/>
      <c r="S1148" s="15"/>
      <c r="T1148" s="15"/>
      <c r="U1148" s="15"/>
      <c r="V1148" s="15"/>
      <c r="W1148" s="15"/>
      <c r="X1148" s="15"/>
      <c r="Y1148" s="15"/>
      <c r="Z1148" s="15"/>
    </row>
    <row r="1149" spans="1:26" ht="13" x14ac:dyDescent="0.15">
      <c r="A1149" s="15"/>
      <c r="B1149" s="15"/>
      <c r="C1149" s="15"/>
      <c r="D1149" s="15"/>
      <c r="E1149" s="15"/>
      <c r="F1149" s="15"/>
      <c r="G1149" s="15"/>
      <c r="H1149" s="15"/>
      <c r="I1149" s="15"/>
      <c r="J1149" s="15"/>
      <c r="K1149" s="15"/>
      <c r="L1149" s="15"/>
      <c r="M1149" s="15"/>
      <c r="N1149" s="15"/>
      <c r="O1149" s="15"/>
      <c r="P1149" s="15"/>
      <c r="Q1149" s="15"/>
      <c r="R1149" s="15"/>
      <c r="S1149" s="15"/>
      <c r="T1149" s="15"/>
      <c r="U1149" s="15"/>
      <c r="V1149" s="15"/>
      <c r="W1149" s="15"/>
      <c r="X1149" s="15"/>
      <c r="Y1149" s="15"/>
      <c r="Z1149" s="15"/>
    </row>
    <row r="1150" spans="1:26" ht="13" x14ac:dyDescent="0.15">
      <c r="A1150" s="15"/>
      <c r="B1150" s="15"/>
      <c r="C1150" s="15"/>
      <c r="D1150" s="15"/>
      <c r="E1150" s="15"/>
      <c r="F1150" s="15"/>
      <c r="G1150" s="15"/>
      <c r="H1150" s="15"/>
      <c r="I1150" s="15"/>
      <c r="J1150" s="15"/>
      <c r="K1150" s="15"/>
      <c r="L1150" s="15"/>
      <c r="M1150" s="15"/>
      <c r="N1150" s="15"/>
      <c r="O1150" s="15"/>
      <c r="P1150" s="15"/>
      <c r="Q1150" s="15"/>
      <c r="R1150" s="15"/>
      <c r="S1150" s="15"/>
      <c r="T1150" s="15"/>
      <c r="U1150" s="15"/>
      <c r="V1150" s="15"/>
      <c r="W1150" s="15"/>
      <c r="X1150" s="15"/>
      <c r="Y1150" s="15"/>
      <c r="Z1150" s="15"/>
    </row>
    <row r="1151" spans="1:26" ht="13" x14ac:dyDescent="0.15">
      <c r="A1151" s="15"/>
      <c r="B1151" s="15"/>
      <c r="C1151" s="15"/>
      <c r="D1151" s="15"/>
      <c r="E1151" s="15"/>
      <c r="F1151" s="15"/>
      <c r="G1151" s="15"/>
      <c r="H1151" s="15"/>
      <c r="I1151" s="15"/>
      <c r="J1151" s="15"/>
      <c r="K1151" s="15"/>
      <c r="L1151" s="15"/>
      <c r="M1151" s="15"/>
      <c r="N1151" s="15"/>
      <c r="O1151" s="15"/>
      <c r="P1151" s="15"/>
      <c r="Q1151" s="15"/>
      <c r="R1151" s="15"/>
      <c r="S1151" s="15"/>
      <c r="T1151" s="15"/>
      <c r="U1151" s="15"/>
      <c r="V1151" s="15"/>
      <c r="W1151" s="15"/>
      <c r="X1151" s="15"/>
      <c r="Y1151" s="15"/>
      <c r="Z1151" s="15"/>
    </row>
    <row r="1152" spans="1:26" ht="13" x14ac:dyDescent="0.15">
      <c r="A1152" s="15"/>
      <c r="B1152" s="15"/>
      <c r="C1152" s="15"/>
      <c r="D1152" s="15"/>
      <c r="E1152" s="15"/>
      <c r="F1152" s="15"/>
      <c r="G1152" s="15"/>
      <c r="H1152" s="15"/>
      <c r="I1152" s="15"/>
      <c r="J1152" s="15"/>
      <c r="K1152" s="15"/>
      <c r="L1152" s="15"/>
      <c r="M1152" s="15"/>
      <c r="N1152" s="15"/>
      <c r="O1152" s="15"/>
      <c r="P1152" s="15"/>
      <c r="Q1152" s="15"/>
      <c r="R1152" s="15"/>
      <c r="S1152" s="15"/>
      <c r="T1152" s="15"/>
      <c r="U1152" s="15"/>
      <c r="V1152" s="15"/>
      <c r="W1152" s="15"/>
      <c r="X1152" s="15"/>
      <c r="Y1152" s="15"/>
      <c r="Z1152" s="15"/>
    </row>
    <row r="1153" spans="1:26" ht="13" x14ac:dyDescent="0.15">
      <c r="A1153" s="15"/>
      <c r="B1153" s="15"/>
      <c r="C1153" s="15"/>
      <c r="D1153" s="15"/>
      <c r="E1153" s="15"/>
      <c r="F1153" s="15"/>
      <c r="G1153" s="15"/>
      <c r="H1153" s="15"/>
      <c r="I1153" s="15"/>
      <c r="J1153" s="15"/>
      <c r="K1153" s="15"/>
      <c r="L1153" s="15"/>
      <c r="M1153" s="15"/>
      <c r="N1153" s="15"/>
      <c r="O1153" s="15"/>
      <c r="P1153" s="15"/>
      <c r="Q1153" s="15"/>
      <c r="R1153" s="15"/>
      <c r="S1153" s="15"/>
      <c r="T1153" s="15"/>
      <c r="U1153" s="15"/>
      <c r="V1153" s="15"/>
      <c r="W1153" s="15"/>
      <c r="X1153" s="15"/>
      <c r="Y1153" s="15"/>
      <c r="Z1153" s="15"/>
    </row>
    <row r="1154" spans="1:26" ht="13" x14ac:dyDescent="0.15">
      <c r="A1154" s="15"/>
      <c r="B1154" s="15"/>
      <c r="C1154" s="15"/>
      <c r="D1154" s="15"/>
      <c r="E1154" s="15"/>
      <c r="F1154" s="15"/>
      <c r="G1154" s="15"/>
      <c r="H1154" s="15"/>
      <c r="I1154" s="15"/>
      <c r="J1154" s="15"/>
      <c r="K1154" s="15"/>
      <c r="L1154" s="15"/>
      <c r="M1154" s="15"/>
      <c r="N1154" s="15"/>
      <c r="O1154" s="15"/>
      <c r="P1154" s="15"/>
      <c r="Q1154" s="15"/>
      <c r="R1154" s="15"/>
      <c r="S1154" s="15"/>
      <c r="T1154" s="15"/>
      <c r="U1154" s="15"/>
      <c r="V1154" s="15"/>
      <c r="W1154" s="15"/>
      <c r="X1154" s="15"/>
      <c r="Y1154" s="15"/>
      <c r="Z1154" s="15"/>
    </row>
    <row r="1155" spans="1:26" ht="13" x14ac:dyDescent="0.15">
      <c r="A1155" s="15"/>
      <c r="B1155" s="15"/>
      <c r="C1155" s="15"/>
      <c r="D1155" s="15"/>
      <c r="E1155" s="15"/>
      <c r="F1155" s="15"/>
      <c r="G1155" s="15"/>
      <c r="H1155" s="15"/>
      <c r="I1155" s="15"/>
      <c r="J1155" s="15"/>
      <c r="K1155" s="15"/>
      <c r="L1155" s="15"/>
      <c r="M1155" s="15"/>
      <c r="N1155" s="15"/>
      <c r="O1155" s="15"/>
      <c r="P1155" s="15"/>
      <c r="Q1155" s="15"/>
      <c r="R1155" s="15"/>
      <c r="S1155" s="15"/>
      <c r="T1155" s="15"/>
      <c r="U1155" s="15"/>
      <c r="V1155" s="15"/>
      <c r="W1155" s="15"/>
      <c r="X1155" s="15"/>
      <c r="Y1155" s="15"/>
      <c r="Z1155" s="15"/>
    </row>
    <row r="1156" spans="1:26" ht="13" x14ac:dyDescent="0.15">
      <c r="A1156" s="15"/>
      <c r="B1156" s="15"/>
      <c r="C1156" s="15"/>
      <c r="D1156" s="15"/>
      <c r="E1156" s="15"/>
      <c r="F1156" s="15"/>
      <c r="G1156" s="15"/>
      <c r="H1156" s="15"/>
      <c r="I1156" s="15"/>
      <c r="J1156" s="15"/>
      <c r="K1156" s="15"/>
      <c r="L1156" s="15"/>
      <c r="M1156" s="15"/>
      <c r="N1156" s="15"/>
      <c r="O1156" s="15"/>
      <c r="P1156" s="15"/>
      <c r="Q1156" s="15"/>
      <c r="R1156" s="15"/>
      <c r="S1156" s="15"/>
      <c r="T1156" s="15"/>
      <c r="U1156" s="15"/>
      <c r="V1156" s="15"/>
      <c r="W1156" s="15"/>
      <c r="X1156" s="15"/>
      <c r="Y1156" s="15"/>
      <c r="Z1156" s="15"/>
    </row>
    <row r="1157" spans="1:26" ht="13" x14ac:dyDescent="0.15">
      <c r="A1157" s="15"/>
      <c r="B1157" s="15"/>
      <c r="C1157" s="15"/>
      <c r="D1157" s="15"/>
      <c r="E1157" s="15"/>
      <c r="F1157" s="15"/>
      <c r="G1157" s="15"/>
      <c r="H1157" s="15"/>
      <c r="I1157" s="15"/>
      <c r="J1157" s="15"/>
      <c r="K1157" s="15"/>
      <c r="L1157" s="15"/>
      <c r="M1157" s="15"/>
      <c r="N1157" s="15"/>
      <c r="O1157" s="15"/>
      <c r="P1157" s="15"/>
      <c r="Q1157" s="15"/>
      <c r="R1157" s="15"/>
      <c r="S1157" s="15"/>
      <c r="T1157" s="15"/>
      <c r="U1157" s="15"/>
      <c r="V1157" s="15"/>
      <c r="W1157" s="15"/>
      <c r="X1157" s="15"/>
      <c r="Y1157" s="15"/>
      <c r="Z1157" s="15"/>
    </row>
    <row r="1158" spans="1:26" ht="13" x14ac:dyDescent="0.15">
      <c r="A1158" s="15"/>
      <c r="B1158" s="15"/>
      <c r="C1158" s="15"/>
      <c r="D1158" s="15"/>
      <c r="E1158" s="15"/>
      <c r="F1158" s="15"/>
      <c r="G1158" s="15"/>
      <c r="H1158" s="15"/>
      <c r="I1158" s="15"/>
      <c r="J1158" s="15"/>
      <c r="K1158" s="15"/>
      <c r="L1158" s="15"/>
      <c r="M1158" s="15"/>
      <c r="N1158" s="15"/>
      <c r="O1158" s="15"/>
      <c r="P1158" s="15"/>
      <c r="Q1158" s="15"/>
      <c r="R1158" s="15"/>
      <c r="S1158" s="15"/>
      <c r="T1158" s="15"/>
      <c r="U1158" s="15"/>
      <c r="V1158" s="15"/>
      <c r="W1158" s="15"/>
      <c r="X1158" s="15"/>
      <c r="Y1158" s="15"/>
      <c r="Z1158" s="15"/>
    </row>
    <row r="1159" spans="1:26" ht="13" x14ac:dyDescent="0.15">
      <c r="A1159" s="15"/>
      <c r="B1159" s="15"/>
      <c r="C1159" s="15"/>
      <c r="D1159" s="15"/>
      <c r="E1159" s="15"/>
      <c r="F1159" s="15"/>
      <c r="G1159" s="15"/>
      <c r="H1159" s="15"/>
      <c r="I1159" s="15"/>
      <c r="J1159" s="15"/>
      <c r="K1159" s="15"/>
      <c r="L1159" s="15"/>
      <c r="M1159" s="15"/>
      <c r="N1159" s="15"/>
      <c r="O1159" s="15"/>
      <c r="P1159" s="15"/>
      <c r="Q1159" s="15"/>
      <c r="R1159" s="15"/>
      <c r="S1159" s="15"/>
      <c r="T1159" s="15"/>
      <c r="U1159" s="15"/>
      <c r="V1159" s="15"/>
      <c r="W1159" s="15"/>
      <c r="X1159" s="15"/>
      <c r="Y1159" s="15"/>
      <c r="Z1159" s="15"/>
    </row>
    <row r="1160" spans="1:26" ht="13" x14ac:dyDescent="0.15">
      <c r="A1160" s="15"/>
      <c r="B1160" s="15"/>
      <c r="C1160" s="15"/>
      <c r="D1160" s="15"/>
      <c r="E1160" s="15"/>
      <c r="F1160" s="15"/>
      <c r="G1160" s="15"/>
      <c r="H1160" s="15"/>
      <c r="I1160" s="15"/>
      <c r="J1160" s="15"/>
      <c r="K1160" s="15"/>
      <c r="L1160" s="15"/>
      <c r="M1160" s="15"/>
      <c r="N1160" s="15"/>
      <c r="O1160" s="15"/>
      <c r="P1160" s="15"/>
      <c r="Q1160" s="15"/>
      <c r="R1160" s="15"/>
      <c r="S1160" s="15"/>
      <c r="T1160" s="15"/>
      <c r="U1160" s="15"/>
      <c r="V1160" s="15"/>
      <c r="W1160" s="15"/>
      <c r="X1160" s="15"/>
      <c r="Y1160" s="15"/>
      <c r="Z1160" s="15"/>
    </row>
    <row r="1161" spans="1:26" ht="13" x14ac:dyDescent="0.15">
      <c r="A1161" s="15"/>
      <c r="B1161" s="15"/>
      <c r="C1161" s="15"/>
      <c r="D1161" s="15"/>
      <c r="E1161" s="15"/>
      <c r="F1161" s="15"/>
      <c r="G1161" s="15"/>
      <c r="H1161" s="15"/>
      <c r="I1161" s="15"/>
      <c r="J1161" s="15"/>
      <c r="K1161" s="15"/>
      <c r="L1161" s="15"/>
      <c r="M1161" s="15"/>
      <c r="N1161" s="15"/>
      <c r="O1161" s="15"/>
      <c r="P1161" s="15"/>
      <c r="Q1161" s="15"/>
      <c r="R1161" s="15"/>
      <c r="S1161" s="15"/>
      <c r="T1161" s="15"/>
      <c r="U1161" s="15"/>
      <c r="V1161" s="15"/>
      <c r="W1161" s="15"/>
      <c r="X1161" s="15"/>
      <c r="Y1161" s="15"/>
      <c r="Z1161" s="15"/>
    </row>
    <row r="1162" spans="1:26" ht="13" x14ac:dyDescent="0.15">
      <c r="A1162" s="15"/>
      <c r="B1162" s="15"/>
      <c r="C1162" s="15"/>
      <c r="D1162" s="15"/>
      <c r="E1162" s="15"/>
      <c r="F1162" s="15"/>
      <c r="G1162" s="15"/>
      <c r="H1162" s="15"/>
      <c r="I1162" s="15"/>
      <c r="J1162" s="15"/>
      <c r="K1162" s="15"/>
      <c r="L1162" s="15"/>
      <c r="M1162" s="15"/>
      <c r="N1162" s="15"/>
      <c r="O1162" s="15"/>
      <c r="P1162" s="15"/>
      <c r="Q1162" s="15"/>
      <c r="R1162" s="15"/>
      <c r="S1162" s="15"/>
      <c r="T1162" s="15"/>
      <c r="U1162" s="15"/>
      <c r="V1162" s="15"/>
      <c r="W1162" s="15"/>
      <c r="X1162" s="15"/>
      <c r="Y1162" s="15"/>
      <c r="Z1162" s="15"/>
    </row>
    <row r="1163" spans="1:26" ht="13" x14ac:dyDescent="0.15">
      <c r="A1163" s="15"/>
      <c r="B1163" s="15"/>
      <c r="C1163" s="15"/>
      <c r="D1163" s="15"/>
      <c r="E1163" s="15"/>
      <c r="F1163" s="15"/>
      <c r="G1163" s="15"/>
      <c r="H1163" s="15"/>
      <c r="I1163" s="15"/>
      <c r="J1163" s="15"/>
      <c r="K1163" s="15"/>
      <c r="L1163" s="15"/>
      <c r="M1163" s="15"/>
      <c r="N1163" s="15"/>
      <c r="O1163" s="15"/>
      <c r="P1163" s="15"/>
      <c r="Q1163" s="15"/>
      <c r="R1163" s="15"/>
      <c r="S1163" s="15"/>
      <c r="T1163" s="15"/>
      <c r="U1163" s="15"/>
      <c r="V1163" s="15"/>
      <c r="W1163" s="15"/>
      <c r="X1163" s="15"/>
      <c r="Y1163" s="15"/>
      <c r="Z1163" s="15"/>
    </row>
    <row r="1164" spans="1:26" ht="13" x14ac:dyDescent="0.15">
      <c r="A1164" s="15"/>
      <c r="B1164" s="15"/>
      <c r="C1164" s="15"/>
      <c r="D1164" s="15"/>
      <c r="E1164" s="15"/>
      <c r="F1164" s="15"/>
      <c r="G1164" s="15"/>
      <c r="H1164" s="15"/>
      <c r="I1164" s="15"/>
      <c r="J1164" s="15"/>
      <c r="K1164" s="15"/>
      <c r="L1164" s="15"/>
      <c r="M1164" s="15"/>
      <c r="N1164" s="15"/>
      <c r="O1164" s="15"/>
      <c r="P1164" s="15"/>
      <c r="Q1164" s="15"/>
      <c r="R1164" s="15"/>
      <c r="S1164" s="15"/>
      <c r="T1164" s="15"/>
      <c r="U1164" s="15"/>
      <c r="V1164" s="15"/>
      <c r="W1164" s="15"/>
      <c r="X1164" s="15"/>
      <c r="Y1164" s="15"/>
      <c r="Z1164" s="15"/>
    </row>
    <row r="1165" spans="1:26" ht="13" x14ac:dyDescent="0.15">
      <c r="A1165" s="15"/>
      <c r="B1165" s="15"/>
      <c r="C1165" s="15"/>
      <c r="D1165" s="15"/>
      <c r="E1165" s="15"/>
      <c r="F1165" s="15"/>
      <c r="G1165" s="15"/>
      <c r="H1165" s="15"/>
      <c r="I1165" s="15"/>
      <c r="J1165" s="15"/>
      <c r="K1165" s="15"/>
      <c r="L1165" s="15"/>
      <c r="M1165" s="15"/>
      <c r="N1165" s="15"/>
      <c r="O1165" s="15"/>
      <c r="P1165" s="15"/>
      <c r="Q1165" s="15"/>
      <c r="R1165" s="15"/>
      <c r="S1165" s="15"/>
      <c r="T1165" s="15"/>
      <c r="U1165" s="15"/>
      <c r="V1165" s="15"/>
      <c r="W1165" s="15"/>
      <c r="X1165" s="15"/>
      <c r="Y1165" s="15"/>
      <c r="Z1165" s="15"/>
    </row>
    <row r="1166" spans="1:26" ht="13" x14ac:dyDescent="0.15">
      <c r="A1166" s="15"/>
      <c r="B1166" s="15"/>
      <c r="C1166" s="15"/>
      <c r="D1166" s="15"/>
      <c r="E1166" s="15"/>
      <c r="F1166" s="15"/>
      <c r="G1166" s="15"/>
      <c r="H1166" s="15"/>
      <c r="I1166" s="15"/>
      <c r="J1166" s="15"/>
      <c r="K1166" s="15"/>
      <c r="L1166" s="15"/>
      <c r="M1166" s="15"/>
      <c r="N1166" s="15"/>
      <c r="O1166" s="15"/>
      <c r="P1166" s="15"/>
      <c r="Q1166" s="15"/>
      <c r="R1166" s="15"/>
      <c r="S1166" s="15"/>
      <c r="T1166" s="15"/>
      <c r="U1166" s="15"/>
      <c r="V1166" s="15"/>
      <c r="W1166" s="15"/>
      <c r="X1166" s="15"/>
      <c r="Y1166" s="15"/>
      <c r="Z1166" s="15"/>
    </row>
    <row r="1167" spans="1:26" ht="13" x14ac:dyDescent="0.15">
      <c r="A1167" s="15"/>
      <c r="B1167" s="15"/>
      <c r="C1167" s="15"/>
      <c r="D1167" s="15"/>
      <c r="E1167" s="15"/>
      <c r="F1167" s="15"/>
      <c r="G1167" s="15"/>
      <c r="H1167" s="15"/>
      <c r="I1167" s="15"/>
      <c r="J1167" s="15"/>
      <c r="K1167" s="15"/>
      <c r="L1167" s="15"/>
      <c r="M1167" s="15"/>
      <c r="N1167" s="15"/>
      <c r="O1167" s="15"/>
      <c r="P1167" s="15"/>
      <c r="Q1167" s="15"/>
      <c r="R1167" s="15"/>
      <c r="S1167" s="15"/>
      <c r="T1167" s="15"/>
      <c r="U1167" s="15"/>
      <c r="V1167" s="15"/>
      <c r="W1167" s="15"/>
      <c r="X1167" s="15"/>
      <c r="Y1167" s="15"/>
      <c r="Z1167" s="15"/>
    </row>
    <row r="1168" spans="1:26" ht="13" x14ac:dyDescent="0.15">
      <c r="A1168" s="15"/>
      <c r="B1168" s="15"/>
      <c r="C1168" s="15"/>
      <c r="D1168" s="15"/>
      <c r="E1168" s="15"/>
      <c r="F1168" s="15"/>
      <c r="G1168" s="15"/>
      <c r="H1168" s="15"/>
      <c r="I1168" s="15"/>
      <c r="J1168" s="15"/>
      <c r="K1168" s="15"/>
      <c r="L1168" s="15"/>
      <c r="M1168" s="15"/>
      <c r="N1168" s="15"/>
      <c r="O1168" s="15"/>
      <c r="P1168" s="15"/>
      <c r="Q1168" s="15"/>
      <c r="R1168" s="15"/>
      <c r="S1168" s="15"/>
      <c r="T1168" s="15"/>
      <c r="U1168" s="15"/>
      <c r="V1168" s="15"/>
      <c r="W1168" s="15"/>
      <c r="X1168" s="15"/>
      <c r="Y1168" s="15"/>
      <c r="Z1168" s="15"/>
    </row>
    <row r="1169" spans="1:26" ht="13" x14ac:dyDescent="0.15">
      <c r="A1169" s="15"/>
      <c r="B1169" s="15"/>
      <c r="C1169" s="15"/>
      <c r="D1169" s="15"/>
      <c r="E1169" s="15"/>
      <c r="F1169" s="15"/>
      <c r="G1169" s="15"/>
      <c r="H1169" s="15"/>
      <c r="I1169" s="15"/>
      <c r="J1169" s="15"/>
      <c r="K1169" s="15"/>
      <c r="L1169" s="15"/>
      <c r="M1169" s="15"/>
      <c r="N1169" s="15"/>
      <c r="O1169" s="15"/>
      <c r="P1169" s="15"/>
      <c r="Q1169" s="15"/>
      <c r="R1169" s="15"/>
      <c r="S1169" s="15"/>
      <c r="T1169" s="15"/>
      <c r="U1169" s="15"/>
      <c r="V1169" s="15"/>
      <c r="W1169" s="15"/>
      <c r="X1169" s="15"/>
      <c r="Y1169" s="15"/>
      <c r="Z1169" s="15"/>
    </row>
    <row r="1170" spans="1:26" ht="13" x14ac:dyDescent="0.15">
      <c r="A1170" s="15"/>
      <c r="B1170" s="15"/>
      <c r="C1170" s="15"/>
      <c r="D1170" s="15"/>
      <c r="E1170" s="15"/>
      <c r="F1170" s="15"/>
      <c r="G1170" s="15"/>
      <c r="H1170" s="15"/>
      <c r="I1170" s="15"/>
      <c r="J1170" s="15"/>
      <c r="K1170" s="15"/>
      <c r="L1170" s="15"/>
      <c r="M1170" s="15"/>
      <c r="N1170" s="15"/>
      <c r="O1170" s="15"/>
      <c r="P1170" s="15"/>
      <c r="Q1170" s="15"/>
      <c r="R1170" s="15"/>
      <c r="S1170" s="15"/>
      <c r="T1170" s="15"/>
      <c r="U1170" s="15"/>
      <c r="V1170" s="15"/>
      <c r="W1170" s="15"/>
      <c r="X1170" s="15"/>
      <c r="Y1170" s="15"/>
      <c r="Z1170" s="15"/>
    </row>
    <row r="1171" spans="1:26" ht="13" x14ac:dyDescent="0.15">
      <c r="A1171" s="15"/>
      <c r="B1171" s="15"/>
      <c r="C1171" s="15"/>
      <c r="D1171" s="15"/>
      <c r="E1171" s="15"/>
      <c r="F1171" s="15"/>
      <c r="G1171" s="15"/>
      <c r="H1171" s="15"/>
      <c r="I1171" s="15"/>
      <c r="J1171" s="15"/>
      <c r="K1171" s="15"/>
      <c r="L1171" s="15"/>
      <c r="M1171" s="15"/>
      <c r="N1171" s="15"/>
      <c r="O1171" s="15"/>
      <c r="P1171" s="15"/>
      <c r="Q1171" s="15"/>
      <c r="R1171" s="15"/>
      <c r="S1171" s="15"/>
      <c r="T1171" s="15"/>
      <c r="U1171" s="15"/>
      <c r="V1171" s="15"/>
      <c r="W1171" s="15"/>
      <c r="X1171" s="15"/>
      <c r="Y1171" s="15"/>
      <c r="Z1171" s="15"/>
    </row>
    <row r="1172" spans="1:26" ht="13" x14ac:dyDescent="0.15">
      <c r="A1172" s="15"/>
      <c r="B1172" s="15"/>
      <c r="C1172" s="15"/>
      <c r="D1172" s="15"/>
      <c r="E1172" s="15"/>
      <c r="F1172" s="15"/>
      <c r="G1172" s="15"/>
      <c r="H1172" s="15"/>
      <c r="I1172" s="15"/>
      <c r="J1172" s="15"/>
      <c r="K1172" s="15"/>
      <c r="L1172" s="15"/>
      <c r="M1172" s="15"/>
      <c r="N1172" s="15"/>
      <c r="O1172" s="15"/>
      <c r="P1172" s="15"/>
      <c r="Q1172" s="15"/>
      <c r="R1172" s="15"/>
      <c r="S1172" s="15"/>
      <c r="T1172" s="15"/>
      <c r="U1172" s="15"/>
      <c r="V1172" s="15"/>
      <c r="W1172" s="15"/>
      <c r="X1172" s="15"/>
      <c r="Y1172" s="15"/>
      <c r="Z1172" s="15"/>
    </row>
    <row r="1173" spans="1:26" ht="13" x14ac:dyDescent="0.15">
      <c r="A1173" s="15"/>
      <c r="B1173" s="15"/>
      <c r="C1173" s="15"/>
      <c r="D1173" s="15"/>
      <c r="E1173" s="15"/>
      <c r="F1173" s="15"/>
      <c r="G1173" s="15"/>
      <c r="H1173" s="15"/>
      <c r="I1173" s="15"/>
      <c r="J1173" s="15"/>
      <c r="K1173" s="15"/>
      <c r="L1173" s="15"/>
      <c r="M1173" s="15"/>
      <c r="N1173" s="15"/>
      <c r="O1173" s="15"/>
      <c r="P1173" s="15"/>
      <c r="Q1173" s="15"/>
      <c r="R1173" s="15"/>
      <c r="S1173" s="15"/>
      <c r="T1173" s="15"/>
      <c r="U1173" s="15"/>
      <c r="V1173" s="15"/>
      <c r="W1173" s="15"/>
      <c r="X1173" s="15"/>
      <c r="Y1173" s="15"/>
      <c r="Z1173" s="15"/>
    </row>
    <row r="1174" spans="1:26" ht="13" x14ac:dyDescent="0.15">
      <c r="A1174" s="15"/>
      <c r="B1174" s="15"/>
      <c r="C1174" s="15"/>
      <c r="D1174" s="15"/>
      <c r="E1174" s="15"/>
      <c r="F1174" s="15"/>
      <c r="G1174" s="15"/>
      <c r="H1174" s="15"/>
      <c r="I1174" s="15"/>
      <c r="J1174" s="15"/>
      <c r="K1174" s="15"/>
      <c r="L1174" s="15"/>
      <c r="M1174" s="15"/>
      <c r="N1174" s="15"/>
      <c r="O1174" s="15"/>
      <c r="P1174" s="15"/>
      <c r="Q1174" s="15"/>
      <c r="R1174" s="15"/>
      <c r="S1174" s="15"/>
      <c r="T1174" s="15"/>
      <c r="U1174" s="15"/>
      <c r="V1174" s="15"/>
      <c r="W1174" s="15"/>
      <c r="X1174" s="15"/>
      <c r="Y1174" s="15"/>
      <c r="Z1174" s="15"/>
    </row>
    <row r="1175" spans="1:26" ht="13" x14ac:dyDescent="0.15">
      <c r="A1175" s="15"/>
      <c r="B1175" s="15"/>
      <c r="C1175" s="15"/>
      <c r="D1175" s="15"/>
      <c r="E1175" s="15"/>
      <c r="F1175" s="15"/>
      <c r="G1175" s="15"/>
      <c r="H1175" s="15"/>
      <c r="I1175" s="15"/>
      <c r="J1175" s="15"/>
      <c r="K1175" s="15"/>
      <c r="L1175" s="15"/>
      <c r="M1175" s="15"/>
      <c r="N1175" s="15"/>
      <c r="O1175" s="15"/>
      <c r="P1175" s="15"/>
      <c r="Q1175" s="15"/>
      <c r="R1175" s="15"/>
      <c r="S1175" s="15"/>
      <c r="T1175" s="15"/>
      <c r="U1175" s="15"/>
      <c r="V1175" s="15"/>
      <c r="W1175" s="15"/>
      <c r="X1175" s="15"/>
      <c r="Y1175" s="15"/>
      <c r="Z1175" s="15"/>
    </row>
    <row r="1176" spans="1:26" ht="13" x14ac:dyDescent="0.15">
      <c r="A1176" s="15"/>
      <c r="B1176" s="15"/>
      <c r="C1176" s="15"/>
      <c r="D1176" s="15"/>
      <c r="E1176" s="15"/>
      <c r="F1176" s="15"/>
      <c r="G1176" s="15"/>
      <c r="H1176" s="15"/>
      <c r="I1176" s="15"/>
      <c r="J1176" s="15"/>
      <c r="K1176" s="15"/>
      <c r="L1176" s="15"/>
      <c r="M1176" s="15"/>
      <c r="N1176" s="15"/>
      <c r="O1176" s="15"/>
      <c r="P1176" s="15"/>
      <c r="Q1176" s="15"/>
      <c r="R1176" s="15"/>
      <c r="S1176" s="15"/>
      <c r="T1176" s="15"/>
      <c r="U1176" s="15"/>
      <c r="V1176" s="15"/>
      <c r="W1176" s="15"/>
      <c r="X1176" s="15"/>
      <c r="Y1176" s="15"/>
      <c r="Z1176" s="15"/>
    </row>
    <row r="1177" spans="1:26" ht="13" x14ac:dyDescent="0.15">
      <c r="A1177" s="15"/>
      <c r="B1177" s="15"/>
      <c r="C1177" s="15"/>
      <c r="D1177" s="15"/>
      <c r="E1177" s="15"/>
      <c r="F1177" s="15"/>
      <c r="G1177" s="15"/>
      <c r="H1177" s="15"/>
      <c r="I1177" s="15"/>
      <c r="J1177" s="15"/>
      <c r="K1177" s="15"/>
      <c r="L1177" s="15"/>
      <c r="M1177" s="15"/>
      <c r="N1177" s="15"/>
      <c r="O1177" s="15"/>
      <c r="P1177" s="15"/>
      <c r="Q1177" s="15"/>
      <c r="R1177" s="15"/>
      <c r="S1177" s="15"/>
      <c r="T1177" s="15"/>
      <c r="U1177" s="15"/>
      <c r="V1177" s="15"/>
      <c r="W1177" s="15"/>
      <c r="X1177" s="15"/>
      <c r="Y1177" s="15"/>
      <c r="Z1177" s="15"/>
    </row>
    <row r="1178" spans="1:26" ht="13" x14ac:dyDescent="0.15">
      <c r="A1178" s="15"/>
      <c r="B1178" s="15"/>
      <c r="C1178" s="15"/>
      <c r="D1178" s="15"/>
      <c r="E1178" s="15"/>
      <c r="F1178" s="15"/>
      <c r="G1178" s="15"/>
      <c r="H1178" s="15"/>
      <c r="I1178" s="15"/>
      <c r="J1178" s="15"/>
      <c r="K1178" s="15"/>
      <c r="L1178" s="15"/>
      <c r="M1178" s="15"/>
      <c r="N1178" s="15"/>
      <c r="O1178" s="15"/>
      <c r="P1178" s="15"/>
      <c r="Q1178" s="15"/>
      <c r="R1178" s="15"/>
      <c r="S1178" s="15"/>
      <c r="T1178" s="15"/>
      <c r="U1178" s="15"/>
      <c r="V1178" s="15"/>
      <c r="W1178" s="15"/>
      <c r="X1178" s="15"/>
      <c r="Y1178" s="15"/>
      <c r="Z1178" s="15"/>
    </row>
    <row r="1179" spans="1:26" ht="13" x14ac:dyDescent="0.15">
      <c r="A1179" s="15"/>
      <c r="B1179" s="15"/>
      <c r="C1179" s="15"/>
      <c r="D1179" s="15"/>
      <c r="E1179" s="15"/>
      <c r="F1179" s="15"/>
      <c r="G1179" s="15"/>
      <c r="H1179" s="15"/>
      <c r="I1179" s="15"/>
      <c r="J1179" s="15"/>
      <c r="K1179" s="15"/>
      <c r="L1179" s="15"/>
      <c r="M1179" s="15"/>
      <c r="N1179" s="15"/>
      <c r="O1179" s="15"/>
      <c r="P1179" s="15"/>
      <c r="Q1179" s="15"/>
      <c r="R1179" s="15"/>
      <c r="S1179" s="15"/>
      <c r="T1179" s="15"/>
      <c r="U1179" s="15"/>
      <c r="V1179" s="15"/>
      <c r="W1179" s="15"/>
      <c r="X1179" s="15"/>
      <c r="Y1179" s="15"/>
      <c r="Z1179" s="15"/>
    </row>
    <row r="1180" spans="1:26" ht="13" x14ac:dyDescent="0.15">
      <c r="A1180" s="15"/>
      <c r="B1180" s="15"/>
      <c r="C1180" s="15"/>
      <c r="D1180" s="15"/>
      <c r="E1180" s="15"/>
      <c r="F1180" s="15"/>
      <c r="G1180" s="15"/>
      <c r="H1180" s="15"/>
      <c r="I1180" s="15"/>
      <c r="J1180" s="15"/>
      <c r="K1180" s="15"/>
      <c r="L1180" s="15"/>
      <c r="M1180" s="15"/>
      <c r="N1180" s="15"/>
      <c r="O1180" s="15"/>
      <c r="P1180" s="15"/>
      <c r="Q1180" s="15"/>
      <c r="R1180" s="15"/>
      <c r="S1180" s="15"/>
      <c r="T1180" s="15"/>
      <c r="U1180" s="15"/>
      <c r="V1180" s="15"/>
      <c r="W1180" s="15"/>
      <c r="X1180" s="15"/>
      <c r="Y1180" s="15"/>
      <c r="Z1180" s="15"/>
    </row>
    <row r="1181" spans="1:26" ht="13" x14ac:dyDescent="0.15">
      <c r="A1181" s="15"/>
      <c r="B1181" s="15"/>
      <c r="C1181" s="15"/>
      <c r="D1181" s="15"/>
      <c r="E1181" s="15"/>
      <c r="F1181" s="15"/>
      <c r="G1181" s="15"/>
      <c r="H1181" s="15"/>
      <c r="I1181" s="15"/>
      <c r="J1181" s="15"/>
      <c r="K1181" s="15"/>
      <c r="L1181" s="15"/>
      <c r="M1181" s="15"/>
      <c r="N1181" s="15"/>
      <c r="O1181" s="15"/>
      <c r="P1181" s="15"/>
      <c r="Q1181" s="15"/>
      <c r="R1181" s="15"/>
      <c r="S1181" s="15"/>
      <c r="T1181" s="15"/>
      <c r="U1181" s="15"/>
      <c r="V1181" s="15"/>
      <c r="W1181" s="15"/>
      <c r="X1181" s="15"/>
      <c r="Y1181" s="15"/>
      <c r="Z1181" s="15"/>
    </row>
    <row r="1182" spans="1:26" ht="13" x14ac:dyDescent="0.15">
      <c r="A1182" s="15"/>
      <c r="B1182" s="15"/>
      <c r="C1182" s="15"/>
      <c r="D1182" s="15"/>
      <c r="E1182" s="15"/>
      <c r="F1182" s="15"/>
      <c r="G1182" s="15"/>
      <c r="H1182" s="15"/>
      <c r="I1182" s="15"/>
      <c r="J1182" s="15"/>
      <c r="K1182" s="15"/>
      <c r="L1182" s="15"/>
      <c r="M1182" s="15"/>
      <c r="N1182" s="15"/>
      <c r="O1182" s="15"/>
      <c r="P1182" s="15"/>
      <c r="Q1182" s="15"/>
      <c r="R1182" s="15"/>
      <c r="S1182" s="15"/>
      <c r="T1182" s="15"/>
      <c r="U1182" s="15"/>
      <c r="V1182" s="15"/>
      <c r="W1182" s="15"/>
      <c r="X1182" s="15"/>
      <c r="Y1182" s="15"/>
      <c r="Z1182" s="15"/>
    </row>
    <row r="1183" spans="1:26" ht="13" x14ac:dyDescent="0.15">
      <c r="A1183" s="15"/>
      <c r="B1183" s="15"/>
      <c r="C1183" s="15"/>
      <c r="D1183" s="15"/>
      <c r="E1183" s="15"/>
      <c r="F1183" s="15"/>
      <c r="G1183" s="15"/>
      <c r="H1183" s="15"/>
      <c r="I1183" s="15"/>
      <c r="J1183" s="15"/>
      <c r="K1183" s="15"/>
      <c r="L1183" s="15"/>
      <c r="M1183" s="15"/>
      <c r="N1183" s="15"/>
      <c r="O1183" s="15"/>
      <c r="P1183" s="15"/>
      <c r="Q1183" s="15"/>
      <c r="R1183" s="15"/>
      <c r="S1183" s="15"/>
      <c r="T1183" s="15"/>
      <c r="U1183" s="15"/>
      <c r="V1183" s="15"/>
      <c r="W1183" s="15"/>
      <c r="X1183" s="15"/>
      <c r="Y1183" s="15"/>
      <c r="Z1183" s="15"/>
    </row>
    <row r="1184" spans="1:26" ht="13" x14ac:dyDescent="0.15">
      <c r="A1184" s="15"/>
      <c r="B1184" s="15"/>
      <c r="C1184" s="15"/>
      <c r="D1184" s="15"/>
      <c r="E1184" s="15"/>
      <c r="F1184" s="15"/>
      <c r="G1184" s="15"/>
      <c r="H1184" s="15"/>
      <c r="I1184" s="15"/>
      <c r="J1184" s="15"/>
      <c r="K1184" s="15"/>
      <c r="L1184" s="15"/>
      <c r="M1184" s="15"/>
      <c r="N1184" s="15"/>
      <c r="O1184" s="15"/>
      <c r="P1184" s="15"/>
      <c r="Q1184" s="15"/>
      <c r="R1184" s="15"/>
      <c r="S1184" s="15"/>
      <c r="T1184" s="15"/>
      <c r="U1184" s="15"/>
      <c r="V1184" s="15"/>
      <c r="W1184" s="15"/>
      <c r="X1184" s="15"/>
      <c r="Y1184" s="15"/>
      <c r="Z1184" s="15"/>
    </row>
    <row r="1185" spans="1:26" ht="13" x14ac:dyDescent="0.15">
      <c r="A1185" s="15"/>
      <c r="B1185" s="15"/>
      <c r="C1185" s="15"/>
      <c r="D1185" s="15"/>
      <c r="E1185" s="15"/>
      <c r="F1185" s="15"/>
      <c r="G1185" s="15"/>
      <c r="H1185" s="15"/>
      <c r="I1185" s="15"/>
      <c r="J1185" s="15"/>
      <c r="K1185" s="15"/>
      <c r="L1185" s="15"/>
      <c r="M1185" s="15"/>
      <c r="N1185" s="15"/>
      <c r="O1185" s="15"/>
      <c r="P1185" s="15"/>
      <c r="Q1185" s="15"/>
      <c r="R1185" s="15"/>
      <c r="S1185" s="15"/>
      <c r="T1185" s="15"/>
      <c r="U1185" s="15"/>
      <c r="V1185" s="15"/>
      <c r="W1185" s="15"/>
      <c r="X1185" s="15"/>
      <c r="Y1185" s="15"/>
      <c r="Z1185" s="15"/>
    </row>
    <row r="1186" spans="1:26" ht="13" x14ac:dyDescent="0.15">
      <c r="A1186" s="15"/>
      <c r="B1186" s="15"/>
      <c r="C1186" s="15"/>
      <c r="D1186" s="15"/>
      <c r="E1186" s="15"/>
      <c r="F1186" s="15"/>
      <c r="G1186" s="15"/>
      <c r="H1186" s="15"/>
      <c r="I1186" s="15"/>
      <c r="J1186" s="15"/>
      <c r="K1186" s="15"/>
      <c r="L1186" s="15"/>
      <c r="M1186" s="15"/>
      <c r="N1186" s="15"/>
      <c r="O1186" s="15"/>
      <c r="P1186" s="15"/>
      <c r="Q1186" s="15"/>
      <c r="R1186" s="15"/>
      <c r="S1186" s="15"/>
      <c r="T1186" s="15"/>
      <c r="U1186" s="15"/>
      <c r="V1186" s="15"/>
      <c r="W1186" s="15"/>
      <c r="X1186" s="15"/>
      <c r="Y1186" s="15"/>
      <c r="Z1186" s="15"/>
    </row>
    <row r="1187" spans="1:26" ht="13" x14ac:dyDescent="0.15">
      <c r="A1187" s="15"/>
      <c r="B1187" s="15"/>
      <c r="C1187" s="15"/>
      <c r="D1187" s="15"/>
      <c r="E1187" s="15"/>
      <c r="F1187" s="15"/>
      <c r="G1187" s="15"/>
      <c r="H1187" s="15"/>
      <c r="I1187" s="15"/>
      <c r="J1187" s="15"/>
      <c r="K1187" s="15"/>
      <c r="L1187" s="15"/>
      <c r="M1187" s="15"/>
      <c r="N1187" s="15"/>
      <c r="O1187" s="15"/>
      <c r="P1187" s="15"/>
      <c r="Q1187" s="15"/>
      <c r="R1187" s="15"/>
      <c r="S1187" s="15"/>
      <c r="T1187" s="15"/>
      <c r="U1187" s="15"/>
      <c r="V1187" s="15"/>
      <c r="W1187" s="15"/>
      <c r="X1187" s="15"/>
      <c r="Y1187" s="15"/>
      <c r="Z1187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selection activeCell="B5" sqref="B5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24.5" customWidth="1"/>
    <col min="6" max="6" width="54.83203125" customWidth="1"/>
    <col min="7" max="7" width="24.33203125" customWidth="1"/>
  </cols>
  <sheetData>
    <row r="1" spans="1:26" ht="15.75" customHeight="1" x14ac:dyDescent="0.15">
      <c r="A1" s="6" t="s">
        <v>1</v>
      </c>
      <c r="B1" s="6" t="s">
        <v>11</v>
      </c>
      <c r="C1" s="6" t="s">
        <v>12</v>
      </c>
      <c r="D1" s="6" t="s">
        <v>13</v>
      </c>
      <c r="E1" s="6" t="s">
        <v>14</v>
      </c>
      <c r="F1" s="8" t="s">
        <v>9</v>
      </c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5.75" customHeight="1" x14ac:dyDescent="0.15">
      <c r="A2" s="16" t="s">
        <v>16</v>
      </c>
      <c r="B2" s="64">
        <v>7.0000000000000007E-2</v>
      </c>
      <c r="C2" s="64">
        <v>0.05</v>
      </c>
      <c r="D2" s="64">
        <v>0.13</v>
      </c>
      <c r="E2" s="64" t="s">
        <v>19</v>
      </c>
      <c r="F2" s="64" t="s">
        <v>131</v>
      </c>
      <c r="G2" s="65" t="s">
        <v>32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.75" customHeight="1" x14ac:dyDescent="0.15">
      <c r="A3" s="16" t="s">
        <v>49</v>
      </c>
      <c r="B3" s="17">
        <v>1</v>
      </c>
      <c r="C3" s="17">
        <v>0.5</v>
      </c>
      <c r="D3" s="17">
        <v>1.5</v>
      </c>
      <c r="E3" s="16" t="s">
        <v>50</v>
      </c>
      <c r="F3" s="23" t="s">
        <v>51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15">
      <c r="A4" s="16" t="s">
        <v>52</v>
      </c>
      <c r="B4" s="17">
        <v>3</v>
      </c>
      <c r="C4" s="17">
        <v>2</v>
      </c>
      <c r="D4" s="17">
        <v>4</v>
      </c>
      <c r="E4" s="16" t="s">
        <v>53</v>
      </c>
      <c r="F4" s="23" t="s">
        <v>51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15.75" customHeight="1" x14ac:dyDescent="0.15">
      <c r="A5" s="16" t="s">
        <v>54</v>
      </c>
      <c r="B5" s="17">
        <v>300</v>
      </c>
      <c r="C5" s="17">
        <v>100</v>
      </c>
      <c r="D5" s="17">
        <v>1000</v>
      </c>
      <c r="E5" s="16" t="s">
        <v>55</v>
      </c>
      <c r="F5" s="23" t="s">
        <v>51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15.75" customHeight="1" x14ac:dyDescent="0.15">
      <c r="A6" s="16" t="s">
        <v>56</v>
      </c>
      <c r="B6" s="17">
        <f>33*1.4</f>
        <v>46.199999999999996</v>
      </c>
      <c r="C6" s="17">
        <f>B6*0.5</f>
        <v>23.099999999999998</v>
      </c>
      <c r="D6" s="17">
        <f>B6*1.5</f>
        <v>69.3</v>
      </c>
      <c r="E6" s="16" t="s">
        <v>57</v>
      </c>
      <c r="F6" s="33" t="s">
        <v>58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15.75" customHeight="1" x14ac:dyDescent="0.15">
      <c r="A7" s="16" t="s">
        <v>59</v>
      </c>
      <c r="B7" s="17">
        <v>0</v>
      </c>
      <c r="C7" s="17">
        <v>0</v>
      </c>
      <c r="D7" s="17">
        <v>0</v>
      </c>
      <c r="E7" s="16" t="s">
        <v>60</v>
      </c>
      <c r="F7" s="23" t="s">
        <v>61</v>
      </c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15.75" customHeight="1" x14ac:dyDescent="0.15">
      <c r="A8" s="16" t="s">
        <v>62</v>
      </c>
      <c r="B8" s="17">
        <v>0</v>
      </c>
      <c r="C8" s="17">
        <v>0</v>
      </c>
      <c r="D8" s="17">
        <v>0</v>
      </c>
      <c r="E8" s="16" t="s">
        <v>63</v>
      </c>
      <c r="F8" s="33" t="s">
        <v>64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15.75" customHeight="1" x14ac:dyDescent="0.15">
      <c r="A9" s="16" t="s">
        <v>65</v>
      </c>
      <c r="B9" s="17">
        <v>15</v>
      </c>
      <c r="C9" s="17">
        <v>15</v>
      </c>
      <c r="D9" s="17">
        <v>39</v>
      </c>
      <c r="E9" s="16" t="s">
        <v>66</v>
      </c>
      <c r="F9" s="33" t="s">
        <v>67</v>
      </c>
      <c r="G9" s="23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5.75" customHeight="1" x14ac:dyDescent="0.15">
      <c r="A10" s="16" t="s">
        <v>69</v>
      </c>
      <c r="B10" s="17">
        <v>7</v>
      </c>
      <c r="C10" s="17">
        <v>7</v>
      </c>
      <c r="D10" s="17">
        <v>7</v>
      </c>
      <c r="E10" s="16" t="s">
        <v>73</v>
      </c>
      <c r="F10" s="23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15.75" customHeight="1" x14ac:dyDescent="0.15">
      <c r="A11" s="16" t="s">
        <v>75</v>
      </c>
      <c r="B11" s="17">
        <v>0</v>
      </c>
      <c r="C11" s="17">
        <v>0</v>
      </c>
      <c r="D11" s="17">
        <v>0</v>
      </c>
      <c r="E11" s="16" t="s">
        <v>79</v>
      </c>
      <c r="F11" s="23" t="s">
        <v>80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5.75" customHeight="1" x14ac:dyDescent="0.15">
      <c r="A12" s="16" t="s">
        <v>83</v>
      </c>
      <c r="B12" s="17">
        <v>0</v>
      </c>
      <c r="C12" s="17">
        <v>0</v>
      </c>
      <c r="D12" s="17">
        <v>0</v>
      </c>
      <c r="E12" s="16" t="s">
        <v>85</v>
      </c>
      <c r="F12" s="23" t="s">
        <v>80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5.75" customHeight="1" x14ac:dyDescent="0.15">
      <c r="A13" s="16" t="s">
        <v>88</v>
      </c>
      <c r="B13" s="17">
        <f>8760*0.5</f>
        <v>4380</v>
      </c>
      <c r="C13" s="17">
        <f>8760*0.2</f>
        <v>1752</v>
      </c>
      <c r="D13" s="17">
        <f>8760*0.8</f>
        <v>7008</v>
      </c>
      <c r="E13" s="16" t="s">
        <v>90</v>
      </c>
      <c r="F13" s="23" t="s">
        <v>91</v>
      </c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</row>
    <row r="14" spans="1:26" ht="15.75" customHeight="1" x14ac:dyDescent="0.1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ht="15.75" customHeight="1" x14ac:dyDescent="0.1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ht="15.75" customHeight="1" x14ac:dyDescent="0.1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15.75" customHeight="1" x14ac:dyDescent="0.15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15.75" customHeight="1" x14ac:dyDescent="0.15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customHeight="1" x14ac:dyDescent="0.1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5.75" customHeight="1" x14ac:dyDescent="0.15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customHeight="1" x14ac:dyDescent="0.15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5.75" customHeight="1" x14ac:dyDescent="0.1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5.75" customHeight="1" x14ac:dyDescent="0.1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5.75" customHeight="1" x14ac:dyDescent="0.1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5.75" customHeight="1" x14ac:dyDescent="0.15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customHeight="1" x14ac:dyDescent="0.15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customHeight="1" x14ac:dyDescent="0.1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customHeight="1" x14ac:dyDescent="0.1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customHeight="1" x14ac:dyDescent="0.1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customHeight="1" x14ac:dyDescent="0.1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customHeight="1" x14ac:dyDescent="0.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customHeight="1" x14ac:dyDescent="0.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5.75" customHeight="1" x14ac:dyDescent="0.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5.75" customHeight="1" x14ac:dyDescent="0.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5.75" customHeight="1" x14ac:dyDescent="0.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5.75" customHeight="1" x14ac:dyDescent="0.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customHeight="1" x14ac:dyDescent="0.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5.75" customHeight="1" x14ac:dyDescent="0.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15.75" customHeight="1" x14ac:dyDescent="0.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5.75" customHeight="1" x14ac:dyDescent="0.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15.75" customHeight="1" x14ac:dyDescent="0.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15.75" customHeight="1" x14ac:dyDescent="0.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spans="1:26" ht="15.75" customHeight="1" x14ac:dyDescent="0.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ht="15.75" customHeight="1" x14ac:dyDescent="0.1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ht="15.75" customHeight="1" x14ac:dyDescent="0.15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15.75" customHeight="1" x14ac:dyDescent="0.15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ht="15.75" customHeight="1" x14ac:dyDescent="0.15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ht="15.75" customHeight="1" x14ac:dyDescent="0.15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5.75" customHeight="1" x14ac:dyDescent="0.1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15.75" customHeight="1" x14ac:dyDescent="0.1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15.75" customHeight="1" x14ac:dyDescent="0.1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ht="13" x14ac:dyDescent="0.15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ht="13" x14ac:dyDescent="0.15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ht="13" x14ac:dyDescent="0.15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ht="13" x14ac:dyDescent="0.15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6" ht="13" x14ac:dyDescent="0.15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6" ht="13" x14ac:dyDescent="0.15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13" x14ac:dyDescent="0.15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ht="13" x14ac:dyDescent="0.1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ht="13" x14ac:dyDescent="0.15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13" x14ac:dyDescent="0.15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13" x14ac:dyDescent="0.15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ht="13" x14ac:dyDescent="0.15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ht="13" x14ac:dyDescent="0.1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ht="13" x14ac:dyDescent="0.1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ht="13" x14ac:dyDescent="0.1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13" x14ac:dyDescent="0.1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13" x14ac:dyDescent="0.1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ht="13" x14ac:dyDescent="0.1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ht="13" x14ac:dyDescent="0.1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ht="13" x14ac:dyDescent="0.15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13" x14ac:dyDescent="0.1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13" x14ac:dyDescent="0.1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spans="1:26" ht="13" x14ac:dyDescent="0.1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13" x14ac:dyDescent="0.1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ht="13" x14ac:dyDescent="0.1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13" x14ac:dyDescent="0.15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13" x14ac:dyDescent="0.1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3" x14ac:dyDescent="0.15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13" x14ac:dyDescent="0.15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13" x14ac:dyDescent="0.1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13" x14ac:dyDescent="0.15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13" x14ac:dyDescent="0.15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13" x14ac:dyDescent="0.15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13" x14ac:dyDescent="0.15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13" x14ac:dyDescent="0.15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3" x14ac:dyDescent="0.15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3" x14ac:dyDescent="0.1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3" x14ac:dyDescent="0.15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3" x14ac:dyDescent="0.15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3" x14ac:dyDescent="0.15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13" x14ac:dyDescent="0.15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13" x14ac:dyDescent="0.15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3" x14ac:dyDescent="0.15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13" x14ac:dyDescent="0.15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13" x14ac:dyDescent="0.15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13" x14ac:dyDescent="0.15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ht="13" x14ac:dyDescent="0.15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13" x14ac:dyDescent="0.15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13" x14ac:dyDescent="0.15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13" x14ac:dyDescent="0.15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ht="13" x14ac:dyDescent="0.15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13" x14ac:dyDescent="0.15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ht="13" x14ac:dyDescent="0.15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13" x14ac:dyDescent="0.15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ht="13" x14ac:dyDescent="0.15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3" x14ac:dyDescent="0.15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13" x14ac:dyDescent="0.15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13" x14ac:dyDescent="0.15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3" x14ac:dyDescent="0.15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3" x14ac:dyDescent="0.15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3" x14ac:dyDescent="0.15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3" x14ac:dyDescent="0.15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13" x14ac:dyDescent="0.15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3" x14ac:dyDescent="0.15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13" x14ac:dyDescent="0.15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13" x14ac:dyDescent="0.15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13" x14ac:dyDescent="0.15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3" x14ac:dyDescent="0.15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ht="13" x14ac:dyDescent="0.15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13" x14ac:dyDescent="0.15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ht="13" x14ac:dyDescent="0.15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ht="13" x14ac:dyDescent="0.15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ht="13" x14ac:dyDescent="0.15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ht="13" x14ac:dyDescent="0.15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ht="13" x14ac:dyDescent="0.15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13" x14ac:dyDescent="0.15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ht="13" x14ac:dyDescent="0.15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13" x14ac:dyDescent="0.15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ht="13" x14ac:dyDescent="0.1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13" x14ac:dyDescent="0.15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ht="13" x14ac:dyDescent="0.15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13" x14ac:dyDescent="0.15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ht="13" x14ac:dyDescent="0.15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13" x14ac:dyDescent="0.15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ht="13" x14ac:dyDescent="0.15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13" x14ac:dyDescent="0.15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13" x14ac:dyDescent="0.15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13" x14ac:dyDescent="0.15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13" x14ac:dyDescent="0.15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13" x14ac:dyDescent="0.15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13" x14ac:dyDescent="0.15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13" x14ac:dyDescent="0.15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13" x14ac:dyDescent="0.15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13" x14ac:dyDescent="0.15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13" x14ac:dyDescent="0.15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13" x14ac:dyDescent="0.15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13" x14ac:dyDescent="0.15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13" x14ac:dyDescent="0.15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ht="13" x14ac:dyDescent="0.15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13" x14ac:dyDescent="0.15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spans="1:26" ht="13" x14ac:dyDescent="0.15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13" x14ac:dyDescent="0.15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ht="13" x14ac:dyDescent="0.15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13" x14ac:dyDescent="0.15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spans="1:26" ht="13" x14ac:dyDescent="0.15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13" x14ac:dyDescent="0.15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ht="13" x14ac:dyDescent="0.15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13" x14ac:dyDescent="0.15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spans="1:26" ht="13" x14ac:dyDescent="0.15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13" x14ac:dyDescent="0.15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ht="13" x14ac:dyDescent="0.15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ht="13" x14ac:dyDescent="0.15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spans="1:26" ht="13" x14ac:dyDescent="0.15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13" x14ac:dyDescent="0.15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13" x14ac:dyDescent="0.15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13" x14ac:dyDescent="0.15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spans="1:26" ht="13" x14ac:dyDescent="0.15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13" x14ac:dyDescent="0.15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ht="13" x14ac:dyDescent="0.15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ht="13" x14ac:dyDescent="0.15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spans="1:26" ht="13" x14ac:dyDescent="0.15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ht="13" x14ac:dyDescent="0.15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ht="13" x14ac:dyDescent="0.15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13" x14ac:dyDescent="0.15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spans="1:26" ht="13" x14ac:dyDescent="0.15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13" x14ac:dyDescent="0.15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ht="13" x14ac:dyDescent="0.15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13" x14ac:dyDescent="0.15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spans="1:26" ht="13" x14ac:dyDescent="0.15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spans="1:26" ht="13" x14ac:dyDescent="0.15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13" x14ac:dyDescent="0.15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13" x14ac:dyDescent="0.15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13" x14ac:dyDescent="0.15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spans="1:26" ht="13" x14ac:dyDescent="0.15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spans="1:26" ht="13" x14ac:dyDescent="0.15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spans="1:26" ht="13" x14ac:dyDescent="0.15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spans="1:26" ht="13" x14ac:dyDescent="0.15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ht="13" x14ac:dyDescent="0.15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spans="1:26" ht="13" x14ac:dyDescent="0.15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spans="1:26" ht="13" x14ac:dyDescent="0.15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spans="1:26" ht="13" x14ac:dyDescent="0.15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spans="1:26" ht="13" x14ac:dyDescent="0.15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spans="1:26" ht="13" x14ac:dyDescent="0.15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spans="1:26" ht="13" x14ac:dyDescent="0.15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spans="1:26" ht="13" x14ac:dyDescent="0.15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</row>
    <row r="197" spans="1:26" ht="13" x14ac:dyDescent="0.15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</row>
    <row r="198" spans="1:26" ht="13" x14ac:dyDescent="0.15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spans="1:26" ht="13" x14ac:dyDescent="0.15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spans="1:26" ht="13" x14ac:dyDescent="0.15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spans="1:26" ht="13" x14ac:dyDescent="0.15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spans="1:26" ht="13" x14ac:dyDescent="0.15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spans="1:26" ht="13" x14ac:dyDescent="0.15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spans="1:26" ht="13" x14ac:dyDescent="0.15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spans="1:26" ht="13" x14ac:dyDescent="0.15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spans="1:26" ht="13" x14ac:dyDescent="0.15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spans="1:26" ht="13" x14ac:dyDescent="0.15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spans="1:26" ht="13" x14ac:dyDescent="0.15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spans="1:26" ht="13" x14ac:dyDescent="0.1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spans="1:26" ht="13" x14ac:dyDescent="0.15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spans="1:26" ht="13" x14ac:dyDescent="0.15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spans="1:26" ht="13" x14ac:dyDescent="0.15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spans="1:26" ht="13" x14ac:dyDescent="0.15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spans="1:26" ht="13" x14ac:dyDescent="0.15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spans="1:26" ht="13" x14ac:dyDescent="0.15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spans="1:26" ht="13" x14ac:dyDescent="0.15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spans="1:26" ht="13" x14ac:dyDescent="0.15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spans="1:26" ht="13" x14ac:dyDescent="0.15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spans="1:26" ht="13" x14ac:dyDescent="0.15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spans="1:26" ht="13" x14ac:dyDescent="0.15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spans="1:26" ht="13" x14ac:dyDescent="0.15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spans="1:26" ht="13" x14ac:dyDescent="0.15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spans="1:26" ht="13" x14ac:dyDescent="0.15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spans="1:26" ht="13" x14ac:dyDescent="0.15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spans="1:26" ht="13" x14ac:dyDescent="0.15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spans="1:26" ht="13" x14ac:dyDescent="0.15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spans="1:26" ht="13" x14ac:dyDescent="0.15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spans="1:26" ht="13" x14ac:dyDescent="0.15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spans="1:26" ht="13" x14ac:dyDescent="0.15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</row>
    <row r="230" spans="1:26" ht="13" x14ac:dyDescent="0.15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</row>
    <row r="231" spans="1:26" ht="13" x14ac:dyDescent="0.15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</row>
    <row r="232" spans="1:26" ht="13" x14ac:dyDescent="0.15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</row>
    <row r="233" spans="1:26" ht="13" x14ac:dyDescent="0.15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</row>
    <row r="234" spans="1:26" ht="13" x14ac:dyDescent="0.15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</row>
    <row r="235" spans="1:26" ht="13" x14ac:dyDescent="0.15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</row>
    <row r="236" spans="1:26" ht="13" x14ac:dyDescent="0.15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</row>
    <row r="237" spans="1:26" ht="13" x14ac:dyDescent="0.15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</row>
    <row r="238" spans="1:26" ht="13" x14ac:dyDescent="0.15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</row>
    <row r="239" spans="1:26" ht="13" x14ac:dyDescent="0.15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</row>
    <row r="240" spans="1:26" ht="13" x14ac:dyDescent="0.15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</row>
    <row r="241" spans="1:26" ht="13" x14ac:dyDescent="0.15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</row>
    <row r="242" spans="1:26" ht="13" x14ac:dyDescent="0.15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</row>
    <row r="243" spans="1:26" ht="13" x14ac:dyDescent="0.15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</row>
    <row r="244" spans="1:26" ht="13" x14ac:dyDescent="0.15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</row>
    <row r="245" spans="1:26" ht="13" x14ac:dyDescent="0.15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</row>
    <row r="246" spans="1:26" ht="13" x14ac:dyDescent="0.15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</row>
    <row r="247" spans="1:26" ht="13" x14ac:dyDescent="0.15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</row>
    <row r="248" spans="1:26" ht="13" x14ac:dyDescent="0.15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</row>
    <row r="249" spans="1:26" ht="13" x14ac:dyDescent="0.15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</row>
    <row r="250" spans="1:26" ht="13" x14ac:dyDescent="0.15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</row>
    <row r="251" spans="1:26" ht="13" x14ac:dyDescent="0.15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</row>
    <row r="252" spans="1:26" ht="13" x14ac:dyDescent="0.15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</row>
    <row r="253" spans="1:26" ht="13" x14ac:dyDescent="0.15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</row>
    <row r="254" spans="1:26" ht="13" x14ac:dyDescent="0.1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</row>
    <row r="255" spans="1:26" ht="13" x14ac:dyDescent="0.15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</row>
    <row r="256" spans="1:26" ht="13" x14ac:dyDescent="0.15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</row>
    <row r="257" spans="1:26" ht="13" x14ac:dyDescent="0.15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</row>
    <row r="258" spans="1:26" ht="13" x14ac:dyDescent="0.15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</row>
    <row r="259" spans="1:26" ht="13" x14ac:dyDescent="0.15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</row>
    <row r="260" spans="1:26" ht="13" x14ac:dyDescent="0.15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</row>
    <row r="261" spans="1:26" ht="13" x14ac:dyDescent="0.15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</row>
    <row r="262" spans="1:26" ht="13" x14ac:dyDescent="0.15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</row>
    <row r="263" spans="1:26" ht="13" x14ac:dyDescent="0.15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</row>
    <row r="264" spans="1:26" ht="13" x14ac:dyDescent="0.15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</row>
    <row r="265" spans="1:26" ht="13" x14ac:dyDescent="0.15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</row>
    <row r="266" spans="1:26" ht="13" x14ac:dyDescent="0.15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</row>
    <row r="267" spans="1:26" ht="13" x14ac:dyDescent="0.15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</row>
    <row r="268" spans="1:26" ht="13" x14ac:dyDescent="0.15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</row>
    <row r="269" spans="1:26" ht="13" x14ac:dyDescent="0.15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</row>
    <row r="270" spans="1:26" ht="13" x14ac:dyDescent="0.15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</row>
    <row r="271" spans="1:26" ht="13" x14ac:dyDescent="0.15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</row>
    <row r="272" spans="1:26" ht="13" x14ac:dyDescent="0.15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</row>
    <row r="273" spans="1:26" ht="13" x14ac:dyDescent="0.15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</row>
    <row r="274" spans="1:26" ht="13" x14ac:dyDescent="0.15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</row>
    <row r="275" spans="1:26" ht="13" x14ac:dyDescent="0.15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</row>
    <row r="276" spans="1:26" ht="13" x14ac:dyDescent="0.15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</row>
    <row r="277" spans="1:26" ht="13" x14ac:dyDescent="0.15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</row>
    <row r="278" spans="1:26" ht="13" x14ac:dyDescent="0.15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</row>
    <row r="279" spans="1:26" ht="13" x14ac:dyDescent="0.15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</row>
    <row r="280" spans="1:26" ht="13" x14ac:dyDescent="0.15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</row>
    <row r="281" spans="1:26" ht="13" x14ac:dyDescent="0.15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</row>
    <row r="282" spans="1:26" ht="13" x14ac:dyDescent="0.15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</row>
    <row r="283" spans="1:26" ht="13" x14ac:dyDescent="0.15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</row>
    <row r="284" spans="1:26" ht="13" x14ac:dyDescent="0.15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</row>
    <row r="285" spans="1:26" ht="13" x14ac:dyDescent="0.15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</row>
    <row r="286" spans="1:26" ht="13" x14ac:dyDescent="0.15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</row>
    <row r="287" spans="1:26" ht="13" x14ac:dyDescent="0.15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</row>
    <row r="288" spans="1:26" ht="13" x14ac:dyDescent="0.15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</row>
    <row r="289" spans="1:26" ht="13" x14ac:dyDescent="0.15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</row>
    <row r="290" spans="1:26" ht="13" x14ac:dyDescent="0.15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</row>
    <row r="291" spans="1:26" ht="13" x14ac:dyDescent="0.15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</row>
    <row r="292" spans="1:26" ht="13" x14ac:dyDescent="0.15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</row>
    <row r="293" spans="1:26" ht="13" x14ac:dyDescent="0.15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</row>
    <row r="294" spans="1:26" ht="13" x14ac:dyDescent="0.15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</row>
    <row r="295" spans="1:26" ht="13" x14ac:dyDescent="0.15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</row>
    <row r="296" spans="1:26" ht="13" x14ac:dyDescent="0.15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</row>
    <row r="297" spans="1:26" ht="13" x14ac:dyDescent="0.15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</row>
    <row r="298" spans="1:26" ht="13" x14ac:dyDescent="0.15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</row>
    <row r="299" spans="1:26" ht="13" x14ac:dyDescent="0.15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</row>
    <row r="300" spans="1:26" ht="13" x14ac:dyDescent="0.15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</row>
    <row r="301" spans="1:26" ht="13" x14ac:dyDescent="0.15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</row>
    <row r="302" spans="1:26" ht="13" x14ac:dyDescent="0.15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</row>
    <row r="303" spans="1:26" ht="13" x14ac:dyDescent="0.15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</row>
    <row r="304" spans="1:26" ht="13" x14ac:dyDescent="0.15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</row>
    <row r="305" spans="1:26" ht="13" x14ac:dyDescent="0.15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</row>
    <row r="306" spans="1:26" ht="13" x14ac:dyDescent="0.15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</row>
    <row r="307" spans="1:26" ht="13" x14ac:dyDescent="0.15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</row>
    <row r="308" spans="1:26" ht="13" x14ac:dyDescent="0.15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</row>
    <row r="309" spans="1:26" ht="13" x14ac:dyDescent="0.15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</row>
    <row r="310" spans="1:26" ht="13" x14ac:dyDescent="0.15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</row>
    <row r="311" spans="1:26" ht="13" x14ac:dyDescent="0.15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</row>
    <row r="312" spans="1:26" ht="13" x14ac:dyDescent="0.15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</row>
    <row r="313" spans="1:26" ht="13" x14ac:dyDescent="0.15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</row>
    <row r="314" spans="1:26" ht="13" x14ac:dyDescent="0.15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</row>
    <row r="315" spans="1:26" ht="13" x14ac:dyDescent="0.15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</row>
    <row r="316" spans="1:26" ht="13" x14ac:dyDescent="0.15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</row>
    <row r="317" spans="1:26" ht="13" x14ac:dyDescent="0.15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</row>
    <row r="318" spans="1:26" ht="13" x14ac:dyDescent="0.15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</row>
    <row r="319" spans="1:26" ht="13" x14ac:dyDescent="0.15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</row>
    <row r="320" spans="1:26" ht="13" x14ac:dyDescent="0.15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</row>
    <row r="321" spans="1:26" ht="13" x14ac:dyDescent="0.15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</row>
    <row r="322" spans="1:26" ht="13" x14ac:dyDescent="0.15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</row>
    <row r="323" spans="1:26" ht="13" x14ac:dyDescent="0.15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</row>
    <row r="324" spans="1:26" ht="13" x14ac:dyDescent="0.15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</row>
    <row r="325" spans="1:26" ht="13" x14ac:dyDescent="0.15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</row>
    <row r="326" spans="1:26" ht="13" x14ac:dyDescent="0.15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</row>
    <row r="327" spans="1:26" ht="13" x14ac:dyDescent="0.15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</row>
    <row r="328" spans="1:26" ht="13" x14ac:dyDescent="0.15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</row>
    <row r="329" spans="1:26" ht="13" x14ac:dyDescent="0.15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</row>
    <row r="330" spans="1:26" ht="13" x14ac:dyDescent="0.15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</row>
    <row r="331" spans="1:26" ht="13" x14ac:dyDescent="0.15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</row>
    <row r="332" spans="1:26" ht="13" x14ac:dyDescent="0.15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</row>
    <row r="333" spans="1:26" ht="13" x14ac:dyDescent="0.15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</row>
    <row r="334" spans="1:26" ht="13" x14ac:dyDescent="0.15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</row>
    <row r="335" spans="1:26" ht="13" x14ac:dyDescent="0.15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</row>
    <row r="336" spans="1:26" ht="13" x14ac:dyDescent="0.15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</row>
    <row r="337" spans="1:26" ht="13" x14ac:dyDescent="0.15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</row>
    <row r="338" spans="1:26" ht="13" x14ac:dyDescent="0.15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</row>
    <row r="339" spans="1:26" ht="13" x14ac:dyDescent="0.15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</row>
    <row r="340" spans="1:26" ht="13" x14ac:dyDescent="0.15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</row>
    <row r="341" spans="1:26" ht="13" x14ac:dyDescent="0.15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</row>
    <row r="342" spans="1:26" ht="13" x14ac:dyDescent="0.15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</row>
    <row r="343" spans="1:26" ht="13" x14ac:dyDescent="0.15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</row>
    <row r="344" spans="1:26" ht="13" x14ac:dyDescent="0.15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</row>
    <row r="345" spans="1:26" ht="13" x14ac:dyDescent="0.15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</row>
    <row r="346" spans="1:26" ht="13" x14ac:dyDescent="0.15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</row>
    <row r="347" spans="1:26" ht="13" x14ac:dyDescent="0.15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</row>
    <row r="348" spans="1:26" ht="13" x14ac:dyDescent="0.15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</row>
    <row r="349" spans="1:26" ht="13" x14ac:dyDescent="0.15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</row>
    <row r="350" spans="1:26" ht="13" x14ac:dyDescent="0.15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</row>
    <row r="351" spans="1:26" ht="13" x14ac:dyDescent="0.15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</row>
    <row r="352" spans="1:26" ht="13" x14ac:dyDescent="0.15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</row>
    <row r="353" spans="1:26" ht="13" x14ac:dyDescent="0.15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</row>
    <row r="354" spans="1:26" ht="13" x14ac:dyDescent="0.15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</row>
    <row r="355" spans="1:26" ht="13" x14ac:dyDescent="0.15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</row>
    <row r="356" spans="1:26" ht="13" x14ac:dyDescent="0.15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</row>
    <row r="357" spans="1:26" ht="13" x14ac:dyDescent="0.15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</row>
    <row r="358" spans="1:26" ht="13" x14ac:dyDescent="0.15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</row>
    <row r="359" spans="1:26" ht="13" x14ac:dyDescent="0.15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</row>
    <row r="360" spans="1:26" ht="13" x14ac:dyDescent="0.15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</row>
    <row r="361" spans="1:26" ht="13" x14ac:dyDescent="0.15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</row>
    <row r="362" spans="1:26" ht="13" x14ac:dyDescent="0.15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</row>
    <row r="363" spans="1:26" ht="13" x14ac:dyDescent="0.15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</row>
    <row r="364" spans="1:26" ht="13" x14ac:dyDescent="0.15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</row>
    <row r="365" spans="1:26" ht="13" x14ac:dyDescent="0.15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</row>
    <row r="366" spans="1:26" ht="13" x14ac:dyDescent="0.15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</row>
    <row r="367" spans="1:26" ht="13" x14ac:dyDescent="0.15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</row>
    <row r="368" spans="1:26" ht="13" x14ac:dyDescent="0.15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</row>
    <row r="369" spans="1:26" ht="13" x14ac:dyDescent="0.15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</row>
    <row r="370" spans="1:26" ht="13" x14ac:dyDescent="0.15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</row>
    <row r="371" spans="1:26" ht="13" x14ac:dyDescent="0.15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</row>
    <row r="372" spans="1:26" ht="13" x14ac:dyDescent="0.15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</row>
    <row r="373" spans="1:26" ht="13" x14ac:dyDescent="0.15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</row>
    <row r="374" spans="1:26" ht="13" x14ac:dyDescent="0.15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</row>
    <row r="375" spans="1:26" ht="13" x14ac:dyDescent="0.15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</row>
    <row r="376" spans="1:26" ht="13" x14ac:dyDescent="0.15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</row>
    <row r="377" spans="1:26" ht="13" x14ac:dyDescent="0.15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</row>
    <row r="378" spans="1:26" ht="13" x14ac:dyDescent="0.15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</row>
    <row r="379" spans="1:26" ht="13" x14ac:dyDescent="0.15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</row>
    <row r="380" spans="1:26" ht="13" x14ac:dyDescent="0.15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</row>
    <row r="381" spans="1:26" ht="13" x14ac:dyDescent="0.15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</row>
    <row r="382" spans="1:26" ht="13" x14ac:dyDescent="0.15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</row>
    <row r="383" spans="1:26" ht="13" x14ac:dyDescent="0.15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</row>
    <row r="384" spans="1:26" ht="13" x14ac:dyDescent="0.15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</row>
    <row r="385" spans="1:26" ht="13" x14ac:dyDescent="0.15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</row>
    <row r="386" spans="1:26" ht="13" x14ac:dyDescent="0.15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</row>
    <row r="387" spans="1:26" ht="13" x14ac:dyDescent="0.15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</row>
    <row r="388" spans="1:26" ht="13" x14ac:dyDescent="0.15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</row>
    <row r="389" spans="1:26" ht="13" x14ac:dyDescent="0.15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</row>
    <row r="390" spans="1:26" ht="13" x14ac:dyDescent="0.15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</row>
    <row r="391" spans="1:26" ht="13" x14ac:dyDescent="0.15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</row>
    <row r="392" spans="1:26" ht="13" x14ac:dyDescent="0.15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</row>
    <row r="393" spans="1:26" ht="13" x14ac:dyDescent="0.15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</row>
    <row r="394" spans="1:26" ht="13" x14ac:dyDescent="0.15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</row>
    <row r="395" spans="1:26" ht="13" x14ac:dyDescent="0.15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</row>
    <row r="396" spans="1:26" ht="13" x14ac:dyDescent="0.15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</row>
    <row r="397" spans="1:26" ht="13" x14ac:dyDescent="0.15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</row>
    <row r="398" spans="1:26" ht="13" x14ac:dyDescent="0.15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</row>
    <row r="399" spans="1:26" ht="13" x14ac:dyDescent="0.15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</row>
    <row r="400" spans="1:26" ht="13" x14ac:dyDescent="0.15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</row>
    <row r="401" spans="1:26" ht="13" x14ac:dyDescent="0.15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</row>
    <row r="402" spans="1:26" ht="13" x14ac:dyDescent="0.15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</row>
    <row r="403" spans="1:26" ht="13" x14ac:dyDescent="0.15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</row>
    <row r="404" spans="1:26" ht="13" x14ac:dyDescent="0.15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</row>
    <row r="405" spans="1:26" ht="13" x14ac:dyDescent="0.15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</row>
    <row r="406" spans="1:26" ht="13" x14ac:dyDescent="0.15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</row>
    <row r="407" spans="1:26" ht="13" x14ac:dyDescent="0.15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</row>
    <row r="408" spans="1:26" ht="13" x14ac:dyDescent="0.15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</row>
    <row r="409" spans="1:26" ht="13" x14ac:dyDescent="0.15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</row>
    <row r="410" spans="1:26" ht="13" x14ac:dyDescent="0.15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</row>
    <row r="411" spans="1:26" ht="13" x14ac:dyDescent="0.15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</row>
    <row r="412" spans="1:26" ht="13" x14ac:dyDescent="0.15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</row>
    <row r="413" spans="1:26" ht="13" x14ac:dyDescent="0.15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</row>
    <row r="414" spans="1:26" ht="13" x14ac:dyDescent="0.15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</row>
    <row r="415" spans="1:26" ht="13" x14ac:dyDescent="0.15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</row>
    <row r="416" spans="1:26" ht="13" x14ac:dyDescent="0.15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</row>
    <row r="417" spans="1:26" ht="13" x14ac:dyDescent="0.15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</row>
    <row r="418" spans="1:26" ht="13" x14ac:dyDescent="0.15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</row>
    <row r="419" spans="1:26" ht="13" x14ac:dyDescent="0.15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</row>
    <row r="420" spans="1:26" ht="13" x14ac:dyDescent="0.15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</row>
    <row r="421" spans="1:26" ht="13" x14ac:dyDescent="0.15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</row>
    <row r="422" spans="1:26" ht="13" x14ac:dyDescent="0.15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</row>
    <row r="423" spans="1:26" ht="13" x14ac:dyDescent="0.15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</row>
    <row r="424" spans="1:26" ht="13" x14ac:dyDescent="0.15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</row>
    <row r="425" spans="1:26" ht="13" x14ac:dyDescent="0.15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</row>
    <row r="426" spans="1:26" ht="13" x14ac:dyDescent="0.15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</row>
    <row r="427" spans="1:26" ht="13" x14ac:dyDescent="0.15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</row>
    <row r="428" spans="1:26" ht="13" x14ac:dyDescent="0.15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</row>
    <row r="429" spans="1:26" ht="13" x14ac:dyDescent="0.15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</row>
    <row r="430" spans="1:26" ht="13" x14ac:dyDescent="0.15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</row>
    <row r="431" spans="1:26" ht="13" x14ac:dyDescent="0.15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</row>
    <row r="432" spans="1:26" ht="13" x14ac:dyDescent="0.15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</row>
    <row r="433" spans="1:26" ht="13" x14ac:dyDescent="0.15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</row>
    <row r="434" spans="1:26" ht="13" x14ac:dyDescent="0.15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</row>
    <row r="435" spans="1:26" ht="13" x14ac:dyDescent="0.15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</row>
    <row r="436" spans="1:26" ht="13" x14ac:dyDescent="0.15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</row>
    <row r="437" spans="1:26" ht="13" x14ac:dyDescent="0.15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</row>
    <row r="438" spans="1:26" ht="13" x14ac:dyDescent="0.15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</row>
    <row r="439" spans="1:26" ht="13" x14ac:dyDescent="0.15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</row>
    <row r="440" spans="1:26" ht="13" x14ac:dyDescent="0.15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</row>
    <row r="441" spans="1:26" ht="13" x14ac:dyDescent="0.15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</row>
    <row r="442" spans="1:26" ht="13" x14ac:dyDescent="0.15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</row>
    <row r="443" spans="1:26" ht="13" x14ac:dyDescent="0.15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</row>
    <row r="444" spans="1:26" ht="13" x14ac:dyDescent="0.15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</row>
    <row r="445" spans="1:26" ht="13" x14ac:dyDescent="0.15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</row>
    <row r="446" spans="1:26" ht="13" x14ac:dyDescent="0.15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</row>
    <row r="447" spans="1:26" ht="13" x14ac:dyDescent="0.15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</row>
    <row r="448" spans="1:26" ht="13" x14ac:dyDescent="0.15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</row>
    <row r="449" spans="1:26" ht="13" x14ac:dyDescent="0.15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</row>
    <row r="450" spans="1:26" ht="13" x14ac:dyDescent="0.15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</row>
    <row r="451" spans="1:26" ht="13" x14ac:dyDescent="0.15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</row>
    <row r="452" spans="1:26" ht="13" x14ac:dyDescent="0.15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</row>
    <row r="453" spans="1:26" ht="13" x14ac:dyDescent="0.15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</row>
    <row r="454" spans="1:26" ht="13" x14ac:dyDescent="0.15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</row>
    <row r="455" spans="1:26" ht="13" x14ac:dyDescent="0.15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</row>
    <row r="456" spans="1:26" ht="13" x14ac:dyDescent="0.15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</row>
    <row r="457" spans="1:26" ht="13" x14ac:dyDescent="0.15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</row>
    <row r="458" spans="1:26" ht="13" x14ac:dyDescent="0.15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</row>
    <row r="459" spans="1:26" ht="13" x14ac:dyDescent="0.15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</row>
    <row r="460" spans="1:26" ht="13" x14ac:dyDescent="0.15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</row>
    <row r="461" spans="1:26" ht="13" x14ac:dyDescent="0.15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</row>
    <row r="462" spans="1:26" ht="13" x14ac:dyDescent="0.15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</row>
    <row r="463" spans="1:26" ht="13" x14ac:dyDescent="0.15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</row>
    <row r="464" spans="1:26" ht="13" x14ac:dyDescent="0.15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</row>
    <row r="465" spans="1:26" ht="13" x14ac:dyDescent="0.15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</row>
    <row r="466" spans="1:26" ht="13" x14ac:dyDescent="0.15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</row>
    <row r="467" spans="1:26" ht="13" x14ac:dyDescent="0.15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</row>
    <row r="468" spans="1:26" ht="13" x14ac:dyDescent="0.15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</row>
    <row r="469" spans="1:26" ht="13" x14ac:dyDescent="0.15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</row>
    <row r="470" spans="1:26" ht="13" x14ac:dyDescent="0.15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</row>
    <row r="471" spans="1:26" ht="13" x14ac:dyDescent="0.15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</row>
    <row r="472" spans="1:26" ht="13" x14ac:dyDescent="0.15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</row>
    <row r="473" spans="1:26" ht="13" x14ac:dyDescent="0.15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</row>
    <row r="474" spans="1:26" ht="13" x14ac:dyDescent="0.15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</row>
    <row r="475" spans="1:26" ht="13" x14ac:dyDescent="0.15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</row>
    <row r="476" spans="1:26" ht="13" x14ac:dyDescent="0.15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</row>
    <row r="477" spans="1:26" ht="13" x14ac:dyDescent="0.15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</row>
    <row r="478" spans="1:26" ht="13" x14ac:dyDescent="0.15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</row>
    <row r="479" spans="1:26" ht="13" x14ac:dyDescent="0.15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</row>
    <row r="480" spans="1:26" ht="13" x14ac:dyDescent="0.15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</row>
    <row r="481" spans="1:26" ht="13" x14ac:dyDescent="0.15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</row>
    <row r="482" spans="1:26" ht="13" x14ac:dyDescent="0.15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</row>
    <row r="483" spans="1:26" ht="13" x14ac:dyDescent="0.15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</row>
    <row r="484" spans="1:26" ht="13" x14ac:dyDescent="0.15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</row>
    <row r="485" spans="1:26" ht="13" x14ac:dyDescent="0.15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</row>
    <row r="486" spans="1:26" ht="13" x14ac:dyDescent="0.15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</row>
    <row r="487" spans="1:26" ht="13" x14ac:dyDescent="0.15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</row>
    <row r="488" spans="1:26" ht="13" x14ac:dyDescent="0.15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</row>
    <row r="489" spans="1:26" ht="13" x14ac:dyDescent="0.15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</row>
    <row r="490" spans="1:26" ht="13" x14ac:dyDescent="0.15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</row>
    <row r="491" spans="1:26" ht="13" x14ac:dyDescent="0.15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</row>
    <row r="492" spans="1:26" ht="13" x14ac:dyDescent="0.15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</row>
    <row r="493" spans="1:26" ht="13" x14ac:dyDescent="0.15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</row>
    <row r="494" spans="1:26" ht="13" x14ac:dyDescent="0.15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</row>
    <row r="495" spans="1:26" ht="13" x14ac:dyDescent="0.15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</row>
    <row r="496" spans="1:26" ht="13" x14ac:dyDescent="0.15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</row>
    <row r="497" spans="1:26" ht="13" x14ac:dyDescent="0.15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</row>
    <row r="498" spans="1:26" ht="13" x14ac:dyDescent="0.15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</row>
    <row r="499" spans="1:26" ht="13" x14ac:dyDescent="0.15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</row>
    <row r="500" spans="1:26" ht="13" x14ac:dyDescent="0.15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</row>
    <row r="501" spans="1:26" ht="13" x14ac:dyDescent="0.15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</row>
    <row r="502" spans="1:26" ht="13" x14ac:dyDescent="0.15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</row>
    <row r="503" spans="1:26" ht="13" x14ac:dyDescent="0.15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</row>
    <row r="504" spans="1:26" ht="13" x14ac:dyDescent="0.15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</row>
    <row r="505" spans="1:26" ht="13" x14ac:dyDescent="0.15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</row>
    <row r="506" spans="1:26" ht="13" x14ac:dyDescent="0.15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</row>
    <row r="507" spans="1:26" ht="13" x14ac:dyDescent="0.15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</row>
    <row r="508" spans="1:26" ht="13" x14ac:dyDescent="0.15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</row>
    <row r="509" spans="1:26" ht="13" x14ac:dyDescent="0.15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</row>
    <row r="510" spans="1:26" ht="13" x14ac:dyDescent="0.15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</row>
    <row r="511" spans="1:26" ht="13" x14ac:dyDescent="0.15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</row>
    <row r="512" spans="1:26" ht="13" x14ac:dyDescent="0.15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</row>
    <row r="513" spans="1:26" ht="13" x14ac:dyDescent="0.15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</row>
    <row r="514" spans="1:26" ht="13" x14ac:dyDescent="0.15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</row>
    <row r="515" spans="1:26" ht="13" x14ac:dyDescent="0.15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</row>
    <row r="516" spans="1:26" ht="13" x14ac:dyDescent="0.15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</row>
    <row r="517" spans="1:26" ht="13" x14ac:dyDescent="0.15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</row>
    <row r="518" spans="1:26" ht="13" x14ac:dyDescent="0.15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</row>
    <row r="519" spans="1:26" ht="13" x14ac:dyDescent="0.15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</row>
    <row r="520" spans="1:26" ht="13" x14ac:dyDescent="0.15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</row>
    <row r="521" spans="1:26" ht="13" x14ac:dyDescent="0.15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</row>
    <row r="522" spans="1:26" ht="13" x14ac:dyDescent="0.15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</row>
    <row r="523" spans="1:26" ht="13" x14ac:dyDescent="0.15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</row>
    <row r="524" spans="1:26" ht="13" x14ac:dyDescent="0.15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</row>
    <row r="525" spans="1:26" ht="13" x14ac:dyDescent="0.15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</row>
    <row r="526" spans="1:26" ht="13" x14ac:dyDescent="0.15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</row>
    <row r="527" spans="1:26" ht="13" x14ac:dyDescent="0.15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</row>
    <row r="528" spans="1:26" ht="13" x14ac:dyDescent="0.15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</row>
    <row r="529" spans="1:26" ht="13" x14ac:dyDescent="0.15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</row>
    <row r="530" spans="1:26" ht="13" x14ac:dyDescent="0.15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</row>
    <row r="531" spans="1:26" ht="13" x14ac:dyDescent="0.15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</row>
    <row r="532" spans="1:26" ht="13" x14ac:dyDescent="0.15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</row>
    <row r="533" spans="1:26" ht="13" x14ac:dyDescent="0.15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</row>
    <row r="534" spans="1:26" ht="13" x14ac:dyDescent="0.15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</row>
    <row r="535" spans="1:26" ht="13" x14ac:dyDescent="0.15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</row>
    <row r="536" spans="1:26" ht="13" x14ac:dyDescent="0.15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</row>
    <row r="537" spans="1:26" ht="13" x14ac:dyDescent="0.15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</row>
    <row r="538" spans="1:26" ht="13" x14ac:dyDescent="0.15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</row>
    <row r="539" spans="1:26" ht="13" x14ac:dyDescent="0.15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</row>
    <row r="540" spans="1:26" ht="13" x14ac:dyDescent="0.15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</row>
    <row r="541" spans="1:26" ht="13" x14ac:dyDescent="0.15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</row>
    <row r="542" spans="1:26" ht="13" x14ac:dyDescent="0.15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</row>
    <row r="543" spans="1:26" ht="13" x14ac:dyDescent="0.15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</row>
    <row r="544" spans="1:26" ht="13" x14ac:dyDescent="0.15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</row>
    <row r="545" spans="1:26" ht="13" x14ac:dyDescent="0.15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</row>
    <row r="546" spans="1:26" ht="13" x14ac:dyDescent="0.15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</row>
    <row r="547" spans="1:26" ht="13" x14ac:dyDescent="0.15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</row>
    <row r="548" spans="1:26" ht="13" x14ac:dyDescent="0.15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</row>
    <row r="549" spans="1:26" ht="13" x14ac:dyDescent="0.15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</row>
    <row r="550" spans="1:26" ht="13" x14ac:dyDescent="0.15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</row>
    <row r="551" spans="1:26" ht="13" x14ac:dyDescent="0.15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</row>
    <row r="552" spans="1:26" ht="13" x14ac:dyDescent="0.15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</row>
    <row r="553" spans="1:26" ht="13" x14ac:dyDescent="0.15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</row>
    <row r="554" spans="1:26" ht="13" x14ac:dyDescent="0.15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</row>
    <row r="555" spans="1:26" ht="13" x14ac:dyDescent="0.15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</row>
    <row r="556" spans="1:26" ht="13" x14ac:dyDescent="0.15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</row>
    <row r="557" spans="1:26" ht="13" x14ac:dyDescent="0.15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</row>
    <row r="558" spans="1:26" ht="13" x14ac:dyDescent="0.15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</row>
    <row r="559" spans="1:26" ht="13" x14ac:dyDescent="0.15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</row>
    <row r="560" spans="1:26" ht="13" x14ac:dyDescent="0.15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</row>
    <row r="561" spans="1:26" ht="13" x14ac:dyDescent="0.15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</row>
    <row r="562" spans="1:26" ht="13" x14ac:dyDescent="0.15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</row>
    <row r="563" spans="1:26" ht="13" x14ac:dyDescent="0.15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</row>
    <row r="564" spans="1:26" ht="13" x14ac:dyDescent="0.15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</row>
    <row r="565" spans="1:26" ht="13" x14ac:dyDescent="0.15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</row>
    <row r="566" spans="1:26" ht="13" x14ac:dyDescent="0.15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</row>
    <row r="567" spans="1:26" ht="13" x14ac:dyDescent="0.15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</row>
    <row r="568" spans="1:26" ht="13" x14ac:dyDescent="0.15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</row>
    <row r="569" spans="1:26" ht="13" x14ac:dyDescent="0.15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</row>
    <row r="570" spans="1:26" ht="13" x14ac:dyDescent="0.15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</row>
    <row r="571" spans="1:26" ht="13" x14ac:dyDescent="0.15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</row>
    <row r="572" spans="1:26" ht="13" x14ac:dyDescent="0.15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</row>
    <row r="573" spans="1:26" ht="13" x14ac:dyDescent="0.15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</row>
    <row r="574" spans="1:26" ht="13" x14ac:dyDescent="0.15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</row>
    <row r="575" spans="1:26" ht="13" x14ac:dyDescent="0.15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</row>
    <row r="576" spans="1:26" ht="13" x14ac:dyDescent="0.15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</row>
    <row r="577" spans="1:26" ht="13" x14ac:dyDescent="0.15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</row>
    <row r="578" spans="1:26" ht="13" x14ac:dyDescent="0.15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</row>
    <row r="579" spans="1:26" ht="13" x14ac:dyDescent="0.15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</row>
    <row r="580" spans="1:26" ht="13" x14ac:dyDescent="0.15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</row>
    <row r="581" spans="1:26" ht="13" x14ac:dyDescent="0.15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</row>
    <row r="582" spans="1:26" ht="13" x14ac:dyDescent="0.15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</row>
    <row r="583" spans="1:26" ht="13" x14ac:dyDescent="0.15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</row>
    <row r="584" spans="1:26" ht="13" x14ac:dyDescent="0.15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</row>
    <row r="585" spans="1:26" ht="13" x14ac:dyDescent="0.15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</row>
    <row r="586" spans="1:26" ht="13" x14ac:dyDescent="0.15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</row>
    <row r="587" spans="1:26" ht="13" x14ac:dyDescent="0.15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</row>
    <row r="588" spans="1:26" ht="13" x14ac:dyDescent="0.15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</row>
    <row r="589" spans="1:26" ht="13" x14ac:dyDescent="0.15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</row>
    <row r="590" spans="1:26" ht="13" x14ac:dyDescent="0.15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</row>
    <row r="591" spans="1:26" ht="13" x14ac:dyDescent="0.15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</row>
    <row r="592" spans="1:26" ht="13" x14ac:dyDescent="0.15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</row>
    <row r="593" spans="1:26" ht="13" x14ac:dyDescent="0.15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</row>
    <row r="594" spans="1:26" ht="13" x14ac:dyDescent="0.15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</row>
    <row r="595" spans="1:26" ht="13" x14ac:dyDescent="0.15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</row>
    <row r="596" spans="1:26" ht="13" x14ac:dyDescent="0.15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</row>
    <row r="597" spans="1:26" ht="13" x14ac:dyDescent="0.15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</row>
    <row r="598" spans="1:26" ht="13" x14ac:dyDescent="0.15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</row>
    <row r="599" spans="1:26" ht="13" x14ac:dyDescent="0.15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</row>
    <row r="600" spans="1:26" ht="13" x14ac:dyDescent="0.15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</row>
    <row r="601" spans="1:26" ht="13" x14ac:dyDescent="0.15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</row>
    <row r="602" spans="1:26" ht="13" x14ac:dyDescent="0.15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</row>
    <row r="603" spans="1:26" ht="13" x14ac:dyDescent="0.15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</row>
    <row r="604" spans="1:26" ht="13" x14ac:dyDescent="0.15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</row>
    <row r="605" spans="1:26" ht="13" x14ac:dyDescent="0.15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</row>
    <row r="606" spans="1:26" ht="13" x14ac:dyDescent="0.15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</row>
    <row r="607" spans="1:26" ht="13" x14ac:dyDescent="0.15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</row>
    <row r="608" spans="1:26" ht="13" x14ac:dyDescent="0.15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</row>
    <row r="609" spans="1:26" ht="13" x14ac:dyDescent="0.15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</row>
    <row r="610" spans="1:26" ht="13" x14ac:dyDescent="0.15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</row>
    <row r="611" spans="1:26" ht="13" x14ac:dyDescent="0.15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</row>
    <row r="612" spans="1:26" ht="13" x14ac:dyDescent="0.15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</row>
    <row r="613" spans="1:26" ht="13" x14ac:dyDescent="0.15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</row>
    <row r="614" spans="1:26" ht="13" x14ac:dyDescent="0.15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</row>
    <row r="615" spans="1:26" ht="13" x14ac:dyDescent="0.15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</row>
    <row r="616" spans="1:26" ht="13" x14ac:dyDescent="0.15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</row>
    <row r="617" spans="1:26" ht="13" x14ac:dyDescent="0.15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</row>
    <row r="618" spans="1:26" ht="13" x14ac:dyDescent="0.15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</row>
    <row r="619" spans="1:26" ht="13" x14ac:dyDescent="0.15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</row>
    <row r="620" spans="1:26" ht="13" x14ac:dyDescent="0.15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</row>
    <row r="621" spans="1:26" ht="13" x14ac:dyDescent="0.15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</row>
    <row r="622" spans="1:26" ht="13" x14ac:dyDescent="0.15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</row>
    <row r="623" spans="1:26" ht="13" x14ac:dyDescent="0.15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</row>
    <row r="624" spans="1:26" ht="13" x14ac:dyDescent="0.15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</row>
    <row r="625" spans="1:26" ht="13" x14ac:dyDescent="0.15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</row>
    <row r="626" spans="1:26" ht="13" x14ac:dyDescent="0.15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</row>
    <row r="627" spans="1:26" ht="13" x14ac:dyDescent="0.15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</row>
    <row r="628" spans="1:26" ht="13" x14ac:dyDescent="0.15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</row>
    <row r="629" spans="1:26" ht="13" x14ac:dyDescent="0.15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</row>
    <row r="630" spans="1:26" ht="13" x14ac:dyDescent="0.15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</row>
    <row r="631" spans="1:26" ht="13" x14ac:dyDescent="0.15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</row>
    <row r="632" spans="1:26" ht="13" x14ac:dyDescent="0.15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</row>
    <row r="633" spans="1:26" ht="13" x14ac:dyDescent="0.15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</row>
    <row r="634" spans="1:26" ht="13" x14ac:dyDescent="0.15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</row>
    <row r="635" spans="1:26" ht="13" x14ac:dyDescent="0.15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</row>
    <row r="636" spans="1:26" ht="13" x14ac:dyDescent="0.15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</row>
    <row r="637" spans="1:26" ht="13" x14ac:dyDescent="0.15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</row>
    <row r="638" spans="1:26" ht="13" x14ac:dyDescent="0.15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</row>
    <row r="639" spans="1:26" ht="13" x14ac:dyDescent="0.15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</row>
    <row r="640" spans="1:26" ht="13" x14ac:dyDescent="0.15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</row>
    <row r="641" spans="1:26" ht="13" x14ac:dyDescent="0.15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</row>
    <row r="642" spans="1:26" ht="13" x14ac:dyDescent="0.15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</row>
    <row r="643" spans="1:26" ht="13" x14ac:dyDescent="0.15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</row>
    <row r="644" spans="1:26" ht="13" x14ac:dyDescent="0.15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</row>
    <row r="645" spans="1:26" ht="13" x14ac:dyDescent="0.15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</row>
    <row r="646" spans="1:26" ht="13" x14ac:dyDescent="0.15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</row>
    <row r="647" spans="1:26" ht="13" x14ac:dyDescent="0.15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</row>
    <row r="648" spans="1:26" ht="13" x14ac:dyDescent="0.15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</row>
    <row r="649" spans="1:26" ht="13" x14ac:dyDescent="0.15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</row>
    <row r="650" spans="1:26" ht="13" x14ac:dyDescent="0.15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</row>
    <row r="651" spans="1:26" ht="13" x14ac:dyDescent="0.15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</row>
    <row r="652" spans="1:26" ht="13" x14ac:dyDescent="0.15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</row>
    <row r="653" spans="1:26" ht="13" x14ac:dyDescent="0.15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</row>
    <row r="654" spans="1:26" ht="13" x14ac:dyDescent="0.15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</row>
    <row r="655" spans="1:26" ht="13" x14ac:dyDescent="0.15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</row>
    <row r="656" spans="1:26" ht="13" x14ac:dyDescent="0.15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</row>
    <row r="657" spans="1:26" ht="13" x14ac:dyDescent="0.15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</row>
    <row r="658" spans="1:26" ht="13" x14ac:dyDescent="0.15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</row>
    <row r="659" spans="1:26" ht="13" x14ac:dyDescent="0.15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</row>
    <row r="660" spans="1:26" ht="13" x14ac:dyDescent="0.15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</row>
    <row r="661" spans="1:26" ht="13" x14ac:dyDescent="0.15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</row>
    <row r="662" spans="1:26" ht="13" x14ac:dyDescent="0.15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</row>
    <row r="663" spans="1:26" ht="13" x14ac:dyDescent="0.15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</row>
    <row r="664" spans="1:26" ht="13" x14ac:dyDescent="0.15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</row>
    <row r="665" spans="1:26" ht="13" x14ac:dyDescent="0.15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</row>
    <row r="666" spans="1:26" ht="13" x14ac:dyDescent="0.15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</row>
    <row r="667" spans="1:26" ht="13" x14ac:dyDescent="0.15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</row>
    <row r="668" spans="1:26" ht="13" x14ac:dyDescent="0.15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</row>
    <row r="669" spans="1:26" ht="13" x14ac:dyDescent="0.15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</row>
    <row r="670" spans="1:26" ht="13" x14ac:dyDescent="0.15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</row>
    <row r="671" spans="1:26" ht="13" x14ac:dyDescent="0.15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</row>
    <row r="672" spans="1:26" ht="13" x14ac:dyDescent="0.15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</row>
    <row r="673" spans="1:26" ht="13" x14ac:dyDescent="0.15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</row>
    <row r="674" spans="1:26" ht="13" x14ac:dyDescent="0.15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</row>
    <row r="675" spans="1:26" ht="13" x14ac:dyDescent="0.15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</row>
    <row r="676" spans="1:26" ht="13" x14ac:dyDescent="0.15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</row>
    <row r="677" spans="1:26" ht="13" x14ac:dyDescent="0.15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</row>
    <row r="678" spans="1:26" ht="13" x14ac:dyDescent="0.15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</row>
    <row r="679" spans="1:26" ht="13" x14ac:dyDescent="0.15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</row>
    <row r="680" spans="1:26" ht="13" x14ac:dyDescent="0.15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</row>
    <row r="681" spans="1:26" ht="13" x14ac:dyDescent="0.15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</row>
    <row r="682" spans="1:26" ht="13" x14ac:dyDescent="0.15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</row>
    <row r="683" spans="1:26" ht="13" x14ac:dyDescent="0.15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</row>
    <row r="684" spans="1:26" ht="13" x14ac:dyDescent="0.15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</row>
    <row r="685" spans="1:26" ht="13" x14ac:dyDescent="0.15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</row>
    <row r="686" spans="1:26" ht="13" x14ac:dyDescent="0.15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</row>
    <row r="687" spans="1:26" ht="13" x14ac:dyDescent="0.15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</row>
    <row r="688" spans="1:26" ht="13" x14ac:dyDescent="0.15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</row>
    <row r="689" spans="1:26" ht="13" x14ac:dyDescent="0.15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</row>
    <row r="690" spans="1:26" ht="13" x14ac:dyDescent="0.15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</row>
    <row r="691" spans="1:26" ht="13" x14ac:dyDescent="0.15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</row>
    <row r="692" spans="1:26" ht="13" x14ac:dyDescent="0.15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</row>
    <row r="693" spans="1:26" ht="13" x14ac:dyDescent="0.15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</row>
    <row r="694" spans="1:26" ht="13" x14ac:dyDescent="0.15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</row>
    <row r="695" spans="1:26" ht="13" x14ac:dyDescent="0.15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</row>
    <row r="696" spans="1:26" ht="13" x14ac:dyDescent="0.15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</row>
    <row r="697" spans="1:26" ht="13" x14ac:dyDescent="0.15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</row>
    <row r="698" spans="1:26" ht="13" x14ac:dyDescent="0.15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</row>
    <row r="699" spans="1:26" ht="13" x14ac:dyDescent="0.15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</row>
    <row r="700" spans="1:26" ht="13" x14ac:dyDescent="0.15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</row>
    <row r="701" spans="1:26" ht="13" x14ac:dyDescent="0.15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</row>
    <row r="702" spans="1:26" ht="13" x14ac:dyDescent="0.15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</row>
    <row r="703" spans="1:26" ht="13" x14ac:dyDescent="0.15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</row>
    <row r="704" spans="1:26" ht="13" x14ac:dyDescent="0.15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</row>
    <row r="705" spans="1:26" ht="13" x14ac:dyDescent="0.15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</row>
    <row r="706" spans="1:26" ht="13" x14ac:dyDescent="0.15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</row>
    <row r="707" spans="1:26" ht="13" x14ac:dyDescent="0.15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</row>
    <row r="708" spans="1:26" ht="13" x14ac:dyDescent="0.15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</row>
    <row r="709" spans="1:26" ht="13" x14ac:dyDescent="0.15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</row>
    <row r="710" spans="1:26" ht="13" x14ac:dyDescent="0.15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</row>
    <row r="711" spans="1:26" ht="13" x14ac:dyDescent="0.15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</row>
    <row r="712" spans="1:26" ht="13" x14ac:dyDescent="0.15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</row>
    <row r="713" spans="1:26" ht="13" x14ac:dyDescent="0.15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</row>
    <row r="714" spans="1:26" ht="13" x14ac:dyDescent="0.15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</row>
    <row r="715" spans="1:26" ht="13" x14ac:dyDescent="0.15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</row>
    <row r="716" spans="1:26" ht="13" x14ac:dyDescent="0.15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</row>
    <row r="717" spans="1:26" ht="13" x14ac:dyDescent="0.15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</row>
    <row r="718" spans="1:26" ht="13" x14ac:dyDescent="0.15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</row>
    <row r="719" spans="1:26" ht="13" x14ac:dyDescent="0.15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</row>
    <row r="720" spans="1:26" ht="13" x14ac:dyDescent="0.15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</row>
    <row r="721" spans="1:26" ht="13" x14ac:dyDescent="0.15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</row>
    <row r="722" spans="1:26" ht="13" x14ac:dyDescent="0.15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</row>
    <row r="723" spans="1:26" ht="13" x14ac:dyDescent="0.15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</row>
    <row r="724" spans="1:26" ht="13" x14ac:dyDescent="0.15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</row>
    <row r="725" spans="1:26" ht="13" x14ac:dyDescent="0.15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</row>
    <row r="726" spans="1:26" ht="13" x14ac:dyDescent="0.15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</row>
    <row r="727" spans="1:26" ht="13" x14ac:dyDescent="0.15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</row>
    <row r="728" spans="1:26" ht="13" x14ac:dyDescent="0.15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</row>
    <row r="729" spans="1:26" ht="13" x14ac:dyDescent="0.15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</row>
    <row r="730" spans="1:26" ht="13" x14ac:dyDescent="0.15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</row>
    <row r="731" spans="1:26" ht="13" x14ac:dyDescent="0.15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</row>
    <row r="732" spans="1:26" ht="13" x14ac:dyDescent="0.15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</row>
    <row r="733" spans="1:26" ht="13" x14ac:dyDescent="0.15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</row>
    <row r="734" spans="1:26" ht="13" x14ac:dyDescent="0.15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</row>
    <row r="735" spans="1:26" ht="13" x14ac:dyDescent="0.15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</row>
    <row r="736" spans="1:26" ht="13" x14ac:dyDescent="0.15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</row>
    <row r="737" spans="1:26" ht="13" x14ac:dyDescent="0.15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</row>
    <row r="738" spans="1:26" ht="13" x14ac:dyDescent="0.15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</row>
    <row r="739" spans="1:26" ht="13" x14ac:dyDescent="0.15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</row>
    <row r="740" spans="1:26" ht="13" x14ac:dyDescent="0.15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</row>
    <row r="741" spans="1:26" ht="13" x14ac:dyDescent="0.15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</row>
    <row r="742" spans="1:26" ht="13" x14ac:dyDescent="0.15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</row>
    <row r="743" spans="1:26" ht="13" x14ac:dyDescent="0.15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</row>
    <row r="744" spans="1:26" ht="13" x14ac:dyDescent="0.15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</row>
    <row r="745" spans="1:26" ht="13" x14ac:dyDescent="0.15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</row>
    <row r="746" spans="1:26" ht="13" x14ac:dyDescent="0.15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</row>
    <row r="747" spans="1:26" ht="13" x14ac:dyDescent="0.15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</row>
    <row r="748" spans="1:26" ht="13" x14ac:dyDescent="0.15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</row>
    <row r="749" spans="1:26" ht="13" x14ac:dyDescent="0.15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</row>
    <row r="750" spans="1:26" ht="13" x14ac:dyDescent="0.15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</row>
    <row r="751" spans="1:26" ht="13" x14ac:dyDescent="0.15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</row>
    <row r="752" spans="1:26" ht="13" x14ac:dyDescent="0.15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</row>
    <row r="753" spans="1:26" ht="13" x14ac:dyDescent="0.15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</row>
    <row r="754" spans="1:26" ht="13" x14ac:dyDescent="0.15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</row>
    <row r="755" spans="1:26" ht="13" x14ac:dyDescent="0.15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</row>
    <row r="756" spans="1:26" ht="13" x14ac:dyDescent="0.15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</row>
    <row r="757" spans="1:26" ht="13" x14ac:dyDescent="0.15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</row>
    <row r="758" spans="1:26" ht="13" x14ac:dyDescent="0.15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</row>
    <row r="759" spans="1:26" ht="13" x14ac:dyDescent="0.15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</row>
    <row r="760" spans="1:26" ht="13" x14ac:dyDescent="0.15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</row>
    <row r="761" spans="1:26" ht="13" x14ac:dyDescent="0.15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</row>
    <row r="762" spans="1:26" ht="13" x14ac:dyDescent="0.15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</row>
    <row r="763" spans="1:26" ht="13" x14ac:dyDescent="0.15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</row>
    <row r="764" spans="1:26" ht="13" x14ac:dyDescent="0.15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</row>
    <row r="765" spans="1:26" ht="13" x14ac:dyDescent="0.15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</row>
    <row r="766" spans="1:26" ht="13" x14ac:dyDescent="0.15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</row>
    <row r="767" spans="1:26" ht="13" x14ac:dyDescent="0.15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</row>
    <row r="768" spans="1:26" ht="13" x14ac:dyDescent="0.15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</row>
    <row r="769" spans="1:26" ht="13" x14ac:dyDescent="0.15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</row>
    <row r="770" spans="1:26" ht="13" x14ac:dyDescent="0.15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</row>
    <row r="771" spans="1:26" ht="13" x14ac:dyDescent="0.15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</row>
    <row r="772" spans="1:26" ht="13" x14ac:dyDescent="0.15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</row>
    <row r="773" spans="1:26" ht="13" x14ac:dyDescent="0.15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</row>
    <row r="774" spans="1:26" ht="13" x14ac:dyDescent="0.15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</row>
    <row r="775" spans="1:26" ht="13" x14ac:dyDescent="0.15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</row>
    <row r="776" spans="1:26" ht="13" x14ac:dyDescent="0.15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</row>
    <row r="777" spans="1:26" ht="13" x14ac:dyDescent="0.15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</row>
    <row r="778" spans="1:26" ht="13" x14ac:dyDescent="0.15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</row>
    <row r="779" spans="1:26" ht="13" x14ac:dyDescent="0.15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</row>
    <row r="780" spans="1:26" ht="13" x14ac:dyDescent="0.15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</row>
    <row r="781" spans="1:26" ht="13" x14ac:dyDescent="0.15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</row>
    <row r="782" spans="1:26" ht="13" x14ac:dyDescent="0.15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</row>
    <row r="783" spans="1:26" ht="13" x14ac:dyDescent="0.15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</row>
    <row r="784" spans="1:26" ht="13" x14ac:dyDescent="0.15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</row>
    <row r="785" spans="1:26" ht="13" x14ac:dyDescent="0.15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</row>
    <row r="786" spans="1:26" ht="13" x14ac:dyDescent="0.15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</row>
    <row r="787" spans="1:26" ht="13" x14ac:dyDescent="0.15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</row>
    <row r="788" spans="1:26" ht="13" x14ac:dyDescent="0.15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</row>
    <row r="789" spans="1:26" ht="13" x14ac:dyDescent="0.15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</row>
    <row r="790" spans="1:26" ht="13" x14ac:dyDescent="0.15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</row>
    <row r="791" spans="1:26" ht="13" x14ac:dyDescent="0.15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</row>
    <row r="792" spans="1:26" ht="13" x14ac:dyDescent="0.15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</row>
    <row r="793" spans="1:26" ht="13" x14ac:dyDescent="0.15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</row>
    <row r="794" spans="1:26" ht="13" x14ac:dyDescent="0.15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</row>
    <row r="795" spans="1:26" ht="13" x14ac:dyDescent="0.15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</row>
    <row r="796" spans="1:26" ht="13" x14ac:dyDescent="0.15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</row>
    <row r="797" spans="1:26" ht="13" x14ac:dyDescent="0.15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</row>
    <row r="798" spans="1:26" ht="13" x14ac:dyDescent="0.15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</row>
    <row r="799" spans="1:26" ht="13" x14ac:dyDescent="0.15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</row>
    <row r="800" spans="1:26" ht="13" x14ac:dyDescent="0.15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</row>
    <row r="801" spans="1:26" ht="13" x14ac:dyDescent="0.15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</row>
    <row r="802" spans="1:26" ht="13" x14ac:dyDescent="0.15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</row>
    <row r="803" spans="1:26" ht="13" x14ac:dyDescent="0.15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</row>
    <row r="804" spans="1:26" ht="13" x14ac:dyDescent="0.15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</row>
    <row r="805" spans="1:26" ht="13" x14ac:dyDescent="0.15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</row>
    <row r="806" spans="1:26" ht="13" x14ac:dyDescent="0.15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</row>
    <row r="807" spans="1:26" ht="13" x14ac:dyDescent="0.15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</row>
    <row r="808" spans="1:26" ht="13" x14ac:dyDescent="0.15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</row>
    <row r="809" spans="1:26" ht="13" x14ac:dyDescent="0.15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</row>
    <row r="810" spans="1:26" ht="13" x14ac:dyDescent="0.15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</row>
    <row r="811" spans="1:26" ht="13" x14ac:dyDescent="0.15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</row>
    <row r="812" spans="1:26" ht="13" x14ac:dyDescent="0.15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</row>
    <row r="813" spans="1:26" ht="13" x14ac:dyDescent="0.15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</row>
    <row r="814" spans="1:26" ht="13" x14ac:dyDescent="0.15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</row>
    <row r="815" spans="1:26" ht="13" x14ac:dyDescent="0.15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</row>
    <row r="816" spans="1:26" ht="13" x14ac:dyDescent="0.15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</row>
    <row r="817" spans="1:26" ht="13" x14ac:dyDescent="0.15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</row>
    <row r="818" spans="1:26" ht="13" x14ac:dyDescent="0.15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</row>
    <row r="819" spans="1:26" ht="13" x14ac:dyDescent="0.15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</row>
    <row r="820" spans="1:26" ht="13" x14ac:dyDescent="0.15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</row>
    <row r="821" spans="1:26" ht="13" x14ac:dyDescent="0.15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</row>
    <row r="822" spans="1:26" ht="13" x14ac:dyDescent="0.15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</row>
    <row r="823" spans="1:26" ht="13" x14ac:dyDescent="0.15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</row>
    <row r="824" spans="1:26" ht="13" x14ac:dyDescent="0.15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</row>
    <row r="825" spans="1:26" ht="13" x14ac:dyDescent="0.15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</row>
    <row r="826" spans="1:26" ht="13" x14ac:dyDescent="0.15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</row>
    <row r="827" spans="1:26" ht="13" x14ac:dyDescent="0.15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</row>
    <row r="828" spans="1:26" ht="13" x14ac:dyDescent="0.15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</row>
    <row r="829" spans="1:26" ht="13" x14ac:dyDescent="0.15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</row>
    <row r="830" spans="1:26" ht="13" x14ac:dyDescent="0.15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</row>
    <row r="831" spans="1:26" ht="13" x14ac:dyDescent="0.15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</row>
    <row r="832" spans="1:26" ht="13" x14ac:dyDescent="0.15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</row>
    <row r="833" spans="1:26" ht="13" x14ac:dyDescent="0.15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</row>
    <row r="834" spans="1:26" ht="13" x14ac:dyDescent="0.15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</row>
    <row r="835" spans="1:26" ht="13" x14ac:dyDescent="0.15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</row>
    <row r="836" spans="1:26" ht="13" x14ac:dyDescent="0.15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</row>
    <row r="837" spans="1:26" ht="13" x14ac:dyDescent="0.15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</row>
    <row r="838" spans="1:26" ht="13" x14ac:dyDescent="0.15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</row>
    <row r="839" spans="1:26" ht="13" x14ac:dyDescent="0.15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</row>
    <row r="840" spans="1:26" ht="13" x14ac:dyDescent="0.15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</row>
    <row r="841" spans="1:26" ht="13" x14ac:dyDescent="0.15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</row>
    <row r="842" spans="1:26" ht="13" x14ac:dyDescent="0.15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</row>
    <row r="843" spans="1:26" ht="13" x14ac:dyDescent="0.15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</row>
    <row r="844" spans="1:26" ht="13" x14ac:dyDescent="0.15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</row>
    <row r="845" spans="1:26" ht="13" x14ac:dyDescent="0.15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</row>
    <row r="846" spans="1:26" ht="13" x14ac:dyDescent="0.15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</row>
    <row r="847" spans="1:26" ht="13" x14ac:dyDescent="0.15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</row>
    <row r="848" spans="1:26" ht="13" x14ac:dyDescent="0.15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</row>
    <row r="849" spans="1:26" ht="13" x14ac:dyDescent="0.15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</row>
    <row r="850" spans="1:26" ht="13" x14ac:dyDescent="0.15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</row>
    <row r="851" spans="1:26" ht="13" x14ac:dyDescent="0.15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</row>
    <row r="852" spans="1:26" ht="13" x14ac:dyDescent="0.15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</row>
    <row r="853" spans="1:26" ht="13" x14ac:dyDescent="0.15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</row>
    <row r="854" spans="1:26" ht="13" x14ac:dyDescent="0.15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</row>
    <row r="855" spans="1:26" ht="13" x14ac:dyDescent="0.15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</row>
    <row r="856" spans="1:26" ht="13" x14ac:dyDescent="0.15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</row>
    <row r="857" spans="1:26" ht="13" x14ac:dyDescent="0.15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</row>
    <row r="858" spans="1:26" ht="13" x14ac:dyDescent="0.15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</row>
    <row r="859" spans="1:26" ht="13" x14ac:dyDescent="0.15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</row>
    <row r="860" spans="1:26" ht="13" x14ac:dyDescent="0.15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</row>
    <row r="861" spans="1:26" ht="13" x14ac:dyDescent="0.15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</row>
    <row r="862" spans="1:26" ht="13" x14ac:dyDescent="0.15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</row>
    <row r="863" spans="1:26" ht="13" x14ac:dyDescent="0.15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</row>
    <row r="864" spans="1:26" ht="13" x14ac:dyDescent="0.15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</row>
    <row r="865" spans="1:26" ht="13" x14ac:dyDescent="0.15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</row>
    <row r="866" spans="1:26" ht="13" x14ac:dyDescent="0.15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</row>
    <row r="867" spans="1:26" ht="13" x14ac:dyDescent="0.15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</row>
    <row r="868" spans="1:26" ht="13" x14ac:dyDescent="0.15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</row>
    <row r="869" spans="1:26" ht="13" x14ac:dyDescent="0.15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</row>
    <row r="870" spans="1:26" ht="13" x14ac:dyDescent="0.15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</row>
    <row r="871" spans="1:26" ht="13" x14ac:dyDescent="0.15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</row>
    <row r="872" spans="1:26" ht="13" x14ac:dyDescent="0.15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</row>
    <row r="873" spans="1:26" ht="13" x14ac:dyDescent="0.15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</row>
    <row r="874" spans="1:26" ht="13" x14ac:dyDescent="0.15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</row>
    <row r="875" spans="1:26" ht="13" x14ac:dyDescent="0.15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</row>
    <row r="876" spans="1:26" ht="13" x14ac:dyDescent="0.15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</row>
    <row r="877" spans="1:26" ht="13" x14ac:dyDescent="0.15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</row>
    <row r="878" spans="1:26" ht="13" x14ac:dyDescent="0.15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</row>
    <row r="879" spans="1:26" ht="13" x14ac:dyDescent="0.15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</row>
    <row r="880" spans="1:26" ht="13" x14ac:dyDescent="0.15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</row>
    <row r="881" spans="1:26" ht="13" x14ac:dyDescent="0.15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</row>
    <row r="882" spans="1:26" ht="13" x14ac:dyDescent="0.15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</row>
    <row r="883" spans="1:26" ht="13" x14ac:dyDescent="0.15">
      <c r="A883" s="29"/>
      <c r="B883" s="29"/>
      <c r="C883" s="29"/>
      <c r="D883" s="29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</row>
    <row r="884" spans="1:26" ht="13" x14ac:dyDescent="0.15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</row>
    <row r="885" spans="1:26" ht="13" x14ac:dyDescent="0.15">
      <c r="A885" s="29"/>
      <c r="B885" s="29"/>
      <c r="C885" s="29"/>
      <c r="D885" s="29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</row>
    <row r="886" spans="1:26" ht="13" x14ac:dyDescent="0.15">
      <c r="A886" s="29"/>
      <c r="B886" s="29"/>
      <c r="C886" s="29"/>
      <c r="D886" s="29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</row>
    <row r="887" spans="1:26" ht="13" x14ac:dyDescent="0.15">
      <c r="A887" s="29"/>
      <c r="B887" s="29"/>
      <c r="C887" s="29"/>
      <c r="D887" s="29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</row>
    <row r="888" spans="1:26" ht="13" x14ac:dyDescent="0.15">
      <c r="A888" s="29"/>
      <c r="B888" s="29"/>
      <c r="C888" s="29"/>
      <c r="D888" s="29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</row>
    <row r="889" spans="1:26" ht="13" x14ac:dyDescent="0.15">
      <c r="A889" s="29"/>
      <c r="B889" s="29"/>
      <c r="C889" s="29"/>
      <c r="D889" s="29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</row>
    <row r="890" spans="1:26" ht="13" x14ac:dyDescent="0.15">
      <c r="A890" s="29"/>
      <c r="B890" s="29"/>
      <c r="C890" s="29"/>
      <c r="D890" s="29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</row>
    <row r="891" spans="1:26" ht="13" x14ac:dyDescent="0.15">
      <c r="A891" s="29"/>
      <c r="B891" s="29"/>
      <c r="C891" s="29"/>
      <c r="D891" s="29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</row>
    <row r="892" spans="1:26" ht="13" x14ac:dyDescent="0.15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</row>
    <row r="893" spans="1:26" ht="13" x14ac:dyDescent="0.15">
      <c r="A893" s="29"/>
      <c r="B893" s="29"/>
      <c r="C893" s="29"/>
      <c r="D893" s="29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</row>
    <row r="894" spans="1:26" ht="13" x14ac:dyDescent="0.15">
      <c r="A894" s="29"/>
      <c r="B894" s="29"/>
      <c r="C894" s="29"/>
      <c r="D894" s="29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</row>
    <row r="895" spans="1:26" ht="13" x14ac:dyDescent="0.15">
      <c r="A895" s="29"/>
      <c r="B895" s="29"/>
      <c r="C895" s="29"/>
      <c r="D895" s="29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</row>
    <row r="896" spans="1:26" ht="13" x14ac:dyDescent="0.15">
      <c r="A896" s="29"/>
      <c r="B896" s="29"/>
      <c r="C896" s="29"/>
      <c r="D896" s="29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</row>
    <row r="897" spans="1:26" ht="13" x14ac:dyDescent="0.15">
      <c r="A897" s="29"/>
      <c r="B897" s="29"/>
      <c r="C897" s="29"/>
      <c r="D897" s="29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</row>
    <row r="898" spans="1:26" ht="13" x14ac:dyDescent="0.15">
      <c r="A898" s="29"/>
      <c r="B898" s="29"/>
      <c r="C898" s="29"/>
      <c r="D898" s="29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</row>
    <row r="899" spans="1:26" ht="13" x14ac:dyDescent="0.15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</row>
    <row r="900" spans="1:26" ht="13" x14ac:dyDescent="0.15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</row>
    <row r="901" spans="1:26" ht="13" x14ac:dyDescent="0.15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</row>
    <row r="902" spans="1:26" ht="13" x14ac:dyDescent="0.15">
      <c r="A902" s="29"/>
      <c r="B902" s="29"/>
      <c r="C902" s="29"/>
      <c r="D902" s="29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</row>
    <row r="903" spans="1:26" ht="13" x14ac:dyDescent="0.15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</row>
    <row r="904" spans="1:26" ht="13" x14ac:dyDescent="0.15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</row>
    <row r="905" spans="1:26" ht="13" x14ac:dyDescent="0.15">
      <c r="A905" s="29"/>
      <c r="B905" s="29"/>
      <c r="C905" s="29"/>
      <c r="D905" s="29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</row>
    <row r="906" spans="1:26" ht="13" x14ac:dyDescent="0.15">
      <c r="A906" s="29"/>
      <c r="B906" s="29"/>
      <c r="C906" s="29"/>
      <c r="D906" s="29"/>
      <c r="E906" s="29"/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</row>
    <row r="907" spans="1:26" ht="13" x14ac:dyDescent="0.15">
      <c r="A907" s="29"/>
      <c r="B907" s="29"/>
      <c r="C907" s="29"/>
      <c r="D907" s="29"/>
      <c r="E907" s="29"/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</row>
    <row r="908" spans="1:26" ht="13" x14ac:dyDescent="0.15">
      <c r="A908" s="29"/>
      <c r="B908" s="29"/>
      <c r="C908" s="29"/>
      <c r="D908" s="29"/>
      <c r="E908" s="29"/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</row>
    <row r="909" spans="1:26" ht="13" x14ac:dyDescent="0.15">
      <c r="A909" s="29"/>
      <c r="B909" s="29"/>
      <c r="C909" s="29"/>
      <c r="D909" s="29"/>
      <c r="E909" s="29"/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</row>
    <row r="910" spans="1:26" ht="13" x14ac:dyDescent="0.15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</row>
    <row r="911" spans="1:26" ht="13" x14ac:dyDescent="0.15">
      <c r="A911" s="29"/>
      <c r="B911" s="29"/>
      <c r="C911" s="29"/>
      <c r="D911" s="29"/>
      <c r="E911" s="29"/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</row>
    <row r="912" spans="1:26" ht="13" x14ac:dyDescent="0.15">
      <c r="A912" s="29"/>
      <c r="B912" s="29"/>
      <c r="C912" s="29"/>
      <c r="D912" s="29"/>
      <c r="E912" s="29"/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</row>
    <row r="913" spans="1:26" ht="13" x14ac:dyDescent="0.15">
      <c r="A913" s="29"/>
      <c r="B913" s="29"/>
      <c r="C913" s="29"/>
      <c r="D913" s="29"/>
      <c r="E913" s="29"/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</row>
    <row r="914" spans="1:26" ht="13" x14ac:dyDescent="0.15">
      <c r="A914" s="29"/>
      <c r="B914" s="29"/>
      <c r="C914" s="29"/>
      <c r="D914" s="29"/>
      <c r="E914" s="29"/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</row>
    <row r="915" spans="1:26" ht="13" x14ac:dyDescent="0.15">
      <c r="A915" s="29"/>
      <c r="B915" s="29"/>
      <c r="C915" s="29"/>
      <c r="D915" s="29"/>
      <c r="E915" s="29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</row>
    <row r="916" spans="1:26" ht="13" x14ac:dyDescent="0.15">
      <c r="A916" s="29"/>
      <c r="B916" s="29"/>
      <c r="C916" s="29"/>
      <c r="D916" s="29"/>
      <c r="E916" s="29"/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</row>
    <row r="917" spans="1:26" ht="13" x14ac:dyDescent="0.15">
      <c r="A917" s="29"/>
      <c r="B917" s="29"/>
      <c r="C917" s="29"/>
      <c r="D917" s="29"/>
      <c r="E917" s="29"/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</row>
    <row r="918" spans="1:26" ht="13" x14ac:dyDescent="0.15">
      <c r="A918" s="29"/>
      <c r="B918" s="29"/>
      <c r="C918" s="29"/>
      <c r="D918" s="29"/>
      <c r="E918" s="29"/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</row>
    <row r="919" spans="1:26" ht="13" x14ac:dyDescent="0.15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</row>
    <row r="920" spans="1:26" ht="13" x14ac:dyDescent="0.15">
      <c r="A920" s="29"/>
      <c r="B920" s="29"/>
      <c r="C920" s="29"/>
      <c r="D920" s="29"/>
      <c r="E920" s="29"/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</row>
    <row r="921" spans="1:26" ht="13" x14ac:dyDescent="0.15">
      <c r="A921" s="29"/>
      <c r="B921" s="29"/>
      <c r="C921" s="29"/>
      <c r="D921" s="29"/>
      <c r="E921" s="29"/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</row>
    <row r="922" spans="1:26" ht="13" x14ac:dyDescent="0.15">
      <c r="A922" s="29"/>
      <c r="B922" s="29"/>
      <c r="C922" s="29"/>
      <c r="D922" s="29"/>
      <c r="E922" s="29"/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</row>
    <row r="923" spans="1:26" ht="13" x14ac:dyDescent="0.15">
      <c r="A923" s="29"/>
      <c r="B923" s="29"/>
      <c r="C923" s="29"/>
      <c r="D923" s="29"/>
      <c r="E923" s="29"/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</row>
    <row r="924" spans="1:26" ht="13" x14ac:dyDescent="0.15">
      <c r="A924" s="29"/>
      <c r="B924" s="29"/>
      <c r="C924" s="29"/>
      <c r="D924" s="29"/>
      <c r="E924" s="29"/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</row>
    <row r="925" spans="1:26" ht="13" x14ac:dyDescent="0.15">
      <c r="A925" s="29"/>
      <c r="B925" s="29"/>
      <c r="C925" s="29"/>
      <c r="D925" s="29"/>
      <c r="E925" s="29"/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</row>
    <row r="926" spans="1:26" ht="13" x14ac:dyDescent="0.15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</row>
    <row r="927" spans="1:26" ht="13" x14ac:dyDescent="0.15">
      <c r="A927" s="29"/>
      <c r="B927" s="29"/>
      <c r="C927" s="29"/>
      <c r="D927" s="29"/>
      <c r="E927" s="29"/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</row>
    <row r="928" spans="1:26" ht="13" x14ac:dyDescent="0.15">
      <c r="A928" s="29"/>
      <c r="B928" s="29"/>
      <c r="C928" s="29"/>
      <c r="D928" s="29"/>
      <c r="E928" s="29"/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</row>
    <row r="929" spans="1:26" ht="13" x14ac:dyDescent="0.15">
      <c r="A929" s="29"/>
      <c r="B929" s="29"/>
      <c r="C929" s="29"/>
      <c r="D929" s="29"/>
      <c r="E929" s="29"/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</row>
    <row r="930" spans="1:26" ht="13" x14ac:dyDescent="0.15">
      <c r="A930" s="29"/>
      <c r="B930" s="29"/>
      <c r="C930" s="29"/>
      <c r="D930" s="29"/>
      <c r="E930" s="29"/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</row>
    <row r="931" spans="1:26" ht="13" x14ac:dyDescent="0.15">
      <c r="A931" s="29"/>
      <c r="B931" s="29"/>
      <c r="C931" s="29"/>
      <c r="D931" s="29"/>
      <c r="E931" s="29"/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</row>
    <row r="932" spans="1:26" ht="13" x14ac:dyDescent="0.15">
      <c r="A932" s="29"/>
      <c r="B932" s="29"/>
      <c r="C932" s="29"/>
      <c r="D932" s="29"/>
      <c r="E932" s="29"/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</row>
    <row r="933" spans="1:26" ht="13" x14ac:dyDescent="0.15">
      <c r="A933" s="29"/>
      <c r="B933" s="29"/>
      <c r="C933" s="29"/>
      <c r="D933" s="29"/>
      <c r="E933" s="29"/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</row>
    <row r="934" spans="1:26" ht="13" x14ac:dyDescent="0.15">
      <c r="A934" s="29"/>
      <c r="B934" s="29"/>
      <c r="C934" s="29"/>
      <c r="D934" s="29"/>
      <c r="E934" s="29"/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</row>
    <row r="935" spans="1:26" ht="13" x14ac:dyDescent="0.15">
      <c r="A935" s="29"/>
      <c r="B935" s="29"/>
      <c r="C935" s="29"/>
      <c r="D935" s="29"/>
      <c r="E935" s="29"/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</row>
    <row r="936" spans="1:26" ht="13" x14ac:dyDescent="0.15">
      <c r="A936" s="29"/>
      <c r="B936" s="29"/>
      <c r="C936" s="29"/>
      <c r="D936" s="29"/>
      <c r="E936" s="29"/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</row>
    <row r="937" spans="1:26" ht="13" x14ac:dyDescent="0.15">
      <c r="A937" s="29"/>
      <c r="B937" s="29"/>
      <c r="C937" s="29"/>
      <c r="D937" s="29"/>
      <c r="E937" s="29"/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</row>
    <row r="938" spans="1:26" ht="13" x14ac:dyDescent="0.15">
      <c r="A938" s="29"/>
      <c r="B938" s="29"/>
      <c r="C938" s="29"/>
      <c r="D938" s="29"/>
      <c r="E938" s="29"/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</row>
    <row r="939" spans="1:26" ht="13" x14ac:dyDescent="0.15">
      <c r="A939" s="29"/>
      <c r="B939" s="29"/>
      <c r="C939" s="29"/>
      <c r="D939" s="29"/>
      <c r="E939" s="29"/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</row>
    <row r="940" spans="1:26" ht="13" x14ac:dyDescent="0.15">
      <c r="A940" s="29"/>
      <c r="B940" s="29"/>
      <c r="C940" s="29"/>
      <c r="D940" s="29"/>
      <c r="E940" s="29"/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</row>
    <row r="941" spans="1:26" ht="13" x14ac:dyDescent="0.15">
      <c r="A941" s="29"/>
      <c r="B941" s="29"/>
      <c r="C941" s="29"/>
      <c r="D941" s="29"/>
      <c r="E941" s="29"/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</row>
    <row r="942" spans="1:26" ht="13" x14ac:dyDescent="0.15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</row>
    <row r="943" spans="1:26" ht="13" x14ac:dyDescent="0.15">
      <c r="A943" s="29"/>
      <c r="B943" s="29"/>
      <c r="C943" s="29"/>
      <c r="D943" s="29"/>
      <c r="E943" s="29"/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</row>
    <row r="944" spans="1:26" ht="13" x14ac:dyDescent="0.15">
      <c r="A944" s="29"/>
      <c r="B944" s="29"/>
      <c r="C944" s="29"/>
      <c r="D944" s="29"/>
      <c r="E944" s="29"/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</row>
    <row r="945" spans="1:26" ht="13" x14ac:dyDescent="0.15">
      <c r="A945" s="29"/>
      <c r="B945" s="29"/>
      <c r="C945" s="29"/>
      <c r="D945" s="29"/>
      <c r="E945" s="29"/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</row>
    <row r="946" spans="1:26" ht="13" x14ac:dyDescent="0.15">
      <c r="A946" s="29"/>
      <c r="B946" s="29"/>
      <c r="C946" s="29"/>
      <c r="D946" s="29"/>
      <c r="E946" s="29"/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</row>
    <row r="947" spans="1:26" ht="13" x14ac:dyDescent="0.15">
      <c r="A947" s="29"/>
      <c r="B947" s="29"/>
      <c r="C947" s="29"/>
      <c r="D947" s="29"/>
      <c r="E947" s="29"/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</row>
    <row r="948" spans="1:26" ht="13" x14ac:dyDescent="0.15">
      <c r="A948" s="29"/>
      <c r="B948" s="29"/>
      <c r="C948" s="29"/>
      <c r="D948" s="29"/>
      <c r="E948" s="29"/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</row>
    <row r="949" spans="1:26" ht="13" x14ac:dyDescent="0.15">
      <c r="A949" s="29"/>
      <c r="B949" s="29"/>
      <c r="C949" s="29"/>
      <c r="D949" s="29"/>
      <c r="E949" s="29"/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</row>
    <row r="950" spans="1:26" ht="13" x14ac:dyDescent="0.15">
      <c r="A950" s="29"/>
      <c r="B950" s="29"/>
      <c r="C950" s="29"/>
      <c r="D950" s="29"/>
      <c r="E950" s="29"/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</row>
    <row r="951" spans="1:26" ht="13" x14ac:dyDescent="0.15">
      <c r="A951" s="29"/>
      <c r="B951" s="29"/>
      <c r="C951" s="29"/>
      <c r="D951" s="29"/>
      <c r="E951" s="29"/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</row>
    <row r="952" spans="1:26" ht="13" x14ac:dyDescent="0.15">
      <c r="A952" s="29"/>
      <c r="B952" s="29"/>
      <c r="C952" s="29"/>
      <c r="D952" s="29"/>
      <c r="E952" s="29"/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</row>
    <row r="953" spans="1:26" ht="13" x14ac:dyDescent="0.15">
      <c r="A953" s="29"/>
      <c r="B953" s="29"/>
      <c r="C953" s="29"/>
      <c r="D953" s="29"/>
      <c r="E953" s="29"/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</row>
    <row r="954" spans="1:26" ht="13" x14ac:dyDescent="0.15">
      <c r="A954" s="29"/>
      <c r="B954" s="29"/>
      <c r="C954" s="29"/>
      <c r="D954" s="29"/>
      <c r="E954" s="29"/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</row>
    <row r="955" spans="1:26" ht="13" x14ac:dyDescent="0.15">
      <c r="A955" s="29"/>
      <c r="B955" s="29"/>
      <c r="C955" s="29"/>
      <c r="D955" s="29"/>
      <c r="E955" s="29"/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</row>
    <row r="956" spans="1:26" ht="13" x14ac:dyDescent="0.15">
      <c r="A956" s="29"/>
      <c r="B956" s="29"/>
      <c r="C956" s="29"/>
      <c r="D956" s="29"/>
      <c r="E956" s="29"/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</row>
    <row r="957" spans="1:26" ht="13" x14ac:dyDescent="0.15">
      <c r="A957" s="29"/>
      <c r="B957" s="29"/>
      <c r="C957" s="29"/>
      <c r="D957" s="29"/>
      <c r="E957" s="29"/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</row>
    <row r="958" spans="1:26" ht="13" x14ac:dyDescent="0.15">
      <c r="A958" s="29"/>
      <c r="B958" s="29"/>
      <c r="C958" s="29"/>
      <c r="D958" s="29"/>
      <c r="E958" s="29"/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</row>
    <row r="959" spans="1:26" ht="13" x14ac:dyDescent="0.15">
      <c r="A959" s="29"/>
      <c r="B959" s="29"/>
      <c r="C959" s="29"/>
      <c r="D959" s="29"/>
      <c r="E959" s="29"/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</row>
    <row r="960" spans="1:26" ht="13" x14ac:dyDescent="0.15">
      <c r="A960" s="29"/>
      <c r="B960" s="29"/>
      <c r="C960" s="29"/>
      <c r="D960" s="29"/>
      <c r="E960" s="29"/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</row>
    <row r="961" spans="1:26" ht="13" x14ac:dyDescent="0.15">
      <c r="A961" s="29"/>
      <c r="B961" s="29"/>
      <c r="C961" s="29"/>
      <c r="D961" s="29"/>
      <c r="E961" s="29"/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</row>
    <row r="962" spans="1:26" ht="13" x14ac:dyDescent="0.15">
      <c r="A962" s="29"/>
      <c r="B962" s="29"/>
      <c r="C962" s="29"/>
      <c r="D962" s="29"/>
      <c r="E962" s="29"/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</row>
    <row r="963" spans="1:26" ht="13" x14ac:dyDescent="0.15">
      <c r="A963" s="29"/>
      <c r="B963" s="29"/>
      <c r="C963" s="29"/>
      <c r="D963" s="29"/>
      <c r="E963" s="29"/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</row>
    <row r="964" spans="1:26" ht="13" x14ac:dyDescent="0.15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  <c r="X964" s="29"/>
      <c r="Y964" s="29"/>
      <c r="Z964" s="29"/>
    </row>
    <row r="965" spans="1:26" ht="13" x14ac:dyDescent="0.15">
      <c r="A965" s="29"/>
      <c r="B965" s="29"/>
      <c r="C965" s="29"/>
      <c r="D965" s="29"/>
      <c r="E965" s="29"/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  <c r="X965" s="29"/>
      <c r="Y965" s="29"/>
      <c r="Z965" s="29"/>
    </row>
    <row r="966" spans="1:26" ht="13" x14ac:dyDescent="0.15">
      <c r="A966" s="29"/>
      <c r="B966" s="29"/>
      <c r="C966" s="29"/>
      <c r="D966" s="29"/>
      <c r="E966" s="29"/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  <c r="X966" s="29"/>
      <c r="Y966" s="29"/>
      <c r="Z966" s="29"/>
    </row>
    <row r="967" spans="1:26" ht="13" x14ac:dyDescent="0.15">
      <c r="A967" s="29"/>
      <c r="B967" s="29"/>
      <c r="C967" s="29"/>
      <c r="D967" s="29"/>
      <c r="E967" s="29"/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  <c r="X967" s="29"/>
      <c r="Y967" s="29"/>
      <c r="Z967" s="29"/>
    </row>
    <row r="968" spans="1:26" ht="13" x14ac:dyDescent="0.15">
      <c r="A968" s="29"/>
      <c r="B968" s="29"/>
      <c r="C968" s="29"/>
      <c r="D968" s="29"/>
      <c r="E968" s="29"/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  <c r="X968" s="29"/>
      <c r="Y968" s="29"/>
      <c r="Z968" s="29"/>
    </row>
    <row r="969" spans="1:26" ht="13" x14ac:dyDescent="0.15">
      <c r="A969" s="29"/>
      <c r="B969" s="29"/>
      <c r="C969" s="29"/>
      <c r="D969" s="29"/>
      <c r="E969" s="29"/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  <c r="X969" s="29"/>
      <c r="Y969" s="29"/>
      <c r="Z969" s="29"/>
    </row>
    <row r="970" spans="1:26" ht="13" x14ac:dyDescent="0.15">
      <c r="A970" s="29"/>
      <c r="B970" s="29"/>
      <c r="C970" s="29"/>
      <c r="D970" s="29"/>
      <c r="E970" s="29"/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  <c r="X970" s="29"/>
      <c r="Y970" s="29"/>
      <c r="Z970" s="29"/>
    </row>
    <row r="971" spans="1:26" ht="13" x14ac:dyDescent="0.15">
      <c r="A971" s="29"/>
      <c r="B971" s="29"/>
      <c r="C971" s="29"/>
      <c r="D971" s="29"/>
      <c r="E971" s="29"/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</row>
    <row r="972" spans="1:26" ht="13" x14ac:dyDescent="0.15">
      <c r="A972" s="29"/>
      <c r="B972" s="29"/>
      <c r="C972" s="29"/>
      <c r="D972" s="29"/>
      <c r="E972" s="29"/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  <c r="X972" s="29"/>
      <c r="Y972" s="29"/>
      <c r="Z972" s="29"/>
    </row>
    <row r="973" spans="1:26" ht="13" x14ac:dyDescent="0.15">
      <c r="A973" s="29"/>
      <c r="B973" s="29"/>
      <c r="C973" s="29"/>
      <c r="D973" s="29"/>
      <c r="E973" s="29"/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  <c r="X973" s="29"/>
      <c r="Y973" s="29"/>
      <c r="Z973" s="29"/>
    </row>
    <row r="974" spans="1:26" ht="13" x14ac:dyDescent="0.15">
      <c r="A974" s="29"/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  <c r="X974" s="29"/>
      <c r="Y974" s="29"/>
      <c r="Z974" s="29"/>
    </row>
    <row r="975" spans="1:26" ht="13" x14ac:dyDescent="0.15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  <c r="X975" s="29"/>
      <c r="Y975" s="29"/>
      <c r="Z975" s="29"/>
    </row>
    <row r="976" spans="1:26" ht="13" x14ac:dyDescent="0.15">
      <c r="A976" s="29"/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  <c r="X976" s="29"/>
      <c r="Y976" s="29"/>
      <c r="Z976" s="29"/>
    </row>
    <row r="977" spans="1:26" ht="13" x14ac:dyDescent="0.15">
      <c r="A977" s="29"/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  <c r="X977" s="29"/>
      <c r="Y977" s="29"/>
      <c r="Z977" s="29"/>
    </row>
    <row r="978" spans="1:26" ht="13" x14ac:dyDescent="0.15">
      <c r="A978" s="29"/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  <c r="X978" s="29"/>
      <c r="Y978" s="29"/>
      <c r="Z978" s="29"/>
    </row>
    <row r="979" spans="1:26" ht="13" x14ac:dyDescent="0.15">
      <c r="A979" s="29"/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  <c r="X979" s="29"/>
      <c r="Y979" s="29"/>
      <c r="Z979" s="29"/>
    </row>
    <row r="980" spans="1:26" ht="13" x14ac:dyDescent="0.15">
      <c r="A980" s="29"/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  <c r="X980" s="29"/>
      <c r="Y980" s="29"/>
      <c r="Z980" s="29"/>
    </row>
    <row r="981" spans="1:26" ht="13" x14ac:dyDescent="0.15">
      <c r="A981" s="29"/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  <c r="X981" s="29"/>
      <c r="Y981" s="29"/>
      <c r="Z981" s="29"/>
    </row>
    <row r="982" spans="1:26" ht="13" x14ac:dyDescent="0.15">
      <c r="A982" s="29"/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</row>
    <row r="983" spans="1:26" ht="13" x14ac:dyDescent="0.15">
      <c r="A983" s="29"/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</row>
    <row r="984" spans="1:26" ht="13" x14ac:dyDescent="0.15">
      <c r="A984" s="29"/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  <c r="X984" s="29"/>
      <c r="Y984" s="29"/>
      <c r="Z984" s="29"/>
    </row>
    <row r="985" spans="1:26" ht="13" x14ac:dyDescent="0.15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  <c r="R985" s="29"/>
      <c r="S985" s="29"/>
      <c r="T985" s="29"/>
      <c r="U985" s="29"/>
      <c r="V985" s="29"/>
      <c r="W985" s="29"/>
      <c r="X985" s="29"/>
      <c r="Y985" s="29"/>
      <c r="Z985" s="29"/>
    </row>
    <row r="986" spans="1:26" ht="13" x14ac:dyDescent="0.15">
      <c r="A986" s="29"/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  <c r="R986" s="29"/>
      <c r="S986" s="29"/>
      <c r="T986" s="29"/>
      <c r="U986" s="29"/>
      <c r="V986" s="29"/>
      <c r="W986" s="29"/>
      <c r="X986" s="29"/>
      <c r="Y986" s="29"/>
      <c r="Z986" s="29"/>
    </row>
    <row r="987" spans="1:26" ht="13" x14ac:dyDescent="0.15">
      <c r="A987" s="29"/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  <c r="R987" s="29"/>
      <c r="S987" s="29"/>
      <c r="T987" s="29"/>
      <c r="U987" s="29"/>
      <c r="V987" s="29"/>
      <c r="W987" s="29"/>
      <c r="X987" s="29"/>
      <c r="Y987" s="29"/>
      <c r="Z987" s="29"/>
    </row>
    <row r="988" spans="1:26" ht="13" x14ac:dyDescent="0.15">
      <c r="A988" s="29"/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  <c r="R988" s="29"/>
      <c r="S988" s="29"/>
      <c r="T988" s="29"/>
      <c r="U988" s="29"/>
      <c r="V988" s="29"/>
      <c r="W988" s="29"/>
      <c r="X988" s="29"/>
      <c r="Y988" s="29"/>
      <c r="Z988" s="29"/>
    </row>
    <row r="989" spans="1:26" ht="13" x14ac:dyDescent="0.15">
      <c r="A989" s="29"/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  <c r="R989" s="29"/>
      <c r="S989" s="29"/>
      <c r="T989" s="29"/>
      <c r="U989" s="29"/>
      <c r="V989" s="29"/>
      <c r="W989" s="29"/>
      <c r="X989" s="29"/>
      <c r="Y989" s="29"/>
      <c r="Z989" s="29"/>
    </row>
    <row r="990" spans="1:26" ht="13" x14ac:dyDescent="0.15">
      <c r="A990" s="29"/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  <c r="R990" s="29"/>
      <c r="S990" s="29"/>
      <c r="T990" s="29"/>
      <c r="U990" s="29"/>
      <c r="V990" s="29"/>
      <c r="W990" s="29"/>
      <c r="X990" s="29"/>
      <c r="Y990" s="29"/>
      <c r="Z990" s="29"/>
    </row>
    <row r="991" spans="1:26" ht="13" x14ac:dyDescent="0.15">
      <c r="A991" s="29"/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  <c r="R991" s="29"/>
      <c r="S991" s="29"/>
      <c r="T991" s="29"/>
      <c r="U991" s="29"/>
      <c r="V991" s="29"/>
      <c r="W991" s="29"/>
      <c r="X991" s="29"/>
      <c r="Y991" s="29"/>
      <c r="Z991" s="29"/>
    </row>
    <row r="992" spans="1:26" ht="13" x14ac:dyDescent="0.15">
      <c r="A992" s="29"/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  <c r="R992" s="29"/>
      <c r="S992" s="29"/>
      <c r="T992" s="29"/>
      <c r="U992" s="29"/>
      <c r="V992" s="29"/>
      <c r="W992" s="29"/>
      <c r="X992" s="29"/>
      <c r="Y992" s="29"/>
      <c r="Z992" s="29"/>
    </row>
    <row r="993" spans="1:26" ht="13" x14ac:dyDescent="0.15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  <c r="R993" s="29"/>
      <c r="S993" s="29"/>
      <c r="T993" s="29"/>
      <c r="U993" s="29"/>
      <c r="V993" s="29"/>
      <c r="W993" s="29"/>
      <c r="X993" s="29"/>
      <c r="Y993" s="29"/>
      <c r="Z993" s="29"/>
    </row>
    <row r="994" spans="1:26" ht="13" x14ac:dyDescent="0.15">
      <c r="A994" s="29"/>
      <c r="B994" s="29"/>
      <c r="C994" s="29"/>
      <c r="D994" s="29"/>
      <c r="E994" s="29"/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  <c r="R994" s="29"/>
      <c r="S994" s="29"/>
      <c r="T994" s="29"/>
      <c r="U994" s="29"/>
      <c r="V994" s="29"/>
      <c r="W994" s="29"/>
      <c r="X994" s="29"/>
      <c r="Y994" s="29"/>
      <c r="Z994" s="29"/>
    </row>
    <row r="995" spans="1:26" ht="13" x14ac:dyDescent="0.15">
      <c r="A995" s="29"/>
      <c r="B995" s="29"/>
      <c r="C995" s="29"/>
      <c r="D995" s="29"/>
      <c r="E995" s="29"/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  <c r="R995" s="29"/>
      <c r="S995" s="29"/>
      <c r="T995" s="29"/>
      <c r="U995" s="29"/>
      <c r="V995" s="29"/>
      <c r="W995" s="29"/>
      <c r="X995" s="29"/>
      <c r="Y995" s="29"/>
      <c r="Z995" s="29"/>
    </row>
    <row r="996" spans="1:26" ht="13" x14ac:dyDescent="0.15">
      <c r="A996" s="29"/>
      <c r="B996" s="29"/>
      <c r="C996" s="29"/>
      <c r="D996" s="29"/>
      <c r="E996" s="29"/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  <c r="R996" s="29"/>
      <c r="S996" s="29"/>
      <c r="T996" s="29"/>
      <c r="U996" s="29"/>
      <c r="V996" s="29"/>
      <c r="W996" s="29"/>
      <c r="X996" s="29"/>
      <c r="Y996" s="29"/>
      <c r="Z996" s="29"/>
    </row>
    <row r="997" spans="1:26" ht="13" x14ac:dyDescent="0.15">
      <c r="A997" s="29"/>
      <c r="B997" s="29"/>
      <c r="C997" s="29"/>
      <c r="D997" s="29"/>
      <c r="E997" s="29"/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  <c r="R997" s="29"/>
      <c r="S997" s="29"/>
      <c r="T997" s="29"/>
      <c r="U997" s="29"/>
      <c r="V997" s="29"/>
      <c r="W997" s="29"/>
      <c r="X997" s="29"/>
      <c r="Y997" s="29"/>
      <c r="Z997" s="29"/>
    </row>
    <row r="998" spans="1:26" ht="13" x14ac:dyDescent="0.15">
      <c r="A998" s="29"/>
      <c r="B998" s="29"/>
      <c r="C998" s="29"/>
      <c r="D998" s="29"/>
      <c r="E998" s="29"/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  <c r="R998" s="29"/>
      <c r="S998" s="29"/>
      <c r="T998" s="29"/>
      <c r="U998" s="29"/>
      <c r="V998" s="29"/>
      <c r="W998" s="29"/>
      <c r="X998" s="29"/>
      <c r="Y998" s="29"/>
      <c r="Z998" s="29"/>
    </row>
    <row r="999" spans="1:26" ht="13" x14ac:dyDescent="0.15">
      <c r="A999" s="29"/>
      <c r="B999" s="29"/>
      <c r="C999" s="29"/>
      <c r="D999" s="29"/>
      <c r="E999" s="29"/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  <c r="R999" s="29"/>
      <c r="S999" s="29"/>
      <c r="T999" s="29"/>
      <c r="U999" s="29"/>
      <c r="V999" s="29"/>
      <c r="W999" s="29"/>
      <c r="X999" s="29"/>
      <c r="Y999" s="29"/>
      <c r="Z999" s="29"/>
    </row>
    <row r="1000" spans="1:26" ht="13" x14ac:dyDescent="0.15">
      <c r="A1000" s="29"/>
      <c r="B1000" s="29"/>
      <c r="C1000" s="29"/>
      <c r="D1000" s="29"/>
      <c r="E1000" s="29"/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  <c r="R1000" s="29"/>
      <c r="S1000" s="29"/>
      <c r="T1000" s="29"/>
      <c r="U1000" s="29"/>
      <c r="V1000" s="29"/>
      <c r="W1000" s="29"/>
      <c r="X1000" s="29"/>
      <c r="Y1000" s="29"/>
      <c r="Z1000" s="29"/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2018-06-28T20:55:10Z</dcterms:modified>
</cp:coreProperties>
</file>