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文章\锡样品靶\Manuscript\"/>
    </mc:Choice>
  </mc:AlternateContent>
  <bookViews>
    <workbookView xWindow="240" yWindow="75" windowWidth="11760" windowHeight="4995"/>
  </bookViews>
  <sheets>
    <sheet name="water-poor olivine sample" sheetId="2" r:id="rId1"/>
  </sheets>
  <calcPr calcId="152511"/>
</workbook>
</file>

<file path=xl/calcChain.xml><?xml version="1.0" encoding="utf-8"?>
<calcChain xmlns="http://schemas.openxmlformats.org/spreadsheetml/2006/main">
  <c r="M103" i="2" l="1"/>
  <c r="M102" i="2"/>
  <c r="M101" i="2"/>
  <c r="M100" i="2"/>
  <c r="M99" i="2"/>
  <c r="M98" i="2"/>
  <c r="M97" i="2"/>
  <c r="M96" i="2"/>
  <c r="M95" i="2"/>
  <c r="M94" i="2"/>
  <c r="K29" i="2"/>
  <c r="N103" i="2"/>
  <c r="N102" i="2"/>
  <c r="N101" i="2"/>
  <c r="N100" i="2"/>
  <c r="N99" i="2"/>
  <c r="N98" i="2"/>
  <c r="N97" i="2"/>
  <c r="N96" i="2"/>
  <c r="N95" i="2"/>
  <c r="N94" i="2"/>
  <c r="N82" i="2"/>
  <c r="N83" i="2"/>
  <c r="N84" i="2"/>
  <c r="N85" i="2"/>
  <c r="N86" i="2"/>
  <c r="N87" i="2"/>
  <c r="N88" i="2"/>
  <c r="N89" i="2"/>
  <c r="N90" i="2"/>
  <c r="N81" i="2"/>
  <c r="N69" i="2"/>
  <c r="N70" i="2"/>
  <c r="N71" i="2"/>
  <c r="N72" i="2"/>
  <c r="N73" i="2"/>
  <c r="N74" i="2"/>
  <c r="N75" i="2"/>
  <c r="N76" i="2"/>
  <c r="N77" i="2"/>
  <c r="N68" i="2"/>
  <c r="N56" i="2"/>
  <c r="N57" i="2"/>
  <c r="N58" i="2"/>
  <c r="N59" i="2"/>
  <c r="N60" i="2"/>
  <c r="N61" i="2"/>
  <c r="N62" i="2"/>
  <c r="N63" i="2"/>
  <c r="N64" i="2"/>
  <c r="N55" i="2"/>
  <c r="N43" i="2"/>
  <c r="N44" i="2"/>
  <c r="N45" i="2"/>
  <c r="N46" i="2"/>
  <c r="N47" i="2"/>
  <c r="N48" i="2"/>
  <c r="N49" i="2"/>
  <c r="N50" i="2"/>
  <c r="N51" i="2"/>
  <c r="N42" i="2"/>
  <c r="N30" i="2"/>
  <c r="N31" i="2"/>
  <c r="N32" i="2"/>
  <c r="N33" i="2"/>
  <c r="N34" i="2"/>
  <c r="N35" i="2"/>
  <c r="N36" i="2"/>
  <c r="N37" i="2"/>
  <c r="N38" i="2"/>
  <c r="N29" i="2"/>
  <c r="N17" i="2"/>
  <c r="N18" i="2"/>
  <c r="N19" i="2"/>
  <c r="N20" i="2"/>
  <c r="N21" i="2"/>
  <c r="N22" i="2"/>
  <c r="N23" i="2"/>
  <c r="N24" i="2"/>
  <c r="N25" i="2"/>
  <c r="N16" i="2"/>
  <c r="N4" i="2"/>
  <c r="N5" i="2"/>
  <c r="N6" i="2"/>
  <c r="N7" i="2"/>
  <c r="N8" i="2"/>
  <c r="N9" i="2"/>
  <c r="N10" i="2"/>
  <c r="N11" i="2"/>
  <c r="N12" i="2"/>
  <c r="N3" i="2"/>
  <c r="M4" i="2"/>
  <c r="M5" i="2"/>
  <c r="M6" i="2"/>
  <c r="M7" i="2"/>
  <c r="M8" i="2"/>
  <c r="M9" i="2"/>
  <c r="M10" i="2"/>
  <c r="M11" i="2"/>
  <c r="M12" i="2"/>
  <c r="M16" i="2"/>
  <c r="M17" i="2"/>
  <c r="M18" i="2"/>
  <c r="M19" i="2"/>
  <c r="M20" i="2"/>
  <c r="M21" i="2"/>
  <c r="M22" i="2"/>
  <c r="M23" i="2"/>
  <c r="M24" i="2"/>
  <c r="M25" i="2"/>
  <c r="M29" i="2"/>
  <c r="M30" i="2"/>
  <c r="M31" i="2"/>
  <c r="M32" i="2"/>
  <c r="M33" i="2"/>
  <c r="M34" i="2"/>
  <c r="M35" i="2"/>
  <c r="M36" i="2"/>
  <c r="M37" i="2"/>
  <c r="M38" i="2"/>
  <c r="M42" i="2"/>
  <c r="M43" i="2"/>
  <c r="M44" i="2"/>
  <c r="M45" i="2"/>
  <c r="M46" i="2"/>
  <c r="M47" i="2"/>
  <c r="M48" i="2"/>
  <c r="M49" i="2"/>
  <c r="M50" i="2"/>
  <c r="M51" i="2"/>
  <c r="M55" i="2"/>
  <c r="M56" i="2"/>
  <c r="M57" i="2"/>
  <c r="M58" i="2"/>
  <c r="M59" i="2"/>
  <c r="M60" i="2"/>
  <c r="M61" i="2"/>
  <c r="M62" i="2"/>
  <c r="M63" i="2"/>
  <c r="M64" i="2"/>
  <c r="M68" i="2"/>
  <c r="M69" i="2"/>
  <c r="M70" i="2"/>
  <c r="M71" i="2"/>
  <c r="M72" i="2"/>
  <c r="M73" i="2"/>
  <c r="M74" i="2"/>
  <c r="M75" i="2"/>
  <c r="M76" i="2"/>
  <c r="M77" i="2"/>
  <c r="M81" i="2"/>
  <c r="M82" i="2"/>
  <c r="M83" i="2"/>
  <c r="M84" i="2"/>
  <c r="M85" i="2"/>
  <c r="M86" i="2"/>
  <c r="M87" i="2"/>
  <c r="M88" i="2"/>
  <c r="M89" i="2"/>
  <c r="M90" i="2"/>
  <c r="M3" i="2"/>
  <c r="P94" i="2" l="1"/>
  <c r="O55" i="2"/>
  <c r="P16" i="2"/>
  <c r="O16" i="2"/>
  <c r="O94" i="2"/>
  <c r="O68" i="2"/>
  <c r="P68" i="2"/>
  <c r="O3" i="2"/>
  <c r="O29" i="2"/>
  <c r="P29" i="2"/>
  <c r="P3" i="2"/>
  <c r="O42" i="2"/>
  <c r="P42" i="2"/>
  <c r="O81" i="2"/>
  <c r="P81" i="2"/>
  <c r="P55" i="2"/>
  <c r="K94" i="2"/>
  <c r="J94" i="2"/>
  <c r="K81" i="2"/>
  <c r="J81" i="2"/>
  <c r="K68" i="2"/>
  <c r="J68" i="2"/>
  <c r="K55" i="2"/>
  <c r="J55" i="2"/>
  <c r="K42" i="2"/>
  <c r="J42" i="2"/>
  <c r="J29" i="2"/>
  <c r="K16" i="2"/>
  <c r="J16" i="2"/>
  <c r="K3" i="2"/>
  <c r="J3" i="2"/>
</calcChain>
</file>

<file path=xl/sharedStrings.xml><?xml version="1.0" encoding="utf-8"?>
<sst xmlns="http://schemas.openxmlformats.org/spreadsheetml/2006/main" count="209" uniqueCount="97">
  <si>
    <t>18O/16O</t>
  </si>
  <si>
    <t>16O/Coeff</t>
  </si>
  <si>
    <t>16O1H/16O</t>
  </si>
  <si>
    <t>H1/L'2</t>
  </si>
  <si>
    <t>L'2</t>
  </si>
  <si>
    <t>EM/L'2</t>
  </si>
  <si>
    <t>16MF-10@01</t>
  </si>
  <si>
    <t>16MF-10@2</t>
  </si>
  <si>
    <t>16MF-10@3</t>
  </si>
  <si>
    <t>16MF-10@4</t>
  </si>
  <si>
    <t>16MF-10@5</t>
  </si>
  <si>
    <t>16MF-10@6</t>
  </si>
  <si>
    <t>16MF-10@7</t>
  </si>
  <si>
    <t>16MF-10@8</t>
  </si>
  <si>
    <t>16MF-10@9</t>
  </si>
  <si>
    <t>16MF-10@10</t>
  </si>
  <si>
    <t>16MF-56@01</t>
  </si>
  <si>
    <t>16MF-56@2</t>
  </si>
  <si>
    <t>16MF-56@3</t>
  </si>
  <si>
    <t>16MF-56@4</t>
  </si>
  <si>
    <t>16MF-56@5</t>
  </si>
  <si>
    <t>16MF-56@6</t>
  </si>
  <si>
    <t>16MF-56@7</t>
  </si>
  <si>
    <t>16MF-56@8</t>
  </si>
  <si>
    <t>16MF-56@9</t>
  </si>
  <si>
    <t>16MF-56@10</t>
  </si>
  <si>
    <t>16MF-111@01</t>
  </si>
  <si>
    <t>16MF-111@2</t>
  </si>
  <si>
    <t>16MF-111@3</t>
  </si>
  <si>
    <t>16MF-111@4</t>
  </si>
  <si>
    <t>16MF-111@5</t>
  </si>
  <si>
    <t>16MF-111@6</t>
  </si>
  <si>
    <t>16MF-111@7</t>
  </si>
  <si>
    <t>16MF-111@8</t>
  </si>
  <si>
    <t>16MF-111@9</t>
  </si>
  <si>
    <t>16MF-111@10</t>
  </si>
  <si>
    <t>16MF-115@01</t>
  </si>
  <si>
    <t>16MF-115@2</t>
  </si>
  <si>
    <t>16MF-115@3</t>
  </si>
  <si>
    <t>16MF-115@4</t>
  </si>
  <si>
    <t>16MF-115@5</t>
  </si>
  <si>
    <t>16MF-115@6</t>
  </si>
  <si>
    <t>16MF-115@7</t>
  </si>
  <si>
    <t>16MF-115@8</t>
  </si>
  <si>
    <t>16MF-115@9</t>
  </si>
  <si>
    <t>16MF-115@10</t>
  </si>
  <si>
    <t>16MF-116@01</t>
  </si>
  <si>
    <t>16MF-116@2</t>
  </si>
  <si>
    <t>16MF-116@3</t>
  </si>
  <si>
    <t>16MF-116@4</t>
  </si>
  <si>
    <t>16MF-116@5</t>
  </si>
  <si>
    <t>16MF-116@6</t>
  </si>
  <si>
    <t>16MF-116@7</t>
  </si>
  <si>
    <t>16MF-116@8</t>
  </si>
  <si>
    <t>16MF-116@9</t>
  </si>
  <si>
    <t>16MF-116@10</t>
  </si>
  <si>
    <t>16MF-119@01</t>
  </si>
  <si>
    <t>16MF-119@2</t>
  </si>
  <si>
    <t>16MF-119@3</t>
  </si>
  <si>
    <t>16MF-119@4</t>
  </si>
  <si>
    <t>16MF-119@5</t>
  </si>
  <si>
    <t>16MF-119@6</t>
  </si>
  <si>
    <t>16MF-119@7</t>
  </si>
  <si>
    <t>16MF-119@8</t>
  </si>
  <si>
    <t>16MF-119@9</t>
  </si>
  <si>
    <t>16MF-119@10</t>
  </si>
  <si>
    <t>16MF-129@01</t>
  </si>
  <si>
    <t>16MF-129@2</t>
  </si>
  <si>
    <t>16MF-129@3</t>
  </si>
  <si>
    <t>16MF-129@4</t>
  </si>
  <si>
    <t>16MF-129@5</t>
  </si>
  <si>
    <t>16MF-129@6</t>
  </si>
  <si>
    <t>16MF-129@7</t>
  </si>
  <si>
    <t>16MF-129@8</t>
  </si>
  <si>
    <t>16MF-129@9</t>
  </si>
  <si>
    <t>16MF-129@10</t>
  </si>
  <si>
    <t>16MF-130@01</t>
  </si>
  <si>
    <t>16MF-130@2</t>
  </si>
  <si>
    <t>16MF-130@3</t>
  </si>
  <si>
    <t>16MF-130@4</t>
  </si>
  <si>
    <t>16MF-130@5</t>
  </si>
  <si>
    <t>16MF-130@6</t>
  </si>
  <si>
    <t>16MF-130@7</t>
  </si>
  <si>
    <t>16MF-130@8</t>
  </si>
  <si>
    <t>16MF-130@9</t>
  </si>
  <si>
    <t>16MF-130@10</t>
  </si>
  <si>
    <t>δ 18O</t>
  </si>
  <si>
    <t>2SE</t>
  </si>
  <si>
    <t>average</t>
    <phoneticPr fontId="2" type="noConversion"/>
  </si>
  <si>
    <t>std</t>
    <phoneticPr fontId="2" type="noConversion"/>
  </si>
  <si>
    <t xml:space="preserve"> </t>
    <phoneticPr fontId="2" type="noConversion"/>
  </si>
  <si>
    <t xml:space="preserve"> </t>
    <phoneticPr fontId="2" type="noConversion"/>
  </si>
  <si>
    <t xml:space="preserve"> </t>
    <phoneticPr fontId="2" type="noConversion"/>
  </si>
  <si>
    <t xml:space="preserve"> </t>
    <phoneticPr fontId="2" type="noConversion"/>
  </si>
  <si>
    <t xml:space="preserve"> </t>
    <phoneticPr fontId="2" type="noConversion"/>
  </si>
  <si>
    <t>Sample Name</t>
    <phoneticPr fontId="2" type="noConversion"/>
  </si>
  <si>
    <t xml:space="preserve">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</si>
</sst>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12" x14ac:knownFonts="1">
    <font>
      <sz val="11"/>
      <color theme="1"/>
      <name val="宋体"/>
      <family val="2"/>
      <charset val="134"/>
      <scheme val="minor"/>
    </font>
    <font>
      <b/>
      <sz val="10"/>
      <name val="Arial"/>
      <family val="2"/>
    </font>
    <font>
      <sz val="9"/>
      <name val="宋体"/>
      <family val="2"/>
      <charset val="134"/>
      <scheme val="minor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i/>
      <sz val="10"/>
      <name val="Arial"/>
      <family val="2"/>
    </font>
    <font>
      <b/>
      <i/>
      <sz val="10"/>
      <color indexed="8"/>
      <name val="Arial"/>
      <family val="2"/>
    </font>
    <font>
      <b/>
      <i/>
      <sz val="10"/>
      <color indexed="12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176" fontId="11" fillId="0" borderId="0" xfId="0" applyNumberFormat="1" applyFon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176" fontId="9" fillId="0" borderId="0" xfId="0" applyNumberFormat="1" applyFont="1" applyFill="1" applyAlignment="1">
      <alignment horizontal="center" vertical="center"/>
    </xf>
    <xf numFmtId="11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1" fontId="5" fillId="0" borderId="1" xfId="0" applyNumberFormat="1" applyFont="1" applyFill="1" applyBorder="1" applyAlignment="1" applyProtection="1">
      <alignment horizontal="center" vertical="center"/>
    </xf>
    <xf numFmtId="11" fontId="9" fillId="0" borderId="0" xfId="0" applyNumberFormat="1" applyFont="1" applyFill="1" applyAlignment="1">
      <alignment horizontal="center" vertical="center"/>
    </xf>
    <xf numFmtId="11" fontId="0" fillId="0" borderId="0" xfId="0" applyNumberFormat="1" applyFill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176" fontId="1" fillId="0" borderId="2" xfId="0" applyNumberFormat="1" applyFont="1" applyFill="1" applyBorder="1" applyAlignment="1" applyProtection="1">
      <alignment horizontal="center" vertical="center"/>
    </xf>
    <xf numFmtId="176" fontId="1" fillId="0" borderId="2" xfId="0" applyNumberFormat="1" applyFont="1" applyFill="1" applyBorder="1" applyAlignment="1" applyProtection="1">
      <alignment horizontal="center" vertical="center"/>
    </xf>
    <xf numFmtId="11" fontId="1" fillId="0" borderId="2" xfId="0" applyNumberFormat="1" applyFont="1" applyFill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3"/>
  <sheetViews>
    <sheetView tabSelected="1" zoomScale="115" zoomScaleNormal="115" workbookViewId="0">
      <selection activeCell="J5" sqref="J5"/>
    </sheetView>
  </sheetViews>
  <sheetFormatPr defaultRowHeight="13.5" x14ac:dyDescent="0.15"/>
  <cols>
    <col min="1" max="1" width="13" style="3" bestFit="1" customWidth="1"/>
    <col min="2" max="2" width="1.25" style="3" customWidth="1"/>
    <col min="3" max="4" width="11.25" style="3" bestFit="1" customWidth="1"/>
    <col min="5" max="6" width="10.25" style="3" bestFit="1" customWidth="1"/>
    <col min="7" max="7" width="11.625" style="3" bestFit="1" customWidth="1"/>
    <col min="8" max="8" width="9.375" style="3" bestFit="1" customWidth="1"/>
    <col min="9" max="9" width="1" style="3" customWidth="1"/>
    <col min="10" max="11" width="8" style="16" bestFit="1" customWidth="1"/>
    <col min="12" max="12" width="1.5" style="3" customWidth="1"/>
    <col min="13" max="13" width="6.5" style="2" bestFit="1" customWidth="1"/>
    <col min="14" max="14" width="5.125" style="2" bestFit="1" customWidth="1"/>
    <col min="15" max="15" width="8" style="2" bestFit="1" customWidth="1"/>
    <col min="16" max="16" width="5.125" style="2" bestFit="1" customWidth="1"/>
    <col min="17" max="16384" width="9" style="3"/>
  </cols>
  <sheetData>
    <row r="1" spans="1:28" s="17" customFormat="1" ht="13.5" customHeight="1" x14ac:dyDescent="0.15">
      <c r="A1" s="22"/>
      <c r="B1" s="22"/>
      <c r="C1" s="22" t="s">
        <v>0</v>
      </c>
      <c r="D1" s="22"/>
      <c r="E1" s="22" t="s">
        <v>1</v>
      </c>
      <c r="F1" s="22"/>
      <c r="G1" s="22" t="s">
        <v>2</v>
      </c>
      <c r="H1" s="22"/>
      <c r="I1" s="22"/>
      <c r="J1" s="26" t="s">
        <v>2</v>
      </c>
      <c r="K1" s="26"/>
      <c r="L1" s="23"/>
      <c r="M1" s="24" t="s">
        <v>86</v>
      </c>
      <c r="N1" s="24"/>
      <c r="O1" s="25" t="s">
        <v>86</v>
      </c>
      <c r="P1" s="25"/>
      <c r="U1" s="18"/>
      <c r="V1" s="18"/>
      <c r="AB1" s="18"/>
    </row>
    <row r="2" spans="1:28" s="19" customFormat="1" thickBot="1" x14ac:dyDescent="0.2">
      <c r="A2" s="4" t="s">
        <v>95</v>
      </c>
      <c r="B2" s="4"/>
      <c r="C2" s="4" t="s">
        <v>3</v>
      </c>
      <c r="D2" s="4"/>
      <c r="E2" s="4" t="s">
        <v>4</v>
      </c>
      <c r="F2" s="4"/>
      <c r="G2" s="4" t="s">
        <v>5</v>
      </c>
      <c r="H2" s="4"/>
      <c r="I2" s="4"/>
      <c r="J2" s="14" t="s">
        <v>88</v>
      </c>
      <c r="K2" s="14" t="s">
        <v>89</v>
      </c>
      <c r="L2" s="5"/>
      <c r="M2" s="6"/>
      <c r="N2" s="6" t="s">
        <v>87</v>
      </c>
      <c r="O2" s="6" t="s">
        <v>88</v>
      </c>
      <c r="P2" s="6" t="s">
        <v>89</v>
      </c>
      <c r="U2" s="21"/>
      <c r="V2" s="21"/>
      <c r="X2" s="20"/>
      <c r="AB2" s="21"/>
    </row>
    <row r="3" spans="1:28" s="7" customFormat="1" ht="15" x14ac:dyDescent="0.15">
      <c r="A3" s="7" t="s">
        <v>6</v>
      </c>
      <c r="C3" s="7">
        <v>2.0253379999999998E-3</v>
      </c>
      <c r="D3" s="7">
        <v>1.1497759999999999E-2</v>
      </c>
      <c r="E3" s="7">
        <v>1103338000</v>
      </c>
      <c r="F3" s="7">
        <v>4.1698279999999997E-2</v>
      </c>
      <c r="G3" s="7">
        <v>3.8479580000000004E-6</v>
      </c>
      <c r="H3" s="7">
        <v>0.28187600000000002</v>
      </c>
      <c r="J3" s="11">
        <f>AVERAGE(G3:G12)</f>
        <v>3.3921925999999997E-6</v>
      </c>
      <c r="K3" s="11">
        <f>STDEVA(G3:G12)</f>
        <v>3.1455544649347772E-7</v>
      </c>
      <c r="L3" s="8"/>
      <c r="M3" s="1">
        <f>1000*(C3/0.0020052-1)</f>
        <v>10.042888489926183</v>
      </c>
      <c r="N3" s="9">
        <f>D3*20</f>
        <v>0.22995519999999997</v>
      </c>
      <c r="O3" s="10">
        <f>AVERAGE(M3:M12)</f>
        <v>10.095651306602859</v>
      </c>
      <c r="P3" s="9">
        <f>STDEVA(M3:M12)</f>
        <v>0.12808142155300511</v>
      </c>
    </row>
    <row r="4" spans="1:28" s="7" customFormat="1" ht="15" x14ac:dyDescent="0.15">
      <c r="A4" s="7" t="s">
        <v>7</v>
      </c>
      <c r="C4" s="7">
        <v>2.0258630000000001E-3</v>
      </c>
      <c r="D4" s="7">
        <v>1.437984E-2</v>
      </c>
      <c r="E4" s="7">
        <v>1087304000</v>
      </c>
      <c r="F4" s="7">
        <v>5.7453150000000001E-2</v>
      </c>
      <c r="G4" s="7">
        <v>3.1913619999999999E-6</v>
      </c>
      <c r="H4" s="7">
        <v>0.19011220000000001</v>
      </c>
      <c r="J4" s="11"/>
      <c r="K4" s="11"/>
      <c r="L4" s="8"/>
      <c r="M4" s="1">
        <f t="shared" ref="M4:M64" si="0">1000*(C4/0.0020052-1)</f>
        <v>10.304707759824616</v>
      </c>
      <c r="N4" s="9">
        <f t="shared" ref="N4:N12" si="1">D4*20</f>
        <v>0.28759679999999999</v>
      </c>
      <c r="O4" s="9"/>
      <c r="P4" s="9"/>
    </row>
    <row r="5" spans="1:28" s="7" customFormat="1" ht="15" x14ac:dyDescent="0.15">
      <c r="A5" s="7" t="s">
        <v>8</v>
      </c>
      <c r="C5" s="7">
        <v>2.0257349999999999E-3</v>
      </c>
      <c r="D5" s="7">
        <v>1.6242929999999999E-2</v>
      </c>
      <c r="E5" s="7">
        <v>1087404000</v>
      </c>
      <c r="F5" s="7">
        <v>0.101109</v>
      </c>
      <c r="G5" s="7">
        <v>3.3652180000000001E-6</v>
      </c>
      <c r="H5" s="7">
        <v>0.24282980000000001</v>
      </c>
      <c r="J5" s="11" t="s">
        <v>90</v>
      </c>
      <c r="K5" s="11"/>
      <c r="L5" s="8"/>
      <c r="M5" s="1">
        <f t="shared" si="0"/>
        <v>10.240873728306399</v>
      </c>
      <c r="N5" s="9">
        <f t="shared" si="1"/>
        <v>0.3248586</v>
      </c>
      <c r="O5" s="9"/>
      <c r="P5" s="9"/>
    </row>
    <row r="6" spans="1:28" s="7" customFormat="1" ht="15" x14ac:dyDescent="0.15">
      <c r="A6" s="7" t="s">
        <v>9</v>
      </c>
      <c r="C6" s="7">
        <v>2.0255479999999998E-3</v>
      </c>
      <c r="D6" s="7">
        <v>1.213528E-2</v>
      </c>
      <c r="E6" s="7">
        <v>1088953000</v>
      </c>
      <c r="F6" s="7">
        <v>0.1085597</v>
      </c>
      <c r="G6" s="11">
        <v>3.292191E-6</v>
      </c>
      <c r="H6" s="7">
        <v>0.2370738</v>
      </c>
      <c r="J6" s="11" t="s">
        <v>92</v>
      </c>
      <c r="K6" s="11"/>
      <c r="L6" s="8"/>
      <c r="M6" s="1">
        <f t="shared" si="0"/>
        <v>10.147616197885512</v>
      </c>
      <c r="N6" s="9">
        <f t="shared" si="1"/>
        <v>0.24270559999999999</v>
      </c>
      <c r="O6" s="9" t="s">
        <v>90</v>
      </c>
      <c r="P6" s="9"/>
    </row>
    <row r="7" spans="1:28" s="7" customFormat="1" ht="15" x14ac:dyDescent="0.15">
      <c r="A7" s="7" t="s">
        <v>10</v>
      </c>
      <c r="C7" s="7">
        <v>2.0253210000000001E-3</v>
      </c>
      <c r="D7" s="7">
        <v>1.4386110000000001E-2</v>
      </c>
      <c r="E7" s="7">
        <v>1102833000</v>
      </c>
      <c r="F7" s="7">
        <v>7.7130009999999999E-2</v>
      </c>
      <c r="G7" s="7">
        <v>3.4931219999999998E-6</v>
      </c>
      <c r="H7" s="7">
        <v>0.2121373</v>
      </c>
      <c r="J7" s="11" t="s">
        <v>96</v>
      </c>
      <c r="K7" s="11" t="s">
        <v>90</v>
      </c>
      <c r="M7" s="1">
        <f t="shared" si="0"/>
        <v>10.034410532615334</v>
      </c>
      <c r="N7" s="9">
        <f t="shared" si="1"/>
        <v>0.28772220000000004</v>
      </c>
      <c r="O7" s="9"/>
      <c r="P7" s="9" t="s">
        <v>93</v>
      </c>
    </row>
    <row r="8" spans="1:28" s="7" customFormat="1" ht="15" x14ac:dyDescent="0.15">
      <c r="A8" s="7" t="s">
        <v>11</v>
      </c>
      <c r="C8" s="7">
        <v>2.025659E-3</v>
      </c>
      <c r="D8" s="7">
        <v>1.1441799000000001E-2</v>
      </c>
      <c r="E8" s="7">
        <v>1108374000</v>
      </c>
      <c r="F8" s="7">
        <v>4.0223700000000001E-2</v>
      </c>
      <c r="G8" s="7">
        <v>3.4322809999999998E-6</v>
      </c>
      <c r="H8" s="7">
        <v>0.32998300000000003</v>
      </c>
      <c r="J8" s="11"/>
      <c r="K8" s="11"/>
      <c r="L8" s="8"/>
      <c r="M8" s="1">
        <f t="shared" si="0"/>
        <v>10.202972272092659</v>
      </c>
      <c r="N8" s="9">
        <f t="shared" si="1"/>
        <v>0.22883598000000002</v>
      </c>
      <c r="O8" s="9"/>
      <c r="P8" s="9"/>
    </row>
    <row r="9" spans="1:28" s="7" customFormat="1" ht="15" x14ac:dyDescent="0.15">
      <c r="A9" s="7" t="s">
        <v>12</v>
      </c>
      <c r="C9" s="7">
        <v>2.0253099999999998E-3</v>
      </c>
      <c r="D9" s="7">
        <v>1.4194979999999999E-2</v>
      </c>
      <c r="E9" s="7">
        <v>1110661000</v>
      </c>
      <c r="F9" s="7">
        <v>2.5551979999999998E-2</v>
      </c>
      <c r="G9" s="7">
        <v>3.0661280000000001E-6</v>
      </c>
      <c r="H9" s="7">
        <v>0.15063299999999999</v>
      </c>
      <c r="J9" s="11"/>
      <c r="K9" s="11"/>
      <c r="L9" s="8"/>
      <c r="M9" s="1">
        <f t="shared" si="0"/>
        <v>10.028924795531635</v>
      </c>
      <c r="N9" s="9">
        <f t="shared" si="1"/>
        <v>0.28389959999999997</v>
      </c>
      <c r="O9" s="9"/>
      <c r="P9" s="9"/>
    </row>
    <row r="10" spans="1:28" s="7" customFormat="1" ht="15" x14ac:dyDescent="0.15">
      <c r="A10" s="7" t="s">
        <v>13</v>
      </c>
      <c r="C10" s="7">
        <v>2.025078E-3</v>
      </c>
      <c r="D10" s="7">
        <v>1.2977570000000001E-2</v>
      </c>
      <c r="E10" s="7">
        <v>1102201000</v>
      </c>
      <c r="F10" s="7">
        <v>9.8304989999999995E-2</v>
      </c>
      <c r="G10" s="7">
        <v>2.904511E-6</v>
      </c>
      <c r="H10" s="7">
        <v>0.16972019999999999</v>
      </c>
      <c r="J10" s="11" t="s">
        <v>94</v>
      </c>
      <c r="K10" s="11"/>
      <c r="L10" s="8"/>
      <c r="M10" s="1">
        <f t="shared" si="0"/>
        <v>9.91322561340513</v>
      </c>
      <c r="N10" s="9">
        <f t="shared" si="1"/>
        <v>0.25955139999999999</v>
      </c>
      <c r="O10" s="9"/>
      <c r="P10" s="9"/>
    </row>
    <row r="11" spans="1:28" s="7" customFormat="1" ht="15" x14ac:dyDescent="0.15">
      <c r="A11" s="7" t="s">
        <v>14</v>
      </c>
      <c r="C11" s="7">
        <v>2.0251309999999999E-3</v>
      </c>
      <c r="D11" s="7">
        <v>1.4658259999999999E-2</v>
      </c>
      <c r="E11" s="7">
        <v>1080737000</v>
      </c>
      <c r="F11" s="7">
        <v>7.333278E-2</v>
      </c>
      <c r="G11" s="7">
        <v>3.9169569999999998E-6</v>
      </c>
      <c r="H11" s="7">
        <v>4.5025999999999997E-2</v>
      </c>
      <c r="J11" s="11"/>
      <c r="K11" s="11"/>
      <c r="L11" s="8"/>
      <c r="M11" s="1">
        <f t="shared" si="0"/>
        <v>9.9396568920806505</v>
      </c>
      <c r="N11" s="9">
        <f t="shared" si="1"/>
        <v>0.29316520000000001</v>
      </c>
      <c r="O11" s="9"/>
      <c r="P11" s="9"/>
    </row>
    <row r="12" spans="1:28" s="7" customFormat="1" ht="15" x14ac:dyDescent="0.15">
      <c r="A12" s="7" t="s">
        <v>15</v>
      </c>
      <c r="C12" s="7">
        <v>2.0254549999999998E-3</v>
      </c>
      <c r="D12" s="7">
        <v>1.5398449999999999E-2</v>
      </c>
      <c r="E12" s="7">
        <v>1081495000</v>
      </c>
      <c r="F12" s="7">
        <v>3.6067929999999998E-2</v>
      </c>
      <c r="G12" s="11">
        <v>3.4121980000000001E-6</v>
      </c>
      <c r="H12" s="7">
        <v>6.4967999999999998E-2</v>
      </c>
      <c r="J12" s="11"/>
      <c r="K12" s="11"/>
      <c r="L12" s="8"/>
      <c r="M12" s="1">
        <f t="shared" si="0"/>
        <v>10.101236784360479</v>
      </c>
      <c r="N12" s="9">
        <f t="shared" si="1"/>
        <v>0.30796899999999999</v>
      </c>
      <c r="O12" s="9"/>
      <c r="P12" s="9"/>
    </row>
    <row r="13" spans="1:28" s="7" customFormat="1" ht="15.75" thickBot="1" x14ac:dyDescent="0.2">
      <c r="G13" s="11"/>
      <c r="J13" s="11"/>
      <c r="K13" s="11"/>
      <c r="L13" s="8"/>
      <c r="M13" s="1"/>
      <c r="N13" s="9"/>
      <c r="O13" s="9"/>
      <c r="P13" s="9"/>
    </row>
    <row r="14" spans="1:28" s="17" customFormat="1" ht="13.5" customHeight="1" x14ac:dyDescent="0.15">
      <c r="A14" s="22"/>
      <c r="B14" s="22"/>
      <c r="C14" s="22" t="s">
        <v>0</v>
      </c>
      <c r="D14" s="22"/>
      <c r="E14" s="22" t="s">
        <v>1</v>
      </c>
      <c r="F14" s="22"/>
      <c r="G14" s="22" t="s">
        <v>2</v>
      </c>
      <c r="H14" s="22"/>
      <c r="I14" s="22"/>
      <c r="J14" s="26" t="s">
        <v>2</v>
      </c>
      <c r="K14" s="26"/>
      <c r="L14" s="23"/>
      <c r="M14" s="24" t="s">
        <v>86</v>
      </c>
      <c r="N14" s="24"/>
      <c r="O14" s="25" t="s">
        <v>86</v>
      </c>
      <c r="P14" s="25"/>
      <c r="U14" s="18"/>
      <c r="V14" s="18"/>
      <c r="AB14" s="18"/>
    </row>
    <row r="15" spans="1:28" s="19" customFormat="1" thickBot="1" x14ac:dyDescent="0.2">
      <c r="A15" s="4" t="s">
        <v>95</v>
      </c>
      <c r="B15" s="4"/>
      <c r="C15" s="4" t="s">
        <v>3</v>
      </c>
      <c r="D15" s="4"/>
      <c r="E15" s="4" t="s">
        <v>4</v>
      </c>
      <c r="F15" s="4"/>
      <c r="G15" s="4" t="s">
        <v>5</v>
      </c>
      <c r="H15" s="4"/>
      <c r="I15" s="4"/>
      <c r="J15" s="14" t="s">
        <v>88</v>
      </c>
      <c r="K15" s="14" t="s">
        <v>89</v>
      </c>
      <c r="L15" s="5"/>
      <c r="M15" s="6"/>
      <c r="N15" s="6" t="s">
        <v>87</v>
      </c>
      <c r="O15" s="6" t="s">
        <v>88</v>
      </c>
      <c r="P15" s="6" t="s">
        <v>89</v>
      </c>
      <c r="U15" s="21"/>
      <c r="V15" s="21"/>
      <c r="X15" s="20"/>
      <c r="AB15" s="21"/>
    </row>
    <row r="16" spans="1:28" s="7" customFormat="1" ht="15" x14ac:dyDescent="0.15">
      <c r="A16" s="12" t="s">
        <v>16</v>
      </c>
      <c r="B16" s="12"/>
      <c r="C16" s="12">
        <v>2.0251539999999999E-3</v>
      </c>
      <c r="D16" s="12">
        <v>1.436433E-2</v>
      </c>
      <c r="E16" s="12">
        <v>1064557000</v>
      </c>
      <c r="F16" s="12">
        <v>5.309411E-2</v>
      </c>
      <c r="G16" s="12">
        <v>2.4497789999999999E-6</v>
      </c>
      <c r="H16" s="12">
        <v>0.248333</v>
      </c>
      <c r="I16" s="12"/>
      <c r="J16" s="11">
        <f>AVERAGE(G16:G25)</f>
        <v>2.4557447999999999E-6</v>
      </c>
      <c r="K16" s="11">
        <f>STDEVA(G16:G25)</f>
        <v>2.2990065558158911E-7</v>
      </c>
      <c r="L16" s="8"/>
      <c r="M16" s="1">
        <f t="shared" si="0"/>
        <v>9.9511270696188703</v>
      </c>
      <c r="N16" s="9">
        <f t="shared" ref="N16:N25" si="2">D16*20</f>
        <v>0.2872866</v>
      </c>
      <c r="O16" s="10">
        <f>AVERAGE(M16:M25)</f>
        <v>10.1094155196489</v>
      </c>
      <c r="P16" s="9">
        <f>STDEVA(M16:M25)</f>
        <v>0.15080300323482962</v>
      </c>
    </row>
    <row r="17" spans="1:28" s="7" customFormat="1" ht="15" x14ac:dyDescent="0.15">
      <c r="A17" s="12" t="s">
        <v>17</v>
      </c>
      <c r="B17" s="12"/>
      <c r="C17" s="12">
        <v>2.025785E-3</v>
      </c>
      <c r="D17" s="12">
        <v>1.260447E-2</v>
      </c>
      <c r="E17" s="12">
        <v>1076857000</v>
      </c>
      <c r="F17" s="12">
        <v>0.1059001</v>
      </c>
      <c r="G17" s="12">
        <v>2.673235E-6</v>
      </c>
      <c r="H17" s="12">
        <v>0.22685269999999999</v>
      </c>
      <c r="I17" s="12"/>
      <c r="J17" s="11"/>
      <c r="K17" s="11"/>
      <c r="L17" s="8"/>
      <c r="M17" s="1">
        <f t="shared" si="0"/>
        <v>10.265808896868123</v>
      </c>
      <c r="N17" s="9">
        <f t="shared" si="2"/>
        <v>0.25208940000000002</v>
      </c>
      <c r="O17" s="9"/>
      <c r="P17" s="9"/>
    </row>
    <row r="18" spans="1:28" s="7" customFormat="1" ht="15" x14ac:dyDescent="0.15">
      <c r="A18" s="12" t="s">
        <v>18</v>
      </c>
      <c r="B18" s="12"/>
      <c r="C18" s="12">
        <v>2.0256390000000001E-3</v>
      </c>
      <c r="D18" s="12">
        <v>1.557513E-2</v>
      </c>
      <c r="E18" s="12">
        <v>1076176000</v>
      </c>
      <c r="F18" s="12">
        <v>0.10113469999999999</v>
      </c>
      <c r="G18" s="12">
        <v>2.283451E-6</v>
      </c>
      <c r="H18" s="12">
        <v>0.28520060000000003</v>
      </c>
      <c r="I18" s="12"/>
      <c r="J18" s="11"/>
      <c r="K18" s="11"/>
      <c r="L18" s="8"/>
      <c r="M18" s="1">
        <f t="shared" si="0"/>
        <v>10.192998204668013</v>
      </c>
      <c r="N18" s="9">
        <f t="shared" si="2"/>
        <v>0.31150259999999996</v>
      </c>
      <c r="O18" s="9"/>
      <c r="P18" s="9"/>
    </row>
    <row r="19" spans="1:28" s="7" customFormat="1" ht="15" x14ac:dyDescent="0.15">
      <c r="A19" s="12" t="s">
        <v>19</v>
      </c>
      <c r="B19" s="12"/>
      <c r="C19" s="12">
        <v>2.0252619999999999E-3</v>
      </c>
      <c r="D19" s="12">
        <v>1.205498E-2</v>
      </c>
      <c r="E19" s="12">
        <v>1074373000</v>
      </c>
      <c r="F19" s="12">
        <v>9.5297770000000004E-2</v>
      </c>
      <c r="G19" s="12">
        <v>2.387431E-6</v>
      </c>
      <c r="H19" s="12">
        <v>0.30197230000000003</v>
      </c>
      <c r="I19" s="12"/>
      <c r="J19" s="11"/>
      <c r="K19" s="11"/>
      <c r="L19" s="8"/>
      <c r="M19" s="1">
        <f t="shared" si="0"/>
        <v>10.00498703371222</v>
      </c>
      <c r="N19" s="9">
        <f t="shared" si="2"/>
        <v>0.2410996</v>
      </c>
      <c r="O19" s="9"/>
      <c r="P19" s="9"/>
    </row>
    <row r="20" spans="1:28" s="7" customFormat="1" ht="15" x14ac:dyDescent="0.15">
      <c r="A20" s="12" t="s">
        <v>20</v>
      </c>
      <c r="B20" s="12"/>
      <c r="C20" s="12">
        <v>2.0257610000000001E-3</v>
      </c>
      <c r="D20" s="12">
        <v>1.4802549999999999E-2</v>
      </c>
      <c r="E20" s="12">
        <v>1078301000</v>
      </c>
      <c r="F20" s="12">
        <v>4.8076929999999997E-2</v>
      </c>
      <c r="G20" s="12">
        <v>2.3990880000000001E-6</v>
      </c>
      <c r="H20" s="12">
        <v>0.25443189999999999</v>
      </c>
      <c r="I20" s="12"/>
      <c r="J20" s="15"/>
      <c r="K20" s="15"/>
      <c r="L20" s="12"/>
      <c r="M20" s="1">
        <f t="shared" si="0"/>
        <v>10.253840015958637</v>
      </c>
      <c r="N20" s="9">
        <f t="shared" si="2"/>
        <v>0.29605100000000001</v>
      </c>
      <c r="O20" s="10"/>
      <c r="P20" s="10"/>
      <c r="Q20" s="12"/>
      <c r="R20" s="12"/>
    </row>
    <row r="21" spans="1:28" s="7" customFormat="1" ht="15" x14ac:dyDescent="0.15">
      <c r="A21" s="12" t="s">
        <v>21</v>
      </c>
      <c r="B21" s="12"/>
      <c r="C21" s="12">
        <v>2.025921E-3</v>
      </c>
      <c r="D21" s="12">
        <v>1.505839E-2</v>
      </c>
      <c r="E21" s="12">
        <v>1067336000</v>
      </c>
      <c r="F21" s="12">
        <v>5.1874969999999999E-2</v>
      </c>
      <c r="G21" s="12">
        <v>2.7228060000000002E-6</v>
      </c>
      <c r="H21" s="12">
        <v>0.28661969999999998</v>
      </c>
      <c r="I21" s="12"/>
      <c r="J21" s="15"/>
      <c r="K21" s="15"/>
      <c r="L21" s="12"/>
      <c r="M21" s="1">
        <f t="shared" si="0"/>
        <v>10.33363255535602</v>
      </c>
      <c r="N21" s="9">
        <f t="shared" si="2"/>
        <v>0.30116779999999999</v>
      </c>
      <c r="O21" s="10"/>
      <c r="P21" s="10"/>
      <c r="Q21" s="12"/>
      <c r="R21" s="12"/>
    </row>
    <row r="22" spans="1:28" s="12" customFormat="1" ht="15" x14ac:dyDescent="0.15">
      <c r="A22" s="12" t="s">
        <v>22</v>
      </c>
      <c r="C22" s="12">
        <v>2.0251219999999999E-3</v>
      </c>
      <c r="D22" s="12">
        <v>1.4411810000000001E-2</v>
      </c>
      <c r="E22" s="12">
        <v>1094549000</v>
      </c>
      <c r="F22" s="12">
        <v>0.1547365</v>
      </c>
      <c r="G22" s="12">
        <v>2.2638339999999999E-6</v>
      </c>
      <c r="H22" s="12">
        <v>0.29442610000000002</v>
      </c>
      <c r="J22" s="15"/>
      <c r="K22" s="15"/>
      <c r="M22" s="1">
        <f t="shared" si="0"/>
        <v>9.9351685617394825</v>
      </c>
      <c r="N22" s="9">
        <f t="shared" si="2"/>
        <v>0.2882362</v>
      </c>
      <c r="O22" s="10"/>
      <c r="P22" s="10"/>
    </row>
    <row r="23" spans="1:28" s="12" customFormat="1" ht="15" x14ac:dyDescent="0.15">
      <c r="A23" s="12" t="s">
        <v>23</v>
      </c>
      <c r="C23" s="12">
        <v>2.0253329999999998E-3</v>
      </c>
      <c r="D23" s="12">
        <v>1.3109320000000001E-2</v>
      </c>
      <c r="E23" s="12">
        <v>1068056000</v>
      </c>
      <c r="F23" s="12">
        <v>0.1122061</v>
      </c>
      <c r="G23" s="12">
        <v>2.2537219999999999E-6</v>
      </c>
      <c r="H23" s="12">
        <v>0.22169340000000001</v>
      </c>
      <c r="J23" s="15"/>
      <c r="K23" s="15"/>
      <c r="M23" s="1">
        <f t="shared" si="0"/>
        <v>10.040394973069855</v>
      </c>
      <c r="N23" s="9">
        <f t="shared" si="2"/>
        <v>0.26218640000000004</v>
      </c>
      <c r="O23" s="10"/>
      <c r="P23" s="10"/>
    </row>
    <row r="24" spans="1:28" s="12" customFormat="1" ht="15" x14ac:dyDescent="0.15">
      <c r="A24" s="12" t="s">
        <v>24</v>
      </c>
      <c r="C24" s="12">
        <v>2.0251409999999998E-3</v>
      </c>
      <c r="D24" s="12">
        <v>1.371532E-2</v>
      </c>
      <c r="E24" s="12">
        <v>1101596000</v>
      </c>
      <c r="F24" s="12">
        <v>7.2526560000000004E-2</v>
      </c>
      <c r="G24" s="12">
        <v>2.893127E-6</v>
      </c>
      <c r="H24" s="12">
        <v>0.243479</v>
      </c>
      <c r="J24" s="15"/>
      <c r="K24" s="15"/>
      <c r="M24" s="1">
        <f t="shared" si="0"/>
        <v>9.944643925792862</v>
      </c>
      <c r="N24" s="9">
        <f t="shared" si="2"/>
        <v>0.27430640000000001</v>
      </c>
      <c r="O24" s="10"/>
      <c r="P24" s="10"/>
    </row>
    <row r="25" spans="1:28" s="12" customFormat="1" ht="15" x14ac:dyDescent="0.15">
      <c r="A25" s="12" t="s">
        <v>25</v>
      </c>
      <c r="C25" s="12">
        <v>2.0255960000000002E-3</v>
      </c>
      <c r="D25" s="12">
        <v>1.428426E-2</v>
      </c>
      <c r="E25" s="12">
        <v>1121669000</v>
      </c>
      <c r="F25" s="12">
        <v>4.5832949999999997E-2</v>
      </c>
      <c r="G25" s="12">
        <v>2.2309749999999998E-6</v>
      </c>
      <c r="H25" s="12">
        <v>0.19711699999999999</v>
      </c>
      <c r="J25" s="15"/>
      <c r="K25" s="15"/>
      <c r="M25" s="1">
        <f t="shared" si="0"/>
        <v>10.171553959704926</v>
      </c>
      <c r="N25" s="9">
        <f t="shared" si="2"/>
        <v>0.28568519999999997</v>
      </c>
      <c r="O25" s="10"/>
      <c r="P25" s="10"/>
    </row>
    <row r="26" spans="1:28" s="12" customFormat="1" ht="15.75" thickBot="1" x14ac:dyDescent="0.2">
      <c r="J26" s="15"/>
      <c r="K26" s="15"/>
      <c r="M26" s="1"/>
      <c r="N26" s="10"/>
      <c r="O26" s="10"/>
      <c r="P26" s="10"/>
    </row>
    <row r="27" spans="1:28" s="17" customFormat="1" ht="13.5" customHeight="1" x14ac:dyDescent="0.15">
      <c r="A27" s="22"/>
      <c r="B27" s="22"/>
      <c r="C27" s="22" t="s">
        <v>0</v>
      </c>
      <c r="D27" s="22"/>
      <c r="E27" s="22" t="s">
        <v>1</v>
      </c>
      <c r="F27" s="22"/>
      <c r="G27" s="22" t="s">
        <v>2</v>
      </c>
      <c r="H27" s="22"/>
      <c r="I27" s="22"/>
      <c r="J27" s="26" t="s">
        <v>2</v>
      </c>
      <c r="K27" s="26"/>
      <c r="L27" s="23"/>
      <c r="M27" s="24" t="s">
        <v>86</v>
      </c>
      <c r="N27" s="24"/>
      <c r="O27" s="25" t="s">
        <v>86</v>
      </c>
      <c r="P27" s="25"/>
      <c r="U27" s="18"/>
      <c r="V27" s="18"/>
      <c r="AB27" s="18"/>
    </row>
    <row r="28" spans="1:28" s="19" customFormat="1" thickBot="1" x14ac:dyDescent="0.2">
      <c r="A28" s="4" t="s">
        <v>95</v>
      </c>
      <c r="B28" s="4"/>
      <c r="C28" s="4" t="s">
        <v>3</v>
      </c>
      <c r="D28" s="4"/>
      <c r="E28" s="4" t="s">
        <v>4</v>
      </c>
      <c r="F28" s="4"/>
      <c r="G28" s="4" t="s">
        <v>5</v>
      </c>
      <c r="H28" s="4"/>
      <c r="I28" s="4"/>
      <c r="J28" s="14" t="s">
        <v>88</v>
      </c>
      <c r="K28" s="14" t="s">
        <v>89</v>
      </c>
      <c r="L28" s="5"/>
      <c r="M28" s="6"/>
      <c r="N28" s="6" t="s">
        <v>87</v>
      </c>
      <c r="O28" s="6" t="s">
        <v>88</v>
      </c>
      <c r="P28" s="6" t="s">
        <v>89</v>
      </c>
      <c r="U28" s="21"/>
      <c r="V28" s="21"/>
      <c r="X28" s="20"/>
      <c r="AB28" s="21"/>
    </row>
    <row r="29" spans="1:28" s="12" customFormat="1" ht="15" x14ac:dyDescent="0.15">
      <c r="A29" s="12" t="s">
        <v>26</v>
      </c>
      <c r="C29" s="12">
        <v>2.02505E-3</v>
      </c>
      <c r="D29" s="12">
        <v>1.2131919999999999E-2</v>
      </c>
      <c r="E29" s="12">
        <v>1101101000</v>
      </c>
      <c r="F29" s="12">
        <v>2.7366430000000001E-2</v>
      </c>
      <c r="G29" s="12">
        <v>2.7854259999999999E-6</v>
      </c>
      <c r="H29" s="12">
        <v>0.196885</v>
      </c>
      <c r="J29" s="11">
        <f>AVERAGE(G29:G38)</f>
        <v>2.4750196E-6</v>
      </c>
      <c r="K29" s="11">
        <f>STDEVA(G29:G38)</f>
        <v>2.4304736131654114E-7</v>
      </c>
      <c r="M29" s="1">
        <f t="shared" si="0"/>
        <v>9.8992619190105824</v>
      </c>
      <c r="N29" s="9">
        <f t="shared" ref="N29:N38" si="3">D29*20</f>
        <v>0.24263839999999998</v>
      </c>
      <c r="O29" s="10">
        <f>AVERAGE(M29:M38)</f>
        <v>9.8093955715140773</v>
      </c>
      <c r="P29" s="9">
        <f>STDEVA(M29:M38)</f>
        <v>0.1416061565713512</v>
      </c>
    </row>
    <row r="30" spans="1:28" s="12" customFormat="1" ht="15" x14ac:dyDescent="0.15">
      <c r="A30" s="12" t="s">
        <v>27</v>
      </c>
      <c r="C30" s="12">
        <v>2.025004E-3</v>
      </c>
      <c r="D30" s="12">
        <v>1.4900429999999999E-2</v>
      </c>
      <c r="E30" s="12">
        <v>1096188000</v>
      </c>
      <c r="F30" s="12">
        <v>0.1072953</v>
      </c>
      <c r="G30" s="12">
        <v>2.8083459999999999E-6</v>
      </c>
      <c r="H30" s="12">
        <v>0.26516499999999998</v>
      </c>
      <c r="J30" s="15"/>
      <c r="K30" s="15"/>
      <c r="M30" s="1">
        <f t="shared" si="0"/>
        <v>9.8763215639336988</v>
      </c>
      <c r="N30" s="9">
        <f t="shared" si="3"/>
        <v>0.29800859999999996</v>
      </c>
      <c r="O30" s="10"/>
      <c r="P30" s="10"/>
    </row>
    <row r="31" spans="1:28" s="12" customFormat="1" ht="15" x14ac:dyDescent="0.15">
      <c r="A31" s="12" t="s">
        <v>28</v>
      </c>
      <c r="C31" s="12">
        <v>2.025177E-3</v>
      </c>
      <c r="D31" s="12">
        <v>1.3354319999999999E-2</v>
      </c>
      <c r="E31" s="12">
        <v>1104336000</v>
      </c>
      <c r="F31" s="12">
        <v>0.12058199999999999</v>
      </c>
      <c r="G31" s="12">
        <v>2.204536E-6</v>
      </c>
      <c r="H31" s="12">
        <v>0.22348599999999999</v>
      </c>
      <c r="J31" s="15"/>
      <c r="K31" s="15"/>
      <c r="M31" s="1">
        <f t="shared" si="0"/>
        <v>9.9625972471573121</v>
      </c>
      <c r="N31" s="9">
        <f t="shared" si="3"/>
        <v>0.2670864</v>
      </c>
      <c r="O31" s="10"/>
      <c r="P31" s="10"/>
    </row>
    <row r="32" spans="1:28" s="12" customFormat="1" ht="15" x14ac:dyDescent="0.15">
      <c r="A32" s="12" t="s">
        <v>29</v>
      </c>
      <c r="C32" s="12">
        <v>2.0251459999999998E-3</v>
      </c>
      <c r="D32" s="12">
        <v>1.2347769999999999E-2</v>
      </c>
      <c r="E32" s="12">
        <v>1103291000</v>
      </c>
      <c r="F32" s="12">
        <v>3.0965300000000001E-2</v>
      </c>
      <c r="G32" s="12">
        <v>2.275565E-6</v>
      </c>
      <c r="H32" s="12">
        <v>0.22544</v>
      </c>
      <c r="J32" s="15"/>
      <c r="K32" s="15"/>
      <c r="M32" s="1">
        <f t="shared" si="0"/>
        <v>9.9471374426489678</v>
      </c>
      <c r="N32" s="9">
        <f t="shared" si="3"/>
        <v>0.24695539999999999</v>
      </c>
      <c r="O32" s="10"/>
      <c r="P32" s="10"/>
    </row>
    <row r="33" spans="1:28" s="12" customFormat="1" ht="15" x14ac:dyDescent="0.15">
      <c r="A33" s="12" t="s">
        <v>30</v>
      </c>
      <c r="C33" s="12">
        <v>2.0246510000000001E-3</v>
      </c>
      <c r="D33" s="12">
        <v>1.039816E-2</v>
      </c>
      <c r="E33" s="12">
        <v>1087687000</v>
      </c>
      <c r="F33" s="12">
        <v>1.9131370000000002E-2</v>
      </c>
      <c r="G33" s="12">
        <v>2.4471350000000002E-6</v>
      </c>
      <c r="H33" s="12">
        <v>0.2189479</v>
      </c>
      <c r="J33" s="15"/>
      <c r="K33" s="15"/>
      <c r="M33" s="1">
        <f t="shared" si="0"/>
        <v>9.7002792738880572</v>
      </c>
      <c r="N33" s="9">
        <f t="shared" si="3"/>
        <v>0.20796320000000001</v>
      </c>
      <c r="O33" s="10"/>
      <c r="P33" s="10"/>
    </row>
    <row r="34" spans="1:28" s="12" customFormat="1" ht="15" x14ac:dyDescent="0.15">
      <c r="A34" s="12" t="s">
        <v>31</v>
      </c>
      <c r="C34" s="12">
        <v>2.0248779999999999E-3</v>
      </c>
      <c r="D34" s="12">
        <v>1.486349E-2</v>
      </c>
      <c r="E34" s="12">
        <v>1089883000</v>
      </c>
      <c r="F34" s="12">
        <v>6.9261100000000006E-2</v>
      </c>
      <c r="G34" s="12">
        <v>2.8318289999999999E-6</v>
      </c>
      <c r="H34" s="12">
        <v>0.22704569999999999</v>
      </c>
      <c r="J34" s="15"/>
      <c r="K34" s="15"/>
      <c r="M34" s="1">
        <f t="shared" si="0"/>
        <v>9.8134849391582346</v>
      </c>
      <c r="N34" s="9">
        <f t="shared" si="3"/>
        <v>0.29726980000000003</v>
      </c>
      <c r="O34" s="10"/>
      <c r="P34" s="10"/>
    </row>
    <row r="35" spans="1:28" s="12" customFormat="1" ht="15" x14ac:dyDescent="0.15">
      <c r="A35" s="12" t="s">
        <v>32</v>
      </c>
      <c r="C35" s="12">
        <v>2.0247289999999999E-3</v>
      </c>
      <c r="D35" s="12">
        <v>1.4174829999999999E-2</v>
      </c>
      <c r="E35" s="12">
        <v>1086377000</v>
      </c>
      <c r="F35" s="12">
        <v>0.1149452</v>
      </c>
      <c r="G35" s="12">
        <v>2.2544069999999999E-6</v>
      </c>
      <c r="H35" s="12">
        <v>0.2316626</v>
      </c>
      <c r="J35" s="15"/>
      <c r="K35" s="15"/>
      <c r="M35" s="1">
        <f t="shared" si="0"/>
        <v>9.7391781368441066</v>
      </c>
      <c r="N35" s="9">
        <f t="shared" si="3"/>
        <v>0.28349659999999999</v>
      </c>
      <c r="O35" s="10"/>
      <c r="P35" s="10"/>
    </row>
    <row r="36" spans="1:28" s="12" customFormat="1" ht="15" x14ac:dyDescent="0.15">
      <c r="A36" s="12" t="s">
        <v>33</v>
      </c>
      <c r="C36" s="12">
        <v>2.0244270000000001E-3</v>
      </c>
      <c r="D36" s="12">
        <v>1.3425609999999999E-2</v>
      </c>
      <c r="E36" s="12">
        <v>1085017000</v>
      </c>
      <c r="F36" s="12">
        <v>4.168293E-2</v>
      </c>
      <c r="G36" s="12">
        <v>2.4519199999999999E-6</v>
      </c>
      <c r="H36" s="12">
        <v>0.2274091</v>
      </c>
      <c r="J36" s="15"/>
      <c r="K36" s="15"/>
      <c r="M36" s="1">
        <f t="shared" si="0"/>
        <v>9.5885697187314545</v>
      </c>
      <c r="N36" s="9">
        <f t="shared" si="3"/>
        <v>0.26851219999999998</v>
      </c>
      <c r="O36" s="10"/>
      <c r="P36" s="10"/>
    </row>
    <row r="37" spans="1:28" s="12" customFormat="1" ht="15" x14ac:dyDescent="0.15">
      <c r="A37" s="12" t="s">
        <v>34</v>
      </c>
      <c r="C37" s="12">
        <v>2.024475E-3</v>
      </c>
      <c r="D37" s="12">
        <v>1.159192E-2</v>
      </c>
      <c r="E37" s="12">
        <v>1090825000</v>
      </c>
      <c r="F37" s="12">
        <v>1.983416E-2</v>
      </c>
      <c r="G37" s="12">
        <v>2.3598280000000002E-6</v>
      </c>
      <c r="H37" s="12">
        <v>0.24774379999999999</v>
      </c>
      <c r="J37" s="15"/>
      <c r="K37" s="15"/>
      <c r="M37" s="1">
        <f t="shared" si="0"/>
        <v>9.6125074805506472</v>
      </c>
      <c r="N37" s="9">
        <f t="shared" si="3"/>
        <v>0.2318384</v>
      </c>
      <c r="O37" s="10"/>
      <c r="P37" s="10"/>
    </row>
    <row r="38" spans="1:28" s="12" customFormat="1" ht="15" x14ac:dyDescent="0.15">
      <c r="A38" s="12" t="s">
        <v>35</v>
      </c>
      <c r="C38" s="12">
        <v>2.0251610000000001E-3</v>
      </c>
      <c r="D38" s="12">
        <v>1.5151899999999999E-2</v>
      </c>
      <c r="E38" s="12">
        <v>1074873000</v>
      </c>
      <c r="F38" s="12">
        <v>4.903573E-2</v>
      </c>
      <c r="G38" s="12">
        <v>2.3312039999999999E-6</v>
      </c>
      <c r="H38" s="12">
        <v>0.18812419999999999</v>
      </c>
      <c r="J38" s="15"/>
      <c r="K38" s="15"/>
      <c r="M38" s="1">
        <f t="shared" si="0"/>
        <v>9.9546179932177292</v>
      </c>
      <c r="N38" s="9">
        <f t="shared" si="3"/>
        <v>0.30303799999999997</v>
      </c>
      <c r="O38" s="10"/>
      <c r="P38" s="10"/>
    </row>
    <row r="39" spans="1:28" s="12" customFormat="1" ht="15.75" thickBot="1" x14ac:dyDescent="0.2">
      <c r="J39" s="15"/>
      <c r="K39" s="15"/>
      <c r="M39" s="1"/>
      <c r="N39" s="10"/>
      <c r="O39" s="10"/>
      <c r="P39" s="10"/>
    </row>
    <row r="40" spans="1:28" s="17" customFormat="1" ht="13.5" customHeight="1" x14ac:dyDescent="0.15">
      <c r="A40" s="22"/>
      <c r="B40" s="22"/>
      <c r="C40" s="22" t="s">
        <v>0</v>
      </c>
      <c r="D40" s="22"/>
      <c r="E40" s="22" t="s">
        <v>1</v>
      </c>
      <c r="F40" s="22"/>
      <c r="G40" s="22" t="s">
        <v>2</v>
      </c>
      <c r="H40" s="22"/>
      <c r="I40" s="22"/>
      <c r="J40" s="26" t="s">
        <v>2</v>
      </c>
      <c r="K40" s="26"/>
      <c r="L40" s="23"/>
      <c r="M40" s="24" t="s">
        <v>86</v>
      </c>
      <c r="N40" s="24"/>
      <c r="O40" s="25" t="s">
        <v>86</v>
      </c>
      <c r="P40" s="25"/>
      <c r="U40" s="18"/>
      <c r="V40" s="18"/>
      <c r="AB40" s="18"/>
    </row>
    <row r="41" spans="1:28" s="19" customFormat="1" thickBot="1" x14ac:dyDescent="0.2">
      <c r="A41" s="4" t="s">
        <v>95</v>
      </c>
      <c r="B41" s="4"/>
      <c r="C41" s="4" t="s">
        <v>3</v>
      </c>
      <c r="D41" s="4"/>
      <c r="E41" s="4" t="s">
        <v>4</v>
      </c>
      <c r="F41" s="4"/>
      <c r="G41" s="4" t="s">
        <v>5</v>
      </c>
      <c r="H41" s="4"/>
      <c r="I41" s="4"/>
      <c r="J41" s="14" t="s">
        <v>88</v>
      </c>
      <c r="K41" s="14" t="s">
        <v>89</v>
      </c>
      <c r="L41" s="5"/>
      <c r="M41" s="6"/>
      <c r="N41" s="6" t="s">
        <v>87</v>
      </c>
      <c r="O41" s="6" t="s">
        <v>88</v>
      </c>
      <c r="P41" s="6" t="s">
        <v>89</v>
      </c>
      <c r="U41" s="21"/>
      <c r="V41" s="21"/>
      <c r="X41" s="20"/>
      <c r="AB41" s="21"/>
    </row>
    <row r="42" spans="1:28" s="12" customFormat="1" ht="15" x14ac:dyDescent="0.15">
      <c r="A42" s="12" t="s">
        <v>36</v>
      </c>
      <c r="C42" s="12">
        <v>2.025481E-3</v>
      </c>
      <c r="D42" s="12">
        <v>1.4631140000000001E-2</v>
      </c>
      <c r="E42" s="12">
        <v>1088131000</v>
      </c>
      <c r="F42" s="12">
        <v>9.6473790000000004E-2</v>
      </c>
      <c r="G42" s="12">
        <v>2.6008379999999999E-6</v>
      </c>
      <c r="H42" s="12">
        <v>0.21242420000000001</v>
      </c>
      <c r="J42" s="11">
        <f>AVERAGE(G42:G51)</f>
        <v>2.5562173999999998E-6</v>
      </c>
      <c r="K42" s="11">
        <f>STDEVA(G42:G51)</f>
        <v>2.2545798767358459E-7</v>
      </c>
      <c r="M42" s="1">
        <f t="shared" si="0"/>
        <v>10.114203072012717</v>
      </c>
      <c r="N42" s="9">
        <f t="shared" ref="N42:N51" si="4">D42*20</f>
        <v>0.29262280000000002</v>
      </c>
      <c r="O42" s="10">
        <f>AVERAGE(M42:M51)</f>
        <v>9.9820466786355375</v>
      </c>
      <c r="P42" s="9">
        <f>STDEVA(M42:M51)</f>
        <v>0.13008438429952876</v>
      </c>
    </row>
    <row r="43" spans="1:28" s="12" customFormat="1" ht="15" x14ac:dyDescent="0.15">
      <c r="A43" s="12" t="s">
        <v>37</v>
      </c>
      <c r="C43" s="12">
        <v>2.025453E-3</v>
      </c>
      <c r="D43" s="12">
        <v>1.293736E-2</v>
      </c>
      <c r="E43" s="12">
        <v>1069606000</v>
      </c>
      <c r="F43" s="12">
        <v>8.0825430000000004E-2</v>
      </c>
      <c r="G43" s="12">
        <v>2.3280750000000002E-6</v>
      </c>
      <c r="H43" s="12">
        <v>0.22381039999999999</v>
      </c>
      <c r="J43" s="15"/>
      <c r="K43" s="15"/>
      <c r="L43" s="13"/>
      <c r="M43" s="1">
        <f t="shared" si="0"/>
        <v>10.10023937761817</v>
      </c>
      <c r="N43" s="9">
        <f t="shared" si="4"/>
        <v>0.25874720000000001</v>
      </c>
      <c r="O43" s="10"/>
      <c r="P43" s="10"/>
    </row>
    <row r="44" spans="1:28" s="12" customFormat="1" ht="15" x14ac:dyDescent="0.15">
      <c r="A44" s="12" t="s">
        <v>38</v>
      </c>
      <c r="C44" s="12">
        <v>2.0254719999999999E-3</v>
      </c>
      <c r="D44" s="12">
        <v>1.365219E-2</v>
      </c>
      <c r="E44" s="12">
        <v>1069771000</v>
      </c>
      <c r="F44" s="12">
        <v>2.5029829999999999E-2</v>
      </c>
      <c r="G44" s="12">
        <v>2.2590479999999999E-6</v>
      </c>
      <c r="H44" s="12">
        <v>0.22988169999999999</v>
      </c>
      <c r="J44" s="15"/>
      <c r="K44" s="15"/>
      <c r="L44" s="13"/>
      <c r="M44" s="1">
        <f t="shared" si="0"/>
        <v>10.109714741671549</v>
      </c>
      <c r="N44" s="9">
        <f t="shared" si="4"/>
        <v>0.2730438</v>
      </c>
      <c r="O44" s="10"/>
      <c r="P44" s="10"/>
    </row>
    <row r="45" spans="1:28" s="12" customFormat="1" ht="15" x14ac:dyDescent="0.15">
      <c r="A45" s="12" t="s">
        <v>39</v>
      </c>
      <c r="C45" s="12">
        <v>2.0249970000000002E-3</v>
      </c>
      <c r="D45" s="12">
        <v>1.381924E-2</v>
      </c>
      <c r="E45" s="12">
        <v>1088119000</v>
      </c>
      <c r="F45" s="12">
        <v>0.389928</v>
      </c>
      <c r="G45" s="12">
        <v>2.9135359999999999E-6</v>
      </c>
      <c r="H45" s="12">
        <v>0.2959697</v>
      </c>
      <c r="J45" s="15"/>
      <c r="K45" s="15"/>
      <c r="L45" s="13"/>
      <c r="M45" s="1">
        <f t="shared" si="0"/>
        <v>9.8728306403352839</v>
      </c>
      <c r="N45" s="9">
        <f t="shared" si="4"/>
        <v>0.27638479999999999</v>
      </c>
      <c r="O45" s="10"/>
      <c r="P45" s="10"/>
    </row>
    <row r="46" spans="1:28" s="12" customFormat="1" ht="15" x14ac:dyDescent="0.15">
      <c r="A46" s="12" t="s">
        <v>40</v>
      </c>
      <c r="C46" s="12">
        <v>2.0253139999999998E-3</v>
      </c>
      <c r="D46" s="12">
        <v>1.466055E-2</v>
      </c>
      <c r="E46" s="12">
        <v>1056255000</v>
      </c>
      <c r="F46" s="12">
        <v>8.3605570000000004E-2</v>
      </c>
      <c r="G46" s="12">
        <v>2.8112420000000002E-6</v>
      </c>
      <c r="H46" s="12">
        <v>0.2314253</v>
      </c>
      <c r="J46" s="15"/>
      <c r="K46" s="15" t="s">
        <v>90</v>
      </c>
      <c r="L46" s="13"/>
      <c r="M46" s="1">
        <f t="shared" si="0"/>
        <v>10.030919609016475</v>
      </c>
      <c r="N46" s="9">
        <f t="shared" si="4"/>
        <v>0.293211</v>
      </c>
      <c r="O46" s="10"/>
      <c r="P46" s="10"/>
    </row>
    <row r="47" spans="1:28" s="12" customFormat="1" ht="15" x14ac:dyDescent="0.15">
      <c r="A47" s="12" t="s">
        <v>41</v>
      </c>
      <c r="C47" s="12">
        <v>2.0249970000000002E-3</v>
      </c>
      <c r="D47" s="12">
        <v>1.295869E-2</v>
      </c>
      <c r="E47" s="12">
        <v>1059949000</v>
      </c>
      <c r="F47" s="12">
        <v>7.9889070000000006E-2</v>
      </c>
      <c r="G47" s="12">
        <v>2.314162E-6</v>
      </c>
      <c r="H47" s="12">
        <v>0.26119199999999998</v>
      </c>
      <c r="J47" s="15"/>
      <c r="K47" s="15"/>
      <c r="L47" s="13"/>
      <c r="M47" s="1">
        <f t="shared" si="0"/>
        <v>9.8728306403352839</v>
      </c>
      <c r="N47" s="9">
        <f t="shared" si="4"/>
        <v>0.25917380000000001</v>
      </c>
      <c r="O47" s="10"/>
      <c r="P47" s="10"/>
    </row>
    <row r="48" spans="1:28" s="12" customFormat="1" ht="15" x14ac:dyDescent="0.15">
      <c r="A48" s="12" t="s">
        <v>42</v>
      </c>
      <c r="C48" s="12">
        <v>2.0251829999999998E-3</v>
      </c>
      <c r="D48" s="12">
        <v>1.4862469999999999E-2</v>
      </c>
      <c r="E48" s="12">
        <v>1050876000</v>
      </c>
      <c r="F48" s="12">
        <v>2.9907380000000001E-2</v>
      </c>
      <c r="G48" s="12">
        <v>2.6504469999999999E-6</v>
      </c>
      <c r="H48" s="12">
        <v>0.229405</v>
      </c>
      <c r="J48" s="15"/>
      <c r="K48" s="15"/>
      <c r="L48" s="13"/>
      <c r="M48" s="1">
        <f t="shared" si="0"/>
        <v>9.9655894673846834</v>
      </c>
      <c r="N48" s="9">
        <f t="shared" si="4"/>
        <v>0.2972494</v>
      </c>
      <c r="O48" s="10"/>
      <c r="P48" s="10"/>
    </row>
    <row r="49" spans="1:28" s="12" customFormat="1" ht="15" x14ac:dyDescent="0.15">
      <c r="A49" s="12" t="s">
        <v>43</v>
      </c>
      <c r="C49" s="12">
        <v>2.0248599999999999E-3</v>
      </c>
      <c r="D49" s="12">
        <v>1.469638E-2</v>
      </c>
      <c r="E49" s="12">
        <v>1039210000</v>
      </c>
      <c r="F49" s="12">
        <v>1.7153450000000001E-2</v>
      </c>
      <c r="G49" s="12">
        <v>2.4798960000000001E-6</v>
      </c>
      <c r="H49" s="12">
        <v>0.25157879999999999</v>
      </c>
      <c r="J49" s="15"/>
      <c r="K49" s="15"/>
      <c r="L49" s="13"/>
      <c r="M49" s="1">
        <f t="shared" si="0"/>
        <v>9.8045082784758986</v>
      </c>
      <c r="N49" s="9">
        <f t="shared" si="4"/>
        <v>0.29392760000000001</v>
      </c>
      <c r="O49" s="10"/>
      <c r="P49" s="10"/>
    </row>
    <row r="50" spans="1:28" s="12" customFormat="1" ht="15" x14ac:dyDescent="0.15">
      <c r="A50" s="12" t="s">
        <v>44</v>
      </c>
      <c r="C50" s="12">
        <v>2.024896E-3</v>
      </c>
      <c r="D50" s="12">
        <v>1.4782E-2</v>
      </c>
      <c r="E50" s="12">
        <v>1043588000</v>
      </c>
      <c r="F50" s="12">
        <v>5.8477960000000002E-2</v>
      </c>
      <c r="G50" s="12">
        <v>2.4527229999999998E-6</v>
      </c>
      <c r="H50" s="12">
        <v>0.27989239999999999</v>
      </c>
      <c r="J50" s="15"/>
      <c r="K50" s="15"/>
      <c r="L50" s="13"/>
      <c r="M50" s="1">
        <f t="shared" si="0"/>
        <v>9.8224615998403486</v>
      </c>
      <c r="N50" s="9">
        <f t="shared" si="4"/>
        <v>0.29564000000000001</v>
      </c>
      <c r="O50" s="10"/>
      <c r="P50" s="10"/>
    </row>
    <row r="51" spans="1:28" s="12" customFormat="1" ht="15" x14ac:dyDescent="0.15">
      <c r="A51" s="12" t="s">
        <v>45</v>
      </c>
      <c r="C51" s="12">
        <v>2.0255070000000002E-3</v>
      </c>
      <c r="D51" s="12">
        <v>1.429881E-2</v>
      </c>
      <c r="E51" s="12">
        <v>1030310000</v>
      </c>
      <c r="F51" s="12">
        <v>3.8054659999999997E-2</v>
      </c>
      <c r="G51" s="12">
        <v>2.7522070000000001E-6</v>
      </c>
      <c r="H51" s="12">
        <v>0.102033</v>
      </c>
      <c r="J51" s="15"/>
      <c r="K51" s="15"/>
      <c r="L51" s="13"/>
      <c r="M51" s="1">
        <f t="shared" si="0"/>
        <v>10.127169359664956</v>
      </c>
      <c r="N51" s="9">
        <f t="shared" si="4"/>
        <v>0.28597620000000001</v>
      </c>
      <c r="O51" s="10"/>
      <c r="P51" s="10"/>
    </row>
    <row r="52" spans="1:28" s="12" customFormat="1" ht="15.75" thickBot="1" x14ac:dyDescent="0.2">
      <c r="J52" s="15"/>
      <c r="K52" s="15"/>
      <c r="L52" s="13"/>
      <c r="M52" s="1"/>
      <c r="N52" s="10"/>
      <c r="O52" s="10"/>
      <c r="P52" s="10"/>
    </row>
    <row r="53" spans="1:28" s="17" customFormat="1" ht="13.5" customHeight="1" x14ac:dyDescent="0.15">
      <c r="A53" s="22"/>
      <c r="B53" s="22"/>
      <c r="C53" s="22" t="s">
        <v>0</v>
      </c>
      <c r="D53" s="22"/>
      <c r="E53" s="22" t="s">
        <v>1</v>
      </c>
      <c r="F53" s="22"/>
      <c r="G53" s="22" t="s">
        <v>2</v>
      </c>
      <c r="H53" s="22"/>
      <c r="I53" s="22"/>
      <c r="J53" s="26" t="s">
        <v>2</v>
      </c>
      <c r="K53" s="26"/>
      <c r="L53" s="23"/>
      <c r="M53" s="24" t="s">
        <v>86</v>
      </c>
      <c r="N53" s="24"/>
      <c r="O53" s="25" t="s">
        <v>86</v>
      </c>
      <c r="P53" s="25"/>
      <c r="U53" s="18"/>
      <c r="V53" s="18"/>
      <c r="AB53" s="18"/>
    </row>
    <row r="54" spans="1:28" s="19" customFormat="1" thickBot="1" x14ac:dyDescent="0.2">
      <c r="A54" s="4" t="s">
        <v>95</v>
      </c>
      <c r="B54" s="4"/>
      <c r="C54" s="4" t="s">
        <v>3</v>
      </c>
      <c r="D54" s="4"/>
      <c r="E54" s="4" t="s">
        <v>4</v>
      </c>
      <c r="F54" s="4"/>
      <c r="G54" s="4" t="s">
        <v>5</v>
      </c>
      <c r="H54" s="4"/>
      <c r="I54" s="4"/>
      <c r="J54" s="14" t="s">
        <v>88</v>
      </c>
      <c r="K54" s="14" t="s">
        <v>89</v>
      </c>
      <c r="L54" s="5"/>
      <c r="M54" s="6"/>
      <c r="N54" s="6" t="s">
        <v>87</v>
      </c>
      <c r="O54" s="6" t="s">
        <v>88</v>
      </c>
      <c r="P54" s="6" t="s">
        <v>89</v>
      </c>
      <c r="U54" s="21"/>
      <c r="V54" s="21"/>
      <c r="X54" s="20"/>
      <c r="AB54" s="21"/>
    </row>
    <row r="55" spans="1:28" s="12" customFormat="1" ht="15" x14ac:dyDescent="0.15">
      <c r="A55" s="12" t="s">
        <v>46</v>
      </c>
      <c r="C55" s="12">
        <v>2.0250110000000002E-3</v>
      </c>
      <c r="D55" s="12">
        <v>1.491106E-2</v>
      </c>
      <c r="E55" s="12">
        <v>1012788000</v>
      </c>
      <c r="F55" s="12">
        <v>5.7814539999999998E-2</v>
      </c>
      <c r="G55" s="12">
        <v>2.8015970000000001E-6</v>
      </c>
      <c r="H55" s="12">
        <v>0.29851440000000001</v>
      </c>
      <c r="J55" s="11">
        <f>AVERAGE(G55:G64)</f>
        <v>3.1181841000000004E-6</v>
      </c>
      <c r="K55" s="11">
        <f>STDEVA(G55:G64)</f>
        <v>2.9996185769581147E-7</v>
      </c>
      <c r="L55" s="13"/>
      <c r="M55" s="1">
        <f t="shared" si="0"/>
        <v>9.8798124875325577</v>
      </c>
      <c r="N55" s="9">
        <f t="shared" ref="N55:N64" si="5">D55*20</f>
        <v>0.29822120000000002</v>
      </c>
      <c r="O55" s="10">
        <f>AVERAGE(M55:M64)</f>
        <v>9.7410732096549388</v>
      </c>
      <c r="P55" s="9">
        <f>STDEVA(M55:M64)</f>
        <v>0.14979943952748895</v>
      </c>
    </row>
    <row r="56" spans="1:28" s="12" customFormat="1" ht="15" x14ac:dyDescent="0.15">
      <c r="A56" s="12" t="s">
        <v>47</v>
      </c>
      <c r="C56" s="12">
        <v>2.0251800000000001E-3</v>
      </c>
      <c r="D56" s="12">
        <v>1.420919E-2</v>
      </c>
      <c r="E56" s="12">
        <v>999556600</v>
      </c>
      <c r="F56" s="12">
        <v>2.775992E-2</v>
      </c>
      <c r="G56" s="12">
        <v>3.0023559999999999E-6</v>
      </c>
      <c r="H56" s="12">
        <v>0.26424819999999999</v>
      </c>
      <c r="J56" s="15"/>
      <c r="K56" s="15"/>
      <c r="L56" s="13"/>
      <c r="M56" s="1">
        <f t="shared" si="0"/>
        <v>9.9640933572711088</v>
      </c>
      <c r="N56" s="9">
        <f t="shared" si="5"/>
        <v>0.28418379999999999</v>
      </c>
      <c r="O56" s="10"/>
      <c r="P56" s="10"/>
    </row>
    <row r="57" spans="1:28" s="12" customFormat="1" ht="15" x14ac:dyDescent="0.15">
      <c r="A57" s="12" t="s">
        <v>48</v>
      </c>
      <c r="C57" s="12">
        <v>2.0246880000000002E-3</v>
      </c>
      <c r="D57" s="12">
        <v>1.476335E-2</v>
      </c>
      <c r="E57" s="12">
        <v>1000898000</v>
      </c>
      <c r="F57" s="12">
        <v>2.037278E-2</v>
      </c>
      <c r="G57" s="12">
        <v>2.7711780000000001E-6</v>
      </c>
      <c r="H57" s="12">
        <v>0.27205679999999999</v>
      </c>
      <c r="J57" s="15"/>
      <c r="K57" s="15"/>
      <c r="L57" s="13"/>
      <c r="M57" s="1">
        <f t="shared" si="0"/>
        <v>9.7187312986237728</v>
      </c>
      <c r="N57" s="9">
        <f t="shared" si="5"/>
        <v>0.295267</v>
      </c>
      <c r="O57" s="10"/>
      <c r="P57" s="10"/>
    </row>
    <row r="58" spans="1:28" s="12" customFormat="1" ht="15" x14ac:dyDescent="0.15">
      <c r="A58" s="12" t="s">
        <v>49</v>
      </c>
      <c r="C58" s="12">
        <v>2.0244870000000002E-3</v>
      </c>
      <c r="D58" s="12">
        <v>1.4944249999999999E-2</v>
      </c>
      <c r="E58" s="12">
        <v>977067600</v>
      </c>
      <c r="F58" s="12">
        <v>6.5837740000000006E-2</v>
      </c>
      <c r="G58" s="12">
        <v>2.9889899999999998E-6</v>
      </c>
      <c r="H58" s="12">
        <v>0.20888470000000001</v>
      </c>
      <c r="J58" s="15"/>
      <c r="K58" s="15"/>
      <c r="L58" s="13"/>
      <c r="M58" s="1">
        <f t="shared" si="0"/>
        <v>9.6184919210053899</v>
      </c>
      <c r="N58" s="9">
        <f t="shared" si="5"/>
        <v>0.29888499999999996</v>
      </c>
      <c r="O58" s="10"/>
      <c r="P58" s="10"/>
    </row>
    <row r="59" spans="1:28" s="12" customFormat="1" ht="15" x14ac:dyDescent="0.15">
      <c r="A59" s="12" t="s">
        <v>50</v>
      </c>
      <c r="C59" s="12">
        <v>2.0244289999999999E-3</v>
      </c>
      <c r="D59" s="12">
        <v>1.2466E-2</v>
      </c>
      <c r="E59" s="12">
        <v>985169600</v>
      </c>
      <c r="F59" s="12">
        <v>0.1189347</v>
      </c>
      <c r="G59" s="12">
        <v>2.9724640000000002E-6</v>
      </c>
      <c r="H59" s="12">
        <v>0.21851970000000001</v>
      </c>
      <c r="J59" s="15"/>
      <c r="K59" s="15"/>
      <c r="L59" s="13"/>
      <c r="M59" s="1">
        <f t="shared" si="0"/>
        <v>9.5895671254737636</v>
      </c>
      <c r="N59" s="9">
        <f t="shared" si="5"/>
        <v>0.24931999999999999</v>
      </c>
      <c r="O59" s="10"/>
      <c r="P59" s="10"/>
    </row>
    <row r="60" spans="1:28" s="12" customFormat="1" ht="15" x14ac:dyDescent="0.15">
      <c r="A60" s="12" t="s">
        <v>51</v>
      </c>
      <c r="C60" s="12">
        <v>2.024503E-3</v>
      </c>
      <c r="D60" s="12">
        <v>1.4618630000000001E-2</v>
      </c>
      <c r="E60" s="12">
        <v>974144400</v>
      </c>
      <c r="F60" s="12">
        <v>2.7892610000000002E-2</v>
      </c>
      <c r="G60" s="12">
        <v>3.8200300000000003E-6</v>
      </c>
      <c r="H60" s="12">
        <v>0.21826400000000001</v>
      </c>
      <c r="J60" s="15"/>
      <c r="K60" s="15"/>
      <c r="L60" s="13"/>
      <c r="M60" s="1">
        <f t="shared" si="0"/>
        <v>9.6264711749451948</v>
      </c>
      <c r="N60" s="9">
        <f t="shared" si="5"/>
        <v>0.29237259999999998</v>
      </c>
      <c r="O60" s="10"/>
      <c r="P60" s="10"/>
    </row>
    <row r="61" spans="1:28" s="12" customFormat="1" ht="15" x14ac:dyDescent="0.15">
      <c r="A61" s="12" t="s">
        <v>52</v>
      </c>
      <c r="C61" s="12">
        <v>2.0247070000000002E-3</v>
      </c>
      <c r="D61" s="12">
        <v>1.4198779999999999E-2</v>
      </c>
      <c r="E61" s="12">
        <v>964771900</v>
      </c>
      <c r="F61" s="12">
        <v>2.1686500000000001E-2</v>
      </c>
      <c r="G61" s="12">
        <v>3.2724210000000002E-6</v>
      </c>
      <c r="H61" s="12">
        <v>0.26140289999999999</v>
      </c>
      <c r="J61" s="15"/>
      <c r="K61" s="15"/>
      <c r="L61" s="13"/>
      <c r="M61" s="1">
        <f t="shared" si="0"/>
        <v>9.7282066626771524</v>
      </c>
      <c r="N61" s="9">
        <f t="shared" si="5"/>
        <v>0.28397559999999999</v>
      </c>
      <c r="O61" s="10"/>
      <c r="P61" s="10"/>
    </row>
    <row r="62" spans="1:28" s="12" customFormat="1" ht="15" x14ac:dyDescent="0.15">
      <c r="A62" s="12" t="s">
        <v>53</v>
      </c>
      <c r="C62" s="12">
        <v>2.0245530000000001E-3</v>
      </c>
      <c r="D62" s="12">
        <v>1.2454099999999999E-2</v>
      </c>
      <c r="E62" s="12">
        <v>952798200</v>
      </c>
      <c r="F62" s="12">
        <v>3.6720929999999999E-2</v>
      </c>
      <c r="G62" s="12">
        <v>3.252147E-6</v>
      </c>
      <c r="H62" s="12">
        <v>0.26525870000000001</v>
      </c>
      <c r="J62" s="15"/>
      <c r="K62" s="15"/>
      <c r="L62" s="13"/>
      <c r="M62" s="1">
        <f t="shared" si="0"/>
        <v>9.6514063435069186</v>
      </c>
      <c r="N62" s="9">
        <f t="shared" si="5"/>
        <v>0.24908199999999997</v>
      </c>
      <c r="O62" s="10"/>
      <c r="P62" s="10"/>
    </row>
    <row r="63" spans="1:28" s="12" customFormat="1" ht="15" x14ac:dyDescent="0.15">
      <c r="A63" s="12" t="s">
        <v>54</v>
      </c>
      <c r="C63" s="12">
        <v>2.0245329999999998E-3</v>
      </c>
      <c r="D63" s="12">
        <v>1.3266979999999999E-2</v>
      </c>
      <c r="E63" s="12">
        <v>940971800</v>
      </c>
      <c r="F63" s="12">
        <v>6.0598569999999997E-2</v>
      </c>
      <c r="G63" s="12">
        <v>3.1769980000000002E-6</v>
      </c>
      <c r="H63" s="12">
        <v>0.2508995</v>
      </c>
      <c r="J63" s="15"/>
      <c r="K63" s="15"/>
      <c r="L63" s="13"/>
      <c r="M63" s="1">
        <f t="shared" si="0"/>
        <v>9.6414322760820514</v>
      </c>
      <c r="N63" s="9">
        <f t="shared" si="5"/>
        <v>0.26533960000000001</v>
      </c>
      <c r="O63" s="10"/>
      <c r="P63" s="10"/>
    </row>
    <row r="64" spans="1:28" s="12" customFormat="1" ht="15" x14ac:dyDescent="0.15">
      <c r="A64" s="12" t="s">
        <v>55</v>
      </c>
      <c r="C64" s="12">
        <v>2.025237E-3</v>
      </c>
      <c r="D64" s="12">
        <v>1.356575E-2</v>
      </c>
      <c r="E64" s="12">
        <v>943071700</v>
      </c>
      <c r="F64" s="12">
        <v>9.3620789999999995E-2</v>
      </c>
      <c r="G64" s="12">
        <v>3.12366E-6</v>
      </c>
      <c r="H64" s="12">
        <v>0.2080967</v>
      </c>
      <c r="J64" s="15"/>
      <c r="K64" s="15"/>
      <c r="L64" s="13"/>
      <c r="M64" s="1">
        <f t="shared" si="0"/>
        <v>9.9925194494314695</v>
      </c>
      <c r="N64" s="9">
        <f t="shared" si="5"/>
        <v>0.27131499999999997</v>
      </c>
      <c r="O64" s="10"/>
      <c r="P64" s="10"/>
    </row>
    <row r="65" spans="1:28" s="12" customFormat="1" ht="15.75" thickBot="1" x14ac:dyDescent="0.2">
      <c r="J65" s="15"/>
      <c r="K65" s="15"/>
      <c r="L65" s="13"/>
      <c r="M65" s="1"/>
      <c r="N65" s="10"/>
      <c r="O65" s="10"/>
      <c r="P65" s="10"/>
    </row>
    <row r="66" spans="1:28" s="17" customFormat="1" ht="13.5" customHeight="1" x14ac:dyDescent="0.15">
      <c r="A66" s="22"/>
      <c r="B66" s="22"/>
      <c r="C66" s="22" t="s">
        <v>0</v>
      </c>
      <c r="D66" s="22"/>
      <c r="E66" s="22" t="s">
        <v>1</v>
      </c>
      <c r="F66" s="22"/>
      <c r="G66" s="22" t="s">
        <v>2</v>
      </c>
      <c r="H66" s="22"/>
      <c r="I66" s="22"/>
      <c r="J66" s="26" t="s">
        <v>2</v>
      </c>
      <c r="K66" s="26"/>
      <c r="L66" s="23"/>
      <c r="M66" s="24" t="s">
        <v>86</v>
      </c>
      <c r="N66" s="24"/>
      <c r="O66" s="25" t="s">
        <v>86</v>
      </c>
      <c r="P66" s="25"/>
      <c r="U66" s="18"/>
      <c r="V66" s="18"/>
      <c r="AB66" s="18"/>
    </row>
    <row r="67" spans="1:28" s="19" customFormat="1" thickBot="1" x14ac:dyDescent="0.2">
      <c r="A67" s="4" t="s">
        <v>95</v>
      </c>
      <c r="B67" s="4"/>
      <c r="C67" s="4" t="s">
        <v>3</v>
      </c>
      <c r="D67" s="4"/>
      <c r="E67" s="4" t="s">
        <v>4</v>
      </c>
      <c r="F67" s="4"/>
      <c r="G67" s="4" t="s">
        <v>5</v>
      </c>
      <c r="H67" s="4"/>
      <c r="I67" s="4"/>
      <c r="J67" s="14" t="s">
        <v>88</v>
      </c>
      <c r="K67" s="14" t="s">
        <v>89</v>
      </c>
      <c r="L67" s="5"/>
      <c r="M67" s="6"/>
      <c r="N67" s="6" t="s">
        <v>87</v>
      </c>
      <c r="O67" s="6" t="s">
        <v>88</v>
      </c>
      <c r="P67" s="6" t="s">
        <v>89</v>
      </c>
      <c r="U67" s="21"/>
      <c r="V67" s="21"/>
      <c r="X67" s="20"/>
      <c r="AB67" s="21"/>
    </row>
    <row r="68" spans="1:28" s="12" customFormat="1" ht="15" x14ac:dyDescent="0.15">
      <c r="A68" s="12" t="s">
        <v>56</v>
      </c>
      <c r="C68" s="12">
        <v>2.0254549999999998E-3</v>
      </c>
      <c r="D68" s="12">
        <v>1.442482E-2</v>
      </c>
      <c r="E68" s="12">
        <v>932501800</v>
      </c>
      <c r="F68" s="12">
        <v>5.8860959999999997E-2</v>
      </c>
      <c r="G68" s="12">
        <v>3.4246030000000001E-6</v>
      </c>
      <c r="H68" s="12">
        <v>0.2044637</v>
      </c>
      <c r="J68" s="11">
        <f>AVERAGE(G68:G77)</f>
        <v>3.2686748999999993E-6</v>
      </c>
      <c r="K68" s="11">
        <f>STDEVA(G68:G77)</f>
        <v>2.8616267561202543E-7</v>
      </c>
      <c r="L68" s="13"/>
      <c r="M68" s="1">
        <f t="shared" ref="M68:M90" si="6">1000*(C68/0.0020052-1)</f>
        <v>10.101236784360479</v>
      </c>
      <c r="N68" s="9">
        <f t="shared" ref="N68:N77" si="7">D68*20</f>
        <v>0.28849639999999999</v>
      </c>
      <c r="O68" s="10">
        <f>AVERAGE(M68:M77)</f>
        <v>9.9017554358667557</v>
      </c>
      <c r="P68" s="9">
        <f>STDEVA(M68:M77)</f>
        <v>0.13835301489414112</v>
      </c>
    </row>
    <row r="69" spans="1:28" s="12" customFormat="1" ht="15" x14ac:dyDescent="0.15">
      <c r="A69" s="12" t="s">
        <v>57</v>
      </c>
      <c r="C69" s="12">
        <v>2.0252389999999999E-3</v>
      </c>
      <c r="D69" s="12">
        <v>1.4686899999999999E-2</v>
      </c>
      <c r="E69" s="12">
        <v>928965900</v>
      </c>
      <c r="F69" s="12">
        <v>1.843088E-2</v>
      </c>
      <c r="G69" s="12">
        <v>3.4544829999999999E-6</v>
      </c>
      <c r="H69" s="12">
        <v>0.204512</v>
      </c>
      <c r="J69" s="15"/>
      <c r="K69" s="15"/>
      <c r="L69" s="13"/>
      <c r="M69" s="1">
        <f t="shared" si="6"/>
        <v>9.9935168561740007</v>
      </c>
      <c r="N69" s="9">
        <f t="shared" si="7"/>
        <v>0.293738</v>
      </c>
      <c r="O69" s="10"/>
      <c r="P69" s="10"/>
    </row>
    <row r="70" spans="1:28" s="12" customFormat="1" ht="15" x14ac:dyDescent="0.15">
      <c r="A70" s="12" t="s">
        <v>58</v>
      </c>
      <c r="C70" s="12">
        <v>2.0247569999999999E-3</v>
      </c>
      <c r="D70" s="12">
        <v>1.481037E-2</v>
      </c>
      <c r="E70" s="12">
        <v>894350500</v>
      </c>
      <c r="F70" s="12">
        <v>7.5688649999999996E-2</v>
      </c>
      <c r="G70" s="12">
        <v>3.6000089999999999E-6</v>
      </c>
      <c r="H70" s="12">
        <v>0.2348345</v>
      </c>
      <c r="J70" s="15"/>
      <c r="K70" s="15"/>
      <c r="L70" s="13"/>
      <c r="M70" s="1">
        <f t="shared" si="6"/>
        <v>9.7531418312386542</v>
      </c>
      <c r="N70" s="9">
        <f t="shared" si="7"/>
        <v>0.29620740000000001</v>
      </c>
      <c r="O70" s="10"/>
      <c r="P70" s="10"/>
    </row>
    <row r="71" spans="1:28" s="12" customFormat="1" ht="15" x14ac:dyDescent="0.15">
      <c r="A71" s="12" t="s">
        <v>59</v>
      </c>
      <c r="C71" s="12">
        <v>2.0250960000000001E-3</v>
      </c>
      <c r="D71" s="12">
        <v>1.399715E-2</v>
      </c>
      <c r="E71" s="12">
        <v>921845500</v>
      </c>
      <c r="F71" s="12">
        <v>9.882117E-2</v>
      </c>
      <c r="G71" s="12">
        <v>3.122639E-6</v>
      </c>
      <c r="H71" s="12">
        <v>0.2104115</v>
      </c>
      <c r="J71" s="15"/>
      <c r="K71" s="15"/>
      <c r="L71" s="13"/>
      <c r="M71" s="1">
        <f t="shared" si="6"/>
        <v>9.922202274087466</v>
      </c>
      <c r="N71" s="9">
        <f t="shared" si="7"/>
        <v>0.279943</v>
      </c>
      <c r="O71" s="10"/>
      <c r="P71" s="10"/>
    </row>
    <row r="72" spans="1:28" s="12" customFormat="1" ht="15" x14ac:dyDescent="0.15">
      <c r="A72" s="12" t="s">
        <v>60</v>
      </c>
      <c r="C72" s="12">
        <v>2.024732E-3</v>
      </c>
      <c r="D72" s="12">
        <v>1.4681069999999999E-2</v>
      </c>
      <c r="E72" s="12">
        <v>915678400</v>
      </c>
      <c r="F72" s="12">
        <v>4.9654320000000002E-2</v>
      </c>
      <c r="G72" s="12">
        <v>2.820679E-6</v>
      </c>
      <c r="H72" s="12">
        <v>0.22655800000000001</v>
      </c>
      <c r="J72" s="15"/>
      <c r="K72" s="15"/>
      <c r="L72" s="13"/>
      <c r="M72" s="1">
        <f t="shared" si="6"/>
        <v>9.7406742469579033</v>
      </c>
      <c r="N72" s="9">
        <f t="shared" si="7"/>
        <v>0.29362139999999998</v>
      </c>
      <c r="O72" s="10"/>
      <c r="P72" s="10"/>
    </row>
    <row r="73" spans="1:28" s="12" customFormat="1" ht="15" x14ac:dyDescent="0.15">
      <c r="A73" s="12" t="s">
        <v>61</v>
      </c>
      <c r="C73" s="12">
        <v>2.0255070000000002E-3</v>
      </c>
      <c r="D73" s="12">
        <v>1.222521E-2</v>
      </c>
      <c r="E73" s="12">
        <v>907136700</v>
      </c>
      <c r="F73" s="12">
        <v>1.494993E-2</v>
      </c>
      <c r="G73" s="12">
        <v>3.2071370000000001E-6</v>
      </c>
      <c r="H73" s="12">
        <v>0.2823775</v>
      </c>
      <c r="J73" s="15"/>
      <c r="K73" s="15"/>
      <c r="L73" s="13"/>
      <c r="M73" s="1">
        <f t="shared" si="6"/>
        <v>10.127169359664956</v>
      </c>
      <c r="N73" s="9">
        <f t="shared" si="7"/>
        <v>0.2445042</v>
      </c>
      <c r="O73" s="10"/>
      <c r="P73" s="10"/>
    </row>
    <row r="74" spans="1:28" s="12" customFormat="1" ht="15" x14ac:dyDescent="0.15">
      <c r="A74" s="12" t="s">
        <v>62</v>
      </c>
      <c r="C74" s="12">
        <v>2.0250390000000002E-3</v>
      </c>
      <c r="D74" s="12">
        <v>1.3547989999999999E-2</v>
      </c>
      <c r="E74" s="12">
        <v>912716400</v>
      </c>
      <c r="F74" s="12">
        <v>1.161502E-2</v>
      </c>
      <c r="G74" s="12">
        <v>3.7235719999999999E-6</v>
      </c>
      <c r="H74" s="12">
        <v>0.28708020000000001</v>
      </c>
      <c r="J74" s="15"/>
      <c r="K74" s="15"/>
      <c r="L74" s="13"/>
      <c r="M74" s="1">
        <f t="shared" si="6"/>
        <v>9.8937761819271053</v>
      </c>
      <c r="N74" s="9">
        <f t="shared" si="7"/>
        <v>0.27095979999999997</v>
      </c>
      <c r="O74" s="10"/>
      <c r="P74" s="10"/>
    </row>
    <row r="75" spans="1:28" s="12" customFormat="1" ht="15" x14ac:dyDescent="0.15">
      <c r="A75" s="12" t="s">
        <v>63</v>
      </c>
      <c r="C75" s="12">
        <v>2.0247920000000001E-3</v>
      </c>
      <c r="D75" s="12">
        <v>9.9978199999999993E-3</v>
      </c>
      <c r="E75" s="12">
        <v>876903000</v>
      </c>
      <c r="F75" s="12">
        <v>7.3484380000000002E-2</v>
      </c>
      <c r="G75" s="12">
        <v>3.267091E-6</v>
      </c>
      <c r="H75" s="12">
        <v>0.18082090000000001</v>
      </c>
      <c r="J75" s="15"/>
      <c r="K75" s="15"/>
      <c r="L75" s="13"/>
      <c r="M75" s="1">
        <f t="shared" si="6"/>
        <v>9.7705964492320607</v>
      </c>
      <c r="N75" s="9">
        <f t="shared" si="7"/>
        <v>0.19995639999999998</v>
      </c>
      <c r="O75" s="10"/>
      <c r="P75" s="10"/>
    </row>
    <row r="76" spans="1:28" s="12" customFormat="1" ht="15" x14ac:dyDescent="0.15">
      <c r="A76" s="12" t="s">
        <v>64</v>
      </c>
      <c r="C76" s="12">
        <v>2.0248810000000001E-3</v>
      </c>
      <c r="D76" s="12">
        <v>1.488983E-2</v>
      </c>
      <c r="E76" s="12">
        <v>880267000</v>
      </c>
      <c r="F76" s="12">
        <v>0.1142715</v>
      </c>
      <c r="G76" s="12">
        <v>3.144625E-6</v>
      </c>
      <c r="H76" s="12">
        <v>0.21204239999999999</v>
      </c>
      <c r="J76" s="15"/>
      <c r="K76" s="15"/>
      <c r="L76" s="13"/>
      <c r="M76" s="1">
        <f t="shared" si="6"/>
        <v>9.8149810492720313</v>
      </c>
      <c r="N76" s="9">
        <f t="shared" si="7"/>
        <v>0.29779659999999997</v>
      </c>
      <c r="O76" s="10"/>
      <c r="P76" s="10"/>
    </row>
    <row r="77" spans="1:28" s="12" customFormat="1" ht="15" x14ac:dyDescent="0.15">
      <c r="A77" s="12" t="s">
        <v>65</v>
      </c>
      <c r="C77" s="12">
        <v>2.0250519999999998E-3</v>
      </c>
      <c r="D77" s="12">
        <v>1.366443E-2</v>
      </c>
      <c r="E77" s="12">
        <v>905623100</v>
      </c>
      <c r="F77" s="12">
        <v>4.7369990000000001E-2</v>
      </c>
      <c r="G77" s="12">
        <v>2.921911E-6</v>
      </c>
      <c r="H77" s="12">
        <v>0.29531819999999998</v>
      </c>
      <c r="J77" s="15"/>
      <c r="K77" s="15"/>
      <c r="L77" s="13"/>
      <c r="M77" s="1">
        <f t="shared" si="6"/>
        <v>9.9002593257528915</v>
      </c>
      <c r="N77" s="9">
        <f t="shared" si="7"/>
        <v>0.27328859999999999</v>
      </c>
      <c r="O77" s="10"/>
      <c r="P77" s="10"/>
    </row>
    <row r="78" spans="1:28" s="12" customFormat="1" ht="15.75" thickBot="1" x14ac:dyDescent="0.2">
      <c r="J78" s="15"/>
      <c r="K78" s="15"/>
      <c r="L78" s="13"/>
      <c r="M78" s="1"/>
      <c r="N78" s="10"/>
      <c r="O78" s="10"/>
      <c r="P78" s="10"/>
    </row>
    <row r="79" spans="1:28" s="17" customFormat="1" ht="13.5" customHeight="1" x14ac:dyDescent="0.15">
      <c r="A79" s="22"/>
      <c r="B79" s="22"/>
      <c r="C79" s="22" t="s">
        <v>0</v>
      </c>
      <c r="D79" s="22"/>
      <c r="E79" s="22" t="s">
        <v>1</v>
      </c>
      <c r="F79" s="22"/>
      <c r="G79" s="22" t="s">
        <v>2</v>
      </c>
      <c r="H79" s="22"/>
      <c r="I79" s="22"/>
      <c r="J79" s="26" t="s">
        <v>2</v>
      </c>
      <c r="K79" s="26"/>
      <c r="L79" s="23"/>
      <c r="M79" s="24" t="s">
        <v>86</v>
      </c>
      <c r="N79" s="24"/>
      <c r="O79" s="25" t="s">
        <v>86</v>
      </c>
      <c r="P79" s="25"/>
      <c r="U79" s="18"/>
      <c r="V79" s="18"/>
      <c r="AB79" s="18"/>
    </row>
    <row r="80" spans="1:28" s="19" customFormat="1" thickBot="1" x14ac:dyDescent="0.2">
      <c r="A80" s="4" t="s">
        <v>95</v>
      </c>
      <c r="B80" s="4"/>
      <c r="C80" s="4" t="s">
        <v>3</v>
      </c>
      <c r="D80" s="4"/>
      <c r="E80" s="4" t="s">
        <v>4</v>
      </c>
      <c r="F80" s="4"/>
      <c r="G80" s="4" t="s">
        <v>5</v>
      </c>
      <c r="H80" s="4"/>
      <c r="I80" s="4"/>
      <c r="J80" s="14" t="s">
        <v>88</v>
      </c>
      <c r="K80" s="14" t="s">
        <v>89</v>
      </c>
      <c r="L80" s="5"/>
      <c r="M80" s="6"/>
      <c r="N80" s="6" t="s">
        <v>87</v>
      </c>
      <c r="O80" s="6" t="s">
        <v>88</v>
      </c>
      <c r="P80" s="6" t="s">
        <v>89</v>
      </c>
      <c r="U80" s="21"/>
      <c r="V80" s="21"/>
      <c r="X80" s="20"/>
      <c r="AB80" s="21"/>
    </row>
    <row r="81" spans="1:28" s="12" customFormat="1" ht="15" x14ac:dyDescent="0.15">
      <c r="A81" s="12" t="s">
        <v>66</v>
      </c>
      <c r="C81" s="12">
        <v>2.0276389999999999E-3</v>
      </c>
      <c r="D81" s="12">
        <v>1.459883E-2</v>
      </c>
      <c r="E81" s="12">
        <v>872273300</v>
      </c>
      <c r="F81" s="12">
        <v>0.1004564</v>
      </c>
      <c r="G81" s="12">
        <v>2.7898130000000001E-6</v>
      </c>
      <c r="H81" s="12">
        <v>0.2447918</v>
      </c>
      <c r="J81" s="11">
        <f>AVERAGE(G81:G90)</f>
        <v>2.9201166000000003E-6</v>
      </c>
      <c r="K81" s="11">
        <f>STDEVA(G81:G90)</f>
        <v>1.478948666040246E-7</v>
      </c>
      <c r="L81" s="13"/>
      <c r="M81" s="1">
        <f t="shared" si="6"/>
        <v>11.190404947137411</v>
      </c>
      <c r="N81" s="9">
        <f t="shared" ref="N81:N90" si="8">D81*20</f>
        <v>0.29197660000000003</v>
      </c>
      <c r="O81" s="10">
        <f>AVERAGE(M81:M90)</f>
        <v>11.008876920008024</v>
      </c>
      <c r="P81" s="9">
        <f>STDEVA(M81:M90)</f>
        <v>0.14823696145861417</v>
      </c>
    </row>
    <row r="82" spans="1:28" s="12" customFormat="1" ht="15" x14ac:dyDescent="0.15">
      <c r="A82" s="12" t="s">
        <v>67</v>
      </c>
      <c r="C82" s="12">
        <v>2.0272300000000001E-3</v>
      </c>
      <c r="D82" s="12">
        <v>1.359897E-2</v>
      </c>
      <c r="E82" s="12">
        <v>862632400</v>
      </c>
      <c r="F82" s="12">
        <v>9.1065060000000003E-2</v>
      </c>
      <c r="G82" s="12">
        <v>2.8508739999999998E-6</v>
      </c>
      <c r="H82" s="12">
        <v>0.2330786</v>
      </c>
      <c r="J82" s="15"/>
      <c r="K82" s="15"/>
      <c r="L82" s="13"/>
      <c r="M82" s="1">
        <f t="shared" si="6"/>
        <v>10.986435268302452</v>
      </c>
      <c r="N82" s="9">
        <f t="shared" si="8"/>
        <v>0.27197939999999998</v>
      </c>
      <c r="O82" s="10"/>
      <c r="P82" s="10"/>
    </row>
    <row r="83" spans="1:28" s="12" customFormat="1" ht="15" x14ac:dyDescent="0.15">
      <c r="A83" s="12" t="s">
        <v>68</v>
      </c>
      <c r="C83" s="12">
        <v>2.0270150000000001E-3</v>
      </c>
      <c r="D83" s="12">
        <v>1.4179529999999999E-2</v>
      </c>
      <c r="E83" s="12">
        <v>881648700</v>
      </c>
      <c r="F83" s="12">
        <v>0.37865369999999998</v>
      </c>
      <c r="G83" s="12">
        <v>2.6980950000000001E-6</v>
      </c>
      <c r="H83" s="12">
        <v>0.23228799999999999</v>
      </c>
      <c r="J83" s="15"/>
      <c r="K83" s="15"/>
      <c r="L83" s="13"/>
      <c r="M83" s="1">
        <f t="shared" si="6"/>
        <v>10.879214043487018</v>
      </c>
      <c r="N83" s="9">
        <f t="shared" si="8"/>
        <v>0.28359059999999997</v>
      </c>
      <c r="O83" s="10"/>
      <c r="P83" s="10"/>
    </row>
    <row r="84" spans="1:28" s="12" customFormat="1" ht="15" x14ac:dyDescent="0.15">
      <c r="A84" s="12" t="s">
        <v>69</v>
      </c>
      <c r="C84" s="12">
        <v>2.026875E-3</v>
      </c>
      <c r="D84" s="12">
        <v>1.3913160000000001E-2</v>
      </c>
      <c r="E84" s="12">
        <v>866425100</v>
      </c>
      <c r="F84" s="12">
        <v>5.024936E-2</v>
      </c>
      <c r="G84" s="12">
        <v>2.9768719999999999E-6</v>
      </c>
      <c r="H84" s="12">
        <v>0.2712833</v>
      </c>
      <c r="J84" s="15"/>
      <c r="K84" s="15"/>
      <c r="L84" s="13"/>
      <c r="M84" s="1">
        <f t="shared" si="6"/>
        <v>10.809395571514058</v>
      </c>
      <c r="N84" s="9">
        <f t="shared" si="8"/>
        <v>0.27826320000000004</v>
      </c>
      <c r="O84" s="10"/>
      <c r="P84" s="10"/>
    </row>
    <row r="85" spans="1:28" s="12" customFormat="1" ht="15" x14ac:dyDescent="0.15">
      <c r="A85" s="12" t="s">
        <v>70</v>
      </c>
      <c r="C85" s="12">
        <v>2.0274020000000002E-3</v>
      </c>
      <c r="D85" s="12">
        <v>1.450924E-2</v>
      </c>
      <c r="E85" s="12">
        <v>862480000</v>
      </c>
      <c r="F85" s="12">
        <v>0.1106096</v>
      </c>
      <c r="G85" s="12">
        <v>3.036737E-6</v>
      </c>
      <c r="H85" s="12">
        <v>0.2346202</v>
      </c>
      <c r="J85" s="15"/>
      <c r="K85" s="15"/>
      <c r="L85" s="13"/>
      <c r="M85" s="1">
        <f t="shared" si="6"/>
        <v>11.072212248155022</v>
      </c>
      <c r="N85" s="9">
        <f t="shared" si="8"/>
        <v>0.29018480000000002</v>
      </c>
      <c r="O85" s="10"/>
      <c r="P85" s="10"/>
    </row>
    <row r="86" spans="1:28" s="12" customFormat="1" ht="15" x14ac:dyDescent="0.15">
      <c r="A86" s="12" t="s">
        <v>71</v>
      </c>
      <c r="C86" s="12">
        <v>2.0271199999999999E-3</v>
      </c>
      <c r="D86" s="12">
        <v>1.42407E-2</v>
      </c>
      <c r="E86" s="12">
        <v>859111100</v>
      </c>
      <c r="F86" s="12">
        <v>9.1572399999999998E-2</v>
      </c>
      <c r="G86" s="12">
        <v>3.2286910000000001E-6</v>
      </c>
      <c r="H86" s="12">
        <v>0.28104869999999998</v>
      </c>
      <c r="J86" s="15"/>
      <c r="K86" s="15"/>
      <c r="L86" s="13"/>
      <c r="M86" s="1">
        <f t="shared" si="6"/>
        <v>10.931577897466571</v>
      </c>
      <c r="N86" s="9">
        <f t="shared" si="8"/>
        <v>0.28481400000000001</v>
      </c>
      <c r="O86" s="10"/>
      <c r="P86" s="10"/>
    </row>
    <row r="87" spans="1:28" s="12" customFormat="1" ht="15" x14ac:dyDescent="0.15">
      <c r="A87" s="12" t="s">
        <v>72</v>
      </c>
      <c r="C87" s="12">
        <v>2.0276920000000002E-3</v>
      </c>
      <c r="D87" s="12">
        <v>1.4077050000000001E-2</v>
      </c>
      <c r="E87" s="12">
        <v>870326700</v>
      </c>
      <c r="F87" s="12">
        <v>6.1555720000000001E-2</v>
      </c>
      <c r="G87" s="12">
        <v>2.8853679999999999E-6</v>
      </c>
      <c r="H87" s="12">
        <v>0.23116619999999999</v>
      </c>
      <c r="J87" s="15"/>
      <c r="K87" s="15"/>
      <c r="L87" s="13"/>
      <c r="M87" s="1">
        <f t="shared" si="6"/>
        <v>11.216836225812932</v>
      </c>
      <c r="N87" s="9">
        <f t="shared" si="8"/>
        <v>0.28154100000000004</v>
      </c>
      <c r="O87" s="10"/>
      <c r="P87" s="10"/>
    </row>
    <row r="88" spans="1:28" s="12" customFormat="1" ht="15" x14ac:dyDescent="0.15">
      <c r="A88" s="12" t="s">
        <v>73</v>
      </c>
      <c r="C88" s="12">
        <v>2.0276339999999999E-3</v>
      </c>
      <c r="D88" s="12">
        <v>1.490287E-2</v>
      </c>
      <c r="E88" s="12">
        <v>868521900</v>
      </c>
      <c r="F88" s="12">
        <v>3.4976939999999998E-2</v>
      </c>
      <c r="G88" s="12">
        <v>2.9357230000000001E-6</v>
      </c>
      <c r="H88" s="12">
        <v>0.25253710000000001</v>
      </c>
      <c r="J88" s="15"/>
      <c r="K88" s="15"/>
      <c r="L88" s="13"/>
      <c r="M88" s="1">
        <f t="shared" si="6"/>
        <v>11.187911430281305</v>
      </c>
      <c r="N88" s="9">
        <f t="shared" si="8"/>
        <v>0.29805740000000003</v>
      </c>
      <c r="O88" s="10"/>
      <c r="P88" s="10"/>
    </row>
    <row r="89" spans="1:28" s="12" customFormat="1" ht="15" x14ac:dyDescent="0.15">
      <c r="A89" s="12" t="s">
        <v>74</v>
      </c>
      <c r="C89" s="12">
        <v>2.027011E-3</v>
      </c>
      <c r="D89" s="12">
        <v>1.4070829999999999E-2</v>
      </c>
      <c r="E89" s="12">
        <v>876293900</v>
      </c>
      <c r="F89" s="12">
        <v>5.3155429999999997E-2</v>
      </c>
      <c r="G89" s="12">
        <v>2.9751530000000001E-6</v>
      </c>
      <c r="H89" s="12">
        <v>0.25243700000000002</v>
      </c>
      <c r="J89" s="15"/>
      <c r="K89" s="15"/>
      <c r="L89" s="13"/>
      <c r="M89" s="1">
        <f t="shared" si="6"/>
        <v>10.877219230001955</v>
      </c>
      <c r="N89" s="9">
        <f t="shared" si="8"/>
        <v>0.28141660000000002</v>
      </c>
      <c r="O89" s="10"/>
      <c r="P89" s="10"/>
    </row>
    <row r="90" spans="1:28" s="12" customFormat="1" ht="15" x14ac:dyDescent="0.15">
      <c r="A90" s="12" t="s">
        <v>75</v>
      </c>
      <c r="C90" s="12">
        <v>2.0271320000000001E-3</v>
      </c>
      <c r="D90" s="12">
        <v>1.396847E-2</v>
      </c>
      <c r="E90" s="12">
        <v>884798700</v>
      </c>
      <c r="F90" s="12">
        <v>9.733501E-2</v>
      </c>
      <c r="G90" s="12">
        <v>2.8238399999999998E-6</v>
      </c>
      <c r="H90" s="12">
        <v>0.23802699999999999</v>
      </c>
      <c r="J90" s="15"/>
      <c r="K90" s="15"/>
      <c r="L90" s="13"/>
      <c r="M90" s="1">
        <f t="shared" si="6"/>
        <v>10.937562337921536</v>
      </c>
      <c r="N90" s="9">
        <f t="shared" si="8"/>
        <v>0.27936939999999999</v>
      </c>
      <c r="O90" s="10"/>
      <c r="P90" s="10"/>
    </row>
    <row r="91" spans="1:28" s="12" customFormat="1" ht="15.75" thickBot="1" x14ac:dyDescent="0.2">
      <c r="J91" s="15"/>
      <c r="K91" s="15"/>
      <c r="L91" s="13"/>
      <c r="M91" s="1"/>
      <c r="N91" s="10"/>
      <c r="O91" s="10"/>
      <c r="P91" s="10"/>
    </row>
    <row r="92" spans="1:28" s="17" customFormat="1" ht="13.5" customHeight="1" x14ac:dyDescent="0.15">
      <c r="A92" s="22"/>
      <c r="B92" s="22"/>
      <c r="C92" s="22" t="s">
        <v>0</v>
      </c>
      <c r="D92" s="22"/>
      <c r="E92" s="22" t="s">
        <v>1</v>
      </c>
      <c r="F92" s="22"/>
      <c r="G92" s="22" t="s">
        <v>2</v>
      </c>
      <c r="H92" s="22"/>
      <c r="I92" s="22"/>
      <c r="J92" s="26" t="s">
        <v>2</v>
      </c>
      <c r="K92" s="26"/>
      <c r="L92" s="23"/>
      <c r="M92" s="24" t="s">
        <v>86</v>
      </c>
      <c r="N92" s="24"/>
      <c r="O92" s="25" t="s">
        <v>86</v>
      </c>
      <c r="P92" s="25"/>
      <c r="U92" s="18"/>
      <c r="V92" s="18"/>
      <c r="AB92" s="18"/>
    </row>
    <row r="93" spans="1:28" s="19" customFormat="1" thickBot="1" x14ac:dyDescent="0.2">
      <c r="A93" s="4" t="s">
        <v>95</v>
      </c>
      <c r="B93" s="4"/>
      <c r="C93" s="4" t="s">
        <v>3</v>
      </c>
      <c r="D93" s="4"/>
      <c r="E93" s="4" t="s">
        <v>4</v>
      </c>
      <c r="F93" s="4"/>
      <c r="G93" s="4" t="s">
        <v>5</v>
      </c>
      <c r="H93" s="4"/>
      <c r="I93" s="4"/>
      <c r="J93" s="14" t="s">
        <v>88</v>
      </c>
      <c r="K93" s="14" t="s">
        <v>89</v>
      </c>
      <c r="L93" s="5"/>
      <c r="M93" s="6"/>
      <c r="N93" s="6" t="s">
        <v>87</v>
      </c>
      <c r="O93" s="6" t="s">
        <v>88</v>
      </c>
      <c r="P93" s="6" t="s">
        <v>89</v>
      </c>
      <c r="U93" s="21"/>
      <c r="V93" s="21"/>
      <c r="X93" s="20"/>
      <c r="AB93" s="21"/>
    </row>
    <row r="94" spans="1:28" s="12" customFormat="1" ht="15" x14ac:dyDescent="0.15">
      <c r="A94" s="12" t="s">
        <v>76</v>
      </c>
      <c r="C94" s="12">
        <v>2.0255970000000001E-3</v>
      </c>
      <c r="D94" s="12">
        <v>1.5000950000000001E-2</v>
      </c>
      <c r="E94" s="12">
        <v>879116000</v>
      </c>
      <c r="F94" s="12">
        <v>8.5776889999999995E-2</v>
      </c>
      <c r="G94" s="12">
        <v>2.530717E-6</v>
      </c>
      <c r="H94" s="12">
        <v>0.21454860000000001</v>
      </c>
      <c r="J94" s="11">
        <f>AVERAGE(G94:G103)</f>
        <v>2.7141002999999998E-6</v>
      </c>
      <c r="K94" s="11">
        <f>STDEVA(G94:G103)</f>
        <v>2.5578607526692215E-7</v>
      </c>
      <c r="L94" s="13"/>
      <c r="M94" s="1">
        <f t="shared" ref="M94:M103" si="9">1000*(C94/0.0020052-1)</f>
        <v>10.17205266307597</v>
      </c>
      <c r="N94" s="9">
        <f t="shared" ref="N94:N103" si="10">D94*20</f>
        <v>0.30001900000000004</v>
      </c>
      <c r="O94" s="10">
        <f>AVERAGE(M94:M103)</f>
        <v>10.147416716537073</v>
      </c>
      <c r="P94" s="9">
        <f>STDEVA(M94:M103)</f>
        <v>0.12852067412217977</v>
      </c>
    </row>
    <row r="95" spans="1:28" s="12" customFormat="1" ht="15" x14ac:dyDescent="0.15">
      <c r="A95" s="12" t="s">
        <v>77</v>
      </c>
      <c r="C95" s="12">
        <v>2.0251639999999999E-3</v>
      </c>
      <c r="D95" s="12">
        <v>1.3992620000000001E-2</v>
      </c>
      <c r="E95" s="12">
        <v>878667200</v>
      </c>
      <c r="F95" s="12">
        <v>4.5579979999999999E-2</v>
      </c>
      <c r="G95" s="12">
        <v>2.6560390000000001E-6</v>
      </c>
      <c r="H95" s="12">
        <v>2.2334520000000002</v>
      </c>
      <c r="J95" s="15"/>
      <c r="K95" s="15"/>
      <c r="L95" s="13"/>
      <c r="M95" s="1">
        <f t="shared" si="9"/>
        <v>9.9561141033313039</v>
      </c>
      <c r="N95" s="9">
        <f t="shared" si="10"/>
        <v>0.2798524</v>
      </c>
      <c r="O95" s="10"/>
      <c r="P95" s="10"/>
    </row>
    <row r="96" spans="1:28" s="12" customFormat="1" ht="15" x14ac:dyDescent="0.15">
      <c r="A96" s="12" t="s">
        <v>78</v>
      </c>
      <c r="C96" s="12">
        <v>2.0254890000000001E-3</v>
      </c>
      <c r="D96" s="12">
        <v>1.2912470000000001E-2</v>
      </c>
      <c r="E96" s="12">
        <v>888232600</v>
      </c>
      <c r="F96" s="12">
        <v>1.718772E-2</v>
      </c>
      <c r="G96" s="12">
        <v>2.3227300000000002E-6</v>
      </c>
      <c r="H96" s="12">
        <v>0.23021459999999999</v>
      </c>
      <c r="J96" s="15"/>
      <c r="K96" s="15"/>
      <c r="L96" s="13"/>
      <c r="M96" s="1">
        <f t="shared" si="9"/>
        <v>10.11819269898262</v>
      </c>
      <c r="N96" s="9">
        <f t="shared" si="10"/>
        <v>0.25824940000000002</v>
      </c>
      <c r="O96" s="10"/>
      <c r="P96" s="10"/>
    </row>
    <row r="97" spans="1:16" s="12" customFormat="1" ht="15" x14ac:dyDescent="0.15">
      <c r="A97" s="12" t="s">
        <v>79</v>
      </c>
      <c r="C97" s="12">
        <v>2.0254460000000002E-3</v>
      </c>
      <c r="D97" s="12">
        <v>1.4621790000000001E-2</v>
      </c>
      <c r="E97" s="12">
        <v>868046300</v>
      </c>
      <c r="F97" s="12">
        <v>9.9921019999999999E-2</v>
      </c>
      <c r="G97" s="12">
        <v>2.8209680000000001E-6</v>
      </c>
      <c r="H97" s="12">
        <v>0.2300982</v>
      </c>
      <c r="J97" s="15"/>
      <c r="K97" s="15"/>
      <c r="L97" s="13"/>
      <c r="M97" s="1">
        <f t="shared" si="9"/>
        <v>10.096748454019755</v>
      </c>
      <c r="N97" s="9">
        <f t="shared" si="10"/>
        <v>0.29243580000000002</v>
      </c>
      <c r="O97" s="10"/>
      <c r="P97" s="10"/>
    </row>
    <row r="98" spans="1:16" s="12" customFormat="1" ht="15" x14ac:dyDescent="0.15">
      <c r="A98" s="12" t="s">
        <v>80</v>
      </c>
      <c r="C98" s="12">
        <v>2.0257360000000002E-3</v>
      </c>
      <c r="D98" s="12">
        <v>1.403598E-2</v>
      </c>
      <c r="E98" s="12">
        <v>862810200</v>
      </c>
      <c r="F98" s="12">
        <v>8.8738360000000002E-2</v>
      </c>
      <c r="G98" s="12">
        <v>3.048188E-6</v>
      </c>
      <c r="H98" s="12">
        <v>0.20952080000000001</v>
      </c>
      <c r="J98" s="15"/>
      <c r="K98" s="15"/>
      <c r="L98" s="13"/>
      <c r="M98" s="1">
        <f t="shared" si="9"/>
        <v>10.241372431677664</v>
      </c>
      <c r="N98" s="9">
        <f t="shared" si="10"/>
        <v>0.28071960000000001</v>
      </c>
      <c r="O98" s="10" t="s">
        <v>91</v>
      </c>
      <c r="P98" s="10"/>
    </row>
    <row r="99" spans="1:16" s="12" customFormat="1" ht="15" x14ac:dyDescent="0.15">
      <c r="A99" s="12" t="s">
        <v>81</v>
      </c>
      <c r="C99" s="12">
        <v>2.0260730000000002E-3</v>
      </c>
      <c r="D99" s="12">
        <v>1.36256E-2</v>
      </c>
      <c r="E99" s="12">
        <v>861885500</v>
      </c>
      <c r="F99" s="12">
        <v>5.5445460000000002E-2</v>
      </c>
      <c r="G99" s="12">
        <v>2.941832E-6</v>
      </c>
      <c r="H99" s="12">
        <v>0.26376729999999998</v>
      </c>
      <c r="J99" s="15"/>
      <c r="K99" s="15"/>
      <c r="L99" s="13"/>
      <c r="M99" s="1">
        <f t="shared" si="9"/>
        <v>10.409435467783945</v>
      </c>
      <c r="N99" s="9">
        <f t="shared" si="10"/>
        <v>0.27251199999999998</v>
      </c>
      <c r="O99" s="10"/>
      <c r="P99" s="10"/>
    </row>
    <row r="100" spans="1:16" s="12" customFormat="1" ht="15" x14ac:dyDescent="0.15">
      <c r="A100" s="12" t="s">
        <v>82</v>
      </c>
      <c r="C100" s="12">
        <v>2.0256530000000001E-3</v>
      </c>
      <c r="D100" s="12">
        <v>1.4124930000000001E-2</v>
      </c>
      <c r="E100" s="12">
        <v>874431800</v>
      </c>
      <c r="F100" s="12">
        <v>7.5711249999999994E-2</v>
      </c>
      <c r="G100" s="12">
        <v>2.9040870000000001E-6</v>
      </c>
      <c r="H100" s="12">
        <v>0.22397919999999999</v>
      </c>
      <c r="J100" s="15"/>
      <c r="K100" s="15"/>
      <c r="L100" s="13"/>
      <c r="M100" s="1">
        <f t="shared" si="9"/>
        <v>10.199980051865287</v>
      </c>
      <c r="N100" s="9">
        <f t="shared" si="10"/>
        <v>0.28249860000000004</v>
      </c>
      <c r="O100" s="10"/>
      <c r="P100" s="10"/>
    </row>
    <row r="101" spans="1:16" s="12" customFormat="1" ht="15" x14ac:dyDescent="0.15">
      <c r="A101" s="12" t="s">
        <v>83</v>
      </c>
      <c r="C101" s="12">
        <v>2.0253710000000002E-3</v>
      </c>
      <c r="D101" s="12">
        <v>1.4870380000000001E-2</v>
      </c>
      <c r="E101" s="12">
        <v>878061600</v>
      </c>
      <c r="F101" s="12">
        <v>4.0266330000000003E-2</v>
      </c>
      <c r="G101" s="12">
        <v>2.9730230000000002E-6</v>
      </c>
      <c r="H101" s="12">
        <v>0.27675470000000002</v>
      </c>
      <c r="J101" s="15"/>
      <c r="K101" s="15"/>
      <c r="L101" s="13"/>
      <c r="M101" s="1">
        <f t="shared" si="9"/>
        <v>10.059345701177058</v>
      </c>
      <c r="N101" s="9">
        <f t="shared" si="10"/>
        <v>0.29740759999999999</v>
      </c>
      <c r="O101" s="10"/>
      <c r="P101" s="10"/>
    </row>
    <row r="102" spans="1:16" s="12" customFormat="1" ht="15" x14ac:dyDescent="0.15">
      <c r="A102" s="12" t="s">
        <v>84</v>
      </c>
      <c r="C102" s="12">
        <v>2.0252870000000002E-3</v>
      </c>
      <c r="D102" s="12">
        <v>1.489739E-2</v>
      </c>
      <c r="E102" s="12">
        <v>875766900</v>
      </c>
      <c r="F102" s="12">
        <v>9.7296880000000002E-2</v>
      </c>
      <c r="G102" s="12">
        <v>2.5112560000000001E-6</v>
      </c>
      <c r="H102" s="12">
        <v>0.10731</v>
      </c>
      <c r="J102" s="15"/>
      <c r="K102" s="15"/>
      <c r="L102" s="13"/>
      <c r="M102" s="1">
        <f t="shared" si="9"/>
        <v>10.017454617993415</v>
      </c>
      <c r="N102" s="9">
        <f t="shared" si="10"/>
        <v>0.29794779999999998</v>
      </c>
      <c r="O102" s="10"/>
      <c r="P102" s="10"/>
    </row>
    <row r="103" spans="1:16" s="12" customFormat="1" ht="15" x14ac:dyDescent="0.15">
      <c r="A103" s="12" t="s">
        <v>85</v>
      </c>
      <c r="C103" s="12">
        <v>2.0256599999999999E-3</v>
      </c>
      <c r="D103" s="12">
        <v>1.493034E-2</v>
      </c>
      <c r="E103" s="12">
        <v>868447100</v>
      </c>
      <c r="F103" s="12">
        <v>9.6653429999999999E-2</v>
      </c>
      <c r="G103" s="12">
        <v>2.4321629999999998E-6</v>
      </c>
      <c r="H103" s="12">
        <v>0.29422609999999999</v>
      </c>
      <c r="J103" s="15"/>
      <c r="K103" s="15"/>
      <c r="L103" s="13"/>
      <c r="M103" s="1">
        <f t="shared" si="9"/>
        <v>10.203470975463702</v>
      </c>
      <c r="N103" s="9">
        <f t="shared" si="10"/>
        <v>0.29860680000000001</v>
      </c>
      <c r="O103" s="10"/>
      <c r="P103" s="10"/>
    </row>
    <row r="104" spans="1:16" s="12" customFormat="1" x14ac:dyDescent="0.15">
      <c r="A104" s="3"/>
      <c r="B104" s="3"/>
      <c r="C104" s="3"/>
      <c r="D104" s="3"/>
      <c r="E104" s="3"/>
      <c r="F104" s="3"/>
      <c r="G104" s="3"/>
      <c r="H104" s="3"/>
      <c r="I104" s="3"/>
      <c r="J104" s="15"/>
      <c r="K104" s="15"/>
      <c r="L104" s="13"/>
      <c r="M104" s="10"/>
      <c r="N104" s="10"/>
      <c r="O104" s="10"/>
      <c r="P104" s="10"/>
    </row>
    <row r="105" spans="1:16" s="12" customFormat="1" x14ac:dyDescent="0.15">
      <c r="A105" s="3"/>
      <c r="B105" s="3"/>
      <c r="C105" s="3"/>
      <c r="D105" s="3"/>
      <c r="E105" s="3"/>
      <c r="F105" s="3"/>
      <c r="G105" s="3"/>
      <c r="H105" s="3"/>
      <c r="I105" s="3"/>
      <c r="J105" s="15"/>
      <c r="K105" s="15"/>
      <c r="L105" s="13"/>
      <c r="M105" s="10"/>
      <c r="N105" s="10"/>
      <c r="O105" s="10"/>
      <c r="P105" s="10"/>
    </row>
    <row r="106" spans="1:16" s="12" customFormat="1" x14ac:dyDescent="0.15">
      <c r="A106" s="3"/>
      <c r="B106" s="3"/>
      <c r="C106" s="3"/>
      <c r="D106" s="3"/>
      <c r="E106" s="3"/>
      <c r="F106" s="3"/>
      <c r="G106" s="3"/>
      <c r="H106" s="3"/>
      <c r="I106" s="3"/>
      <c r="J106" s="15"/>
      <c r="K106" s="15"/>
      <c r="L106" s="13"/>
      <c r="M106" s="10"/>
      <c r="N106" s="10"/>
      <c r="O106" s="10"/>
      <c r="P106" s="10"/>
    </row>
    <row r="107" spans="1:16" s="12" customFormat="1" x14ac:dyDescent="0.15">
      <c r="A107" s="3"/>
      <c r="B107" s="3"/>
      <c r="C107" s="3"/>
      <c r="D107" s="3"/>
      <c r="E107" s="3"/>
      <c r="F107" s="3"/>
      <c r="G107" s="3"/>
      <c r="H107" s="3"/>
      <c r="I107" s="3"/>
      <c r="J107" s="15"/>
      <c r="K107" s="15"/>
      <c r="L107" s="13"/>
      <c r="M107" s="10"/>
      <c r="N107" s="10"/>
      <c r="O107" s="10"/>
      <c r="P107" s="10"/>
    </row>
    <row r="108" spans="1:16" s="12" customFormat="1" x14ac:dyDescent="0.15">
      <c r="A108" s="3"/>
      <c r="B108" s="3"/>
      <c r="C108" s="3"/>
      <c r="D108" s="3"/>
      <c r="E108" s="3"/>
      <c r="F108" s="3"/>
      <c r="G108" s="3"/>
      <c r="H108" s="3"/>
      <c r="I108" s="3"/>
      <c r="J108" s="15"/>
      <c r="K108" s="15"/>
      <c r="L108" s="13"/>
      <c r="M108" s="10"/>
      <c r="N108" s="10"/>
      <c r="O108" s="10"/>
      <c r="P108" s="10"/>
    </row>
    <row r="109" spans="1:16" s="12" customFormat="1" x14ac:dyDescent="0.15">
      <c r="A109" s="3"/>
      <c r="B109" s="3"/>
      <c r="C109" s="3"/>
      <c r="D109" s="3"/>
      <c r="E109" s="3"/>
      <c r="F109" s="3"/>
      <c r="G109" s="3"/>
      <c r="H109" s="3"/>
      <c r="I109" s="3"/>
      <c r="J109" s="15"/>
      <c r="K109" s="15"/>
      <c r="L109" s="13"/>
      <c r="M109" s="10"/>
      <c r="N109" s="10"/>
      <c r="O109" s="10"/>
      <c r="P109" s="10"/>
    </row>
    <row r="110" spans="1:16" s="12" customFormat="1" x14ac:dyDescent="0.15">
      <c r="A110" s="3"/>
      <c r="B110" s="3"/>
      <c r="C110" s="3"/>
      <c r="D110" s="3"/>
      <c r="E110" s="3"/>
      <c r="F110" s="3"/>
      <c r="G110" s="3"/>
      <c r="H110" s="3"/>
      <c r="I110" s="3"/>
      <c r="J110" s="15"/>
      <c r="K110" s="15"/>
      <c r="L110" s="13"/>
      <c r="M110" s="10"/>
      <c r="N110" s="10"/>
      <c r="O110" s="10"/>
      <c r="P110" s="10"/>
    </row>
    <row r="111" spans="1:16" s="12" customFormat="1" x14ac:dyDescent="0.15">
      <c r="A111" s="3"/>
      <c r="B111" s="3"/>
      <c r="C111" s="3"/>
      <c r="D111" s="3"/>
      <c r="E111" s="3"/>
      <c r="F111" s="3"/>
      <c r="G111" s="3"/>
      <c r="H111" s="3"/>
      <c r="I111" s="3"/>
      <c r="J111" s="15"/>
      <c r="K111" s="15"/>
      <c r="L111" s="13"/>
      <c r="M111" s="10"/>
      <c r="N111" s="10"/>
      <c r="O111" s="10"/>
      <c r="P111" s="10"/>
    </row>
    <row r="112" spans="1:16" s="12" customFormat="1" x14ac:dyDescent="0.15">
      <c r="A112" s="3"/>
      <c r="B112" s="3"/>
      <c r="C112" s="3"/>
      <c r="D112" s="3"/>
      <c r="E112" s="3"/>
      <c r="F112" s="3"/>
      <c r="G112" s="3"/>
      <c r="H112" s="3"/>
      <c r="I112" s="3"/>
      <c r="J112" s="15"/>
      <c r="K112" s="15"/>
      <c r="L112" s="13"/>
      <c r="M112" s="10"/>
      <c r="N112" s="10"/>
      <c r="O112" s="10"/>
      <c r="P112" s="10"/>
    </row>
    <row r="113" spans="1:16" s="12" customFormat="1" x14ac:dyDescent="0.15">
      <c r="A113" s="3"/>
      <c r="B113" s="3"/>
      <c r="C113" s="3"/>
      <c r="D113" s="3"/>
      <c r="E113" s="3"/>
      <c r="F113" s="3"/>
      <c r="G113" s="3"/>
      <c r="H113" s="3"/>
      <c r="I113" s="3"/>
      <c r="J113" s="15"/>
      <c r="K113" s="15"/>
      <c r="L113" s="13"/>
      <c r="M113" s="10"/>
      <c r="N113" s="10"/>
      <c r="O113" s="10"/>
      <c r="P113" s="10"/>
    </row>
  </sheetData>
  <mergeCells count="16">
    <mergeCell ref="O79:P79"/>
    <mergeCell ref="O92:P92"/>
    <mergeCell ref="J79:K79"/>
    <mergeCell ref="J92:K92"/>
    <mergeCell ref="O1:P1"/>
    <mergeCell ref="O14:P14"/>
    <mergeCell ref="O27:P27"/>
    <mergeCell ref="O40:P40"/>
    <mergeCell ref="O53:P53"/>
    <mergeCell ref="O66:P66"/>
    <mergeCell ref="J40:K40"/>
    <mergeCell ref="J53:K53"/>
    <mergeCell ref="J66:K66"/>
    <mergeCell ref="J1:K1"/>
    <mergeCell ref="J14:K14"/>
    <mergeCell ref="J27:K27"/>
  </mergeCells>
  <phoneticPr fontId="2" type="noConversion"/>
  <pageMargins left="0.40625" right="0.54166666666666663" top="0.57291666666666663" bottom="0.45833333333333331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water-poor olivine sample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IMS-1280HR-Calculate</dc:creator>
  <cp:lastModifiedBy>unknown</cp:lastModifiedBy>
  <dcterms:created xsi:type="dcterms:W3CDTF">2017-11-10T10:58:35Z</dcterms:created>
  <dcterms:modified xsi:type="dcterms:W3CDTF">2018-04-02T10:03:33Z</dcterms:modified>
</cp:coreProperties>
</file>