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0" yWindow="0" windowWidth="25600" windowHeight="16060"/>
  </bookViews>
  <sheets>
    <sheet name="20um28s" sheetId="4" r:id="rId1"/>
    <sheet name="20um15s" sheetId="3" r:id="rId2"/>
    <sheet name="20um10s" sheetId="2" r:id="rId3"/>
    <sheet name="20um07s" sheetId="1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7" i="1" l="1"/>
  <c r="AI32" i="1"/>
  <c r="AI21" i="1"/>
  <c r="AI43" i="1"/>
  <c r="AI54" i="1"/>
  <c r="AI10" i="1"/>
  <c r="AI68" i="2"/>
  <c r="AI32" i="2"/>
  <c r="AI21" i="2"/>
  <c r="AI43" i="2"/>
  <c r="AI55" i="2"/>
  <c r="AI10" i="2"/>
  <c r="AI67" i="3"/>
  <c r="AI32" i="3"/>
  <c r="AI21" i="3"/>
  <c r="AI43" i="3"/>
  <c r="AI54" i="3"/>
  <c r="AI67" i="4"/>
  <c r="AI32" i="4"/>
  <c r="AI22" i="4"/>
  <c r="AI43" i="4"/>
  <c r="AI54" i="4"/>
</calcChain>
</file>

<file path=xl/sharedStrings.xml><?xml version="1.0" encoding="utf-8"?>
<sst xmlns="http://schemas.openxmlformats.org/spreadsheetml/2006/main" count="723" uniqueCount="114">
  <si>
    <t>2SE</t>
  </si>
  <si>
    <r>
      <t>Data for Wetherill plot</t>
    </r>
    <r>
      <rPr>
        <i/>
        <vertAlign val="superscript"/>
        <sz val="10"/>
        <rFont val="Arial"/>
        <family val="2"/>
      </rPr>
      <t>3</t>
    </r>
  </si>
  <si>
    <t>207-235</t>
  </si>
  <si>
    <t>207-206</t>
  </si>
  <si>
    <t>Identifier</t>
  </si>
  <si>
    <t>Comments</t>
  </si>
  <si>
    <t>#points</t>
  </si>
  <si>
    <r>
      <t>207</t>
    </r>
    <r>
      <rPr>
        <sz val="10"/>
        <color rgb="FF000000"/>
        <rFont val="Arial"/>
        <family val="2"/>
      </rPr>
      <t>Pb/</t>
    </r>
    <r>
      <rPr>
        <vertAlign val="superscript"/>
        <sz val="10"/>
        <color rgb="FF000000"/>
        <rFont val="Arial"/>
        <family val="2"/>
      </rPr>
      <t>206</t>
    </r>
    <r>
      <rPr>
        <sz val="10"/>
        <color rgb="FF000000"/>
        <rFont val="Arial"/>
        <family val="2"/>
      </rPr>
      <t>Pb</t>
    </r>
  </si>
  <si>
    <r>
      <t>207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235</t>
    </r>
    <r>
      <rPr>
        <sz val="10"/>
        <rFont val="Arial"/>
        <family val="2"/>
      </rPr>
      <t>U</t>
    </r>
  </si>
  <si>
    <r>
      <t>206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238</t>
    </r>
    <r>
      <rPr>
        <sz val="10"/>
        <rFont val="Arial"/>
        <family val="2"/>
      </rPr>
      <t>U</t>
    </r>
  </si>
  <si>
    <t>Rho</t>
  </si>
  <si>
    <t>2s</t>
  </si>
  <si>
    <r>
      <t>2s</t>
    </r>
    <r>
      <rPr>
        <vertAlign val="subscript"/>
        <sz val="10"/>
        <color rgb="FF000000"/>
        <rFont val="Arial"/>
        <family val="2"/>
      </rPr>
      <t>sys</t>
    </r>
  </si>
  <si>
    <r>
      <t>206</t>
    </r>
    <r>
      <rPr>
        <sz val="10"/>
        <color rgb="FF000000"/>
        <rFont val="Arial"/>
        <family val="2"/>
      </rPr>
      <t>Pb/</t>
    </r>
    <r>
      <rPr>
        <vertAlign val="superscript"/>
        <sz val="10"/>
        <color rgb="FF000000"/>
        <rFont val="Arial"/>
        <family val="2"/>
      </rPr>
      <t>238</t>
    </r>
    <r>
      <rPr>
        <sz val="10"/>
        <color rgb="FF000000"/>
        <rFont val="Arial"/>
        <family val="2"/>
      </rPr>
      <t>U</t>
    </r>
  </si>
  <si>
    <t>FC_1_1</t>
  </si>
  <si>
    <t>Z_91500_1</t>
  </si>
  <si>
    <t>FC_1_2</t>
  </si>
  <si>
    <t>Z_91500_2</t>
  </si>
  <si>
    <t>FC_1_3</t>
  </si>
  <si>
    <t>Z_91500_3</t>
  </si>
  <si>
    <t>FC_1_4</t>
  </si>
  <si>
    <t>Z_91500_4</t>
  </si>
  <si>
    <t>FC_1_5</t>
  </si>
  <si>
    <t>Z_91500_5</t>
  </si>
  <si>
    <t>FC_1_6</t>
  </si>
  <si>
    <t>Z_91500_6</t>
  </si>
  <si>
    <t>FC_1_7</t>
  </si>
  <si>
    <t>Z_91500_7</t>
  </si>
  <si>
    <t>FC_1_8</t>
  </si>
  <si>
    <t>Z_91500_8</t>
  </si>
  <si>
    <t>FC_1_9</t>
  </si>
  <si>
    <t>Z_91500_9</t>
  </si>
  <si>
    <t>FC_1_10</t>
  </si>
  <si>
    <t>Z_91500_10</t>
  </si>
  <si>
    <t>Z_91500_11</t>
  </si>
  <si>
    <t>Fish_Can_1</t>
  </si>
  <si>
    <t>Z_91500_12</t>
  </si>
  <si>
    <t>Fish_Can_2</t>
  </si>
  <si>
    <t>Z_91500_13</t>
  </si>
  <si>
    <t>Fish_Can_3</t>
  </si>
  <si>
    <t>Z_91500_14</t>
  </si>
  <si>
    <t>Fish_Can_4</t>
  </si>
  <si>
    <t>Z_91500_15</t>
  </si>
  <si>
    <t>Fish_Can_5</t>
  </si>
  <si>
    <t>Fish_Can_6</t>
  </si>
  <si>
    <t>Fish_Can_7</t>
  </si>
  <si>
    <t>Fish_Can_8</t>
  </si>
  <si>
    <t>Fish_Can_9</t>
  </si>
  <si>
    <t>Fish_Can_10</t>
  </si>
  <si>
    <t>Plesovice_1</t>
  </si>
  <si>
    <t>Plesovice_2</t>
  </si>
  <si>
    <t>Plesovice_3</t>
  </si>
  <si>
    <t>Plesovice_4</t>
  </si>
  <si>
    <t>Plesovice_5</t>
  </si>
  <si>
    <t>Plesovice_6</t>
  </si>
  <si>
    <t>Temora2_1</t>
  </si>
  <si>
    <t>Plesovice_7</t>
  </si>
  <si>
    <t>Temora2_2</t>
  </si>
  <si>
    <t>Plesovice_8</t>
  </si>
  <si>
    <t>Temora2_3</t>
  </si>
  <si>
    <t>Plesovice_9</t>
  </si>
  <si>
    <t>Temora2_4</t>
  </si>
  <si>
    <t>Plesovice_10</t>
  </si>
  <si>
    <t>Temora2_5</t>
  </si>
  <si>
    <t>Temora2_6</t>
  </si>
  <si>
    <t>R33_1</t>
  </si>
  <si>
    <t>Temora2_7</t>
  </si>
  <si>
    <t>R33_2</t>
  </si>
  <si>
    <t>Temora2_8</t>
  </si>
  <si>
    <t>R33_3</t>
  </si>
  <si>
    <t>Temora2_9</t>
  </si>
  <si>
    <t>R33_4</t>
  </si>
  <si>
    <t>Temora2_10</t>
  </si>
  <si>
    <t>R33_5</t>
  </si>
  <si>
    <t>R33_6</t>
  </si>
  <si>
    <t>R33_7</t>
  </si>
  <si>
    <t>R33_8</t>
  </si>
  <si>
    <t>R33_9</t>
  </si>
  <si>
    <t>R33_10</t>
  </si>
  <si>
    <r>
      <t>1</t>
    </r>
    <r>
      <rPr>
        <sz val="10"/>
        <rFont val="Arial"/>
        <family val="2"/>
      </rPr>
      <t xml:space="preserve"> concentration uncertainty c.20%</t>
    </r>
  </si>
  <si>
    <r>
      <t>206</t>
    </r>
    <r>
      <rPr>
        <sz val="10"/>
        <color rgb="FF000000"/>
        <rFont val="Arial"/>
        <family val="2"/>
      </rPr>
      <t>Pb cps</t>
    </r>
  </si>
  <si>
    <r>
      <t>Data for Tera-Wasserburg plot</t>
    </r>
    <r>
      <rPr>
        <i/>
        <vertAlign val="superscript"/>
        <sz val="10"/>
        <rFont val="Arial"/>
        <family val="2"/>
      </rPr>
      <t>2</t>
    </r>
  </si>
  <si>
    <r>
      <t>238</t>
    </r>
    <r>
      <rPr>
        <sz val="10"/>
        <rFont val="Arial"/>
        <family val="2"/>
      </rPr>
      <t>U/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</t>
    </r>
  </si>
  <si>
    <r>
      <t>207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</t>
    </r>
  </si>
  <si>
    <t xml:space="preserve"> </t>
  </si>
  <si>
    <r>
      <t>2&amp;3</t>
    </r>
    <r>
      <rPr>
        <sz val="10"/>
        <rFont val="Arial"/>
        <family val="2"/>
      </rPr>
      <t xml:space="preserve"> data not corrected for common-Pb</t>
    </r>
  </si>
  <si>
    <t>Rejects</t>
  </si>
  <si>
    <t>Age</t>
  </si>
  <si>
    <t>MSWD</t>
  </si>
  <si>
    <t xml:space="preserve">12/04/2018 Mineral Isotope Laser Laboratory (MILL), Texas Tech University </t>
  </si>
  <si>
    <r>
      <t>Dates (Ma)</t>
    </r>
    <r>
      <rPr>
        <i/>
        <vertAlign val="superscript"/>
        <sz val="10"/>
        <color rgb="FF000000"/>
        <rFont val="Arial"/>
        <family val="2"/>
      </rPr>
      <t>3</t>
    </r>
  </si>
  <si>
    <t>Concordia Age (Ma)</t>
  </si>
  <si>
    <t>Duration (s)</t>
  </si>
  <si>
    <r>
      <t>U ppm</t>
    </r>
    <r>
      <rPr>
        <i/>
        <vertAlign val="superscript"/>
        <sz val="10"/>
        <color rgb="FF000000"/>
        <rFont val="Arial"/>
        <family val="2"/>
      </rPr>
      <t>1</t>
    </r>
  </si>
  <si>
    <r>
      <t>Th/U</t>
    </r>
    <r>
      <rPr>
        <vertAlign val="superscript"/>
        <sz val="10"/>
        <color rgb="FF000000"/>
        <rFont val="Arial"/>
        <family val="2"/>
      </rPr>
      <t>1</t>
    </r>
  </si>
  <si>
    <r>
      <t>U/Pb</t>
    </r>
    <r>
      <rPr>
        <vertAlign val="superscript"/>
        <sz val="12"/>
        <rFont val="Calibri"/>
        <family val="2"/>
        <scheme val="minor"/>
      </rPr>
      <t>1</t>
    </r>
  </si>
  <si>
    <r>
      <t>206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204</t>
    </r>
    <r>
      <rPr>
        <sz val="10"/>
        <rFont val="Arial"/>
        <family val="2"/>
      </rPr>
      <t>Pb</t>
    </r>
  </si>
  <si>
    <r>
      <t>207</t>
    </r>
    <r>
      <rPr>
        <sz val="10"/>
        <color rgb="FF000000"/>
        <rFont val="Arial"/>
        <family val="2"/>
      </rPr>
      <t>Pb/</t>
    </r>
    <r>
      <rPr>
        <vertAlign val="superscript"/>
        <sz val="10"/>
        <color rgb="FF000000"/>
        <rFont val="Arial"/>
        <family val="2"/>
      </rPr>
      <t>235</t>
    </r>
    <r>
      <rPr>
        <sz val="10"/>
        <color rgb="FF000000"/>
        <rFont val="Arial"/>
        <family val="2"/>
      </rPr>
      <t>U</t>
    </r>
  </si>
  <si>
    <r>
      <t>% Conc</t>
    </r>
    <r>
      <rPr>
        <i/>
        <vertAlign val="superscript"/>
        <sz val="10"/>
        <color rgb="FF000000"/>
        <rFont val="Arial"/>
        <family val="2"/>
      </rPr>
      <t>4</t>
    </r>
  </si>
  <si>
    <r>
      <t>% Conc</t>
    </r>
    <r>
      <rPr>
        <i/>
        <vertAlign val="superscript"/>
        <sz val="10"/>
        <color rgb="FF000000"/>
        <rFont val="Arial"/>
        <family val="2"/>
      </rPr>
      <t>5</t>
    </r>
  </si>
  <si>
    <r>
      <t xml:space="preserve"> </t>
    </r>
    <r>
      <rPr>
        <b/>
        <u/>
        <sz val="11"/>
        <color theme="1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>2SE</t>
    </r>
  </si>
  <si>
    <t>7412m_TRA_Data 238ReCal 20um April12 data</t>
  </si>
  <si>
    <t>7413m_TRA_Data 238ReCal 20um April12 data</t>
  </si>
  <si>
    <t>%Age Offset</t>
  </si>
  <si>
    <t>Supplementary Data Table A1: U-Pb data for 20 µm spots, 7 sec integration interval</t>
  </si>
  <si>
    <t>Supplementary Data Table A1: U-Pb data for 20 µm spots, 10 sec integration interval</t>
  </si>
  <si>
    <t>Supplementary Data Table A1: U-Pb data for 20 µm spots, 15 sec integration interval</t>
  </si>
  <si>
    <t>Supplementary Data Table A1: U-Pb data for 20 µm spots, 28 sec integration interval</t>
  </si>
  <si>
    <r>
      <t xml:space="preserve">Decay constants of Jaffey et al. (1971) Precision measurement of half-lives and specific activities of 235U and 238U. </t>
    </r>
    <r>
      <rPr>
        <i/>
        <sz val="10"/>
        <rFont val="Arial"/>
        <family val="2"/>
      </rPr>
      <t>Physical Reviews</t>
    </r>
    <r>
      <rPr>
        <sz val="10"/>
        <rFont val="Arial"/>
        <family val="2"/>
      </rPr>
      <t>, C 4: 1889-1906.</t>
    </r>
  </si>
  <si>
    <t>Uncertainties quoted are Iolite output of 2SE that is expressed at 2 sigma level for internal errors only and 2SE sys represent propagated systematic error (Internal error + Calculated Excess uncertainity) (Paton et al.(2010) Improved laser ablation U-Pb zircon geochronology through robust downhole fractionation correction: G3, 11, doi: 10.1029/2009GC002618.)</t>
  </si>
  <si>
    <r>
      <t xml:space="preserve">4 </t>
    </r>
    <r>
      <rPr>
        <sz val="10"/>
        <rFont val="Arial"/>
        <family val="2"/>
      </rPr>
      <t>Concordence calculated as (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238</t>
    </r>
    <r>
      <rPr>
        <sz val="10"/>
        <rFont val="Arial"/>
        <family val="2"/>
      </rPr>
      <t>U age/</t>
    </r>
    <r>
      <rPr>
        <vertAlign val="superscript"/>
        <sz val="10"/>
        <rFont val="Arial"/>
        <family val="2"/>
      </rPr>
      <t>207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235</t>
    </r>
    <r>
      <rPr>
        <sz val="10"/>
        <rFont val="Arial"/>
        <family val="2"/>
      </rPr>
      <t xml:space="preserve">U age)*100 </t>
    </r>
  </si>
  <si>
    <r>
      <t>5</t>
    </r>
    <r>
      <rPr>
        <sz val="10"/>
        <rFont val="Arial"/>
        <family val="2"/>
      </rPr>
      <t xml:space="preserve"> Concordance calculated as (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238</t>
    </r>
    <r>
      <rPr>
        <sz val="10"/>
        <rFont val="Arial"/>
        <family val="2"/>
      </rPr>
      <t>U age/</t>
    </r>
    <r>
      <rPr>
        <vertAlign val="superscript"/>
        <sz val="10"/>
        <rFont val="Arial"/>
        <family val="2"/>
      </rPr>
      <t>207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 xml:space="preserve">Pb age)*100 </t>
    </r>
  </si>
  <si>
    <t>DISCORDANT</t>
  </si>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</sst>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0"/>
    <numFmt numFmtId="166" formatCode="0.0000"/>
    <numFmt numFmtId="167" formatCode="0.000"/>
    <numFmt numFmtId="168" formatCode="0.000000"/>
  </numFmts>
  <fonts count="24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vertAlign val="superscript"/>
      <sz val="10"/>
      <name val="Arial"/>
      <family val="2"/>
    </font>
    <font>
      <sz val="8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0"/>
      <color rgb="FF000000"/>
      <name val="Symbol"/>
      <family val="1"/>
    </font>
    <font>
      <vertAlign val="subscript"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1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0" fontId="6" fillId="0" borderId="0" xfId="0" applyFont="1" applyFill="1" applyBorder="1"/>
    <xf numFmtId="2" fontId="0" fillId="0" borderId="0" xfId="0" applyNumberFormat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2" xfId="0" applyFont="1" applyFill="1" applyBorder="1"/>
    <xf numFmtId="14" fontId="2" fillId="0" borderId="3" xfId="0" applyNumberFormat="1" applyFont="1" applyFill="1" applyBorder="1" applyAlignment="1">
      <alignment horizontal="center"/>
    </xf>
    <xf numFmtId="11" fontId="2" fillId="0" borderId="5" xfId="0" applyNumberFormat="1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0" borderId="3" xfId="0" applyFont="1" applyFill="1" applyBorder="1"/>
    <xf numFmtId="0" fontId="3" fillId="0" borderId="0" xfId="0" applyFont="1" applyFill="1" applyBorder="1"/>
    <xf numFmtId="164" fontId="0" fillId="0" borderId="0" xfId="0" applyNumberFormat="1"/>
    <xf numFmtId="0" fontId="10" fillId="0" borderId="6" xfId="0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center"/>
    </xf>
    <xf numFmtId="1" fontId="10" fillId="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6" fillId="0" borderId="4" xfId="1" applyFont="1" applyFill="1" applyBorder="1"/>
    <xf numFmtId="164" fontId="16" fillId="0" borderId="7" xfId="1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5" fontId="5" fillId="0" borderId="6" xfId="0" applyNumberFormat="1" applyFont="1" applyFill="1" applyBorder="1" applyAlignment="1">
      <alignment horizontal="center"/>
    </xf>
    <xf numFmtId="164" fontId="16" fillId="0" borderId="6" xfId="1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0" fontId="2" fillId="0" borderId="6" xfId="0" applyFont="1" applyFill="1" applyBorder="1" applyAlignment="1">
      <alignment horizontal="center"/>
    </xf>
    <xf numFmtId="0" fontId="6" fillId="0" borderId="3" xfId="0" applyFont="1" applyFill="1" applyBorder="1"/>
    <xf numFmtId="0" fontId="0" fillId="0" borderId="11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0" xfId="0" applyFont="1"/>
    <xf numFmtId="1" fontId="16" fillId="0" borderId="0" xfId="0" applyNumberFormat="1" applyFont="1"/>
    <xf numFmtId="1" fontId="16" fillId="0" borderId="1" xfId="0" applyNumberFormat="1" applyFont="1" applyBorder="1"/>
    <xf numFmtId="164" fontId="2" fillId="0" borderId="3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/>
    <xf numFmtId="0" fontId="6" fillId="0" borderId="6" xfId="0" applyFont="1" applyFill="1" applyBorder="1" applyAlignment="1">
      <alignment horizontal="center"/>
    </xf>
    <xf numFmtId="164" fontId="0" fillId="0" borderId="11" xfId="0" applyNumberFormat="1" applyBorder="1"/>
    <xf numFmtId="0" fontId="8" fillId="0" borderId="0" xfId="0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left"/>
    </xf>
    <xf numFmtId="164" fontId="13" fillId="0" borderId="0" xfId="0" applyNumberFormat="1" applyFont="1" applyFill="1" applyBorder="1"/>
    <xf numFmtId="164" fontId="0" fillId="0" borderId="0" xfId="0" applyNumberFormat="1" applyFill="1"/>
    <xf numFmtId="11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64" fontId="16" fillId="0" borderId="0" xfId="1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5" fillId="0" borderId="0" xfId="0" applyFont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166" fontId="0" fillId="0" borderId="0" xfId="0" applyNumberFormat="1"/>
    <xf numFmtId="166" fontId="0" fillId="0" borderId="1" xfId="0" applyNumberFormat="1" applyBorder="1"/>
    <xf numFmtId="167" fontId="0" fillId="0" borderId="0" xfId="0" applyNumberFormat="1"/>
    <xf numFmtId="167" fontId="0" fillId="0" borderId="1" xfId="0" applyNumberFormat="1" applyBorder="1"/>
    <xf numFmtId="1" fontId="0" fillId="0" borderId="0" xfId="0" applyNumberFormat="1"/>
    <xf numFmtId="1" fontId="0" fillId="0" borderId="1" xfId="0" applyNumberFormat="1" applyBorder="1"/>
    <xf numFmtId="166" fontId="0" fillId="0" borderId="11" xfId="0" applyNumberFormat="1" applyBorder="1"/>
    <xf numFmtId="167" fontId="0" fillId="0" borderId="11" xfId="0" applyNumberFormat="1" applyBorder="1"/>
    <xf numFmtId="167" fontId="0" fillId="0" borderId="10" xfId="0" applyNumberFormat="1" applyBorder="1"/>
    <xf numFmtId="2" fontId="0" fillId="0" borderId="11" xfId="0" applyNumberFormat="1" applyBorder="1"/>
    <xf numFmtId="168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1" fontId="0" fillId="0" borderId="11" xfId="0" applyNumberFormat="1" applyBorder="1"/>
    <xf numFmtId="1" fontId="0" fillId="0" borderId="10" xfId="0" applyNumberFormat="1" applyBorder="1"/>
    <xf numFmtId="1" fontId="0" fillId="0" borderId="0" xfId="0" applyNumberFormat="1" applyFill="1"/>
    <xf numFmtId="0" fontId="2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2" fontId="15" fillId="3" borderId="4" xfId="0" applyNumberFormat="1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2" fontId="15" fillId="3" borderId="7" xfId="0" applyNumberFormat="1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2" fontId="15" fillId="3" borderId="0" xfId="0" applyNumberFormat="1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5" fillId="3" borderId="0" xfId="0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1" fontId="15" fillId="3" borderId="0" xfId="0" applyNumberFormat="1" applyFont="1" applyFill="1" applyBorder="1" applyAlignment="1">
      <alignment horizontal="center"/>
    </xf>
    <xf numFmtId="1" fontId="0" fillId="0" borderId="12" xfId="0" applyNumberFormat="1" applyBorder="1"/>
    <xf numFmtId="0" fontId="15" fillId="3" borderId="0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2" fontId="15" fillId="3" borderId="14" xfId="0" applyNumberFormat="1" applyFont="1" applyFill="1" applyBorder="1" applyAlignment="1">
      <alignment horizontal="center" wrapText="1"/>
    </xf>
    <xf numFmtId="0" fontId="0" fillId="3" borderId="13" xfId="0" applyFill="1" applyBorder="1" applyAlignment="1">
      <alignment horizontal="center"/>
    </xf>
    <xf numFmtId="0" fontId="15" fillId="3" borderId="0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15" fillId="3" borderId="0" xfId="0" applyFont="1" applyFill="1" applyAlignment="1">
      <alignment horizontal="center"/>
    </xf>
    <xf numFmtId="11" fontId="0" fillId="3" borderId="0" xfId="0" applyNumberFormat="1" applyFill="1" applyAlignment="1">
      <alignment horizontal="center"/>
    </xf>
    <xf numFmtId="164" fontId="15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15" fillId="3" borderId="0" xfId="0" applyFont="1" applyFill="1" applyAlignment="1">
      <alignment horizontal="center"/>
    </xf>
    <xf numFmtId="1" fontId="0" fillId="0" borderId="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0" xfId="0" applyNumberFormat="1" applyBorder="1"/>
    <xf numFmtId="1" fontId="0" fillId="0" borderId="13" xfId="0" applyNumberFormat="1" applyBorder="1"/>
    <xf numFmtId="1" fontId="0" fillId="0" borderId="0" xfId="0" applyNumberFormat="1" applyBorder="1" applyAlignment="1">
      <alignment horizontal="right"/>
    </xf>
    <xf numFmtId="0" fontId="15" fillId="3" borderId="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3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eutral" xfId="1" builtinId="28"/>
    <cellStyle name="Normal" xfId="0" builtinId="0"/>
    <cellStyle name="Normal 2" xfId="2"/>
  </cellStyles>
  <dxfs count="24"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-0.249977111117893"/>
    <pageSetUpPr fitToPage="1"/>
  </sheetPr>
  <dimension ref="A2:MS82"/>
  <sheetViews>
    <sheetView showGridLines="0" tabSelected="1" workbookViewId="0">
      <selection activeCell="AF16" sqref="AF16"/>
    </sheetView>
  </sheetViews>
  <sheetFormatPr baseColWidth="10" defaultColWidth="8.83203125" defaultRowHeight="14" x14ac:dyDescent="0"/>
  <cols>
    <col min="1" max="1" width="12" customWidth="1"/>
    <col min="2" max="2" width="36.6640625" customWidth="1"/>
    <col min="23" max="25" width="8.83203125" style="1"/>
    <col min="35" max="35" width="10" customWidth="1"/>
  </cols>
  <sheetData>
    <row r="2" spans="1:357" ht="15" thickBot="1">
      <c r="A2" s="76" t="s">
        <v>107</v>
      </c>
    </row>
    <row r="3" spans="1:357" s="2" customFormat="1" ht="18.75" customHeight="1" thickBot="1">
      <c r="A3" s="8" t="s">
        <v>89</v>
      </c>
      <c r="B3" s="9"/>
      <c r="C3" s="9"/>
      <c r="D3" s="9"/>
      <c r="E3" s="14"/>
      <c r="F3" s="14"/>
      <c r="G3" s="14"/>
      <c r="H3" s="44"/>
      <c r="I3" s="33"/>
      <c r="J3" s="22"/>
      <c r="K3" s="79" t="s">
        <v>81</v>
      </c>
      <c r="L3" s="80"/>
      <c r="M3" s="80"/>
      <c r="N3" s="83"/>
      <c r="O3" s="79" t="s">
        <v>1</v>
      </c>
      <c r="P3" s="80"/>
      <c r="Q3" s="80"/>
      <c r="R3" s="80"/>
      <c r="S3" s="80"/>
      <c r="T3" s="81" t="s">
        <v>90</v>
      </c>
      <c r="U3" s="82"/>
      <c r="V3" s="82"/>
      <c r="W3" s="82"/>
      <c r="X3" s="82"/>
      <c r="Y3" s="82"/>
      <c r="Z3" s="82"/>
      <c r="AA3" s="82"/>
      <c r="AB3" s="82"/>
      <c r="AC3" s="46" t="s">
        <v>2</v>
      </c>
      <c r="AD3" s="47" t="s">
        <v>3</v>
      </c>
      <c r="AE3" s="100"/>
      <c r="AF3" s="101"/>
      <c r="AG3" s="102" t="s">
        <v>91</v>
      </c>
      <c r="AH3" s="101"/>
      <c r="AI3" s="103" t="s">
        <v>103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</row>
    <row r="4" spans="1:357" s="15" customFormat="1" ht="21" customHeight="1" thickBot="1">
      <c r="A4" s="10" t="s">
        <v>4</v>
      </c>
      <c r="B4" s="11" t="s">
        <v>5</v>
      </c>
      <c r="C4" s="11" t="s">
        <v>92</v>
      </c>
      <c r="D4" s="11" t="s">
        <v>6</v>
      </c>
      <c r="E4" s="17" t="s">
        <v>80</v>
      </c>
      <c r="F4" s="27" t="s">
        <v>93</v>
      </c>
      <c r="G4" s="27" t="s">
        <v>94</v>
      </c>
      <c r="H4" s="48" t="s">
        <v>95</v>
      </c>
      <c r="I4" s="49" t="s">
        <v>96</v>
      </c>
      <c r="J4" s="23" t="s">
        <v>0</v>
      </c>
      <c r="K4" s="24" t="s">
        <v>82</v>
      </c>
      <c r="L4" s="26" t="s">
        <v>0</v>
      </c>
      <c r="M4" s="25" t="s">
        <v>83</v>
      </c>
      <c r="N4" s="26" t="s">
        <v>0</v>
      </c>
      <c r="O4" s="12" t="s">
        <v>8</v>
      </c>
      <c r="P4" s="26" t="s">
        <v>0</v>
      </c>
      <c r="Q4" s="13" t="s">
        <v>9</v>
      </c>
      <c r="R4" s="26" t="s">
        <v>0</v>
      </c>
      <c r="S4" s="50" t="s">
        <v>10</v>
      </c>
      <c r="T4" s="18" t="s">
        <v>97</v>
      </c>
      <c r="U4" s="19" t="s">
        <v>11</v>
      </c>
      <c r="V4" s="19" t="s">
        <v>12</v>
      </c>
      <c r="W4" s="20" t="s">
        <v>13</v>
      </c>
      <c r="X4" s="19" t="s">
        <v>11</v>
      </c>
      <c r="Y4" s="19" t="s">
        <v>12</v>
      </c>
      <c r="Z4" s="20" t="s">
        <v>7</v>
      </c>
      <c r="AA4" s="19" t="s">
        <v>11</v>
      </c>
      <c r="AB4" s="19" t="s">
        <v>12</v>
      </c>
      <c r="AC4" s="32" t="s">
        <v>98</v>
      </c>
      <c r="AD4" s="21" t="s">
        <v>99</v>
      </c>
      <c r="AE4" s="104" t="s">
        <v>86</v>
      </c>
      <c r="AF4" s="105" t="s">
        <v>87</v>
      </c>
      <c r="AG4" s="105" t="s">
        <v>100</v>
      </c>
      <c r="AH4" s="105" t="s">
        <v>88</v>
      </c>
      <c r="AI4" s="106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</row>
    <row r="5" spans="1:357" s="15" customFormat="1" ht="21" customHeight="1">
      <c r="A5" s="63"/>
      <c r="B5" s="64"/>
      <c r="C5" s="64"/>
      <c r="D5" s="64"/>
      <c r="E5" s="65"/>
      <c r="F5" s="66"/>
      <c r="G5" s="66"/>
      <c r="H5" s="67"/>
      <c r="I5" s="68"/>
      <c r="J5" s="69"/>
      <c r="K5" s="70"/>
      <c r="L5" s="69"/>
      <c r="M5" s="71"/>
      <c r="N5" s="69"/>
      <c r="O5" s="45"/>
      <c r="P5" s="69"/>
      <c r="Q5" s="45"/>
      <c r="R5" s="69"/>
      <c r="S5" s="72"/>
      <c r="T5" s="73"/>
      <c r="U5" s="74"/>
      <c r="V5" s="74"/>
      <c r="W5" s="73"/>
      <c r="X5" s="74"/>
      <c r="Y5" s="74"/>
      <c r="Z5" s="73"/>
      <c r="AA5" s="74"/>
      <c r="AB5" s="74"/>
      <c r="AC5" s="75"/>
      <c r="AD5" s="75"/>
      <c r="AE5" s="107"/>
      <c r="AF5" s="107"/>
      <c r="AG5" s="107"/>
      <c r="AH5" s="107"/>
      <c r="AI5" s="1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</row>
    <row r="6" spans="1:357">
      <c r="A6" t="s">
        <v>14</v>
      </c>
      <c r="B6" t="s">
        <v>101</v>
      </c>
      <c r="C6" s="86">
        <v>26.120999999999999</v>
      </c>
      <c r="D6">
        <v>131</v>
      </c>
      <c r="E6">
        <v>595000</v>
      </c>
      <c r="F6" s="88">
        <v>687</v>
      </c>
      <c r="G6" s="4">
        <v>1.9432314410480349</v>
      </c>
      <c r="H6" s="4">
        <v>0.94889502762430944</v>
      </c>
      <c r="I6" s="42">
        <v>15454.545454545454</v>
      </c>
      <c r="J6" s="42">
        <v>441.55844155844153</v>
      </c>
      <c r="K6" s="91">
        <v>5.1310000000000002</v>
      </c>
      <c r="L6" s="86">
        <v>3.5999999999999997E-2</v>
      </c>
      <c r="M6" s="95">
        <v>7.6369999999999993E-2</v>
      </c>
      <c r="N6" s="95">
        <v>4.6000000000000001E-4</v>
      </c>
      <c r="O6" s="91">
        <v>2.0419999999999998</v>
      </c>
      <c r="P6" s="86">
        <v>1.4999999999999999E-2</v>
      </c>
      <c r="Q6" s="84">
        <v>0.1948</v>
      </c>
      <c r="R6" s="84">
        <v>1.4E-3</v>
      </c>
      <c r="S6" s="4">
        <v>0.61234999999999995</v>
      </c>
      <c r="T6" s="97">
        <v>1129.0999999999999</v>
      </c>
      <c r="U6" s="88">
        <v>4.9000000000000004</v>
      </c>
      <c r="V6" s="88">
        <v>10</v>
      </c>
      <c r="W6" s="99">
        <v>1147.2</v>
      </c>
      <c r="X6" s="99">
        <v>7.5</v>
      </c>
      <c r="Y6" s="99">
        <v>7.5</v>
      </c>
      <c r="Z6" s="88">
        <v>1104</v>
      </c>
      <c r="AA6" s="88">
        <v>12</v>
      </c>
      <c r="AB6">
        <v>30</v>
      </c>
      <c r="AC6" s="88">
        <v>101.60304667434241</v>
      </c>
      <c r="AD6" s="88">
        <v>103.91304347826087</v>
      </c>
      <c r="AE6" s="109"/>
      <c r="AF6" s="110"/>
      <c r="AG6" s="110"/>
      <c r="AH6" s="110"/>
      <c r="AI6" s="119"/>
      <c r="AJ6" s="28"/>
    </row>
    <row r="7" spans="1:357">
      <c r="A7" t="s">
        <v>16</v>
      </c>
      <c r="B7" t="s">
        <v>101</v>
      </c>
      <c r="C7" s="86">
        <v>26.11</v>
      </c>
      <c r="D7">
        <v>132</v>
      </c>
      <c r="E7">
        <v>463000</v>
      </c>
      <c r="F7" s="88">
        <v>540</v>
      </c>
      <c r="G7" s="4">
        <v>1.875925925925926</v>
      </c>
      <c r="H7" s="4">
        <v>0.99082568807339455</v>
      </c>
      <c r="I7" s="42">
        <v>71230.769230769234</v>
      </c>
      <c r="J7" s="42">
        <v>1846.1538461538462</v>
      </c>
      <c r="K7" s="91">
        <v>5.2009999999999996</v>
      </c>
      <c r="L7" s="86">
        <v>3.5000000000000003E-2</v>
      </c>
      <c r="M7" s="95">
        <v>7.6329999999999995E-2</v>
      </c>
      <c r="N7" s="95">
        <v>4.6000000000000001E-4</v>
      </c>
      <c r="O7" s="91">
        <v>2.0169999999999999</v>
      </c>
      <c r="P7" s="86">
        <v>1.6E-2</v>
      </c>
      <c r="Q7" s="84">
        <v>0.19209999999999999</v>
      </c>
      <c r="R7" s="84">
        <v>1.2999999999999999E-3</v>
      </c>
      <c r="S7" s="4">
        <v>0.61051999999999995</v>
      </c>
      <c r="T7" s="97">
        <v>1120.9000000000001</v>
      </c>
      <c r="U7" s="88">
        <v>5.4</v>
      </c>
      <c r="V7" s="88">
        <v>10</v>
      </c>
      <c r="W7" s="99">
        <v>1132.7</v>
      </c>
      <c r="X7" s="99">
        <v>7.1</v>
      </c>
      <c r="Y7" s="99">
        <v>7.2</v>
      </c>
      <c r="Z7" s="88">
        <v>1101</v>
      </c>
      <c r="AA7" s="88">
        <v>12</v>
      </c>
      <c r="AB7">
        <v>30</v>
      </c>
      <c r="AC7" s="88">
        <v>101.05272548844678</v>
      </c>
      <c r="AD7" s="88">
        <v>102.87920072661217</v>
      </c>
      <c r="AE7" s="109"/>
      <c r="AF7" s="110"/>
      <c r="AG7" s="110"/>
      <c r="AH7" s="110"/>
      <c r="AI7" s="119"/>
      <c r="AJ7" s="28"/>
    </row>
    <row r="8" spans="1:357">
      <c r="A8" t="s">
        <v>18</v>
      </c>
      <c r="B8" t="s">
        <v>101</v>
      </c>
      <c r="C8" s="86">
        <v>26.119</v>
      </c>
      <c r="D8">
        <v>132</v>
      </c>
      <c r="E8">
        <v>446000</v>
      </c>
      <c r="F8" s="88">
        <v>514</v>
      </c>
      <c r="G8" s="4">
        <v>1.4455252918287937</v>
      </c>
      <c r="H8" s="4">
        <v>1.3006072874493928</v>
      </c>
      <c r="I8" s="42">
        <v>10252.873563218391</v>
      </c>
      <c r="J8" s="42">
        <v>275.86206896551727</v>
      </c>
      <c r="K8" s="91">
        <v>5.1269999999999998</v>
      </c>
      <c r="L8" s="86">
        <v>3.7999999999999999E-2</v>
      </c>
      <c r="M8" s="95">
        <v>7.5749999999999998E-2</v>
      </c>
      <c r="N8" s="95">
        <v>4.6999999999999999E-4</v>
      </c>
      <c r="O8" s="91">
        <v>2.0310000000000001</v>
      </c>
      <c r="P8" s="86">
        <v>1.6E-2</v>
      </c>
      <c r="Q8" s="84">
        <v>0.1953</v>
      </c>
      <c r="R8" s="84">
        <v>1.5E-3</v>
      </c>
      <c r="S8" s="4">
        <v>0.71318999999999999</v>
      </c>
      <c r="T8" s="97">
        <v>1125.4000000000001</v>
      </c>
      <c r="U8" s="88">
        <v>5.5</v>
      </c>
      <c r="V8" s="88">
        <v>10</v>
      </c>
      <c r="W8" s="99">
        <v>1149.5999999999999</v>
      </c>
      <c r="X8" s="99">
        <v>7.8</v>
      </c>
      <c r="Y8" s="99">
        <v>7.8</v>
      </c>
      <c r="Z8" s="88">
        <v>1088</v>
      </c>
      <c r="AA8" s="88">
        <v>12</v>
      </c>
      <c r="AB8">
        <v>29</v>
      </c>
      <c r="AC8" s="88">
        <v>102.15034654345119</v>
      </c>
      <c r="AD8" s="88">
        <v>105.66176470588233</v>
      </c>
      <c r="AE8" s="109"/>
      <c r="AF8" s="110"/>
      <c r="AG8" s="110"/>
      <c r="AH8" s="110"/>
      <c r="AI8" s="110"/>
      <c r="AJ8" s="34"/>
    </row>
    <row r="9" spans="1:357">
      <c r="A9" t="s">
        <v>20</v>
      </c>
      <c r="B9" t="s">
        <v>101</v>
      </c>
      <c r="C9" s="86">
        <v>26.119</v>
      </c>
      <c r="D9">
        <v>132</v>
      </c>
      <c r="E9">
        <v>341300</v>
      </c>
      <c r="F9" s="88">
        <v>397</v>
      </c>
      <c r="G9" s="4">
        <v>1.4659949622166246</v>
      </c>
      <c r="H9" s="4">
        <v>1.2839586028460543</v>
      </c>
      <c r="I9" s="42">
        <v>15874.418604651162</v>
      </c>
      <c r="J9" s="42">
        <v>293.02325581395348</v>
      </c>
      <c r="K9" s="91">
        <v>5.1959999999999997</v>
      </c>
      <c r="L9" s="86">
        <v>3.7999999999999999E-2</v>
      </c>
      <c r="M9" s="95">
        <v>7.5870000000000007E-2</v>
      </c>
      <c r="N9" s="95">
        <v>5.0000000000000001E-4</v>
      </c>
      <c r="O9" s="91">
        <v>2.004</v>
      </c>
      <c r="P9" s="86">
        <v>1.6E-2</v>
      </c>
      <c r="Q9" s="84">
        <v>0.1923</v>
      </c>
      <c r="R9" s="84">
        <v>1.2999999999999999E-3</v>
      </c>
      <c r="S9" s="4">
        <v>0.63458999999999999</v>
      </c>
      <c r="T9" s="97">
        <v>1116.9000000000001</v>
      </c>
      <c r="U9" s="88">
        <v>5.3</v>
      </c>
      <c r="V9" s="88">
        <v>10</v>
      </c>
      <c r="W9" s="99">
        <v>1133.8</v>
      </c>
      <c r="X9" s="99">
        <v>7.3</v>
      </c>
      <c r="Y9" s="99">
        <v>7.3</v>
      </c>
      <c r="Z9" s="88">
        <v>1090</v>
      </c>
      <c r="AA9" s="88">
        <v>13</v>
      </c>
      <c r="AB9">
        <v>30</v>
      </c>
      <c r="AC9" s="88">
        <v>101.51311666218999</v>
      </c>
      <c r="AD9" s="88">
        <v>104.01834862385321</v>
      </c>
      <c r="AE9" s="109"/>
      <c r="AF9" s="110"/>
      <c r="AG9" s="110"/>
      <c r="AH9" s="110"/>
      <c r="AI9" s="110"/>
      <c r="AJ9" s="34"/>
    </row>
    <row r="10" spans="1:357">
      <c r="A10" t="s">
        <v>22</v>
      </c>
      <c r="B10" t="s">
        <v>101</v>
      </c>
      <c r="C10" s="86">
        <v>26.108000000000001</v>
      </c>
      <c r="D10">
        <v>132</v>
      </c>
      <c r="E10">
        <v>520000</v>
      </c>
      <c r="F10" s="88">
        <v>601</v>
      </c>
      <c r="G10" s="4">
        <v>2.0049916805324459</v>
      </c>
      <c r="H10" s="4">
        <v>0.93759750390015606</v>
      </c>
      <c r="I10" s="42">
        <v>13866.666666666666</v>
      </c>
      <c r="J10" s="42">
        <v>293.33333333333331</v>
      </c>
      <c r="K10" s="91">
        <v>5.13</v>
      </c>
      <c r="L10" s="86">
        <v>3.2000000000000001E-2</v>
      </c>
      <c r="M10" s="95">
        <v>7.6730000000000007E-2</v>
      </c>
      <c r="N10" s="95">
        <v>4.4000000000000002E-4</v>
      </c>
      <c r="O10" s="91">
        <v>2.0499999999999998</v>
      </c>
      <c r="P10" s="86">
        <v>1.2999999999999999E-2</v>
      </c>
      <c r="Q10" s="84">
        <v>0.19489999999999999</v>
      </c>
      <c r="R10" s="84">
        <v>1.1999999999999999E-3</v>
      </c>
      <c r="S10" s="4">
        <v>0.56996000000000002</v>
      </c>
      <c r="T10" s="97">
        <v>1132.0999999999999</v>
      </c>
      <c r="U10" s="88">
        <v>4.5</v>
      </c>
      <c r="V10" s="88">
        <v>10</v>
      </c>
      <c r="W10" s="99">
        <v>1147.8</v>
      </c>
      <c r="X10" s="99">
        <v>6.4</v>
      </c>
      <c r="Y10" s="99">
        <v>6.4</v>
      </c>
      <c r="Z10" s="88">
        <v>1112</v>
      </c>
      <c r="AA10" s="88">
        <v>11</v>
      </c>
      <c r="AB10">
        <v>30</v>
      </c>
      <c r="AC10" s="88">
        <v>101.38680328592881</v>
      </c>
      <c r="AD10" s="88">
        <v>103.21942446043165</v>
      </c>
      <c r="AE10" s="109"/>
      <c r="AF10" s="116" t="s">
        <v>112</v>
      </c>
      <c r="AG10" s="116"/>
      <c r="AH10" s="116"/>
      <c r="AI10" s="117"/>
      <c r="AJ10" s="34"/>
    </row>
    <row r="11" spans="1:357">
      <c r="A11" t="s">
        <v>24</v>
      </c>
      <c r="B11" t="s">
        <v>101</v>
      </c>
      <c r="C11" s="86">
        <v>26.126999999999999</v>
      </c>
      <c r="D11">
        <v>131</v>
      </c>
      <c r="E11">
        <v>661400</v>
      </c>
      <c r="F11" s="88">
        <v>768</v>
      </c>
      <c r="G11" s="4">
        <v>1.7473958333333333</v>
      </c>
      <c r="H11" s="4">
        <v>1.0723261658754537</v>
      </c>
      <c r="I11" s="42">
        <v>19171.014492753624</v>
      </c>
      <c r="J11" s="42">
        <v>272.463768115942</v>
      </c>
      <c r="K11" s="91">
        <v>5.1479999999999997</v>
      </c>
      <c r="L11" s="86">
        <v>3.5999999999999997E-2</v>
      </c>
      <c r="M11" s="95">
        <v>7.6579999999999995E-2</v>
      </c>
      <c r="N11" s="95">
        <v>3.8000000000000002E-4</v>
      </c>
      <c r="O11" s="91">
        <v>2.0409999999999999</v>
      </c>
      <c r="P11" s="86">
        <v>1.4E-2</v>
      </c>
      <c r="Q11" s="84">
        <v>0.1943</v>
      </c>
      <c r="R11" s="84">
        <v>1.2999999999999999E-3</v>
      </c>
      <c r="S11" s="4">
        <v>0.71640999999999999</v>
      </c>
      <c r="T11" s="97">
        <v>1129.3</v>
      </c>
      <c r="U11" s="88">
        <v>4.9000000000000004</v>
      </c>
      <c r="V11" s="88">
        <v>10</v>
      </c>
      <c r="W11" s="99">
        <v>1144.3</v>
      </c>
      <c r="X11" s="99">
        <v>7.1</v>
      </c>
      <c r="Y11" s="99">
        <v>7.1</v>
      </c>
      <c r="Z11" s="88">
        <v>1108.5</v>
      </c>
      <c r="AA11" s="88">
        <v>9.9</v>
      </c>
      <c r="AB11">
        <v>29</v>
      </c>
      <c r="AC11" s="88">
        <v>101.32825644204375</v>
      </c>
      <c r="AD11" s="88">
        <v>103.22958953540821</v>
      </c>
      <c r="AE11" s="109"/>
      <c r="AF11" s="110"/>
      <c r="AG11" s="110"/>
      <c r="AH11" s="110"/>
      <c r="AI11" s="110"/>
      <c r="AJ11" s="34"/>
    </row>
    <row r="12" spans="1:357">
      <c r="A12" t="s">
        <v>26</v>
      </c>
      <c r="B12" t="s">
        <v>101</v>
      </c>
      <c r="C12" s="86">
        <v>26.116</v>
      </c>
      <c r="D12">
        <v>131</v>
      </c>
      <c r="E12">
        <v>430000</v>
      </c>
      <c r="F12" s="88">
        <v>502.4</v>
      </c>
      <c r="G12" s="4">
        <v>1.2557722929936306</v>
      </c>
      <c r="H12" s="4">
        <v>1.511886849232621</v>
      </c>
      <c r="I12" s="42">
        <v>9662.9213483146068</v>
      </c>
      <c r="J12" s="42">
        <v>87.640449438202239</v>
      </c>
      <c r="K12" s="91">
        <v>5.15</v>
      </c>
      <c r="L12" s="86">
        <v>3.5999999999999997E-2</v>
      </c>
      <c r="M12" s="95">
        <v>7.6789999999999997E-2</v>
      </c>
      <c r="N12" s="95">
        <v>5.2999999999999998E-4</v>
      </c>
      <c r="O12" s="91">
        <v>2.0459999999999998</v>
      </c>
      <c r="P12" s="86">
        <v>1.7000000000000001E-2</v>
      </c>
      <c r="Q12" s="84">
        <v>0.19409999999999999</v>
      </c>
      <c r="R12" s="84">
        <v>1.2999999999999999E-3</v>
      </c>
      <c r="S12" s="4">
        <v>0.60136000000000001</v>
      </c>
      <c r="T12" s="97">
        <v>1130.5999999999999</v>
      </c>
      <c r="U12" s="88">
        <v>5.8</v>
      </c>
      <c r="V12" s="88">
        <v>11</v>
      </c>
      <c r="W12" s="99">
        <v>1143.4000000000001</v>
      </c>
      <c r="X12" s="99">
        <v>7.2</v>
      </c>
      <c r="Y12" s="99">
        <v>7.2</v>
      </c>
      <c r="Z12" s="88">
        <v>1116</v>
      </c>
      <c r="AA12" s="88">
        <v>14</v>
      </c>
      <c r="AB12">
        <v>31</v>
      </c>
      <c r="AC12" s="88">
        <v>101.13214222536708</v>
      </c>
      <c r="AD12" s="88">
        <v>102.4551971326165</v>
      </c>
      <c r="AE12" s="109"/>
      <c r="AF12" s="110"/>
      <c r="AG12" s="110"/>
      <c r="AH12" s="110"/>
      <c r="AI12" s="110"/>
      <c r="AJ12" s="34"/>
    </row>
    <row r="13" spans="1:357">
      <c r="A13" t="s">
        <v>28</v>
      </c>
      <c r="B13" t="s">
        <v>101</v>
      </c>
      <c r="C13" s="86">
        <v>26.113</v>
      </c>
      <c r="D13">
        <v>132</v>
      </c>
      <c r="E13">
        <v>502000</v>
      </c>
      <c r="F13" s="88">
        <v>579</v>
      </c>
      <c r="G13" s="4">
        <v>1.4283246977547495</v>
      </c>
      <c r="H13" s="4">
        <v>1.3135208711433757</v>
      </c>
      <c r="I13" s="42">
        <v>4995.0248756218907</v>
      </c>
      <c r="J13" s="42">
        <v>109.45273631840797</v>
      </c>
      <c r="K13" s="91">
        <v>5.1210000000000004</v>
      </c>
      <c r="L13" s="86">
        <v>2.8000000000000001E-2</v>
      </c>
      <c r="M13" s="95">
        <v>7.6109999999999997E-2</v>
      </c>
      <c r="N13" s="95">
        <v>4.4000000000000002E-4</v>
      </c>
      <c r="O13" s="91">
        <v>2.0449999999999999</v>
      </c>
      <c r="P13" s="86">
        <v>1.4E-2</v>
      </c>
      <c r="Q13" s="84">
        <v>0.19520000000000001</v>
      </c>
      <c r="R13" s="84">
        <v>1.1000000000000001E-3</v>
      </c>
      <c r="S13" s="4">
        <v>0.61792000000000002</v>
      </c>
      <c r="T13" s="97">
        <v>1130.8</v>
      </c>
      <c r="U13" s="88">
        <v>4.7</v>
      </c>
      <c r="V13" s="88">
        <v>10</v>
      </c>
      <c r="W13" s="99">
        <v>1150.0999999999999</v>
      </c>
      <c r="X13" s="99">
        <v>5.8</v>
      </c>
      <c r="Y13" s="99">
        <v>5.8</v>
      </c>
      <c r="Z13" s="88">
        <v>1096</v>
      </c>
      <c r="AA13" s="88">
        <v>11</v>
      </c>
      <c r="AB13">
        <v>30</v>
      </c>
      <c r="AC13" s="88">
        <v>101.70675627874071</v>
      </c>
      <c r="AD13" s="88">
        <v>104.93613138686131</v>
      </c>
      <c r="AE13" s="109"/>
      <c r="AF13" s="110"/>
      <c r="AG13" s="110"/>
      <c r="AH13" s="110"/>
      <c r="AI13" s="110"/>
      <c r="AJ13" s="34"/>
    </row>
    <row r="14" spans="1:357">
      <c r="A14" t="s">
        <v>30</v>
      </c>
      <c r="B14" t="s">
        <v>101</v>
      </c>
      <c r="C14" s="86">
        <v>26.117999999999999</v>
      </c>
      <c r="D14">
        <v>132</v>
      </c>
      <c r="E14">
        <v>339300</v>
      </c>
      <c r="F14" s="88">
        <v>400</v>
      </c>
      <c r="G14" s="4">
        <v>0.84</v>
      </c>
      <c r="H14" s="4">
        <v>2.309468822170901</v>
      </c>
      <c r="I14" s="42">
        <v>15781.39534883721</v>
      </c>
      <c r="J14" s="42">
        <v>297.67441860465118</v>
      </c>
      <c r="K14" s="91">
        <v>5.2149999999999999</v>
      </c>
      <c r="L14" s="86">
        <v>3.9E-2</v>
      </c>
      <c r="M14" s="95">
        <v>7.6560000000000003E-2</v>
      </c>
      <c r="N14" s="95">
        <v>5.4000000000000001E-4</v>
      </c>
      <c r="O14" s="91">
        <v>2.0219999999999998</v>
      </c>
      <c r="P14" s="86">
        <v>1.9E-2</v>
      </c>
      <c r="Q14" s="84">
        <v>0.1918</v>
      </c>
      <c r="R14" s="84">
        <v>1.5E-3</v>
      </c>
      <c r="S14" s="4">
        <v>0.66601999999999995</v>
      </c>
      <c r="T14" s="97">
        <v>1125.0999999999999</v>
      </c>
      <c r="U14" s="88">
        <v>6.2</v>
      </c>
      <c r="V14" s="88">
        <v>11</v>
      </c>
      <c r="W14" s="99">
        <v>1131.8</v>
      </c>
      <c r="X14" s="99">
        <v>8</v>
      </c>
      <c r="Y14" s="99">
        <v>8</v>
      </c>
      <c r="Z14" s="88">
        <v>1107</v>
      </c>
      <c r="AA14" s="88">
        <v>14</v>
      </c>
      <c r="AB14">
        <v>31</v>
      </c>
      <c r="AC14" s="88">
        <v>100.59550262198917</v>
      </c>
      <c r="AD14" s="88">
        <v>102.24028906955736</v>
      </c>
      <c r="AE14" s="109"/>
      <c r="AF14" s="110"/>
      <c r="AG14" s="110"/>
      <c r="AH14" s="110"/>
      <c r="AI14" s="110"/>
      <c r="AJ14" s="34"/>
    </row>
    <row r="15" spans="1:357">
      <c r="A15" t="s">
        <v>32</v>
      </c>
      <c r="B15" t="s">
        <v>101</v>
      </c>
      <c r="C15" s="86">
        <v>26.12</v>
      </c>
      <c r="D15">
        <v>132</v>
      </c>
      <c r="E15">
        <v>401600</v>
      </c>
      <c r="F15" s="88">
        <v>473</v>
      </c>
      <c r="G15" s="4">
        <v>0.81120507399577169</v>
      </c>
      <c r="H15" s="4">
        <v>2.3520636499254102</v>
      </c>
      <c r="I15" s="42">
        <v>11988.059701492537</v>
      </c>
      <c r="J15" s="42">
        <v>202.98507462686564</v>
      </c>
      <c r="K15" s="91">
        <v>5.1859999999999999</v>
      </c>
      <c r="L15" s="86">
        <v>4.2000000000000003E-2</v>
      </c>
      <c r="M15" s="95">
        <v>7.6789999999999997E-2</v>
      </c>
      <c r="N15" s="95">
        <v>5.1999999999999995E-4</v>
      </c>
      <c r="O15" s="91">
        <v>2.0379999999999998</v>
      </c>
      <c r="P15" s="86">
        <v>1.6E-2</v>
      </c>
      <c r="Q15" s="84">
        <v>0.19239999999999999</v>
      </c>
      <c r="R15" s="84">
        <v>1.5E-3</v>
      </c>
      <c r="S15" s="4">
        <v>0.66703999999999997</v>
      </c>
      <c r="T15" s="97">
        <v>1128.9000000000001</v>
      </c>
      <c r="U15" s="88">
        <v>5.4</v>
      </c>
      <c r="V15" s="88">
        <v>10</v>
      </c>
      <c r="W15" s="99">
        <v>1134.5</v>
      </c>
      <c r="X15" s="99">
        <v>8.1</v>
      </c>
      <c r="Y15" s="99">
        <v>8.1</v>
      </c>
      <c r="Z15" s="88">
        <v>1114</v>
      </c>
      <c r="AA15" s="88">
        <v>14</v>
      </c>
      <c r="AB15">
        <v>31</v>
      </c>
      <c r="AC15" s="88">
        <v>100.49605810966426</v>
      </c>
      <c r="AD15" s="88">
        <v>101.84021543985638</v>
      </c>
      <c r="AE15" s="109"/>
      <c r="AF15" s="110"/>
      <c r="AG15" s="110"/>
      <c r="AH15" s="110"/>
      <c r="AI15" s="110"/>
      <c r="AJ15" s="34"/>
    </row>
    <row r="16" spans="1:357">
      <c r="C16" s="86"/>
      <c r="F16" s="88"/>
      <c r="G16" s="4"/>
      <c r="H16" s="4"/>
      <c r="I16" s="41"/>
      <c r="J16" s="41"/>
      <c r="K16" s="91"/>
      <c r="L16" s="86"/>
      <c r="M16" s="95"/>
      <c r="N16" s="95"/>
      <c r="O16" s="91"/>
      <c r="P16" s="86"/>
      <c r="Q16" s="95"/>
      <c r="R16" s="95"/>
      <c r="S16" s="4"/>
      <c r="T16" s="34"/>
      <c r="AC16" s="88"/>
      <c r="AD16" s="88"/>
      <c r="AE16" s="109"/>
      <c r="AF16" s="110"/>
      <c r="AG16" s="110"/>
      <c r="AH16" s="110"/>
      <c r="AI16" s="110"/>
      <c r="AJ16" s="34"/>
    </row>
    <row r="17" spans="1:36">
      <c r="A17" t="s">
        <v>35</v>
      </c>
      <c r="B17" t="s">
        <v>101</v>
      </c>
      <c r="C17" s="86">
        <v>26.117999999999999</v>
      </c>
      <c r="D17">
        <v>132</v>
      </c>
      <c r="E17">
        <v>15340</v>
      </c>
      <c r="F17" s="88">
        <v>826</v>
      </c>
      <c r="G17" s="4">
        <v>0.54406779661016946</v>
      </c>
      <c r="H17" s="4">
        <v>138.35845896147404</v>
      </c>
      <c r="I17" s="42">
        <v>309.8989898989899</v>
      </c>
      <c r="J17" s="42">
        <v>6.262626262626263</v>
      </c>
      <c r="K17" s="34">
        <v>225.4</v>
      </c>
      <c r="L17">
        <v>2.6</v>
      </c>
      <c r="M17" s="95">
        <v>4.8000000000000001E-2</v>
      </c>
      <c r="N17" s="95">
        <v>1.6000000000000001E-3</v>
      </c>
      <c r="O17" s="90">
        <v>2.9399999999999999E-2</v>
      </c>
      <c r="P17" s="84">
        <v>9.3999999999999997E-4</v>
      </c>
      <c r="Q17" s="95">
        <v>4.444E-3</v>
      </c>
      <c r="R17" s="95">
        <v>4.8999999999999998E-5</v>
      </c>
      <c r="S17" s="4">
        <v>8.4635000000000002E-2</v>
      </c>
      <c r="T17" s="51">
        <v>29.41</v>
      </c>
      <c r="U17" s="16">
        <v>0.93</v>
      </c>
      <c r="V17" s="16">
        <v>1</v>
      </c>
      <c r="W17" s="62">
        <v>28.58</v>
      </c>
      <c r="X17" s="62">
        <v>0.32</v>
      </c>
      <c r="Y17" s="62">
        <v>0.32</v>
      </c>
      <c r="Z17">
        <v>85</v>
      </c>
      <c r="AA17">
        <v>69</v>
      </c>
      <c r="AB17">
        <v>75</v>
      </c>
      <c r="AC17" s="88">
        <v>97.177830669840191</v>
      </c>
      <c r="AD17" s="88">
        <v>33.623529411764707</v>
      </c>
      <c r="AE17" s="109"/>
      <c r="AF17" s="110"/>
      <c r="AG17" s="110"/>
      <c r="AH17" s="110"/>
      <c r="AI17" s="110"/>
      <c r="AJ17" s="34"/>
    </row>
    <row r="18" spans="1:36">
      <c r="A18" t="s">
        <v>37</v>
      </c>
      <c r="B18" t="s">
        <v>101</v>
      </c>
      <c r="C18" s="86">
        <v>26.114999999999998</v>
      </c>
      <c r="D18">
        <v>132</v>
      </c>
      <c r="E18">
        <v>13440</v>
      </c>
      <c r="F18" s="88">
        <v>698.9</v>
      </c>
      <c r="G18" s="4">
        <v>0.61267706395764776</v>
      </c>
      <c r="H18" s="4">
        <v>118.25719120135363</v>
      </c>
      <c r="I18" s="42">
        <v>308.9655172413793</v>
      </c>
      <c r="J18" s="42">
        <v>4.137931034482758</v>
      </c>
      <c r="K18" s="51">
        <v>219.7</v>
      </c>
      <c r="L18" s="16">
        <v>3.1</v>
      </c>
      <c r="M18" s="95">
        <v>4.7600000000000003E-2</v>
      </c>
      <c r="N18" s="95">
        <v>1.6000000000000001E-3</v>
      </c>
      <c r="O18" s="90">
        <v>0.03</v>
      </c>
      <c r="P18" s="84">
        <v>9.8999999999999999E-4</v>
      </c>
      <c r="Q18" s="95">
        <v>4.555E-3</v>
      </c>
      <c r="R18" s="95">
        <v>6.4999999999999994E-5</v>
      </c>
      <c r="S18" s="4">
        <v>9.0939999999999993E-2</v>
      </c>
      <c r="T18" s="51">
        <v>30</v>
      </c>
      <c r="U18" s="16">
        <v>0.97</v>
      </c>
      <c r="V18" s="16">
        <v>1</v>
      </c>
      <c r="W18" s="62">
        <v>29.3</v>
      </c>
      <c r="X18" s="62">
        <v>0.42</v>
      </c>
      <c r="Y18" s="62">
        <v>0.42</v>
      </c>
      <c r="Z18">
        <v>80</v>
      </c>
      <c r="AA18">
        <v>72</v>
      </c>
      <c r="AB18">
        <v>78</v>
      </c>
      <c r="AC18" s="88">
        <v>97.666666666666671</v>
      </c>
      <c r="AD18" s="88">
        <v>36.625</v>
      </c>
      <c r="AE18" s="109"/>
      <c r="AF18" s="110"/>
      <c r="AG18" s="110"/>
      <c r="AH18" s="110"/>
      <c r="AI18" s="110"/>
      <c r="AJ18" s="34"/>
    </row>
    <row r="19" spans="1:36">
      <c r="A19" t="s">
        <v>39</v>
      </c>
      <c r="B19" t="s">
        <v>101</v>
      </c>
      <c r="C19" s="86">
        <v>26.116</v>
      </c>
      <c r="D19">
        <v>132</v>
      </c>
      <c r="E19">
        <v>14790</v>
      </c>
      <c r="F19" s="88">
        <v>794</v>
      </c>
      <c r="G19" s="4">
        <v>0.52267002518891692</v>
      </c>
      <c r="H19" s="4">
        <v>145.95588235294116</v>
      </c>
      <c r="I19" s="42">
        <v>799.45945945945948</v>
      </c>
      <c r="J19" s="42">
        <v>29.189189189189189</v>
      </c>
      <c r="K19" s="51">
        <v>222.5</v>
      </c>
      <c r="L19" s="16">
        <v>2.8</v>
      </c>
      <c r="M19" s="95">
        <v>4.65E-2</v>
      </c>
      <c r="N19" s="95">
        <v>1.8E-3</v>
      </c>
      <c r="O19" s="90">
        <v>2.8899999999999999E-2</v>
      </c>
      <c r="P19" s="84">
        <v>1.1000000000000001E-3</v>
      </c>
      <c r="Q19" s="95">
        <v>4.5050000000000003E-3</v>
      </c>
      <c r="R19" s="95">
        <v>5.5999999999999999E-5</v>
      </c>
      <c r="S19" s="4">
        <v>0.14108999999999999</v>
      </c>
      <c r="T19" s="51">
        <v>28.9</v>
      </c>
      <c r="U19" s="16">
        <v>1.1000000000000001</v>
      </c>
      <c r="V19" s="16">
        <v>1.1000000000000001</v>
      </c>
      <c r="W19" s="62">
        <v>28.98</v>
      </c>
      <c r="X19" s="62">
        <v>0.36</v>
      </c>
      <c r="Y19" s="62">
        <v>0.36</v>
      </c>
      <c r="Z19">
        <v>48</v>
      </c>
      <c r="AA19">
        <v>79</v>
      </c>
      <c r="AB19">
        <v>84</v>
      </c>
      <c r="AC19" s="88">
        <v>100.27681660899654</v>
      </c>
      <c r="AD19" s="88">
        <v>60.375</v>
      </c>
      <c r="AE19" s="109"/>
      <c r="AF19" s="110"/>
      <c r="AG19" s="110"/>
      <c r="AH19" s="110"/>
      <c r="AI19" s="110"/>
      <c r="AJ19" s="34"/>
    </row>
    <row r="20" spans="1:36">
      <c r="A20" t="s">
        <v>41</v>
      </c>
      <c r="B20" t="s">
        <v>101</v>
      </c>
      <c r="C20" s="86">
        <v>26.103999999999999</v>
      </c>
      <c r="D20">
        <v>132</v>
      </c>
      <c r="E20">
        <v>22520</v>
      </c>
      <c r="F20" s="88">
        <v>1176</v>
      </c>
      <c r="G20" s="4">
        <v>0.70493197278911568</v>
      </c>
      <c r="H20" s="4">
        <v>105.66037735849056</v>
      </c>
      <c r="I20" s="42">
        <v>2370.5263157894738</v>
      </c>
      <c r="J20" s="42">
        <v>36.842105263157897</v>
      </c>
      <c r="K20" s="51">
        <v>218.2</v>
      </c>
      <c r="L20" s="16">
        <v>2.2999999999999998</v>
      </c>
      <c r="M20" s="95">
        <v>4.7699999999999999E-2</v>
      </c>
      <c r="N20" s="95">
        <v>1.2999999999999999E-3</v>
      </c>
      <c r="O20" s="90">
        <v>2.989E-2</v>
      </c>
      <c r="P20" s="84">
        <v>7.9000000000000001E-4</v>
      </c>
      <c r="Q20" s="95">
        <v>4.5950000000000001E-3</v>
      </c>
      <c r="R20" s="95">
        <v>4.6999999999999997E-5</v>
      </c>
      <c r="S20" s="4">
        <v>6.6761000000000001E-2</v>
      </c>
      <c r="T20" s="51">
        <v>29.97</v>
      </c>
      <c r="U20" s="16">
        <v>0.78</v>
      </c>
      <c r="V20" s="16">
        <v>0.87</v>
      </c>
      <c r="W20" s="62">
        <v>29.55</v>
      </c>
      <c r="X20" s="62">
        <v>0.3</v>
      </c>
      <c r="Y20" s="62">
        <v>0.3</v>
      </c>
      <c r="Z20">
        <v>83</v>
      </c>
      <c r="AA20">
        <v>58</v>
      </c>
      <c r="AB20">
        <v>65</v>
      </c>
      <c r="AC20" s="88">
        <v>98.598598598598599</v>
      </c>
      <c r="AD20" s="88">
        <v>35.602409638554214</v>
      </c>
      <c r="AE20" s="109"/>
      <c r="AF20" s="110"/>
      <c r="AG20" s="110"/>
      <c r="AH20" s="110"/>
      <c r="AI20" s="110"/>
      <c r="AJ20" s="34"/>
    </row>
    <row r="21" spans="1:36">
      <c r="A21" t="s">
        <v>43</v>
      </c>
      <c r="B21" t="s">
        <v>102</v>
      </c>
      <c r="C21" s="86">
        <v>26.126000000000001</v>
      </c>
      <c r="D21">
        <v>132</v>
      </c>
      <c r="E21">
        <v>18320</v>
      </c>
      <c r="F21" s="88">
        <v>974</v>
      </c>
      <c r="G21" s="4">
        <v>0.55236139630390146</v>
      </c>
      <c r="H21" s="4">
        <v>142.60614934114201</v>
      </c>
      <c r="I21" s="42">
        <v>377.73195876288662</v>
      </c>
      <c r="J21" s="42">
        <v>13.195876288659793</v>
      </c>
      <c r="K21" s="51">
        <v>220.4</v>
      </c>
      <c r="L21" s="16">
        <v>2.2000000000000002</v>
      </c>
      <c r="M21" s="95">
        <v>4.7500000000000001E-2</v>
      </c>
      <c r="N21" s="95">
        <v>1.4E-3</v>
      </c>
      <c r="O21" s="90">
        <v>2.9659999999999999E-2</v>
      </c>
      <c r="P21" s="84">
        <v>8.1999999999999998E-4</v>
      </c>
      <c r="Q21" s="95">
        <v>4.542E-3</v>
      </c>
      <c r="R21" s="95">
        <v>4.6E-5</v>
      </c>
      <c r="S21" s="4">
        <v>2.8451000000000001E-2</v>
      </c>
      <c r="T21" s="51">
        <v>29.67</v>
      </c>
      <c r="U21" s="16">
        <v>0.81</v>
      </c>
      <c r="V21" s="16">
        <v>0.89</v>
      </c>
      <c r="W21" s="62">
        <v>29.21</v>
      </c>
      <c r="X21" s="62">
        <v>0.3</v>
      </c>
      <c r="Y21" s="62">
        <v>0.3</v>
      </c>
      <c r="Z21">
        <v>73</v>
      </c>
      <c r="AA21">
        <v>62</v>
      </c>
      <c r="AB21">
        <v>69</v>
      </c>
      <c r="AC21" s="88">
        <v>98.449612403100772</v>
      </c>
      <c r="AD21" s="88">
        <v>40.013698630136986</v>
      </c>
      <c r="AE21" s="109"/>
      <c r="AF21" s="110"/>
      <c r="AG21" s="110"/>
      <c r="AH21" s="110"/>
      <c r="AI21" s="110"/>
      <c r="AJ21" s="34"/>
    </row>
    <row r="22" spans="1:36">
      <c r="A22" t="s">
        <v>44</v>
      </c>
      <c r="B22" t="s">
        <v>102</v>
      </c>
      <c r="C22" s="86">
        <v>26.172999999999998</v>
      </c>
      <c r="D22">
        <v>132</v>
      </c>
      <c r="E22">
        <v>8150</v>
      </c>
      <c r="F22" s="88">
        <v>426</v>
      </c>
      <c r="G22" s="4">
        <v>0.98849765258215971</v>
      </c>
      <c r="H22" s="4">
        <v>80.377358490566039</v>
      </c>
      <c r="I22" s="42">
        <v>250.76923076923077</v>
      </c>
      <c r="J22" s="42">
        <v>8.0000000000000018</v>
      </c>
      <c r="K22" s="51">
        <v>218.1</v>
      </c>
      <c r="L22" s="16">
        <v>3.4</v>
      </c>
      <c r="M22" s="95">
        <v>4.7399999999999998E-2</v>
      </c>
      <c r="N22" s="95">
        <v>2.0999999999999999E-3</v>
      </c>
      <c r="O22" s="90">
        <v>2.9899999999999999E-2</v>
      </c>
      <c r="P22" s="84">
        <v>1.2999999999999999E-3</v>
      </c>
      <c r="Q22" s="95">
        <v>4.5970000000000004E-3</v>
      </c>
      <c r="R22" s="95">
        <v>6.8999999999999997E-5</v>
      </c>
      <c r="S22" s="4">
        <v>0.19581000000000001</v>
      </c>
      <c r="T22" s="51">
        <v>29.9</v>
      </c>
      <c r="U22" s="16">
        <v>1.3</v>
      </c>
      <c r="V22" s="16">
        <v>1.3</v>
      </c>
      <c r="W22" s="62">
        <v>29.57</v>
      </c>
      <c r="X22" s="62">
        <v>0.44</v>
      </c>
      <c r="Y22" s="62">
        <v>0.44</v>
      </c>
      <c r="Z22">
        <v>73</v>
      </c>
      <c r="AA22">
        <v>86</v>
      </c>
      <c r="AB22">
        <v>90</v>
      </c>
      <c r="AC22" s="88">
        <v>98.896321070234123</v>
      </c>
      <c r="AD22" s="88">
        <v>40.506849315068493</v>
      </c>
      <c r="AE22" s="109">
        <v>0</v>
      </c>
      <c r="AF22" s="111">
        <v>29.28</v>
      </c>
      <c r="AG22" s="112">
        <v>0.11</v>
      </c>
      <c r="AH22" s="113">
        <v>2.4262999999999999</v>
      </c>
      <c r="AI22" s="113">
        <f>100*(AF22-28.478)/28.478</f>
        <v>2.8162090034412515</v>
      </c>
      <c r="AJ22" s="34"/>
    </row>
    <row r="23" spans="1:36">
      <c r="A23" t="s">
        <v>45</v>
      </c>
      <c r="B23" t="s">
        <v>102</v>
      </c>
      <c r="C23" s="86">
        <v>26.114000000000001</v>
      </c>
      <c r="D23">
        <v>132</v>
      </c>
      <c r="E23">
        <v>16990</v>
      </c>
      <c r="F23" s="88">
        <v>898</v>
      </c>
      <c r="G23" s="4">
        <v>0.50757238307349672</v>
      </c>
      <c r="H23" s="4">
        <v>143.91025641025641</v>
      </c>
      <c r="I23" s="42">
        <v>1171.7241379310344</v>
      </c>
      <c r="J23" s="42">
        <v>26.896551724137929</v>
      </c>
      <c r="K23" s="51">
        <v>220.1</v>
      </c>
      <c r="L23" s="16">
        <v>2.7</v>
      </c>
      <c r="M23" s="95">
        <v>4.7199999999999999E-2</v>
      </c>
      <c r="N23" s="95">
        <v>1.5E-3</v>
      </c>
      <c r="O23" s="90">
        <v>2.9590000000000002E-2</v>
      </c>
      <c r="P23" s="84">
        <v>9.7999999999999997E-4</v>
      </c>
      <c r="Q23" s="95">
        <v>4.5319999999999996E-3</v>
      </c>
      <c r="R23" s="95">
        <v>5.3000000000000001E-5</v>
      </c>
      <c r="S23" s="4">
        <v>0.18267</v>
      </c>
      <c r="T23" s="51">
        <v>29.59</v>
      </c>
      <c r="U23" s="16">
        <v>0.97</v>
      </c>
      <c r="V23" s="16">
        <v>1</v>
      </c>
      <c r="W23" s="62">
        <v>29.15</v>
      </c>
      <c r="X23" s="62">
        <v>0.34</v>
      </c>
      <c r="Y23" s="62">
        <v>0.34</v>
      </c>
      <c r="Z23">
        <v>70</v>
      </c>
      <c r="AA23">
        <v>70</v>
      </c>
      <c r="AB23">
        <v>76</v>
      </c>
      <c r="AC23" s="88">
        <v>98.513011152416354</v>
      </c>
      <c r="AD23" s="88">
        <v>41.642857142857146</v>
      </c>
      <c r="AE23" s="109"/>
      <c r="AF23" s="112"/>
      <c r="AG23" s="112"/>
      <c r="AH23" s="110"/>
      <c r="AI23" s="110"/>
      <c r="AJ23" s="34"/>
    </row>
    <row r="24" spans="1:36">
      <c r="A24" t="s">
        <v>46</v>
      </c>
      <c r="B24" t="s">
        <v>102</v>
      </c>
      <c r="C24" s="86">
        <v>26.125</v>
      </c>
      <c r="D24">
        <v>132</v>
      </c>
      <c r="E24">
        <v>4750</v>
      </c>
      <c r="F24" s="88">
        <v>263</v>
      </c>
      <c r="G24" s="4">
        <v>1.0988593155893536</v>
      </c>
      <c r="H24" s="4">
        <v>68.489583333333343</v>
      </c>
      <c r="I24" s="42">
        <v>193.87755102040816</v>
      </c>
      <c r="J24" s="42">
        <v>12.653061224489797</v>
      </c>
      <c r="K24" s="51">
        <v>220.4</v>
      </c>
      <c r="L24" s="16">
        <v>4.3</v>
      </c>
      <c r="M24" s="95">
        <v>4.9399999999999999E-2</v>
      </c>
      <c r="N24" s="95">
        <v>3.7000000000000002E-3</v>
      </c>
      <c r="O24" s="90">
        <v>3.0599999999999999E-2</v>
      </c>
      <c r="P24" s="84">
        <v>2.0999999999999999E-3</v>
      </c>
      <c r="Q24" s="95">
        <v>4.529E-3</v>
      </c>
      <c r="R24" s="95">
        <v>8.7000000000000001E-5</v>
      </c>
      <c r="S24" s="4">
        <v>7.7440999999999996E-2</v>
      </c>
      <c r="T24" s="51">
        <v>30.5</v>
      </c>
      <c r="U24" s="16">
        <v>2.1</v>
      </c>
      <c r="V24" s="16">
        <v>2.1</v>
      </c>
      <c r="W24" s="62">
        <v>29.13</v>
      </c>
      <c r="X24" s="62">
        <v>0.56000000000000005</v>
      </c>
      <c r="Y24" s="62">
        <v>0.56000000000000005</v>
      </c>
      <c r="Z24">
        <v>190</v>
      </c>
      <c r="AA24">
        <v>140</v>
      </c>
      <c r="AB24">
        <v>150</v>
      </c>
      <c r="AC24" s="88">
        <v>95.508196721311478</v>
      </c>
      <c r="AD24" s="88">
        <v>15.331578947368421</v>
      </c>
      <c r="AE24" s="109"/>
      <c r="AF24" s="112"/>
      <c r="AG24" s="112"/>
      <c r="AH24" s="110"/>
      <c r="AI24" s="110"/>
      <c r="AJ24" s="34"/>
    </row>
    <row r="25" spans="1:36">
      <c r="A25" t="s">
        <v>47</v>
      </c>
      <c r="B25" t="s">
        <v>102</v>
      </c>
      <c r="C25" s="86">
        <v>26.109000000000002</v>
      </c>
      <c r="D25">
        <v>132</v>
      </c>
      <c r="E25">
        <v>7050</v>
      </c>
      <c r="F25" s="88">
        <v>375</v>
      </c>
      <c r="G25" s="4">
        <v>0.83333333333333337</v>
      </c>
      <c r="H25" s="4">
        <v>90.361445783132524</v>
      </c>
      <c r="I25" s="42">
        <v>131.77570093457945</v>
      </c>
      <c r="J25" s="42">
        <v>4.2990654205607477</v>
      </c>
      <c r="K25" s="51">
        <v>216.7</v>
      </c>
      <c r="L25" s="16">
        <v>4</v>
      </c>
      <c r="M25" s="95">
        <v>4.7300000000000002E-2</v>
      </c>
      <c r="N25" s="95">
        <v>2.5000000000000001E-3</v>
      </c>
      <c r="O25" s="90">
        <v>2.9899999999999999E-2</v>
      </c>
      <c r="P25" s="84">
        <v>1.6000000000000001E-3</v>
      </c>
      <c r="Q25" s="95">
        <v>4.5919999999999997E-3</v>
      </c>
      <c r="R25" s="95">
        <v>8.2999999999999998E-5</v>
      </c>
      <c r="S25" s="4">
        <v>0.13522999999999999</v>
      </c>
      <c r="T25" s="51">
        <v>29.9</v>
      </c>
      <c r="U25" s="16">
        <v>1.6</v>
      </c>
      <c r="V25" s="16">
        <v>1.6</v>
      </c>
      <c r="W25" s="62">
        <v>29.53</v>
      </c>
      <c r="X25" s="62">
        <v>0.53</v>
      </c>
      <c r="Y25" s="62">
        <v>0.53</v>
      </c>
      <c r="Z25">
        <v>50</v>
      </c>
      <c r="AA25">
        <v>110</v>
      </c>
      <c r="AB25">
        <v>110</v>
      </c>
      <c r="AC25" s="88">
        <v>98.762541806020067</v>
      </c>
      <c r="AD25" s="88">
        <v>59.06</v>
      </c>
      <c r="AE25" s="109"/>
      <c r="AF25" s="112"/>
      <c r="AG25" s="112"/>
      <c r="AH25" s="110"/>
      <c r="AI25" s="110"/>
      <c r="AJ25" s="34"/>
    </row>
    <row r="26" spans="1:36">
      <c r="A26" t="s">
        <v>48</v>
      </c>
      <c r="B26" t="s">
        <v>102</v>
      </c>
      <c r="C26" s="86">
        <v>26.123000000000001</v>
      </c>
      <c r="D26">
        <v>131</v>
      </c>
      <c r="E26">
        <v>10710</v>
      </c>
      <c r="F26" s="88">
        <v>562</v>
      </c>
      <c r="G26" s="4">
        <v>0.58825622775800712</v>
      </c>
      <c r="H26" s="4">
        <v>128.31050228310502</v>
      </c>
      <c r="I26" s="42">
        <v>856.8</v>
      </c>
      <c r="J26" s="42">
        <v>35.199999999999996</v>
      </c>
      <c r="K26" s="51">
        <v>216.1</v>
      </c>
      <c r="L26" s="16">
        <v>3</v>
      </c>
      <c r="M26" s="95">
        <v>4.7199999999999999E-2</v>
      </c>
      <c r="N26" s="95">
        <v>1.6999999999999999E-3</v>
      </c>
      <c r="O26" s="90">
        <v>2.9899999999999999E-2</v>
      </c>
      <c r="P26" s="84">
        <v>1E-3</v>
      </c>
      <c r="Q26" s="95">
        <v>4.6340000000000001E-3</v>
      </c>
      <c r="R26" s="95">
        <v>6.3999999999999997E-5</v>
      </c>
      <c r="S26" s="4">
        <v>0.10953</v>
      </c>
      <c r="T26" s="51">
        <v>30</v>
      </c>
      <c r="U26" s="16">
        <v>1</v>
      </c>
      <c r="V26" s="16">
        <v>1.1000000000000001</v>
      </c>
      <c r="W26" s="62">
        <v>29.81</v>
      </c>
      <c r="X26" s="62">
        <v>0.41</v>
      </c>
      <c r="Y26" s="62">
        <v>0.41</v>
      </c>
      <c r="Z26">
        <v>68</v>
      </c>
      <c r="AA26">
        <v>76</v>
      </c>
      <c r="AB26">
        <v>81</v>
      </c>
      <c r="AC26" s="88">
        <v>99.36666666666666</v>
      </c>
      <c r="AD26" s="88">
        <v>43.838235294117645</v>
      </c>
      <c r="AE26" s="109"/>
      <c r="AF26" s="112"/>
      <c r="AG26" s="112"/>
      <c r="AH26" s="110"/>
      <c r="AI26" s="110"/>
      <c r="AJ26" s="34"/>
    </row>
    <row r="27" spans="1:36">
      <c r="C27" s="86"/>
      <c r="F27" s="88"/>
      <c r="G27" s="4"/>
      <c r="H27" s="4"/>
      <c r="I27" s="42"/>
      <c r="J27" s="42"/>
      <c r="K27" s="34"/>
      <c r="O27" s="34"/>
      <c r="Q27" s="95"/>
      <c r="R27" s="95"/>
      <c r="S27" s="4"/>
      <c r="T27" s="34"/>
      <c r="AC27" s="88"/>
      <c r="AD27" s="88"/>
      <c r="AE27" s="109"/>
      <c r="AF27" s="112"/>
      <c r="AG27" s="112"/>
      <c r="AH27" s="110"/>
      <c r="AI27" s="110"/>
      <c r="AJ27" s="34"/>
    </row>
    <row r="28" spans="1:36">
      <c r="A28" t="s">
        <v>49</v>
      </c>
      <c r="B28" t="s">
        <v>102</v>
      </c>
      <c r="C28" s="86">
        <v>26.11</v>
      </c>
      <c r="D28">
        <v>132</v>
      </c>
      <c r="E28">
        <v>175900</v>
      </c>
      <c r="F28" s="88">
        <v>773</v>
      </c>
      <c r="G28" s="4">
        <v>0.11060802069857698</v>
      </c>
      <c r="H28" s="4">
        <v>54.628975265017665</v>
      </c>
      <c r="I28" s="42">
        <v>8580.4878048780483</v>
      </c>
      <c r="J28" s="42">
        <v>121.95121951219512</v>
      </c>
      <c r="K28" s="93">
        <v>18.12</v>
      </c>
      <c r="L28" s="4">
        <v>0.13</v>
      </c>
      <c r="M28" s="95">
        <v>5.3400000000000003E-2</v>
      </c>
      <c r="N28" s="95">
        <v>5.1999999999999995E-4</v>
      </c>
      <c r="O28" s="34">
        <v>0.40479999999999999</v>
      </c>
      <c r="P28">
        <v>3.8999999999999998E-3</v>
      </c>
      <c r="Q28" s="95">
        <v>5.5210000000000002E-2</v>
      </c>
      <c r="R28" s="95">
        <v>3.8000000000000002E-4</v>
      </c>
      <c r="S28" s="4">
        <v>0.34637000000000001</v>
      </c>
      <c r="T28" s="97">
        <v>345</v>
      </c>
      <c r="U28" s="88">
        <v>2.9</v>
      </c>
      <c r="V28" s="88">
        <v>4.8</v>
      </c>
      <c r="W28" s="99">
        <v>346.6</v>
      </c>
      <c r="X28" s="99">
        <v>2.4</v>
      </c>
      <c r="Y28" s="99">
        <v>2.4</v>
      </c>
      <c r="Z28">
        <v>342</v>
      </c>
      <c r="AA28">
        <v>22</v>
      </c>
      <c r="AB28">
        <v>38</v>
      </c>
      <c r="AC28" s="88">
        <v>100.46376811594203</v>
      </c>
      <c r="AD28" s="88">
        <v>101.34502923976608</v>
      </c>
      <c r="AE28" s="109"/>
      <c r="AF28" s="112"/>
      <c r="AG28" s="112"/>
      <c r="AH28" s="110"/>
      <c r="AI28" s="110"/>
      <c r="AJ28" s="34"/>
    </row>
    <row r="29" spans="1:36">
      <c r="A29" t="s">
        <v>50</v>
      </c>
      <c r="B29" t="s">
        <v>102</v>
      </c>
      <c r="C29" s="86">
        <v>26.12</v>
      </c>
      <c r="D29">
        <v>131</v>
      </c>
      <c r="E29">
        <v>198000</v>
      </c>
      <c r="F29" s="88">
        <v>879</v>
      </c>
      <c r="G29" s="4">
        <v>0.11473265073947667</v>
      </c>
      <c r="H29" s="4">
        <v>54.562383612662941</v>
      </c>
      <c r="I29" s="42">
        <v>6491.8032786885242</v>
      </c>
      <c r="J29" s="42">
        <v>59.016393442622942</v>
      </c>
      <c r="K29" s="93">
        <v>18.14</v>
      </c>
      <c r="L29" s="4">
        <v>0.11</v>
      </c>
      <c r="M29" s="95">
        <v>5.3440000000000001E-2</v>
      </c>
      <c r="N29" s="95">
        <v>5.5000000000000003E-4</v>
      </c>
      <c r="O29" s="34">
        <v>0.4037</v>
      </c>
      <c r="P29">
        <v>3.8999999999999998E-3</v>
      </c>
      <c r="Q29" s="95">
        <v>5.5190000000000003E-2</v>
      </c>
      <c r="R29" s="95">
        <v>3.2000000000000003E-4</v>
      </c>
      <c r="S29" s="4">
        <v>0.15858</v>
      </c>
      <c r="T29" s="97">
        <v>344.2</v>
      </c>
      <c r="U29" s="88">
        <v>2.9</v>
      </c>
      <c r="V29" s="88">
        <v>4.8</v>
      </c>
      <c r="W29" s="99">
        <v>346.3</v>
      </c>
      <c r="X29" s="99">
        <v>2</v>
      </c>
      <c r="Y29" s="99">
        <v>2</v>
      </c>
      <c r="Z29">
        <v>346</v>
      </c>
      <c r="AA29">
        <v>23</v>
      </c>
      <c r="AB29">
        <v>38</v>
      </c>
      <c r="AC29" s="88">
        <v>100.6101104009297</v>
      </c>
      <c r="AD29" s="88">
        <v>100.08670520231213</v>
      </c>
      <c r="AE29" s="109"/>
      <c r="AF29" s="112"/>
      <c r="AG29" s="112"/>
      <c r="AH29" s="110"/>
      <c r="AI29" s="110"/>
      <c r="AJ29" s="34"/>
    </row>
    <row r="30" spans="1:36">
      <c r="A30" t="s">
        <v>51</v>
      </c>
      <c r="B30" t="s">
        <v>102</v>
      </c>
      <c r="C30" s="86">
        <v>26.114999999999998</v>
      </c>
      <c r="D30">
        <v>132</v>
      </c>
      <c r="E30">
        <v>250500</v>
      </c>
      <c r="F30" s="88">
        <v>1117</v>
      </c>
      <c r="G30" s="4">
        <v>0.11683079677708147</v>
      </c>
      <c r="H30" s="4">
        <v>52.639019792648448</v>
      </c>
      <c r="I30" s="42">
        <v>501000</v>
      </c>
      <c r="J30" s="42">
        <v>5400</v>
      </c>
      <c r="K30" s="93">
        <v>18.27</v>
      </c>
      <c r="L30" s="4">
        <v>0.12</v>
      </c>
      <c r="M30" s="95">
        <v>5.3249999999999999E-2</v>
      </c>
      <c r="N30" s="95">
        <v>4.6000000000000001E-4</v>
      </c>
      <c r="O30" s="34">
        <v>0.39879999999999999</v>
      </c>
      <c r="P30">
        <v>3.5999999999999999E-3</v>
      </c>
      <c r="Q30" s="95">
        <v>5.4679999999999999E-2</v>
      </c>
      <c r="R30" s="95">
        <v>3.5E-4</v>
      </c>
      <c r="S30" s="4">
        <v>0.41549000000000003</v>
      </c>
      <c r="T30" s="97">
        <v>340.9</v>
      </c>
      <c r="U30" s="88">
        <v>2.6</v>
      </c>
      <c r="V30" s="88">
        <v>4.5999999999999996</v>
      </c>
      <c r="W30" s="99">
        <v>343.2</v>
      </c>
      <c r="X30" s="99">
        <v>2.1</v>
      </c>
      <c r="Y30" s="99">
        <v>2.1</v>
      </c>
      <c r="Z30">
        <v>335</v>
      </c>
      <c r="AA30">
        <v>20</v>
      </c>
      <c r="AB30">
        <v>37</v>
      </c>
      <c r="AC30" s="88">
        <v>100.67468465825756</v>
      </c>
      <c r="AD30" s="88">
        <v>102.44776119402985</v>
      </c>
      <c r="AE30" s="109"/>
      <c r="AF30" s="112"/>
      <c r="AG30" s="112"/>
      <c r="AH30" s="110"/>
      <c r="AI30" s="110"/>
      <c r="AJ30" s="34"/>
    </row>
    <row r="31" spans="1:36">
      <c r="A31" t="s">
        <v>52</v>
      </c>
      <c r="B31" t="s">
        <v>102</v>
      </c>
      <c r="C31" s="86">
        <v>26.123999999999999</v>
      </c>
      <c r="D31">
        <v>131</v>
      </c>
      <c r="E31">
        <v>211800</v>
      </c>
      <c r="F31" s="88">
        <v>940</v>
      </c>
      <c r="G31" s="4">
        <v>0.11595744680851064</v>
      </c>
      <c r="H31" s="4">
        <v>53.652968036529678</v>
      </c>
      <c r="I31" s="42">
        <v>18417.391304347828</v>
      </c>
      <c r="J31" s="42">
        <v>200.00000000000003</v>
      </c>
      <c r="K31" s="93">
        <v>18.239999999999998</v>
      </c>
      <c r="L31" s="4">
        <v>0.12</v>
      </c>
      <c r="M31" s="95">
        <v>5.3539999999999997E-2</v>
      </c>
      <c r="N31" s="95">
        <v>4.6000000000000001E-4</v>
      </c>
      <c r="O31" s="34">
        <v>0.4017</v>
      </c>
      <c r="P31">
        <v>3.3999999999999998E-3</v>
      </c>
      <c r="Q31" s="95">
        <v>5.4769999999999999E-2</v>
      </c>
      <c r="R31" s="95">
        <v>3.6999999999999999E-4</v>
      </c>
      <c r="S31" s="4">
        <v>0.42148999999999998</v>
      </c>
      <c r="T31" s="97">
        <v>342.8</v>
      </c>
      <c r="U31" s="88">
        <v>2.5</v>
      </c>
      <c r="V31" s="88">
        <v>4.5</v>
      </c>
      <c r="W31" s="99">
        <v>343.8</v>
      </c>
      <c r="X31" s="99">
        <v>2.2999999999999998</v>
      </c>
      <c r="Y31" s="99">
        <v>2.2999999999999998</v>
      </c>
      <c r="Z31">
        <v>351</v>
      </c>
      <c r="AA31">
        <v>19</v>
      </c>
      <c r="AB31">
        <v>37</v>
      </c>
      <c r="AC31" s="88">
        <v>100.29171528588098</v>
      </c>
      <c r="AD31" s="88">
        <v>97.948717948717942</v>
      </c>
      <c r="AE31" s="109"/>
      <c r="AF31" s="112"/>
      <c r="AG31" s="112"/>
      <c r="AH31" s="110"/>
      <c r="AI31" s="110"/>
      <c r="AJ31" s="34"/>
    </row>
    <row r="32" spans="1:36">
      <c r="A32" t="s">
        <v>53</v>
      </c>
      <c r="B32" t="s">
        <v>102</v>
      </c>
      <c r="C32" s="86">
        <v>26.113</v>
      </c>
      <c r="D32">
        <v>131</v>
      </c>
      <c r="E32">
        <v>229900</v>
      </c>
      <c r="F32" s="88">
        <v>1032</v>
      </c>
      <c r="G32" s="4">
        <v>0.11579457364341085</v>
      </c>
      <c r="H32" s="4">
        <v>53.031860226104826</v>
      </c>
      <c r="I32" s="42">
        <v>459800</v>
      </c>
      <c r="J32" s="42">
        <v>5400</v>
      </c>
      <c r="K32" s="93">
        <v>18.399999999999999</v>
      </c>
      <c r="L32" s="4">
        <v>0.12</v>
      </c>
      <c r="M32" s="95">
        <v>5.2830000000000002E-2</v>
      </c>
      <c r="N32" s="95">
        <v>5.2999999999999998E-4</v>
      </c>
      <c r="O32" s="34">
        <v>0.39439999999999997</v>
      </c>
      <c r="P32">
        <v>3.8E-3</v>
      </c>
      <c r="Q32" s="95">
        <v>5.4390000000000001E-2</v>
      </c>
      <c r="R32" s="95">
        <v>3.5E-4</v>
      </c>
      <c r="S32" s="4">
        <v>0.24364</v>
      </c>
      <c r="T32" s="97">
        <v>337.5</v>
      </c>
      <c r="U32" s="88">
        <v>2.8</v>
      </c>
      <c r="V32" s="88">
        <v>4.7</v>
      </c>
      <c r="W32" s="99">
        <v>341.4</v>
      </c>
      <c r="X32" s="99">
        <v>2.1</v>
      </c>
      <c r="Y32" s="99">
        <v>2.1</v>
      </c>
      <c r="Z32">
        <v>327</v>
      </c>
      <c r="AA32">
        <v>22</v>
      </c>
      <c r="AB32">
        <v>37</v>
      </c>
      <c r="AC32" s="88">
        <v>101.15555555555555</v>
      </c>
      <c r="AD32" s="88">
        <v>104.40366972477064</v>
      </c>
      <c r="AE32" s="109">
        <v>2</v>
      </c>
      <c r="AF32" s="111">
        <v>342.39</v>
      </c>
      <c r="AG32" s="112">
        <v>0.66</v>
      </c>
      <c r="AH32" s="113">
        <v>1.76</v>
      </c>
      <c r="AI32" s="113">
        <f>100*(AF32-337.1)/337.1</f>
        <v>1.5692672797389389</v>
      </c>
      <c r="AJ32" s="34"/>
    </row>
    <row r="33" spans="1:36">
      <c r="A33" t="s">
        <v>54</v>
      </c>
      <c r="B33" t="s">
        <v>102</v>
      </c>
      <c r="C33" s="86">
        <v>26.117000000000001</v>
      </c>
      <c r="D33">
        <v>132</v>
      </c>
      <c r="E33">
        <v>232000</v>
      </c>
      <c r="F33" s="88">
        <v>1038</v>
      </c>
      <c r="G33" s="4">
        <v>0.12215799614643545</v>
      </c>
      <c r="H33" s="4">
        <v>49.688846337960747</v>
      </c>
      <c r="I33" s="42">
        <v>42181.818181818184</v>
      </c>
      <c r="J33" s="42">
        <v>945.4545454545455</v>
      </c>
      <c r="K33" s="93">
        <v>18.34</v>
      </c>
      <c r="L33" s="4">
        <v>0.1</v>
      </c>
      <c r="M33" s="95">
        <v>5.4089999999999999E-2</v>
      </c>
      <c r="N33" s="95">
        <v>4.6000000000000001E-4</v>
      </c>
      <c r="O33" s="34">
        <v>0.40379999999999999</v>
      </c>
      <c r="P33">
        <v>3.8E-3</v>
      </c>
      <c r="Q33" s="95">
        <v>5.4519999999999999E-2</v>
      </c>
      <c r="R33" s="95">
        <v>3.1E-4</v>
      </c>
      <c r="S33" s="4">
        <v>0.36123</v>
      </c>
      <c r="T33" s="97">
        <v>344.3</v>
      </c>
      <c r="U33" s="88">
        <v>2.7</v>
      </c>
      <c r="V33" s="88">
        <v>4.7</v>
      </c>
      <c r="W33" s="99">
        <v>342.2</v>
      </c>
      <c r="X33" s="99">
        <v>1.9</v>
      </c>
      <c r="Y33" s="99">
        <v>1.9</v>
      </c>
      <c r="Z33">
        <v>370</v>
      </c>
      <c r="AA33">
        <v>19</v>
      </c>
      <c r="AB33">
        <v>36</v>
      </c>
      <c r="AC33" s="88">
        <v>99.390066802207372</v>
      </c>
      <c r="AD33" s="88">
        <v>92.486486486486484</v>
      </c>
      <c r="AE33" s="109"/>
      <c r="AF33" s="112"/>
      <c r="AG33" s="112"/>
      <c r="AH33" s="110"/>
      <c r="AI33" s="110"/>
      <c r="AJ33" s="34"/>
    </row>
    <row r="34" spans="1:36">
      <c r="A34" t="s">
        <v>56</v>
      </c>
      <c r="B34" t="s">
        <v>102</v>
      </c>
      <c r="C34" s="86">
        <v>26.123999999999999</v>
      </c>
      <c r="D34">
        <v>132</v>
      </c>
      <c r="E34">
        <v>185400</v>
      </c>
      <c r="F34" s="88">
        <v>824</v>
      </c>
      <c r="G34" s="4">
        <v>0.11415048543689321</v>
      </c>
      <c r="H34" s="4">
        <v>54.533421575115817</v>
      </c>
      <c r="I34" s="42">
        <v>8623.2558139534885</v>
      </c>
      <c r="J34" s="42">
        <v>102.32558139534885</v>
      </c>
      <c r="K34" s="93">
        <v>18.32</v>
      </c>
      <c r="L34" s="4">
        <v>0.12</v>
      </c>
      <c r="M34" s="95">
        <v>5.3370000000000001E-2</v>
      </c>
      <c r="N34" s="95">
        <v>4.4999999999999999E-4</v>
      </c>
      <c r="O34" s="34">
        <v>0.40139999999999998</v>
      </c>
      <c r="P34">
        <v>3.5000000000000001E-3</v>
      </c>
      <c r="Q34" s="95">
        <v>5.4640000000000001E-2</v>
      </c>
      <c r="R34" s="95">
        <v>3.6999999999999999E-4</v>
      </c>
      <c r="S34" s="4">
        <v>0.45959</v>
      </c>
      <c r="T34" s="97">
        <v>342.8</v>
      </c>
      <c r="U34" s="88">
        <v>2.5</v>
      </c>
      <c r="V34" s="88">
        <v>4.5</v>
      </c>
      <c r="W34" s="99">
        <v>342.9</v>
      </c>
      <c r="X34" s="99">
        <v>2.2999999999999998</v>
      </c>
      <c r="Y34" s="99">
        <v>2.2999999999999998</v>
      </c>
      <c r="Z34">
        <v>344</v>
      </c>
      <c r="AA34">
        <v>19</v>
      </c>
      <c r="AB34">
        <v>37</v>
      </c>
      <c r="AC34" s="88">
        <v>100.02917152858809</v>
      </c>
      <c r="AD34" s="88">
        <v>99.680232558139537</v>
      </c>
      <c r="AE34" s="109"/>
      <c r="AF34" s="112"/>
      <c r="AG34" s="112"/>
      <c r="AH34" s="110"/>
      <c r="AI34" s="110"/>
      <c r="AJ34" s="34"/>
    </row>
    <row r="35" spans="1:36">
      <c r="A35" t="s">
        <v>58</v>
      </c>
      <c r="B35" t="s">
        <v>102</v>
      </c>
      <c r="C35" s="86">
        <v>26.116</v>
      </c>
      <c r="D35">
        <v>132</v>
      </c>
      <c r="E35">
        <v>243200</v>
      </c>
      <c r="F35" s="88">
        <v>1075</v>
      </c>
      <c r="G35" s="4">
        <v>0.11906976744186047</v>
      </c>
      <c r="H35" s="4">
        <v>52.747791952895</v>
      </c>
      <c r="I35" s="42">
        <v>32426.666666666668</v>
      </c>
      <c r="J35" s="42">
        <v>360</v>
      </c>
      <c r="K35" s="93">
        <v>18.27</v>
      </c>
      <c r="L35" s="4">
        <v>0.12</v>
      </c>
      <c r="M35" s="95">
        <v>5.3900000000000003E-2</v>
      </c>
      <c r="N35" s="95">
        <v>5.1000000000000004E-4</v>
      </c>
      <c r="O35" s="34">
        <v>0.4042</v>
      </c>
      <c r="P35">
        <v>3.7000000000000002E-3</v>
      </c>
      <c r="Q35" s="95">
        <v>5.4670000000000003E-2</v>
      </c>
      <c r="R35" s="95">
        <v>3.8000000000000002E-4</v>
      </c>
      <c r="S35" s="4">
        <v>0.31519999999999998</v>
      </c>
      <c r="T35" s="97">
        <v>344.9</v>
      </c>
      <c r="U35" s="88">
        <v>2.7</v>
      </c>
      <c r="V35" s="88">
        <v>4.7</v>
      </c>
      <c r="W35" s="99">
        <v>343.4</v>
      </c>
      <c r="X35" s="99">
        <v>2.2999999999999998</v>
      </c>
      <c r="Y35" s="99">
        <v>2.2999999999999998</v>
      </c>
      <c r="Z35">
        <v>361</v>
      </c>
      <c r="AA35">
        <v>21</v>
      </c>
      <c r="AB35">
        <v>37</v>
      </c>
      <c r="AC35" s="88">
        <v>99.565091330820536</v>
      </c>
      <c r="AD35" s="88">
        <v>95.124653739612185</v>
      </c>
      <c r="AE35" s="109"/>
      <c r="AF35" s="112"/>
      <c r="AG35" s="112"/>
      <c r="AH35" s="110"/>
      <c r="AI35" s="110"/>
      <c r="AJ35" s="34"/>
    </row>
    <row r="36" spans="1:36">
      <c r="A36" t="s">
        <v>60</v>
      </c>
      <c r="B36" t="s">
        <v>102</v>
      </c>
      <c r="C36" s="86">
        <v>26.116</v>
      </c>
      <c r="D36">
        <v>131</v>
      </c>
      <c r="E36">
        <v>220800</v>
      </c>
      <c r="F36" s="88">
        <v>979</v>
      </c>
      <c r="G36" s="4">
        <v>0.11828396322778345</v>
      </c>
      <c r="H36" s="4">
        <v>51.337178814892503</v>
      </c>
      <c r="I36" s="42">
        <v>3978.3783783783783</v>
      </c>
      <c r="J36" s="42">
        <v>63.063063063063069</v>
      </c>
      <c r="K36" s="93">
        <v>18.32</v>
      </c>
      <c r="L36" s="4">
        <v>0.11</v>
      </c>
      <c r="M36" s="95">
        <v>5.3319999999999999E-2</v>
      </c>
      <c r="N36" s="95">
        <v>5.1000000000000004E-4</v>
      </c>
      <c r="O36" s="34">
        <v>0.4017</v>
      </c>
      <c r="P36">
        <v>3.3999999999999998E-3</v>
      </c>
      <c r="Q36" s="95">
        <v>5.4510000000000003E-2</v>
      </c>
      <c r="R36" s="95">
        <v>3.1E-4</v>
      </c>
      <c r="S36" s="4">
        <v>0.23058000000000001</v>
      </c>
      <c r="T36" s="97">
        <v>342.8</v>
      </c>
      <c r="U36" s="88">
        <v>2.4</v>
      </c>
      <c r="V36" s="88">
        <v>4.5</v>
      </c>
      <c r="W36" s="99">
        <v>342.4</v>
      </c>
      <c r="X36" s="99">
        <v>1.9</v>
      </c>
      <c r="Y36" s="99">
        <v>1.9</v>
      </c>
      <c r="Z36">
        <v>337</v>
      </c>
      <c r="AA36">
        <v>22</v>
      </c>
      <c r="AB36">
        <v>38</v>
      </c>
      <c r="AC36" s="88">
        <v>99.88331388564761</v>
      </c>
      <c r="AD36" s="88">
        <v>101.60237388724036</v>
      </c>
      <c r="AE36" s="109"/>
      <c r="AF36" s="112"/>
      <c r="AG36" s="112"/>
      <c r="AH36" s="110"/>
      <c r="AI36" s="110"/>
      <c r="AJ36" s="34"/>
    </row>
    <row r="37" spans="1:36">
      <c r="A37" t="s">
        <v>62</v>
      </c>
      <c r="B37" t="s">
        <v>102</v>
      </c>
      <c r="C37" s="86">
        <v>26.117999999999999</v>
      </c>
      <c r="D37">
        <v>132</v>
      </c>
      <c r="E37">
        <v>207600</v>
      </c>
      <c r="F37" s="88">
        <v>921</v>
      </c>
      <c r="G37" s="4">
        <v>0.11613463626492941</v>
      </c>
      <c r="H37" s="4">
        <v>54.049295774647888</v>
      </c>
      <c r="I37" s="42">
        <v>6806.5573770491801</v>
      </c>
      <c r="J37" s="42">
        <v>65.573770491803273</v>
      </c>
      <c r="K37" s="93">
        <v>18.41</v>
      </c>
      <c r="L37" s="4">
        <v>0.11</v>
      </c>
      <c r="M37" s="95">
        <v>5.3719999999999997E-2</v>
      </c>
      <c r="N37" s="95">
        <v>4.8999999999999998E-4</v>
      </c>
      <c r="O37" s="34">
        <v>0.40250000000000002</v>
      </c>
      <c r="P37">
        <v>3.5999999999999999E-3</v>
      </c>
      <c r="Q37" s="95">
        <v>5.4350000000000002E-2</v>
      </c>
      <c r="R37" s="95">
        <v>3.2000000000000003E-4</v>
      </c>
      <c r="S37" s="4">
        <v>0.37514999999999998</v>
      </c>
      <c r="T37" s="97">
        <v>343.3</v>
      </c>
      <c r="U37" s="88">
        <v>2.6</v>
      </c>
      <c r="V37" s="88">
        <v>4.5999999999999996</v>
      </c>
      <c r="W37" s="99">
        <v>341.2</v>
      </c>
      <c r="X37" s="99">
        <v>2</v>
      </c>
      <c r="Y37" s="99">
        <v>2</v>
      </c>
      <c r="Z37">
        <v>360</v>
      </c>
      <c r="AA37">
        <v>20</v>
      </c>
      <c r="AB37">
        <v>37</v>
      </c>
      <c r="AC37" s="88">
        <v>99.388290125254869</v>
      </c>
      <c r="AD37" s="88">
        <v>94.777777777777771</v>
      </c>
      <c r="AE37" s="109"/>
      <c r="AF37" s="112"/>
      <c r="AG37" s="112"/>
      <c r="AH37" s="110"/>
      <c r="AI37" s="110"/>
      <c r="AJ37" s="34"/>
    </row>
    <row r="38" spans="1:36">
      <c r="C38" s="86"/>
      <c r="F38" s="88"/>
      <c r="G38" s="4"/>
      <c r="H38" s="4"/>
      <c r="I38" s="41"/>
      <c r="J38" s="41"/>
      <c r="K38" s="93"/>
      <c r="L38" s="4"/>
      <c r="M38" s="95"/>
      <c r="N38" s="95"/>
      <c r="O38" s="34"/>
      <c r="S38" s="4"/>
      <c r="T38" s="97"/>
      <c r="U38" s="88"/>
      <c r="V38" s="88"/>
      <c r="W38" s="99"/>
      <c r="X38" s="99"/>
      <c r="Y38" s="99"/>
      <c r="AC38" s="88"/>
      <c r="AD38" s="88"/>
      <c r="AE38" s="109"/>
      <c r="AF38" s="112"/>
      <c r="AG38" s="112"/>
      <c r="AH38" s="110"/>
      <c r="AI38" s="110"/>
      <c r="AJ38" s="34"/>
    </row>
    <row r="39" spans="1:36">
      <c r="A39" t="s">
        <v>65</v>
      </c>
      <c r="B39" t="s">
        <v>101</v>
      </c>
      <c r="C39" s="86">
        <v>26.114999999999998</v>
      </c>
      <c r="D39">
        <v>131</v>
      </c>
      <c r="E39">
        <v>63800</v>
      </c>
      <c r="F39" s="88">
        <v>217.8</v>
      </c>
      <c r="G39" s="4">
        <v>0.71120293847566574</v>
      </c>
      <c r="H39" s="4">
        <v>6.9807692307692317</v>
      </c>
      <c r="I39" s="42">
        <v>1701.3333333333333</v>
      </c>
      <c r="J39" s="42">
        <v>32</v>
      </c>
      <c r="K39" s="93">
        <v>14.6</v>
      </c>
      <c r="L39" s="4">
        <v>0.15</v>
      </c>
      <c r="M39" s="95">
        <v>5.4960000000000002E-2</v>
      </c>
      <c r="N39" s="95">
        <v>7.6999999999999996E-4</v>
      </c>
      <c r="O39" s="34">
        <v>0.52349999999999997</v>
      </c>
      <c r="P39">
        <v>7.9000000000000008E-3</v>
      </c>
      <c r="Q39" s="95">
        <v>6.8430000000000005E-2</v>
      </c>
      <c r="R39" s="95">
        <v>7.1000000000000002E-4</v>
      </c>
      <c r="S39" s="4">
        <v>0.40714</v>
      </c>
      <c r="T39" s="97">
        <v>427.1</v>
      </c>
      <c r="U39" s="88">
        <v>5.3</v>
      </c>
      <c r="V39" s="88">
        <v>7</v>
      </c>
      <c r="W39" s="99">
        <v>426.6</v>
      </c>
      <c r="X39" s="99">
        <v>4.3</v>
      </c>
      <c r="Y39" s="99">
        <v>4.3</v>
      </c>
      <c r="Z39">
        <v>404</v>
      </c>
      <c r="AA39">
        <v>31</v>
      </c>
      <c r="AB39">
        <v>43</v>
      </c>
      <c r="AC39" s="88">
        <v>99.882931397799112</v>
      </c>
      <c r="AD39" s="88">
        <v>105.5940594059406</v>
      </c>
      <c r="AE39" s="109"/>
      <c r="AF39" s="112"/>
      <c r="AG39" s="112"/>
      <c r="AH39" s="110"/>
      <c r="AI39" s="110"/>
      <c r="AJ39" s="34"/>
    </row>
    <row r="40" spans="1:36">
      <c r="A40" t="s">
        <v>67</v>
      </c>
      <c r="B40" t="s">
        <v>101</v>
      </c>
      <c r="C40" s="86">
        <v>26.109000000000002</v>
      </c>
      <c r="D40">
        <v>131</v>
      </c>
      <c r="E40">
        <v>104400</v>
      </c>
      <c r="F40" s="88">
        <v>354.1</v>
      </c>
      <c r="G40" s="4">
        <v>1.0869810787913017</v>
      </c>
      <c r="H40" s="4">
        <v>4.7466487935656847</v>
      </c>
      <c r="I40" s="42">
        <v>2067.3267326732675</v>
      </c>
      <c r="J40" s="42">
        <v>31.683168316831686</v>
      </c>
      <c r="K40" s="93">
        <v>14.6</v>
      </c>
      <c r="L40" s="4">
        <v>0.12</v>
      </c>
      <c r="M40" s="95">
        <v>5.4300000000000001E-2</v>
      </c>
      <c r="N40" s="95">
        <v>6.6E-4</v>
      </c>
      <c r="O40" s="34">
        <v>0.51839999999999997</v>
      </c>
      <c r="P40">
        <v>6.6E-3</v>
      </c>
      <c r="Q40" s="95">
        <v>6.8599999999999994E-2</v>
      </c>
      <c r="R40" s="95">
        <v>5.6999999999999998E-4</v>
      </c>
      <c r="S40" s="4">
        <v>0.45573999999999998</v>
      </c>
      <c r="T40" s="97">
        <v>423.8</v>
      </c>
      <c r="U40" s="88">
        <v>4.4000000000000004</v>
      </c>
      <c r="V40" s="88">
        <v>6.3</v>
      </c>
      <c r="W40" s="99">
        <v>427.7</v>
      </c>
      <c r="X40" s="99">
        <v>3.4</v>
      </c>
      <c r="Y40" s="99">
        <v>3.4</v>
      </c>
      <c r="Z40">
        <v>389</v>
      </c>
      <c r="AA40">
        <v>26</v>
      </c>
      <c r="AB40">
        <v>40</v>
      </c>
      <c r="AC40" s="88">
        <v>100.92024539877301</v>
      </c>
      <c r="AD40" s="88">
        <v>109.94858611825192</v>
      </c>
      <c r="AE40" s="109"/>
      <c r="AF40" s="112"/>
      <c r="AG40" s="112"/>
      <c r="AH40" s="110"/>
      <c r="AI40" s="110"/>
      <c r="AJ40" s="34"/>
    </row>
    <row r="41" spans="1:36">
      <c r="A41" t="s">
        <v>69</v>
      </c>
      <c r="B41" t="s">
        <v>101</v>
      </c>
      <c r="C41" s="86">
        <v>26.116</v>
      </c>
      <c r="D41">
        <v>132</v>
      </c>
      <c r="E41">
        <v>89900</v>
      </c>
      <c r="F41" s="88">
        <v>308.3</v>
      </c>
      <c r="G41" s="4">
        <v>0.71586117418099249</v>
      </c>
      <c r="H41" s="4">
        <v>7.0227790432801829</v>
      </c>
      <c r="I41" s="42">
        <v>1712.3809523809523</v>
      </c>
      <c r="J41" s="42">
        <v>38.095238095238095</v>
      </c>
      <c r="K41" s="93">
        <v>14.65</v>
      </c>
      <c r="L41" s="4">
        <v>0.13</v>
      </c>
      <c r="M41" s="95">
        <v>5.5820000000000002E-2</v>
      </c>
      <c r="N41" s="95">
        <v>6.4999999999999997E-4</v>
      </c>
      <c r="O41" s="34">
        <v>0.52990000000000004</v>
      </c>
      <c r="P41">
        <v>6.8999999999999999E-3</v>
      </c>
      <c r="Q41" s="95">
        <v>6.8279999999999993E-2</v>
      </c>
      <c r="R41" s="95">
        <v>5.9999999999999995E-4</v>
      </c>
      <c r="S41" s="4">
        <v>0.48139999999999999</v>
      </c>
      <c r="T41" s="97">
        <v>431.4</v>
      </c>
      <c r="U41" s="88">
        <v>4.5</v>
      </c>
      <c r="V41" s="88">
        <v>6.5</v>
      </c>
      <c r="W41" s="99">
        <v>425.7</v>
      </c>
      <c r="X41" s="99">
        <v>3.6</v>
      </c>
      <c r="Y41" s="99">
        <v>3.6</v>
      </c>
      <c r="Z41">
        <v>438</v>
      </c>
      <c r="AA41">
        <v>26</v>
      </c>
      <c r="AB41">
        <v>40</v>
      </c>
      <c r="AC41" s="88">
        <v>98.678720445062595</v>
      </c>
      <c r="AD41" s="88">
        <v>97.191780821917803</v>
      </c>
      <c r="AE41" s="109"/>
      <c r="AF41" s="112"/>
      <c r="AG41" s="112"/>
      <c r="AH41" s="110"/>
      <c r="AI41" s="110"/>
      <c r="AJ41" s="34"/>
    </row>
    <row r="42" spans="1:36">
      <c r="A42" t="s">
        <v>71</v>
      </c>
      <c r="B42" t="s">
        <v>101</v>
      </c>
      <c r="C42" s="86">
        <v>26.106000000000002</v>
      </c>
      <c r="D42">
        <v>132</v>
      </c>
      <c r="E42">
        <v>104200</v>
      </c>
      <c r="F42" s="88">
        <v>357.8</v>
      </c>
      <c r="G42" s="4">
        <v>1.0751816657350475</v>
      </c>
      <c r="H42" s="4">
        <v>4.658854166666667</v>
      </c>
      <c r="I42" s="42">
        <v>1877.4774774774776</v>
      </c>
      <c r="J42" s="42">
        <v>27.027027027027028</v>
      </c>
      <c r="K42" s="93">
        <v>14.62</v>
      </c>
      <c r="L42" s="4">
        <v>0.12</v>
      </c>
      <c r="M42" s="95">
        <v>5.6000000000000001E-2</v>
      </c>
      <c r="N42" s="95">
        <v>6.8000000000000005E-4</v>
      </c>
      <c r="O42" s="34">
        <v>0.53280000000000005</v>
      </c>
      <c r="P42">
        <v>6.1000000000000004E-3</v>
      </c>
      <c r="Q42" s="95">
        <v>6.8320000000000006E-2</v>
      </c>
      <c r="R42" s="95">
        <v>5.6999999999999998E-4</v>
      </c>
      <c r="S42" s="4">
        <v>0.38379000000000002</v>
      </c>
      <c r="T42" s="97">
        <v>433.4</v>
      </c>
      <c r="U42" s="88">
        <v>4</v>
      </c>
      <c r="V42" s="88">
        <v>6.1</v>
      </c>
      <c r="W42" s="99">
        <v>426</v>
      </c>
      <c r="X42" s="99">
        <v>3.4</v>
      </c>
      <c r="Y42" s="99">
        <v>3.4</v>
      </c>
      <c r="Z42">
        <v>452</v>
      </c>
      <c r="AA42">
        <v>27</v>
      </c>
      <c r="AB42">
        <v>40</v>
      </c>
      <c r="AC42" s="88">
        <v>98.292570373788649</v>
      </c>
      <c r="AD42" s="88">
        <v>94.247787610619469</v>
      </c>
      <c r="AE42" s="109"/>
      <c r="AF42" s="112"/>
      <c r="AG42" s="112"/>
      <c r="AH42" s="110"/>
      <c r="AI42" s="110"/>
      <c r="AJ42" s="34"/>
    </row>
    <row r="43" spans="1:36">
      <c r="A43" t="s">
        <v>73</v>
      </c>
      <c r="B43" t="s">
        <v>101</v>
      </c>
      <c r="C43" s="86">
        <v>26.113</v>
      </c>
      <c r="D43">
        <v>132</v>
      </c>
      <c r="E43">
        <v>118800</v>
      </c>
      <c r="F43" s="88">
        <v>405.5</v>
      </c>
      <c r="G43" s="4">
        <v>1.111960542540074</v>
      </c>
      <c r="H43" s="4">
        <v>4.4955654101995561</v>
      </c>
      <c r="I43" s="42">
        <v>4658.8235294117649</v>
      </c>
      <c r="J43" s="42">
        <v>70.588235294117652</v>
      </c>
      <c r="K43" s="93">
        <v>14.61</v>
      </c>
      <c r="L43" s="4">
        <v>0.11</v>
      </c>
      <c r="M43" s="95">
        <v>5.5660000000000001E-2</v>
      </c>
      <c r="N43" s="95">
        <v>6.7000000000000002E-4</v>
      </c>
      <c r="O43" s="34">
        <v>0.52829999999999999</v>
      </c>
      <c r="P43">
        <v>6.1000000000000004E-3</v>
      </c>
      <c r="Q43" s="95">
        <v>6.8379999999999996E-2</v>
      </c>
      <c r="R43" s="95">
        <v>5.4000000000000001E-4</v>
      </c>
      <c r="S43" s="4">
        <v>0.34381</v>
      </c>
      <c r="T43" s="97">
        <v>430.4</v>
      </c>
      <c r="U43" s="88">
        <v>4</v>
      </c>
      <c r="V43" s="88">
        <v>6.1</v>
      </c>
      <c r="W43" s="99">
        <v>426.3</v>
      </c>
      <c r="X43" s="99">
        <v>3.3</v>
      </c>
      <c r="Y43" s="99">
        <v>3.3</v>
      </c>
      <c r="Z43">
        <v>444</v>
      </c>
      <c r="AA43">
        <v>26</v>
      </c>
      <c r="AB43">
        <v>40</v>
      </c>
      <c r="AC43" s="88">
        <v>99.047397769516735</v>
      </c>
      <c r="AD43" s="88">
        <v>96.013513513513516</v>
      </c>
      <c r="AE43" s="109">
        <v>0</v>
      </c>
      <c r="AF43" s="111">
        <v>428.6</v>
      </c>
      <c r="AG43" s="112">
        <v>1.02</v>
      </c>
      <c r="AH43" s="113">
        <v>2.5264000000000002</v>
      </c>
      <c r="AI43" s="113">
        <f>100*(AF43-419.3)/419.3</f>
        <v>2.2179823515382808</v>
      </c>
      <c r="AJ43" s="34"/>
    </row>
    <row r="44" spans="1:36">
      <c r="A44" t="s">
        <v>74</v>
      </c>
      <c r="B44" t="s">
        <v>101</v>
      </c>
      <c r="C44" s="86">
        <v>26.129000000000001</v>
      </c>
      <c r="D44">
        <v>132</v>
      </c>
      <c r="E44">
        <v>83600</v>
      </c>
      <c r="F44" s="88">
        <v>286.7</v>
      </c>
      <c r="G44" s="4">
        <v>0.57621206836414374</v>
      </c>
      <c r="H44" s="4">
        <v>8.7355271176112126</v>
      </c>
      <c r="I44" s="42">
        <v>1592.3809523809523</v>
      </c>
      <c r="J44" s="42">
        <v>26.666666666666668</v>
      </c>
      <c r="K44" s="93">
        <v>14.62</v>
      </c>
      <c r="L44" s="4">
        <v>0.12</v>
      </c>
      <c r="M44" s="95">
        <v>5.595E-2</v>
      </c>
      <c r="N44" s="95">
        <v>7.2000000000000005E-4</v>
      </c>
      <c r="O44" s="34">
        <v>0.53190000000000004</v>
      </c>
      <c r="P44">
        <v>6.6E-3</v>
      </c>
      <c r="Q44" s="95">
        <v>6.8390000000000006E-2</v>
      </c>
      <c r="R44" s="95">
        <v>5.8E-4</v>
      </c>
      <c r="S44" s="4">
        <v>0.31286000000000003</v>
      </c>
      <c r="T44" s="97">
        <v>432.8</v>
      </c>
      <c r="U44" s="88">
        <v>4.4000000000000004</v>
      </c>
      <c r="V44" s="88">
        <v>6.4</v>
      </c>
      <c r="W44" s="99">
        <v>426.7</v>
      </c>
      <c r="X44" s="99">
        <v>3.5</v>
      </c>
      <c r="Y44" s="99">
        <v>3.5</v>
      </c>
      <c r="Z44">
        <v>447</v>
      </c>
      <c r="AA44">
        <v>29</v>
      </c>
      <c r="AB44">
        <v>43</v>
      </c>
      <c r="AC44" s="88">
        <v>98.590573012939004</v>
      </c>
      <c r="AD44" s="88">
        <v>95.458612975391503</v>
      </c>
      <c r="AE44" s="109"/>
      <c r="AF44" s="112"/>
      <c r="AG44" s="112"/>
      <c r="AH44" s="110"/>
      <c r="AI44" s="110"/>
      <c r="AJ44" s="34"/>
    </row>
    <row r="45" spans="1:36">
      <c r="A45" t="s">
        <v>75</v>
      </c>
      <c r="B45" t="s">
        <v>101</v>
      </c>
      <c r="C45" s="86">
        <v>26.111999999999998</v>
      </c>
      <c r="D45">
        <v>132</v>
      </c>
      <c r="E45">
        <v>90500</v>
      </c>
      <c r="F45" s="88">
        <v>307.89999999999998</v>
      </c>
      <c r="G45" s="4">
        <v>0.98051315362130564</v>
      </c>
      <c r="H45" s="4">
        <v>5.1061359867330012</v>
      </c>
      <c r="I45" s="42">
        <v>36200</v>
      </c>
      <c r="J45" s="42">
        <v>520</v>
      </c>
      <c r="K45" s="93">
        <v>14.47</v>
      </c>
      <c r="L45" s="4">
        <v>0.13</v>
      </c>
      <c r="M45" s="95">
        <v>5.5239999999999997E-2</v>
      </c>
      <c r="N45" s="95">
        <v>7.6000000000000004E-4</v>
      </c>
      <c r="O45" s="34">
        <v>0.5302</v>
      </c>
      <c r="P45">
        <v>6.6E-3</v>
      </c>
      <c r="Q45" s="95">
        <v>6.9139999999999993E-2</v>
      </c>
      <c r="R45" s="95">
        <v>5.9000000000000003E-4</v>
      </c>
      <c r="S45" s="4">
        <v>0.26888000000000001</v>
      </c>
      <c r="T45" s="97">
        <v>431.6</v>
      </c>
      <c r="U45" s="88">
        <v>4.4000000000000004</v>
      </c>
      <c r="V45" s="88">
        <v>6.4</v>
      </c>
      <c r="W45" s="99">
        <v>430.9</v>
      </c>
      <c r="X45" s="99">
        <v>3.5</v>
      </c>
      <c r="Y45" s="99">
        <v>3.6</v>
      </c>
      <c r="Z45">
        <v>421</v>
      </c>
      <c r="AA45">
        <v>30</v>
      </c>
      <c r="AB45">
        <v>43</v>
      </c>
      <c r="AC45" s="88">
        <v>99.837812789620017</v>
      </c>
      <c r="AD45" s="88">
        <v>102.35154394299288</v>
      </c>
      <c r="AE45" s="109"/>
      <c r="AF45" s="112"/>
      <c r="AG45" s="112"/>
      <c r="AH45" s="110"/>
      <c r="AI45" s="110"/>
      <c r="AJ45" s="34"/>
    </row>
    <row r="46" spans="1:36">
      <c r="A46" t="s">
        <v>76</v>
      </c>
      <c r="B46" t="s">
        <v>101</v>
      </c>
      <c r="C46" s="86">
        <v>26.125</v>
      </c>
      <c r="D46">
        <v>132</v>
      </c>
      <c r="E46">
        <v>99200</v>
      </c>
      <c r="F46" s="88">
        <v>339.4</v>
      </c>
      <c r="G46" s="4">
        <v>1.0421331761932824</v>
      </c>
      <c r="H46" s="4">
        <v>4.8073654390934841</v>
      </c>
      <c r="I46" s="42">
        <v>13226.666666666666</v>
      </c>
      <c r="J46" s="42">
        <v>186.66666666666666</v>
      </c>
      <c r="K46" s="93">
        <v>14.5</v>
      </c>
      <c r="L46" s="4">
        <v>0.13</v>
      </c>
      <c r="M46" s="95">
        <v>5.5530000000000003E-2</v>
      </c>
      <c r="N46" s="95">
        <v>6.8000000000000005E-4</v>
      </c>
      <c r="O46" s="34">
        <v>0.53039999999999998</v>
      </c>
      <c r="P46">
        <v>6.6E-3</v>
      </c>
      <c r="Q46" s="95">
        <v>6.8879999999999997E-2</v>
      </c>
      <c r="R46" s="95">
        <v>6.3000000000000003E-4</v>
      </c>
      <c r="S46" s="4">
        <v>0.40212999999999999</v>
      </c>
      <c r="T46" s="97">
        <v>431.8</v>
      </c>
      <c r="U46" s="88">
        <v>4.4000000000000004</v>
      </c>
      <c r="V46" s="88">
        <v>6.4</v>
      </c>
      <c r="W46" s="99">
        <v>429.4</v>
      </c>
      <c r="X46" s="99">
        <v>3.8</v>
      </c>
      <c r="Y46" s="99">
        <v>3.8</v>
      </c>
      <c r="Z46">
        <v>433</v>
      </c>
      <c r="AA46">
        <v>27</v>
      </c>
      <c r="AB46">
        <v>41</v>
      </c>
      <c r="AC46" s="88">
        <v>99.444187123668357</v>
      </c>
      <c r="AD46" s="88">
        <v>99.168591224018471</v>
      </c>
      <c r="AE46" s="109"/>
      <c r="AF46" s="112"/>
      <c r="AG46" s="112"/>
      <c r="AH46" s="110"/>
      <c r="AI46" s="110"/>
      <c r="AJ46" s="34"/>
    </row>
    <row r="47" spans="1:36">
      <c r="A47" t="s">
        <v>77</v>
      </c>
      <c r="B47" t="s">
        <v>101</v>
      </c>
      <c r="C47" s="86">
        <v>26.11</v>
      </c>
      <c r="D47">
        <v>131</v>
      </c>
      <c r="E47">
        <v>88000</v>
      </c>
      <c r="F47" s="88">
        <v>302.5</v>
      </c>
      <c r="G47" s="4">
        <v>0.98644628099173548</v>
      </c>
      <c r="H47" s="4">
        <v>5.0585284280936458</v>
      </c>
      <c r="I47" s="42">
        <v>5333.333333333333</v>
      </c>
      <c r="J47" s="42">
        <v>72.72727272727272</v>
      </c>
      <c r="K47" s="93">
        <v>14.57</v>
      </c>
      <c r="L47" s="4">
        <v>0.12</v>
      </c>
      <c r="M47" s="95">
        <v>5.4730000000000001E-2</v>
      </c>
      <c r="N47" s="95">
        <v>7.2000000000000005E-4</v>
      </c>
      <c r="O47" s="34">
        <v>0.52059999999999995</v>
      </c>
      <c r="P47">
        <v>6.4000000000000003E-3</v>
      </c>
      <c r="Q47" s="95">
        <v>6.8739999999999996E-2</v>
      </c>
      <c r="R47" s="95">
        <v>5.8E-4</v>
      </c>
      <c r="S47" s="4">
        <v>0.34472999999999998</v>
      </c>
      <c r="T47" s="97">
        <v>425.3</v>
      </c>
      <c r="U47" s="88">
        <v>4.3</v>
      </c>
      <c r="V47" s="88">
        <v>6.2</v>
      </c>
      <c r="W47" s="99">
        <v>428.6</v>
      </c>
      <c r="X47" s="99">
        <v>3.5</v>
      </c>
      <c r="Y47" s="99">
        <v>3.5</v>
      </c>
      <c r="Z47">
        <v>397</v>
      </c>
      <c r="AA47">
        <v>29</v>
      </c>
      <c r="AB47">
        <v>42</v>
      </c>
      <c r="AC47" s="88">
        <v>100.77592287796848</v>
      </c>
      <c r="AD47" s="88">
        <v>107.95969773299748</v>
      </c>
      <c r="AE47" s="109"/>
      <c r="AF47" s="112"/>
      <c r="AG47" s="112"/>
      <c r="AH47" s="110"/>
      <c r="AI47" s="110"/>
      <c r="AJ47" s="34"/>
    </row>
    <row r="48" spans="1:36">
      <c r="A48" t="s">
        <v>78</v>
      </c>
      <c r="B48" t="s">
        <v>101</v>
      </c>
      <c r="C48" s="86">
        <v>26.113</v>
      </c>
      <c r="D48">
        <v>131</v>
      </c>
      <c r="E48">
        <v>113400</v>
      </c>
      <c r="F48" s="88">
        <v>389</v>
      </c>
      <c r="G48" s="4">
        <v>1.1113110539845759</v>
      </c>
      <c r="H48" s="4">
        <v>4.581861012956419</v>
      </c>
      <c r="I48" s="42">
        <v>3978.9473684210525</v>
      </c>
      <c r="J48" s="42">
        <v>77.192982456140342</v>
      </c>
      <c r="K48" s="93">
        <v>14.52</v>
      </c>
      <c r="L48" s="4">
        <v>0.12</v>
      </c>
      <c r="M48" s="95">
        <v>5.5219999999999998E-2</v>
      </c>
      <c r="N48" s="95">
        <v>6.8999999999999997E-4</v>
      </c>
      <c r="O48" s="34">
        <v>0.52680000000000005</v>
      </c>
      <c r="P48">
        <v>6.8999999999999999E-3</v>
      </c>
      <c r="Q48" s="95">
        <v>6.8959999999999994E-2</v>
      </c>
      <c r="R48" s="95">
        <v>5.6999999999999998E-4</v>
      </c>
      <c r="S48" s="4">
        <v>0.51099000000000006</v>
      </c>
      <c r="T48" s="97">
        <v>429.8</v>
      </c>
      <c r="U48" s="88">
        <v>4.7</v>
      </c>
      <c r="V48" s="88">
        <v>6.6</v>
      </c>
      <c r="W48" s="99">
        <v>429.9</v>
      </c>
      <c r="X48" s="99">
        <v>3.4</v>
      </c>
      <c r="Y48" s="99">
        <v>3.4</v>
      </c>
      <c r="Z48">
        <v>418</v>
      </c>
      <c r="AA48">
        <v>27</v>
      </c>
      <c r="AB48">
        <v>41</v>
      </c>
      <c r="AC48" s="88">
        <v>100.02326663564449</v>
      </c>
      <c r="AD48" s="88">
        <v>102.84688995215311</v>
      </c>
      <c r="AE48" s="109"/>
      <c r="AF48" s="112"/>
      <c r="AG48" s="112"/>
      <c r="AH48" s="110"/>
      <c r="AI48" s="110"/>
      <c r="AJ48" s="34"/>
    </row>
    <row r="49" spans="1:36">
      <c r="C49" s="86"/>
      <c r="F49" s="88"/>
      <c r="G49" s="4"/>
      <c r="H49" s="4"/>
      <c r="I49" s="41"/>
      <c r="J49" s="41"/>
      <c r="K49" s="93"/>
      <c r="L49" s="4"/>
      <c r="M49" s="95"/>
      <c r="N49" s="95"/>
      <c r="O49" s="34"/>
      <c r="S49" s="4"/>
      <c r="T49" s="34"/>
      <c r="AC49" s="88"/>
      <c r="AD49" s="88"/>
      <c r="AE49" s="109"/>
      <c r="AF49" s="112"/>
      <c r="AG49" s="112"/>
      <c r="AH49" s="110"/>
      <c r="AI49" s="110"/>
      <c r="AJ49" s="34"/>
    </row>
    <row r="50" spans="1:36">
      <c r="A50" t="s">
        <v>55</v>
      </c>
      <c r="B50" t="s">
        <v>101</v>
      </c>
      <c r="C50" s="86">
        <v>26.116</v>
      </c>
      <c r="D50">
        <v>132</v>
      </c>
      <c r="E50">
        <v>116060</v>
      </c>
      <c r="F50" s="88">
        <v>391.4</v>
      </c>
      <c r="G50" s="4">
        <v>0.4363822176801227</v>
      </c>
      <c r="H50" s="4">
        <v>11.814065801388468</v>
      </c>
      <c r="I50" s="42">
        <v>1459.874213836478</v>
      </c>
      <c r="J50" s="42">
        <v>11.69811320754717</v>
      </c>
      <c r="K50" s="93">
        <v>14.96</v>
      </c>
      <c r="L50" s="4">
        <v>0.11</v>
      </c>
      <c r="M50" s="95">
        <v>5.586E-2</v>
      </c>
      <c r="N50" s="95">
        <v>5.9000000000000003E-4</v>
      </c>
      <c r="O50" s="90">
        <v>0.5181</v>
      </c>
      <c r="P50" s="84">
        <v>6.0000000000000001E-3</v>
      </c>
      <c r="Q50">
        <v>6.6839999999999997E-2</v>
      </c>
      <c r="R50">
        <v>5.0000000000000001E-4</v>
      </c>
      <c r="S50" s="4">
        <v>0.45883000000000002</v>
      </c>
      <c r="T50" s="97">
        <v>423.6</v>
      </c>
      <c r="U50" s="88">
        <v>4</v>
      </c>
      <c r="V50" s="88">
        <v>6.1</v>
      </c>
      <c r="W50" s="99">
        <v>417.1</v>
      </c>
      <c r="X50" s="99">
        <v>3.1</v>
      </c>
      <c r="Y50" s="99">
        <v>3.1</v>
      </c>
      <c r="Z50">
        <v>445</v>
      </c>
      <c r="AA50">
        <v>24</v>
      </c>
      <c r="AB50">
        <v>39</v>
      </c>
      <c r="AC50" s="88">
        <v>98.465533522190739</v>
      </c>
      <c r="AD50" s="88">
        <v>93.730337078651687</v>
      </c>
      <c r="AE50" s="109"/>
      <c r="AF50" s="112"/>
      <c r="AG50" s="112"/>
      <c r="AH50" s="110"/>
      <c r="AI50" s="110"/>
      <c r="AJ50" s="34"/>
    </row>
    <row r="51" spans="1:36">
      <c r="A51" t="s">
        <v>57</v>
      </c>
      <c r="B51" t="s">
        <v>101</v>
      </c>
      <c r="C51" s="86">
        <v>26.106000000000002</v>
      </c>
      <c r="D51">
        <v>132</v>
      </c>
      <c r="E51">
        <v>124800</v>
      </c>
      <c r="F51" s="88">
        <v>425.7</v>
      </c>
      <c r="G51" s="4">
        <v>0.47568710359408034</v>
      </c>
      <c r="H51" s="4">
        <v>10.845859872611465</v>
      </c>
      <c r="I51" s="42">
        <v>1512.7272727272727</v>
      </c>
      <c r="J51" s="42">
        <v>27.878787878787879</v>
      </c>
      <c r="K51" s="93">
        <v>14.96</v>
      </c>
      <c r="L51" s="4">
        <v>0.12</v>
      </c>
      <c r="M51" s="95">
        <v>5.518E-2</v>
      </c>
      <c r="N51" s="95">
        <v>6.2E-4</v>
      </c>
      <c r="O51" s="90">
        <v>0.50629999999999997</v>
      </c>
      <c r="P51" s="84">
        <v>6.0000000000000001E-3</v>
      </c>
      <c r="Q51">
        <v>6.6909999999999997E-2</v>
      </c>
      <c r="R51">
        <v>5.1999999999999995E-4</v>
      </c>
      <c r="S51" s="4">
        <v>0.41261999999999999</v>
      </c>
      <c r="T51" s="97">
        <v>415.7</v>
      </c>
      <c r="U51" s="88">
        <v>4</v>
      </c>
      <c r="V51" s="88">
        <v>6</v>
      </c>
      <c r="W51" s="99">
        <v>417.5</v>
      </c>
      <c r="X51" s="99">
        <v>3.1</v>
      </c>
      <c r="Y51" s="99">
        <v>3.2</v>
      </c>
      <c r="Z51">
        <v>415</v>
      </c>
      <c r="AA51">
        <v>25</v>
      </c>
      <c r="AB51">
        <v>40</v>
      </c>
      <c r="AC51" s="88">
        <v>100.4330045706038</v>
      </c>
      <c r="AD51" s="88">
        <v>100.60240963855422</v>
      </c>
      <c r="AE51" s="109"/>
      <c r="AF51" s="112"/>
      <c r="AG51" s="112"/>
      <c r="AH51" s="110"/>
      <c r="AI51" s="110"/>
      <c r="AJ51" s="34"/>
    </row>
    <row r="52" spans="1:36">
      <c r="A52" t="s">
        <v>59</v>
      </c>
      <c r="B52" t="s">
        <v>101</v>
      </c>
      <c r="C52" s="86">
        <v>26.120999999999999</v>
      </c>
      <c r="D52">
        <v>131</v>
      </c>
      <c r="E52">
        <v>75120</v>
      </c>
      <c r="F52" s="88">
        <v>258</v>
      </c>
      <c r="G52" s="4">
        <v>0.43333333333333335</v>
      </c>
      <c r="H52" s="4">
        <v>12.089971883786317</v>
      </c>
      <c r="I52" s="42">
        <v>7907.3684210526317</v>
      </c>
      <c r="J52" s="42">
        <v>76.842105263157904</v>
      </c>
      <c r="K52" s="93">
        <v>15.12</v>
      </c>
      <c r="L52" s="4">
        <v>0.13</v>
      </c>
      <c r="M52" s="95">
        <v>5.5050000000000002E-2</v>
      </c>
      <c r="N52" s="95">
        <v>7.6999999999999996E-4</v>
      </c>
      <c r="O52" s="90">
        <v>0.50090000000000001</v>
      </c>
      <c r="P52" s="84">
        <v>7.6E-3</v>
      </c>
      <c r="Q52">
        <v>6.6180000000000003E-2</v>
      </c>
      <c r="R52">
        <v>5.8E-4</v>
      </c>
      <c r="S52" s="4">
        <v>0.32432</v>
      </c>
      <c r="T52" s="97">
        <v>411.9</v>
      </c>
      <c r="U52" s="88">
        <v>5.0999999999999996</v>
      </c>
      <c r="V52" s="88">
        <v>6.8</v>
      </c>
      <c r="W52" s="99">
        <v>413.1</v>
      </c>
      <c r="X52" s="99">
        <v>3.5</v>
      </c>
      <c r="Y52" s="99">
        <v>3.5</v>
      </c>
      <c r="Z52">
        <v>411</v>
      </c>
      <c r="AA52">
        <v>30</v>
      </c>
      <c r="AB52">
        <v>43</v>
      </c>
      <c r="AC52" s="88">
        <v>100.29133284777859</v>
      </c>
      <c r="AD52" s="88">
        <v>100.51094890510949</v>
      </c>
      <c r="AE52" s="109"/>
      <c r="AF52" s="112"/>
      <c r="AG52" s="112"/>
      <c r="AH52" s="110"/>
      <c r="AI52" s="110"/>
      <c r="AJ52" s="34"/>
    </row>
    <row r="53" spans="1:36">
      <c r="A53" t="s">
        <v>61</v>
      </c>
      <c r="B53" t="s">
        <v>101</v>
      </c>
      <c r="C53" s="86">
        <v>26.119</v>
      </c>
      <c r="D53">
        <v>131</v>
      </c>
      <c r="E53">
        <v>80990</v>
      </c>
      <c r="F53" s="88">
        <v>278.10000000000002</v>
      </c>
      <c r="G53" s="4">
        <v>0.64005753326141668</v>
      </c>
      <c r="H53" s="4">
        <v>8.1914580265095722</v>
      </c>
      <c r="I53" s="42">
        <v>1603.7623762376238</v>
      </c>
      <c r="J53" s="42">
        <v>19.207920792079207</v>
      </c>
      <c r="K53" s="93">
        <v>14.98</v>
      </c>
      <c r="L53" s="4">
        <v>0.14000000000000001</v>
      </c>
      <c r="M53" s="95">
        <v>5.4789999999999998E-2</v>
      </c>
      <c r="N53" s="95">
        <v>7.3999999999999999E-4</v>
      </c>
      <c r="O53" s="90">
        <v>0.50649999999999995</v>
      </c>
      <c r="P53" s="84">
        <v>6.7999999999999996E-3</v>
      </c>
      <c r="Q53">
        <v>6.6869999999999999E-2</v>
      </c>
      <c r="R53">
        <v>6.4000000000000005E-4</v>
      </c>
      <c r="S53" s="4">
        <v>0.30331999999999998</v>
      </c>
      <c r="T53" s="97">
        <v>417.3</v>
      </c>
      <c r="U53" s="88">
        <v>4.5</v>
      </c>
      <c r="V53" s="88">
        <v>6.3</v>
      </c>
      <c r="W53" s="99">
        <v>417.2</v>
      </c>
      <c r="X53" s="99">
        <v>3.9</v>
      </c>
      <c r="Y53" s="99">
        <v>3.9</v>
      </c>
      <c r="Z53">
        <v>410</v>
      </c>
      <c r="AA53">
        <v>30</v>
      </c>
      <c r="AB53">
        <v>43</v>
      </c>
      <c r="AC53" s="88">
        <v>99.976036424634557</v>
      </c>
      <c r="AD53" s="88">
        <v>101.7560975609756</v>
      </c>
      <c r="AE53" s="109"/>
      <c r="AF53" s="112"/>
      <c r="AG53" s="112"/>
      <c r="AH53" s="110"/>
      <c r="AI53" s="110"/>
      <c r="AJ53" s="34"/>
    </row>
    <row r="54" spans="1:36">
      <c r="A54" t="s">
        <v>63</v>
      </c>
      <c r="B54" t="s">
        <v>101</v>
      </c>
      <c r="C54" s="86">
        <v>26.119</v>
      </c>
      <c r="D54">
        <v>132</v>
      </c>
      <c r="E54">
        <v>116700</v>
      </c>
      <c r="F54" s="88">
        <v>396</v>
      </c>
      <c r="G54" s="4">
        <v>0.67752525252525253</v>
      </c>
      <c r="H54" s="4">
        <v>7.6183147364370916</v>
      </c>
      <c r="I54" s="42">
        <v>3955.9322033898306</v>
      </c>
      <c r="J54" s="42">
        <v>37.288135593220346</v>
      </c>
      <c r="K54" s="93">
        <v>14.95</v>
      </c>
      <c r="L54" s="4">
        <v>0.12</v>
      </c>
      <c r="M54" s="95">
        <v>5.5289999999999999E-2</v>
      </c>
      <c r="N54" s="95">
        <v>7.6999999999999996E-4</v>
      </c>
      <c r="O54" s="90">
        <v>0.51100000000000001</v>
      </c>
      <c r="P54" s="84">
        <v>6.1999999999999998E-3</v>
      </c>
      <c r="Q54">
        <v>6.694E-2</v>
      </c>
      <c r="R54">
        <v>5.5999999999999995E-4</v>
      </c>
      <c r="S54" s="4">
        <v>0.21461</v>
      </c>
      <c r="T54" s="97">
        <v>418.9</v>
      </c>
      <c r="U54" s="88">
        <v>4.2</v>
      </c>
      <c r="V54" s="88">
        <v>6.1</v>
      </c>
      <c r="W54" s="99">
        <v>417.7</v>
      </c>
      <c r="X54" s="99">
        <v>3.4</v>
      </c>
      <c r="Y54" s="99">
        <v>3.4</v>
      </c>
      <c r="Z54">
        <v>416</v>
      </c>
      <c r="AA54">
        <v>31</v>
      </c>
      <c r="AB54">
        <v>43</v>
      </c>
      <c r="AC54" s="88">
        <v>99.713535449988072</v>
      </c>
      <c r="AD54" s="88">
        <v>100.40865384615384</v>
      </c>
      <c r="AE54" s="109">
        <v>0</v>
      </c>
      <c r="AF54" s="111">
        <v>417.97</v>
      </c>
      <c r="AG54" s="112">
        <v>0.95</v>
      </c>
      <c r="AH54" s="113">
        <v>2.7581000000000002</v>
      </c>
      <c r="AI54" s="113">
        <f>100*(AF54-416.78)/416.78</f>
        <v>0.28552233792409776</v>
      </c>
      <c r="AJ54" s="34"/>
    </row>
    <row r="55" spans="1:36">
      <c r="A55" t="s">
        <v>64</v>
      </c>
      <c r="B55" t="s">
        <v>101</v>
      </c>
      <c r="C55" s="86">
        <v>26.167999999999999</v>
      </c>
      <c r="D55">
        <v>132</v>
      </c>
      <c r="E55">
        <v>215400</v>
      </c>
      <c r="F55" s="88">
        <v>742.2</v>
      </c>
      <c r="G55" s="4">
        <v>0.67434653732147665</v>
      </c>
      <c r="H55" s="4">
        <v>7.5580448065173123</v>
      </c>
      <c r="I55" s="42">
        <v>5318.5185185185182</v>
      </c>
      <c r="J55" s="42">
        <v>79.012345679012341</v>
      </c>
      <c r="K55" s="93">
        <v>14.906000000000001</v>
      </c>
      <c r="L55" s="4">
        <v>9.2999999999999999E-2</v>
      </c>
      <c r="M55" s="95">
        <v>5.5530000000000003E-2</v>
      </c>
      <c r="N55" s="95">
        <v>5.2999999999999998E-4</v>
      </c>
      <c r="O55" s="90">
        <v>0.51529999999999998</v>
      </c>
      <c r="P55" s="84">
        <v>4.7999999999999996E-3</v>
      </c>
      <c r="Q55">
        <v>6.7049999999999998E-2</v>
      </c>
      <c r="R55">
        <v>4.0999999999999999E-4</v>
      </c>
      <c r="S55" s="4">
        <v>0.32732</v>
      </c>
      <c r="T55" s="97">
        <v>422.8</v>
      </c>
      <c r="U55" s="88">
        <v>3.1</v>
      </c>
      <c r="V55" s="88">
        <v>5.3</v>
      </c>
      <c r="W55" s="99">
        <v>418.3</v>
      </c>
      <c r="X55" s="99">
        <v>2.5</v>
      </c>
      <c r="Y55" s="99">
        <v>2.5</v>
      </c>
      <c r="Z55">
        <v>433</v>
      </c>
      <c r="AA55">
        <v>21</v>
      </c>
      <c r="AB55">
        <v>37</v>
      </c>
      <c r="AC55" s="88">
        <v>98.9356669820246</v>
      </c>
      <c r="AD55" s="88">
        <v>96.60508083140877</v>
      </c>
      <c r="AE55" s="109"/>
      <c r="AF55" s="112"/>
      <c r="AG55" s="112"/>
      <c r="AH55" s="110"/>
      <c r="AI55" s="110"/>
      <c r="AJ55" s="34"/>
    </row>
    <row r="56" spans="1:36">
      <c r="A56" t="s">
        <v>66</v>
      </c>
      <c r="B56" t="s">
        <v>101</v>
      </c>
      <c r="C56" s="86">
        <v>26.114000000000001</v>
      </c>
      <c r="D56">
        <v>131</v>
      </c>
      <c r="E56">
        <v>138200</v>
      </c>
      <c r="F56" s="88">
        <v>479.1</v>
      </c>
      <c r="G56" s="4">
        <v>0.55186808599457304</v>
      </c>
      <c r="H56" s="4">
        <v>9.1431297709923669</v>
      </c>
      <c r="I56" s="42">
        <v>3589.6103896103896</v>
      </c>
      <c r="J56" s="42">
        <v>38.961038961038959</v>
      </c>
      <c r="K56" s="93">
        <v>15.07</v>
      </c>
      <c r="L56" s="4">
        <v>0.13</v>
      </c>
      <c r="M56" s="95">
        <v>5.5550000000000002E-2</v>
      </c>
      <c r="N56" s="95">
        <v>6.8000000000000005E-4</v>
      </c>
      <c r="O56" s="90">
        <v>0.50790000000000002</v>
      </c>
      <c r="P56" s="84">
        <v>5.7000000000000002E-3</v>
      </c>
      <c r="Q56">
        <v>6.6350000000000006E-2</v>
      </c>
      <c r="R56">
        <v>5.5999999999999995E-4</v>
      </c>
      <c r="S56" s="4">
        <v>0.40264</v>
      </c>
      <c r="T56" s="97">
        <v>417.3</v>
      </c>
      <c r="U56" s="88">
        <v>4</v>
      </c>
      <c r="V56" s="88">
        <v>6.1</v>
      </c>
      <c r="W56" s="99">
        <v>414.1</v>
      </c>
      <c r="X56" s="99">
        <v>3.4</v>
      </c>
      <c r="Y56" s="99">
        <v>3.4</v>
      </c>
      <c r="Z56">
        <v>432</v>
      </c>
      <c r="AA56">
        <v>27</v>
      </c>
      <c r="AB56">
        <v>40</v>
      </c>
      <c r="AC56" s="88">
        <v>99.233165588305766</v>
      </c>
      <c r="AD56" s="88">
        <v>95.856481481481481</v>
      </c>
      <c r="AE56" s="109"/>
      <c r="AF56" s="112"/>
      <c r="AG56" s="112"/>
      <c r="AH56" s="110"/>
      <c r="AI56" s="110"/>
      <c r="AJ56" s="34"/>
    </row>
    <row r="57" spans="1:36">
      <c r="A57" t="s">
        <v>68</v>
      </c>
      <c r="B57" t="s">
        <v>101</v>
      </c>
      <c r="C57" s="86">
        <v>26.227</v>
      </c>
      <c r="D57">
        <v>132</v>
      </c>
      <c r="E57">
        <v>78400</v>
      </c>
      <c r="F57" s="88">
        <v>268.3</v>
      </c>
      <c r="G57" s="4">
        <v>0.38389862094670146</v>
      </c>
      <c r="H57" s="4">
        <v>13.619289340101524</v>
      </c>
      <c r="I57" s="42">
        <v>3200</v>
      </c>
      <c r="J57" s="42">
        <v>40.816326530612244</v>
      </c>
      <c r="K57" s="93">
        <v>14.77</v>
      </c>
      <c r="L57" s="4">
        <v>0.14000000000000001</v>
      </c>
      <c r="M57" s="95">
        <v>5.4739999999999997E-2</v>
      </c>
      <c r="N57" s="95">
        <v>7.7999999999999999E-4</v>
      </c>
      <c r="O57" s="90">
        <v>0.51160000000000005</v>
      </c>
      <c r="P57" s="84">
        <v>7.4000000000000003E-3</v>
      </c>
      <c r="Q57">
        <v>6.7680000000000004E-2</v>
      </c>
      <c r="R57">
        <v>6.6E-4</v>
      </c>
      <c r="S57" s="4">
        <v>0.33595000000000003</v>
      </c>
      <c r="T57" s="97">
        <v>419.6</v>
      </c>
      <c r="U57" s="88">
        <v>4.9000000000000004</v>
      </c>
      <c r="V57" s="88">
        <v>6.7</v>
      </c>
      <c r="W57" s="99">
        <v>422.1</v>
      </c>
      <c r="X57" s="99">
        <v>4</v>
      </c>
      <c r="Y57" s="99">
        <v>4</v>
      </c>
      <c r="Z57">
        <v>399</v>
      </c>
      <c r="AA57">
        <v>33</v>
      </c>
      <c r="AB57">
        <v>45</v>
      </c>
      <c r="AC57" s="88">
        <v>100.59580552907531</v>
      </c>
      <c r="AD57" s="88">
        <v>105.78947368421052</v>
      </c>
      <c r="AE57" s="109"/>
      <c r="AF57" s="112"/>
      <c r="AG57" s="112"/>
      <c r="AH57" s="110"/>
      <c r="AI57" s="110"/>
      <c r="AJ57" s="34"/>
    </row>
    <row r="58" spans="1:36">
      <c r="A58" t="s">
        <v>70</v>
      </c>
      <c r="B58" t="s">
        <v>101</v>
      </c>
      <c r="C58" s="86">
        <v>26.109000000000002</v>
      </c>
      <c r="D58">
        <v>132</v>
      </c>
      <c r="E58">
        <v>90300</v>
      </c>
      <c r="F58" s="88">
        <v>307.8</v>
      </c>
      <c r="G58" s="4">
        <v>0.67186484730344376</v>
      </c>
      <c r="H58" s="4">
        <v>7.6950000000000003</v>
      </c>
      <c r="I58" s="42">
        <v>4013.3333333333335</v>
      </c>
      <c r="J58" s="42">
        <v>48.888888888888893</v>
      </c>
      <c r="K58" s="93">
        <v>14.83</v>
      </c>
      <c r="L58" s="4">
        <v>0.13</v>
      </c>
      <c r="M58" s="95">
        <v>5.534E-2</v>
      </c>
      <c r="N58" s="95">
        <v>6.8000000000000005E-4</v>
      </c>
      <c r="O58" s="90">
        <v>0.51939999999999997</v>
      </c>
      <c r="P58" s="84">
        <v>6.8999999999999999E-3</v>
      </c>
      <c r="Q58">
        <v>6.7330000000000001E-2</v>
      </c>
      <c r="R58">
        <v>5.8E-4</v>
      </c>
      <c r="S58" s="4">
        <v>0.32102999999999998</v>
      </c>
      <c r="T58" s="97">
        <v>424.5</v>
      </c>
      <c r="U58" s="88">
        <v>4.5999999999999996</v>
      </c>
      <c r="V58" s="88">
        <v>6.5</v>
      </c>
      <c r="W58" s="99">
        <v>420</v>
      </c>
      <c r="X58" s="99">
        <v>3.5</v>
      </c>
      <c r="Y58" s="99">
        <v>3.5</v>
      </c>
      <c r="Z58">
        <v>426</v>
      </c>
      <c r="AA58">
        <v>29</v>
      </c>
      <c r="AB58">
        <v>43</v>
      </c>
      <c r="AC58" s="88">
        <v>98.939929328621915</v>
      </c>
      <c r="AD58" s="88">
        <v>98.591549295774641</v>
      </c>
      <c r="AE58" s="109"/>
      <c r="AF58" s="112"/>
      <c r="AG58" s="112"/>
      <c r="AH58" s="110"/>
      <c r="AI58" s="110"/>
      <c r="AJ58" s="34"/>
    </row>
    <row r="59" spans="1:36">
      <c r="A59" t="s">
        <v>72</v>
      </c>
      <c r="B59" t="s">
        <v>101</v>
      </c>
      <c r="C59" s="86">
        <v>26.120999999999999</v>
      </c>
      <c r="D59">
        <v>132</v>
      </c>
      <c r="E59">
        <v>61880</v>
      </c>
      <c r="F59" s="88">
        <v>213.7</v>
      </c>
      <c r="G59" s="4">
        <v>0.44829199812821713</v>
      </c>
      <c r="H59" s="4">
        <v>11.728869374313941</v>
      </c>
      <c r="I59" s="42">
        <v>1275.8762886597938</v>
      </c>
      <c r="J59" s="42">
        <v>16.288659793814432</v>
      </c>
      <c r="K59" s="93">
        <v>14.96</v>
      </c>
      <c r="L59" s="4">
        <v>0.14000000000000001</v>
      </c>
      <c r="M59" s="95">
        <v>5.5410000000000001E-2</v>
      </c>
      <c r="N59" s="95">
        <v>8.1999999999999998E-4</v>
      </c>
      <c r="O59" s="90">
        <v>0.51180000000000003</v>
      </c>
      <c r="P59" s="84">
        <v>7.4000000000000003E-3</v>
      </c>
      <c r="Q59">
        <v>6.6629999999999995E-2</v>
      </c>
      <c r="R59">
        <v>6.4999999999999997E-4</v>
      </c>
      <c r="S59" s="4">
        <v>0.29431000000000002</v>
      </c>
      <c r="T59" s="97">
        <v>419.8</v>
      </c>
      <c r="U59" s="88">
        <v>5</v>
      </c>
      <c r="V59" s="88">
        <v>6.8</v>
      </c>
      <c r="W59" s="99">
        <v>415.8</v>
      </c>
      <c r="X59" s="99">
        <v>3.9</v>
      </c>
      <c r="Y59" s="99">
        <v>3.9</v>
      </c>
      <c r="Z59">
        <v>428</v>
      </c>
      <c r="AA59">
        <v>33</v>
      </c>
      <c r="AB59">
        <v>45</v>
      </c>
      <c r="AC59" s="88">
        <v>99.047165316817527</v>
      </c>
      <c r="AD59" s="88">
        <v>97.149532710280369</v>
      </c>
      <c r="AE59" s="109"/>
      <c r="AF59" s="112"/>
      <c r="AG59" s="112"/>
      <c r="AH59" s="110"/>
      <c r="AI59" s="110"/>
      <c r="AJ59" s="34"/>
    </row>
    <row r="60" spans="1:36">
      <c r="C60" s="86"/>
      <c r="F60" s="88"/>
      <c r="G60" s="4"/>
      <c r="H60" s="4"/>
      <c r="I60" s="41"/>
      <c r="J60" s="41"/>
      <c r="K60" s="34"/>
      <c r="M60" s="95"/>
      <c r="N60" s="95"/>
      <c r="O60" s="34"/>
      <c r="S60" s="4"/>
      <c r="T60" s="34"/>
      <c r="AC60" s="88"/>
      <c r="AD60" s="88"/>
      <c r="AE60" s="109"/>
      <c r="AF60" s="112"/>
      <c r="AG60" s="112"/>
      <c r="AH60" s="110"/>
      <c r="AI60" s="110"/>
      <c r="AJ60" s="34"/>
    </row>
    <row r="61" spans="1:36">
      <c r="A61" t="s">
        <v>15</v>
      </c>
      <c r="B61" t="s">
        <v>101</v>
      </c>
      <c r="C61" s="86">
        <v>26.123000000000001</v>
      </c>
      <c r="D61">
        <v>132</v>
      </c>
      <c r="E61">
        <v>65400</v>
      </c>
      <c r="F61" s="88">
        <v>80.5</v>
      </c>
      <c r="G61" s="4">
        <v>0.38236024844720501</v>
      </c>
      <c r="H61" s="4">
        <v>5.1241247612985354</v>
      </c>
      <c r="I61" s="42">
        <v>1698.7012987012988</v>
      </c>
      <c r="J61" s="42">
        <v>28.571428571428569</v>
      </c>
      <c r="K61" s="91">
        <v>5.617</v>
      </c>
      <c r="L61" s="86">
        <v>6.9000000000000006E-2</v>
      </c>
      <c r="M61" s="95">
        <v>7.5499999999999998E-2</v>
      </c>
      <c r="N61" s="95">
        <v>1E-3</v>
      </c>
      <c r="O61" s="91">
        <v>1.851</v>
      </c>
      <c r="P61" s="86">
        <v>3.2000000000000001E-2</v>
      </c>
      <c r="Q61">
        <v>0.1782</v>
      </c>
      <c r="R61">
        <v>2.3E-3</v>
      </c>
      <c r="S61" s="4">
        <v>0.64593999999999996</v>
      </c>
      <c r="T61" s="97">
        <v>1064</v>
      </c>
      <c r="U61" s="88">
        <v>11</v>
      </c>
      <c r="V61">
        <v>14</v>
      </c>
      <c r="W61" s="1">
        <v>1056</v>
      </c>
      <c r="X61" s="1">
        <v>13</v>
      </c>
      <c r="Y61" s="1">
        <v>13</v>
      </c>
      <c r="Z61">
        <v>1078</v>
      </c>
      <c r="AA61">
        <v>28</v>
      </c>
      <c r="AB61">
        <v>39</v>
      </c>
      <c r="AC61" s="88">
        <v>99.248120300751879</v>
      </c>
      <c r="AD61" s="88">
        <v>97.959183673469383</v>
      </c>
      <c r="AE61" s="109"/>
      <c r="AF61" s="112"/>
      <c r="AG61" s="112"/>
      <c r="AH61" s="110"/>
      <c r="AI61" s="110"/>
      <c r="AJ61" s="34"/>
    </row>
    <row r="62" spans="1:36">
      <c r="A62" t="s">
        <v>17</v>
      </c>
      <c r="B62" t="s">
        <v>101</v>
      </c>
      <c r="C62" s="86">
        <v>26.109000000000002</v>
      </c>
      <c r="D62">
        <v>132</v>
      </c>
      <c r="E62">
        <v>63940</v>
      </c>
      <c r="F62" s="88">
        <v>78.3</v>
      </c>
      <c r="G62" s="4">
        <v>0.37637292464878674</v>
      </c>
      <c r="H62" s="4">
        <v>5.262096774193548</v>
      </c>
      <c r="I62" s="42">
        <v>25576</v>
      </c>
      <c r="J62" s="42">
        <v>388</v>
      </c>
      <c r="K62" s="91">
        <v>5.5339999999999998</v>
      </c>
      <c r="L62" s="86">
        <v>7.0999999999999994E-2</v>
      </c>
      <c r="M62" s="95">
        <v>7.5009999999999993E-2</v>
      </c>
      <c r="N62" s="95">
        <v>8.8000000000000003E-4</v>
      </c>
      <c r="O62" s="91">
        <v>1.865</v>
      </c>
      <c r="P62" s="86">
        <v>2.8000000000000001E-2</v>
      </c>
      <c r="Q62">
        <v>0.18090000000000001</v>
      </c>
      <c r="R62">
        <v>2.3E-3</v>
      </c>
      <c r="S62" s="4">
        <v>0.68369999999999997</v>
      </c>
      <c r="T62" s="97">
        <v>1069.3</v>
      </c>
      <c r="U62" s="88">
        <v>9.8000000000000007</v>
      </c>
      <c r="V62">
        <v>13</v>
      </c>
      <c r="W62" s="1">
        <v>1072</v>
      </c>
      <c r="X62" s="1">
        <v>12</v>
      </c>
      <c r="Y62" s="1">
        <v>12</v>
      </c>
      <c r="Z62">
        <v>1065</v>
      </c>
      <c r="AA62">
        <v>24</v>
      </c>
      <c r="AB62">
        <v>37</v>
      </c>
      <c r="AC62" s="88">
        <v>100.25250163658468</v>
      </c>
      <c r="AD62" s="88">
        <v>100.65727699530517</v>
      </c>
      <c r="AE62" s="109"/>
      <c r="AF62" s="112"/>
      <c r="AG62" s="112"/>
      <c r="AH62" s="110"/>
      <c r="AI62" s="110"/>
      <c r="AJ62" s="34"/>
    </row>
    <row r="63" spans="1:36">
      <c r="A63" t="s">
        <v>19</v>
      </c>
      <c r="B63" t="s">
        <v>101</v>
      </c>
      <c r="C63" s="86">
        <v>26.140999999999998</v>
      </c>
      <c r="D63">
        <v>132</v>
      </c>
      <c r="E63">
        <v>63500</v>
      </c>
      <c r="F63" s="88">
        <v>79.099999999999994</v>
      </c>
      <c r="G63" s="4">
        <v>0.37104930467762332</v>
      </c>
      <c r="H63" s="4">
        <v>5.4627071823204414</v>
      </c>
      <c r="I63" s="42">
        <v>3256.4102564102564</v>
      </c>
      <c r="J63" s="42">
        <v>51.282051282051277</v>
      </c>
      <c r="K63" s="91">
        <v>5.577</v>
      </c>
      <c r="L63" s="86">
        <v>7.4999999999999997E-2</v>
      </c>
      <c r="M63" s="95">
        <v>7.4469999999999995E-2</v>
      </c>
      <c r="N63" s="95">
        <v>9.3999999999999997E-4</v>
      </c>
      <c r="O63" s="91">
        <v>1.8340000000000001</v>
      </c>
      <c r="P63" s="86">
        <v>3.2000000000000001E-2</v>
      </c>
      <c r="Q63">
        <v>0.17960000000000001</v>
      </c>
      <c r="R63">
        <v>2.3999999999999998E-3</v>
      </c>
      <c r="S63" s="4">
        <v>0.61982999999999999</v>
      </c>
      <c r="T63" s="97">
        <v>1057</v>
      </c>
      <c r="U63" s="88">
        <v>11</v>
      </c>
      <c r="V63">
        <v>14</v>
      </c>
      <c r="W63" s="1">
        <v>1065</v>
      </c>
      <c r="X63" s="1">
        <v>13</v>
      </c>
      <c r="Y63" s="1">
        <v>13</v>
      </c>
      <c r="Z63">
        <v>1055</v>
      </c>
      <c r="AA63">
        <v>25</v>
      </c>
      <c r="AB63">
        <v>36</v>
      </c>
      <c r="AC63" s="88">
        <v>100.75685903500474</v>
      </c>
      <c r="AD63" s="88">
        <v>100.9478672985782</v>
      </c>
      <c r="AE63" s="109"/>
      <c r="AF63" s="112"/>
      <c r="AG63" s="112"/>
      <c r="AH63" s="110"/>
      <c r="AI63" s="110"/>
      <c r="AJ63" s="34"/>
    </row>
    <row r="64" spans="1:36">
      <c r="A64" t="s">
        <v>21</v>
      </c>
      <c r="B64" t="s">
        <v>101</v>
      </c>
      <c r="C64" s="86">
        <v>26.116</v>
      </c>
      <c r="D64">
        <v>131</v>
      </c>
      <c r="E64">
        <v>64800</v>
      </c>
      <c r="F64" s="88">
        <v>81.099999999999994</v>
      </c>
      <c r="G64" s="4">
        <v>0.37398273736128235</v>
      </c>
      <c r="H64" s="4">
        <v>5.4211229946524053</v>
      </c>
      <c r="I64" s="42">
        <v>2196.6101694915255</v>
      </c>
      <c r="J64" s="42">
        <v>33.898305084745765</v>
      </c>
      <c r="K64" s="91">
        <v>5.6059999999999999</v>
      </c>
      <c r="L64" s="86">
        <v>6.8000000000000005E-2</v>
      </c>
      <c r="M64" s="95">
        <v>7.4999999999999997E-2</v>
      </c>
      <c r="N64" s="95">
        <v>1E-3</v>
      </c>
      <c r="O64" s="91">
        <v>1.837</v>
      </c>
      <c r="P64" s="86">
        <v>2.7E-2</v>
      </c>
      <c r="Q64">
        <v>0.17849999999999999</v>
      </c>
      <c r="R64">
        <v>2.2000000000000001E-3</v>
      </c>
      <c r="S64" s="4">
        <v>0.50995999999999997</v>
      </c>
      <c r="T64" s="97">
        <v>1057.4000000000001</v>
      </c>
      <c r="U64" s="88">
        <v>9.6</v>
      </c>
      <c r="V64">
        <v>13</v>
      </c>
      <c r="W64" s="1">
        <v>1060</v>
      </c>
      <c r="X64" s="1">
        <v>12</v>
      </c>
      <c r="Y64" s="1">
        <v>12</v>
      </c>
      <c r="Z64">
        <v>1066</v>
      </c>
      <c r="AA64">
        <v>27</v>
      </c>
      <c r="AB64">
        <v>38</v>
      </c>
      <c r="AC64" s="88">
        <v>100.2458861358048</v>
      </c>
      <c r="AD64" s="88">
        <v>99.437148217636022</v>
      </c>
      <c r="AE64" s="109"/>
      <c r="AF64" s="112"/>
      <c r="AG64" s="112"/>
      <c r="AH64" s="110"/>
      <c r="AI64" s="110"/>
      <c r="AJ64" s="34"/>
    </row>
    <row r="65" spans="1:357">
      <c r="A65" t="s">
        <v>23</v>
      </c>
      <c r="B65" t="s">
        <v>101</v>
      </c>
      <c r="C65" s="86">
        <v>26.134</v>
      </c>
      <c r="D65">
        <v>132</v>
      </c>
      <c r="E65">
        <v>63900</v>
      </c>
      <c r="F65" s="88">
        <v>79.400000000000006</v>
      </c>
      <c r="G65" s="4">
        <v>0.37569269521410575</v>
      </c>
      <c r="H65" s="4">
        <v>5.3684922244759976</v>
      </c>
      <c r="I65" s="42">
        <v>3872.7272727272725</v>
      </c>
      <c r="J65" s="42">
        <v>66.666666666666657</v>
      </c>
      <c r="K65" s="91">
        <v>5.5830000000000002</v>
      </c>
      <c r="L65" s="86">
        <v>7.4999999999999997E-2</v>
      </c>
      <c r="M65" s="95">
        <v>7.5300000000000006E-2</v>
      </c>
      <c r="N65" s="95">
        <v>1E-3</v>
      </c>
      <c r="O65" s="91">
        <v>1.8680000000000001</v>
      </c>
      <c r="P65" s="86">
        <v>0.03</v>
      </c>
      <c r="Q65">
        <v>0.17849999999999999</v>
      </c>
      <c r="R65">
        <v>2.3E-3</v>
      </c>
      <c r="S65" s="4">
        <v>0.55462</v>
      </c>
      <c r="T65" s="97">
        <v>1068</v>
      </c>
      <c r="U65" s="88">
        <v>11</v>
      </c>
      <c r="V65">
        <v>14</v>
      </c>
      <c r="W65" s="1">
        <v>1061</v>
      </c>
      <c r="X65" s="1">
        <v>13</v>
      </c>
      <c r="Y65" s="1">
        <v>13</v>
      </c>
      <c r="Z65">
        <v>1076</v>
      </c>
      <c r="AA65">
        <v>28</v>
      </c>
      <c r="AB65">
        <v>39</v>
      </c>
      <c r="AC65" s="88">
        <v>99.344569288389508</v>
      </c>
      <c r="AD65" s="88">
        <v>98.605947955390334</v>
      </c>
      <c r="AE65" s="109"/>
      <c r="AF65" s="112"/>
      <c r="AG65" s="112"/>
      <c r="AH65" s="110"/>
      <c r="AI65" s="110"/>
      <c r="AJ65" s="34"/>
    </row>
    <row r="66" spans="1:357">
      <c r="A66" t="s">
        <v>25</v>
      </c>
      <c r="B66" t="s">
        <v>101</v>
      </c>
      <c r="C66" s="86">
        <v>26.111000000000001</v>
      </c>
      <c r="D66">
        <v>131</v>
      </c>
      <c r="E66">
        <v>63920</v>
      </c>
      <c r="F66" s="88">
        <v>81.2</v>
      </c>
      <c r="G66" s="4">
        <v>0.37438423645320196</v>
      </c>
      <c r="H66" s="4">
        <v>5.2522639068564034</v>
      </c>
      <c r="I66" s="42">
        <v>1404.8351648351647</v>
      </c>
      <c r="J66" s="42">
        <v>18.46153846153846</v>
      </c>
      <c r="K66" s="91">
        <v>5.5819999999999999</v>
      </c>
      <c r="L66" s="86">
        <v>7.1999999999999995E-2</v>
      </c>
      <c r="M66" s="95">
        <v>7.5200000000000003E-2</v>
      </c>
      <c r="N66" s="95">
        <v>1E-3</v>
      </c>
      <c r="O66" s="91">
        <v>1.8460000000000001</v>
      </c>
      <c r="P66" s="86">
        <v>2.9000000000000001E-2</v>
      </c>
      <c r="Q66">
        <v>0.1792</v>
      </c>
      <c r="R66">
        <v>2.3999999999999998E-3</v>
      </c>
      <c r="S66" s="4">
        <v>0.62699000000000005</v>
      </c>
      <c r="T66" s="97">
        <v>1061</v>
      </c>
      <c r="U66" s="88">
        <v>10</v>
      </c>
      <c r="V66">
        <v>14</v>
      </c>
      <c r="W66" s="1">
        <v>1063</v>
      </c>
      <c r="X66" s="1">
        <v>13</v>
      </c>
      <c r="Y66" s="1">
        <v>13</v>
      </c>
      <c r="Z66">
        <v>1075</v>
      </c>
      <c r="AA66">
        <v>26</v>
      </c>
      <c r="AB66">
        <v>38</v>
      </c>
      <c r="AC66" s="88">
        <v>100.1885014137606</v>
      </c>
      <c r="AD66" s="88">
        <v>98.883720930232556</v>
      </c>
      <c r="AE66" s="109"/>
      <c r="AF66" s="112"/>
      <c r="AG66" s="112"/>
      <c r="AH66" s="110"/>
      <c r="AI66" s="110"/>
      <c r="AJ66" s="34"/>
    </row>
    <row r="67" spans="1:357">
      <c r="A67" t="s">
        <v>27</v>
      </c>
      <c r="B67" t="s">
        <v>101</v>
      </c>
      <c r="C67" s="86">
        <v>26.11</v>
      </c>
      <c r="D67">
        <v>132</v>
      </c>
      <c r="E67">
        <v>62640</v>
      </c>
      <c r="F67" s="88">
        <v>80.2</v>
      </c>
      <c r="G67" s="4">
        <v>0.37394014962593514</v>
      </c>
      <c r="H67" s="4">
        <v>5.4262516914749668</v>
      </c>
      <c r="I67" s="42">
        <v>4640</v>
      </c>
      <c r="J67" s="42">
        <v>71.111111111111114</v>
      </c>
      <c r="K67" s="91">
        <v>5.5839999999999996</v>
      </c>
      <c r="L67" s="86">
        <v>6.9000000000000006E-2</v>
      </c>
      <c r="M67" s="95">
        <v>7.4819999999999998E-2</v>
      </c>
      <c r="N67" s="95">
        <v>9.3999999999999997E-4</v>
      </c>
      <c r="O67" s="91">
        <v>1.847</v>
      </c>
      <c r="P67" s="86">
        <v>2.8000000000000001E-2</v>
      </c>
      <c r="Q67">
        <v>0.17929999999999999</v>
      </c>
      <c r="R67">
        <v>2.3E-3</v>
      </c>
      <c r="S67" s="4">
        <v>0.55881000000000003</v>
      </c>
      <c r="T67" s="97">
        <v>1061</v>
      </c>
      <c r="U67" s="88">
        <v>10</v>
      </c>
      <c r="V67">
        <v>13</v>
      </c>
      <c r="W67" s="1">
        <v>1063</v>
      </c>
      <c r="X67" s="1">
        <v>12</v>
      </c>
      <c r="Y67" s="1">
        <v>12</v>
      </c>
      <c r="Z67">
        <v>1062</v>
      </c>
      <c r="AA67">
        <v>26</v>
      </c>
      <c r="AB67">
        <v>38</v>
      </c>
      <c r="AC67" s="88">
        <v>100.1885014137606</v>
      </c>
      <c r="AD67" s="88">
        <v>100.09416195856873</v>
      </c>
      <c r="AE67" s="109">
        <v>0</v>
      </c>
      <c r="AF67" s="114">
        <v>1063</v>
      </c>
      <c r="AG67" s="112">
        <v>2.63</v>
      </c>
      <c r="AH67" s="113">
        <v>0.93010000000000004</v>
      </c>
      <c r="AI67" s="113">
        <f>100*(AF67-1062.4)/1062.4</f>
        <v>5.6475903614449263E-2</v>
      </c>
      <c r="AJ67" s="34"/>
    </row>
    <row r="68" spans="1:357">
      <c r="A68" t="s">
        <v>29</v>
      </c>
      <c r="B68" t="s">
        <v>101</v>
      </c>
      <c r="C68" s="86">
        <v>26.114999999999998</v>
      </c>
      <c r="D68">
        <v>131</v>
      </c>
      <c r="E68">
        <v>63500</v>
      </c>
      <c r="F68" s="88">
        <v>81.7</v>
      </c>
      <c r="G68" s="4">
        <v>0.37429620563035493</v>
      </c>
      <c r="H68" s="4">
        <v>5.3963011889035668</v>
      </c>
      <c r="I68" s="42">
        <v>2152.5423728813557</v>
      </c>
      <c r="J68" s="42">
        <v>33.898305084745758</v>
      </c>
      <c r="K68" s="91">
        <v>5.5759999999999996</v>
      </c>
      <c r="L68" s="86">
        <v>6.8000000000000005E-2</v>
      </c>
      <c r="M68" s="95">
        <v>7.3289999999999994E-2</v>
      </c>
      <c r="N68" s="95">
        <v>8.0999999999999996E-4</v>
      </c>
      <c r="O68" s="91">
        <v>1.849</v>
      </c>
      <c r="P68" s="86">
        <v>3.1E-2</v>
      </c>
      <c r="Q68">
        <v>0.17879999999999999</v>
      </c>
      <c r="R68">
        <v>2.2000000000000001E-3</v>
      </c>
      <c r="S68" s="4">
        <v>0.67688000000000004</v>
      </c>
      <c r="T68" s="97">
        <v>1062</v>
      </c>
      <c r="U68" s="88">
        <v>11</v>
      </c>
      <c r="V68">
        <v>14</v>
      </c>
      <c r="W68" s="1">
        <v>1061</v>
      </c>
      <c r="X68" s="1">
        <v>12</v>
      </c>
      <c r="Y68" s="1">
        <v>12</v>
      </c>
      <c r="Z68">
        <v>1026</v>
      </c>
      <c r="AA68">
        <v>23</v>
      </c>
      <c r="AB68">
        <v>37</v>
      </c>
      <c r="AC68" s="88">
        <v>99.905838041431267</v>
      </c>
      <c r="AD68" s="88">
        <v>103.41130604288499</v>
      </c>
      <c r="AE68" s="109"/>
      <c r="AF68" s="112"/>
      <c r="AG68" s="112"/>
      <c r="AH68" s="110"/>
      <c r="AI68" s="110"/>
      <c r="AJ68" s="34"/>
    </row>
    <row r="69" spans="1:357">
      <c r="A69" t="s">
        <v>31</v>
      </c>
      <c r="B69" t="s">
        <v>101</v>
      </c>
      <c r="C69" s="86">
        <v>26.114000000000001</v>
      </c>
      <c r="D69">
        <v>131</v>
      </c>
      <c r="E69">
        <v>61700</v>
      </c>
      <c r="F69" s="88">
        <v>79.3</v>
      </c>
      <c r="G69" s="4">
        <v>0.37780580075662046</v>
      </c>
      <c r="H69" s="4">
        <v>5.2937249666221629</v>
      </c>
      <c r="I69" s="42">
        <v>3335.135135135135</v>
      </c>
      <c r="J69" s="42">
        <v>54.054054054054049</v>
      </c>
      <c r="K69" s="91">
        <v>5.5860000000000003</v>
      </c>
      <c r="L69" s="86">
        <v>8.5999999999999993E-2</v>
      </c>
      <c r="M69" s="95">
        <v>7.5700000000000003E-2</v>
      </c>
      <c r="N69" s="95">
        <v>1.1000000000000001E-3</v>
      </c>
      <c r="O69" s="91">
        <v>1.8779999999999999</v>
      </c>
      <c r="P69" s="86">
        <v>3.3000000000000002E-2</v>
      </c>
      <c r="Q69">
        <v>0.1797</v>
      </c>
      <c r="R69">
        <v>2.8E-3</v>
      </c>
      <c r="S69" s="4">
        <v>0.65595999999999999</v>
      </c>
      <c r="T69" s="97">
        <v>1074</v>
      </c>
      <c r="U69" s="88">
        <v>12</v>
      </c>
      <c r="V69">
        <v>15</v>
      </c>
      <c r="W69" s="1">
        <v>1065</v>
      </c>
      <c r="X69" s="1">
        <v>15</v>
      </c>
      <c r="Y69" s="1">
        <v>15</v>
      </c>
      <c r="Z69">
        <v>1084</v>
      </c>
      <c r="AA69">
        <v>29</v>
      </c>
      <c r="AB69">
        <v>40</v>
      </c>
      <c r="AC69" s="88">
        <v>99.162011173184354</v>
      </c>
      <c r="AD69" s="88">
        <v>98.247232472324725</v>
      </c>
      <c r="AE69" s="109"/>
      <c r="AF69" s="110"/>
      <c r="AG69" s="110"/>
      <c r="AH69" s="110"/>
      <c r="AI69" s="110"/>
      <c r="AJ69" s="34"/>
    </row>
    <row r="70" spans="1:357">
      <c r="A70" t="s">
        <v>33</v>
      </c>
      <c r="B70" t="s">
        <v>101</v>
      </c>
      <c r="C70" s="86">
        <v>26.148</v>
      </c>
      <c r="D70">
        <v>132</v>
      </c>
      <c r="E70">
        <v>60780</v>
      </c>
      <c r="F70" s="88">
        <v>79.8</v>
      </c>
      <c r="G70" s="4">
        <v>0.37619047619047619</v>
      </c>
      <c r="H70" s="4">
        <v>5.2569169960474307</v>
      </c>
      <c r="I70" s="42">
        <v>2701.3333333333335</v>
      </c>
      <c r="J70" s="42">
        <v>43.555555555555557</v>
      </c>
      <c r="K70" s="91">
        <v>5.5960000000000001</v>
      </c>
      <c r="L70" s="86">
        <v>7.1999999999999995E-2</v>
      </c>
      <c r="M70" s="95">
        <v>7.4700000000000003E-2</v>
      </c>
      <c r="N70" s="95">
        <v>1E-3</v>
      </c>
      <c r="O70" s="91">
        <v>1.8320000000000001</v>
      </c>
      <c r="P70" s="86">
        <v>3.1E-2</v>
      </c>
      <c r="Q70">
        <v>0.1789</v>
      </c>
      <c r="R70">
        <v>2.3E-3</v>
      </c>
      <c r="S70" s="4">
        <v>0.57164999999999999</v>
      </c>
      <c r="T70" s="97">
        <v>1058</v>
      </c>
      <c r="U70" s="88">
        <v>11</v>
      </c>
      <c r="V70">
        <v>14</v>
      </c>
      <c r="W70" s="1">
        <v>1060</v>
      </c>
      <c r="X70" s="1">
        <v>12</v>
      </c>
      <c r="Y70" s="1">
        <v>12</v>
      </c>
      <c r="Z70">
        <v>1057</v>
      </c>
      <c r="AA70">
        <v>28</v>
      </c>
      <c r="AB70">
        <v>39</v>
      </c>
      <c r="AC70" s="88">
        <v>100.1890359168242</v>
      </c>
      <c r="AD70" s="88">
        <v>100.28382213812678</v>
      </c>
      <c r="AE70" s="109"/>
      <c r="AF70" s="110"/>
      <c r="AG70" s="110"/>
      <c r="AH70" s="110"/>
      <c r="AI70" s="110"/>
      <c r="AJ70" s="34"/>
    </row>
    <row r="71" spans="1:357">
      <c r="A71" t="s">
        <v>34</v>
      </c>
      <c r="B71" t="s">
        <v>101</v>
      </c>
      <c r="C71" s="86">
        <v>26.114000000000001</v>
      </c>
      <c r="D71">
        <v>131</v>
      </c>
      <c r="E71">
        <v>60490</v>
      </c>
      <c r="F71" s="88">
        <v>79</v>
      </c>
      <c r="G71" s="4">
        <v>0.3720253164556962</v>
      </c>
      <c r="H71" s="4">
        <v>5.4146675805346129</v>
      </c>
      <c r="I71" s="42">
        <v>5260</v>
      </c>
      <c r="J71" s="42">
        <v>85.217391304347828</v>
      </c>
      <c r="K71" s="91">
        <v>5.58</v>
      </c>
      <c r="L71" s="86">
        <v>7.8E-2</v>
      </c>
      <c r="M71" s="95">
        <v>7.4399999999999994E-2</v>
      </c>
      <c r="N71" s="95">
        <v>1.1999999999999999E-3</v>
      </c>
      <c r="O71" s="91">
        <v>1.85</v>
      </c>
      <c r="P71" s="86">
        <v>3.1E-2</v>
      </c>
      <c r="Q71">
        <v>0.17979999999999999</v>
      </c>
      <c r="R71">
        <v>2.5000000000000001E-3</v>
      </c>
      <c r="S71" s="4">
        <v>0.54891999999999996</v>
      </c>
      <c r="T71" s="97">
        <v>1062</v>
      </c>
      <c r="U71" s="88">
        <v>11</v>
      </c>
      <c r="V71">
        <v>14</v>
      </c>
      <c r="W71" s="1">
        <v>1067</v>
      </c>
      <c r="X71" s="1">
        <v>14</v>
      </c>
      <c r="Y71" s="1">
        <v>14</v>
      </c>
      <c r="Z71">
        <v>1056</v>
      </c>
      <c r="AA71">
        <v>31</v>
      </c>
      <c r="AB71">
        <v>42</v>
      </c>
      <c r="AC71" s="88">
        <v>100.4708097928437</v>
      </c>
      <c r="AD71" s="88">
        <v>101.04166666666667</v>
      </c>
      <c r="AE71" s="39"/>
      <c r="AF71" s="37"/>
      <c r="AG71" s="37"/>
      <c r="AH71" s="37"/>
      <c r="AI71" s="37"/>
      <c r="AJ71" s="34"/>
    </row>
    <row r="72" spans="1:357">
      <c r="A72" t="s">
        <v>36</v>
      </c>
      <c r="B72" t="s">
        <v>102</v>
      </c>
      <c r="C72" s="86">
        <v>26.113</v>
      </c>
      <c r="D72">
        <v>131</v>
      </c>
      <c r="E72">
        <v>59590</v>
      </c>
      <c r="F72" s="88">
        <v>80.7</v>
      </c>
      <c r="G72" s="4">
        <v>0.37211895910780668</v>
      </c>
      <c r="H72" s="4">
        <v>5.3871829105473967</v>
      </c>
      <c r="I72" s="42">
        <v>4109.6551724137935</v>
      </c>
      <c r="J72" s="42">
        <v>62.758620689655181</v>
      </c>
      <c r="K72" s="91">
        <v>5.5979999999999999</v>
      </c>
      <c r="L72" s="86">
        <v>0.08</v>
      </c>
      <c r="M72" s="95">
        <v>7.4899999999999994E-2</v>
      </c>
      <c r="N72" s="95">
        <v>1E-3</v>
      </c>
      <c r="O72" s="91">
        <v>1.8169999999999999</v>
      </c>
      <c r="P72" s="86">
        <v>3.1E-2</v>
      </c>
      <c r="Q72">
        <v>0.17860000000000001</v>
      </c>
      <c r="R72">
        <v>2.5999999999999999E-3</v>
      </c>
      <c r="S72" s="4">
        <v>0.66968000000000005</v>
      </c>
      <c r="T72" s="97">
        <v>1050</v>
      </c>
      <c r="U72" s="88">
        <v>11</v>
      </c>
      <c r="V72">
        <v>14</v>
      </c>
      <c r="W72" s="1">
        <v>1059</v>
      </c>
      <c r="X72" s="1">
        <v>14</v>
      </c>
      <c r="Y72" s="1">
        <v>14</v>
      </c>
      <c r="Z72">
        <v>1068</v>
      </c>
      <c r="AA72">
        <v>27</v>
      </c>
      <c r="AB72">
        <v>38</v>
      </c>
      <c r="AC72" s="88">
        <v>100.85714285714286</v>
      </c>
      <c r="AD72" s="88">
        <v>99.157303370786522</v>
      </c>
      <c r="AE72" s="39"/>
      <c r="AF72" s="37"/>
      <c r="AG72" s="37"/>
      <c r="AH72" s="37"/>
      <c r="AI72" s="37"/>
      <c r="AJ72" s="34"/>
    </row>
    <row r="73" spans="1:357">
      <c r="A73" t="s">
        <v>38</v>
      </c>
      <c r="B73" t="s">
        <v>102</v>
      </c>
      <c r="C73" s="86">
        <v>26.113</v>
      </c>
      <c r="D73">
        <v>132</v>
      </c>
      <c r="E73">
        <v>59500</v>
      </c>
      <c r="F73" s="88">
        <v>80.099999999999994</v>
      </c>
      <c r="G73" s="4">
        <v>0.37602996254681653</v>
      </c>
      <c r="H73" s="4">
        <v>5.36503683858004</v>
      </c>
      <c r="I73" s="42">
        <v>2087.719298245614</v>
      </c>
      <c r="J73" s="42">
        <v>34.385964912280706</v>
      </c>
      <c r="K73" s="91">
        <v>5.5579999999999998</v>
      </c>
      <c r="L73" s="86">
        <v>6.4000000000000001E-2</v>
      </c>
      <c r="M73" s="95">
        <v>7.5590000000000004E-2</v>
      </c>
      <c r="N73" s="95">
        <v>8.8000000000000003E-4</v>
      </c>
      <c r="O73" s="91">
        <v>1.85</v>
      </c>
      <c r="P73" s="86">
        <v>2.7E-2</v>
      </c>
      <c r="Q73">
        <v>0.1794</v>
      </c>
      <c r="R73">
        <v>2.0999999999999999E-3</v>
      </c>
      <c r="S73" s="4">
        <v>0.65754999999999997</v>
      </c>
      <c r="T73" s="97">
        <v>1063.0999999999999</v>
      </c>
      <c r="U73" s="88">
        <v>9.6</v>
      </c>
      <c r="V73">
        <v>13</v>
      </c>
      <c r="W73" s="1">
        <v>1064</v>
      </c>
      <c r="X73" s="1">
        <v>11</v>
      </c>
      <c r="Y73" s="1">
        <v>11</v>
      </c>
      <c r="Z73">
        <v>1082</v>
      </c>
      <c r="AA73">
        <v>24</v>
      </c>
      <c r="AB73">
        <v>37</v>
      </c>
      <c r="AC73" s="88">
        <v>100.08465807543976</v>
      </c>
      <c r="AD73" s="88">
        <v>98.336414048059154</v>
      </c>
      <c r="AE73" s="39"/>
      <c r="AF73" s="37"/>
      <c r="AG73" s="37"/>
      <c r="AH73" s="37"/>
      <c r="AI73" s="37"/>
      <c r="AJ73" s="34"/>
    </row>
    <row r="74" spans="1:357">
      <c r="A74" t="s">
        <v>40</v>
      </c>
      <c r="B74" t="s">
        <v>102</v>
      </c>
      <c r="C74" s="86">
        <v>26.108000000000001</v>
      </c>
      <c r="D74">
        <v>131</v>
      </c>
      <c r="E74">
        <v>59310</v>
      </c>
      <c r="F74" s="88">
        <v>79.599999999999994</v>
      </c>
      <c r="G74" s="4">
        <v>0.37198492462311561</v>
      </c>
      <c r="H74" s="4">
        <v>5.2368421052631575</v>
      </c>
      <c r="I74" s="42">
        <v>10783.636363636364</v>
      </c>
      <c r="J74" s="42">
        <v>174.54545454545456</v>
      </c>
      <c r="K74" s="91">
        <v>5.6159999999999997</v>
      </c>
      <c r="L74" s="86">
        <v>7.6999999999999999E-2</v>
      </c>
      <c r="M74" s="95">
        <v>7.4899999999999994E-2</v>
      </c>
      <c r="N74" s="95">
        <v>9.3999999999999997E-4</v>
      </c>
      <c r="O74" s="91">
        <v>1.8580000000000001</v>
      </c>
      <c r="P74" s="86">
        <v>3.2000000000000001E-2</v>
      </c>
      <c r="Q74">
        <v>0.17829999999999999</v>
      </c>
      <c r="R74">
        <v>2.5000000000000001E-3</v>
      </c>
      <c r="S74" s="4">
        <v>0.67220999999999997</v>
      </c>
      <c r="T74" s="97">
        <v>1065</v>
      </c>
      <c r="U74" s="88">
        <v>12</v>
      </c>
      <c r="V74">
        <v>14</v>
      </c>
      <c r="W74" s="1">
        <v>1057</v>
      </c>
      <c r="X74" s="1">
        <v>14</v>
      </c>
      <c r="Y74" s="1">
        <v>14</v>
      </c>
      <c r="Z74">
        <v>1061</v>
      </c>
      <c r="AA74">
        <v>25</v>
      </c>
      <c r="AB74">
        <v>37</v>
      </c>
      <c r="AC74" s="88">
        <v>99.248826291079808</v>
      </c>
      <c r="AD74" s="88">
        <v>99.62299717247879</v>
      </c>
      <c r="AE74" s="39"/>
      <c r="AF74" s="37"/>
      <c r="AG74" s="37"/>
      <c r="AH74" s="37"/>
      <c r="AI74" s="37"/>
      <c r="AJ74" s="34"/>
    </row>
    <row r="75" spans="1:357" s="29" customFormat="1">
      <c r="A75" s="29" t="s">
        <v>42</v>
      </c>
      <c r="B75" s="29" t="s">
        <v>102</v>
      </c>
      <c r="C75" s="87">
        <v>26.119</v>
      </c>
      <c r="D75" s="29">
        <v>131</v>
      </c>
      <c r="E75" s="29">
        <v>59310</v>
      </c>
      <c r="F75" s="89">
        <v>79.900000000000006</v>
      </c>
      <c r="G75" s="30">
        <v>0.37947434292866078</v>
      </c>
      <c r="H75" s="30">
        <v>5.3588195841716972</v>
      </c>
      <c r="I75" s="43">
        <v>6977.6470588235297</v>
      </c>
      <c r="J75" s="43">
        <v>109.41176470588235</v>
      </c>
      <c r="K75" s="92">
        <v>5.5780000000000003</v>
      </c>
      <c r="L75" s="87">
        <v>6.0999999999999999E-2</v>
      </c>
      <c r="M75" s="96">
        <v>7.4999999999999997E-2</v>
      </c>
      <c r="N75" s="96">
        <v>1E-3</v>
      </c>
      <c r="O75" s="92">
        <v>1.8660000000000001</v>
      </c>
      <c r="P75" s="87">
        <v>2.9000000000000001E-2</v>
      </c>
      <c r="Q75" s="29">
        <v>0.1797</v>
      </c>
      <c r="R75" s="29">
        <v>1.9E-3</v>
      </c>
      <c r="S75" s="30">
        <v>0.49979000000000001</v>
      </c>
      <c r="T75" s="98">
        <v>1069</v>
      </c>
      <c r="U75" s="89">
        <v>10</v>
      </c>
      <c r="V75" s="29">
        <v>13</v>
      </c>
      <c r="W75" s="31">
        <v>1065</v>
      </c>
      <c r="X75" s="31">
        <v>11</v>
      </c>
      <c r="Y75" s="31">
        <v>11</v>
      </c>
      <c r="Z75" s="29">
        <v>1069</v>
      </c>
      <c r="AA75" s="29">
        <v>27</v>
      </c>
      <c r="AB75" s="29">
        <v>38</v>
      </c>
      <c r="AC75" s="89">
        <v>99.625818521983163</v>
      </c>
      <c r="AD75" s="115">
        <v>99.625818521983163</v>
      </c>
      <c r="AE75" s="40"/>
      <c r="AF75" s="38"/>
      <c r="AG75" s="38"/>
      <c r="AH75" s="38"/>
      <c r="AI75" s="38"/>
      <c r="AJ75" s="34"/>
      <c r="AK75" s="28"/>
      <c r="AL75" s="28"/>
      <c r="AM75" s="28"/>
      <c r="AN75" s="28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</row>
    <row r="76" spans="1:357">
      <c r="AK76" s="28"/>
      <c r="AL76" s="28"/>
      <c r="AM76" s="28"/>
      <c r="AN76" s="28"/>
    </row>
    <row r="77" spans="1:357" s="1" customFormat="1">
      <c r="A77" s="52" t="s">
        <v>79</v>
      </c>
      <c r="B77" s="3"/>
      <c r="C77" s="53"/>
      <c r="D77" s="54"/>
      <c r="E77" s="54"/>
      <c r="F77" s="54"/>
      <c r="G77" s="53"/>
      <c r="H77" s="54"/>
      <c r="I77" s="55"/>
      <c r="J77" s="56"/>
      <c r="AE77" s="58"/>
      <c r="AF77" s="58"/>
      <c r="AG77" s="58"/>
      <c r="AH77" s="58"/>
      <c r="AI77" s="58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</row>
    <row r="78" spans="1:357" s="1" customFormat="1" ht="17" customHeight="1">
      <c r="A78" s="52" t="s">
        <v>85</v>
      </c>
      <c r="B78" s="3"/>
      <c r="C78" s="53"/>
      <c r="D78" s="54"/>
      <c r="E78" s="54"/>
      <c r="F78" s="54"/>
      <c r="G78" s="53"/>
      <c r="H78" s="54"/>
      <c r="I78" s="55"/>
      <c r="J78" s="56"/>
      <c r="AE78" s="58"/>
      <c r="AF78" s="58"/>
      <c r="AG78" s="58"/>
      <c r="AH78" s="58"/>
      <c r="AI78" s="5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</row>
    <row r="79" spans="1:357" s="1" customFormat="1">
      <c r="A79" s="59" t="s">
        <v>110</v>
      </c>
      <c r="B79" s="3"/>
      <c r="C79" s="53"/>
      <c r="D79" s="54"/>
      <c r="E79" s="54"/>
      <c r="F79" s="54"/>
      <c r="G79" s="53"/>
      <c r="H79" s="54"/>
      <c r="I79" s="56"/>
      <c r="J79" s="56"/>
      <c r="AE79" s="58"/>
      <c r="AF79" s="58"/>
      <c r="AG79" s="58"/>
      <c r="AH79" s="58"/>
      <c r="AI79" s="58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</row>
    <row r="80" spans="1:357" s="1" customFormat="1" ht="15" customHeight="1">
      <c r="A80" s="59" t="s">
        <v>111</v>
      </c>
      <c r="B80" s="3"/>
      <c r="C80" s="53"/>
      <c r="D80" s="54"/>
      <c r="E80" s="54"/>
      <c r="F80" s="54"/>
      <c r="G80" s="53"/>
      <c r="H80" s="54"/>
      <c r="I80" s="56"/>
      <c r="J80" s="56"/>
      <c r="AE80" s="58"/>
      <c r="AF80" s="58"/>
      <c r="AG80" s="58"/>
      <c r="AH80" s="58"/>
      <c r="AI80" s="58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</row>
    <row r="81" spans="1:357" s="1" customFormat="1" ht="15" customHeight="1">
      <c r="A81" s="60" t="s">
        <v>108</v>
      </c>
      <c r="B81" s="3"/>
      <c r="C81" s="53"/>
      <c r="D81" s="54"/>
      <c r="E81" s="54"/>
      <c r="F81" s="54"/>
      <c r="G81" s="53"/>
      <c r="H81" s="54"/>
      <c r="I81" s="56"/>
      <c r="J81" s="56"/>
      <c r="AE81" s="58"/>
      <c r="AF81" s="58"/>
      <c r="AG81" s="58"/>
      <c r="AH81" s="58"/>
      <c r="AI81" s="58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</row>
    <row r="82" spans="1:357" s="1" customFormat="1" ht="17" customHeight="1">
      <c r="A82" s="6" t="s">
        <v>109</v>
      </c>
      <c r="B82" s="5"/>
      <c r="C82" s="6"/>
      <c r="D82" s="6"/>
      <c r="E82" s="6"/>
      <c r="F82" s="7"/>
      <c r="G82" s="6"/>
      <c r="H82" s="61"/>
      <c r="I82" s="56"/>
      <c r="J82" s="56"/>
      <c r="AE82" s="58"/>
      <c r="AF82" s="58"/>
      <c r="AG82" s="58"/>
      <c r="AH82" s="58"/>
      <c r="AI82" s="58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</row>
  </sheetData>
  <mergeCells count="5">
    <mergeCell ref="O3:S3"/>
    <mergeCell ref="T3:AB3"/>
    <mergeCell ref="AI3:AI4"/>
    <mergeCell ref="K3:N3"/>
    <mergeCell ref="AF10:AI10"/>
  </mergeCells>
  <phoneticPr fontId="18" type="noConversion"/>
  <conditionalFormatting sqref="L4:L5">
    <cfRule type="cellIs" dxfId="23" priority="6" stopIfTrue="1" operator="lessThan">
      <formula>0.75</formula>
    </cfRule>
  </conditionalFormatting>
  <conditionalFormatting sqref="J4:J5">
    <cfRule type="cellIs" dxfId="22" priority="7" stopIfTrue="1" operator="lessThan">
      <formula>0.75</formula>
    </cfRule>
  </conditionalFormatting>
  <conditionalFormatting sqref="N4:N5">
    <cfRule type="cellIs" dxfId="21" priority="5" stopIfTrue="1" operator="lessThan">
      <formula>0.75</formula>
    </cfRule>
  </conditionalFormatting>
  <conditionalFormatting sqref="P4:P5">
    <cfRule type="cellIs" dxfId="19" priority="3" stopIfTrue="1" operator="lessThan">
      <formula>0.75</formula>
    </cfRule>
  </conditionalFormatting>
  <conditionalFormatting sqref="R4:R5">
    <cfRule type="cellIs" dxfId="18" priority="2" stopIfTrue="1" operator="lessThan">
      <formula>0.75</formula>
    </cfRule>
  </conditionalFormatting>
  <pageMargins left="0.70000000000000007" right="0.70000000000000007" top="0.75000000000000011" bottom="0.75000000000000011" header="0.30000000000000004" footer="0.30000000000000004"/>
  <pageSetup scale="10" fitToWidth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249977111117893"/>
    <pageSetUpPr fitToPage="1"/>
  </sheetPr>
  <dimension ref="A2:MS92"/>
  <sheetViews>
    <sheetView showGridLines="0" zoomScale="90" zoomScaleNormal="90" zoomScalePageLayoutView="90" workbookViewId="0">
      <pane xSplit="1" ySplit="5" topLeftCell="B6" activePane="bottomRight" state="frozen"/>
      <selection activeCell="M28" sqref="M28:N75"/>
      <selection pane="topRight" activeCell="M28" sqref="M28:N75"/>
      <selection pane="bottomLeft" activeCell="M28" sqref="M28:N75"/>
      <selection pane="bottomRight" activeCell="X59" sqref="X59"/>
    </sheetView>
  </sheetViews>
  <sheetFormatPr baseColWidth="10" defaultColWidth="8.83203125" defaultRowHeight="14" x14ac:dyDescent="0"/>
  <cols>
    <col min="1" max="1" width="12" customWidth="1"/>
    <col min="2" max="2" width="36.6640625" customWidth="1"/>
    <col min="17" max="18" width="9.1640625" bestFit="1" customWidth="1"/>
    <col min="20" max="20" width="7.6640625" customWidth="1"/>
    <col min="21" max="21" width="7.5" customWidth="1"/>
    <col min="22" max="22" width="7.83203125" customWidth="1"/>
    <col min="23" max="25" width="8.83203125" style="1"/>
    <col min="27" max="27" width="8.33203125" customWidth="1"/>
    <col min="28" max="28" width="7.83203125" customWidth="1"/>
    <col min="31" max="31" width="7.5" customWidth="1"/>
    <col min="35" max="35" width="10" customWidth="1"/>
  </cols>
  <sheetData>
    <row r="2" spans="1:357" ht="15" thickBot="1">
      <c r="A2" s="76" t="s">
        <v>106</v>
      </c>
    </row>
    <row r="3" spans="1:357" s="2" customFormat="1" ht="18.75" customHeight="1" thickBot="1">
      <c r="A3" s="8" t="s">
        <v>89</v>
      </c>
      <c r="B3" s="9"/>
      <c r="C3" s="9"/>
      <c r="D3" s="9"/>
      <c r="E3" s="14"/>
      <c r="F3" s="14"/>
      <c r="G3" s="14"/>
      <c r="H3" s="44"/>
      <c r="I3" s="33"/>
      <c r="J3" s="22"/>
      <c r="K3" s="79" t="s">
        <v>81</v>
      </c>
      <c r="L3" s="80"/>
      <c r="M3" s="80"/>
      <c r="N3" s="83"/>
      <c r="O3" s="79" t="s">
        <v>1</v>
      </c>
      <c r="P3" s="80"/>
      <c r="Q3" s="80"/>
      <c r="R3" s="80"/>
      <c r="S3" s="80"/>
      <c r="T3" s="81" t="s">
        <v>90</v>
      </c>
      <c r="U3" s="82"/>
      <c r="V3" s="82"/>
      <c r="W3" s="82"/>
      <c r="X3" s="82"/>
      <c r="Y3" s="82"/>
      <c r="Z3" s="82"/>
      <c r="AA3" s="82"/>
      <c r="AB3" s="82"/>
      <c r="AC3" s="46" t="s">
        <v>2</v>
      </c>
      <c r="AD3" s="47" t="s">
        <v>3</v>
      </c>
      <c r="AE3" s="100"/>
      <c r="AF3" s="101"/>
      <c r="AG3" s="102" t="s">
        <v>91</v>
      </c>
      <c r="AH3" s="101"/>
      <c r="AI3" s="103" t="s">
        <v>103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</row>
    <row r="4" spans="1:357" s="15" customFormat="1" ht="21" customHeight="1" thickBot="1">
      <c r="A4" s="10" t="s">
        <v>4</v>
      </c>
      <c r="B4" s="11" t="s">
        <v>5</v>
      </c>
      <c r="C4" s="11" t="s">
        <v>92</v>
      </c>
      <c r="D4" s="11" t="s">
        <v>6</v>
      </c>
      <c r="E4" s="17" t="s">
        <v>80</v>
      </c>
      <c r="F4" s="27" t="s">
        <v>93</v>
      </c>
      <c r="G4" s="27" t="s">
        <v>94</v>
      </c>
      <c r="H4" s="48" t="s">
        <v>95</v>
      </c>
      <c r="I4" s="49" t="s">
        <v>96</v>
      </c>
      <c r="J4" s="23" t="s">
        <v>0</v>
      </c>
      <c r="K4" s="24" t="s">
        <v>82</v>
      </c>
      <c r="L4" s="26" t="s">
        <v>0</v>
      </c>
      <c r="M4" s="25" t="s">
        <v>83</v>
      </c>
      <c r="N4" s="26" t="s">
        <v>0</v>
      </c>
      <c r="O4" s="12" t="s">
        <v>8</v>
      </c>
      <c r="P4" s="26" t="s">
        <v>0</v>
      </c>
      <c r="Q4" s="13" t="s">
        <v>9</v>
      </c>
      <c r="R4" s="26" t="s">
        <v>0</v>
      </c>
      <c r="S4" s="50" t="s">
        <v>10</v>
      </c>
      <c r="T4" s="18" t="s">
        <v>97</v>
      </c>
      <c r="U4" s="19" t="s">
        <v>11</v>
      </c>
      <c r="V4" s="19" t="s">
        <v>12</v>
      </c>
      <c r="W4" s="20" t="s">
        <v>13</v>
      </c>
      <c r="X4" s="19" t="s">
        <v>11</v>
      </c>
      <c r="Y4" s="19" t="s">
        <v>12</v>
      </c>
      <c r="Z4" s="20" t="s">
        <v>7</v>
      </c>
      <c r="AA4" s="19" t="s">
        <v>11</v>
      </c>
      <c r="AB4" s="19" t="s">
        <v>12</v>
      </c>
      <c r="AC4" s="32" t="s">
        <v>98</v>
      </c>
      <c r="AD4" s="21" t="s">
        <v>99</v>
      </c>
      <c r="AE4" s="104" t="s">
        <v>86</v>
      </c>
      <c r="AF4" s="105" t="s">
        <v>87</v>
      </c>
      <c r="AG4" s="105" t="s">
        <v>100</v>
      </c>
      <c r="AH4" s="105" t="s">
        <v>88</v>
      </c>
      <c r="AI4" s="106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</row>
    <row r="5" spans="1:357" s="15" customFormat="1" ht="21" customHeight="1">
      <c r="A5" s="63"/>
      <c r="B5" s="64"/>
      <c r="C5" s="64"/>
      <c r="D5" s="64"/>
      <c r="E5" s="65"/>
      <c r="F5" s="66"/>
      <c r="G5" s="66"/>
      <c r="H5" s="67"/>
      <c r="I5" s="68"/>
      <c r="J5" s="69"/>
      <c r="K5" s="70"/>
      <c r="L5" s="69"/>
      <c r="M5" s="71"/>
      <c r="N5" s="69"/>
      <c r="O5" s="45"/>
      <c r="P5" s="69"/>
      <c r="Q5" s="45"/>
      <c r="R5" s="69"/>
      <c r="S5" s="72"/>
      <c r="T5" s="73"/>
      <c r="U5" s="74"/>
      <c r="V5" s="74"/>
      <c r="W5" s="73"/>
      <c r="X5" s="74"/>
      <c r="Y5" s="74"/>
      <c r="Z5" s="73"/>
      <c r="AA5" s="74"/>
      <c r="AB5" s="74"/>
      <c r="AC5" s="75"/>
      <c r="AD5" s="75"/>
      <c r="AE5" s="107"/>
      <c r="AF5" s="120"/>
      <c r="AG5" s="120"/>
      <c r="AH5" s="120"/>
      <c r="AI5" s="10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</row>
    <row r="6" spans="1:357">
      <c r="A6" t="s">
        <v>14</v>
      </c>
      <c r="B6" t="s">
        <v>101</v>
      </c>
      <c r="C6" s="86">
        <v>13.121</v>
      </c>
      <c r="D6">
        <v>66</v>
      </c>
      <c r="E6">
        <v>680000</v>
      </c>
      <c r="F6" s="88">
        <v>740</v>
      </c>
      <c r="G6" s="4">
        <v>1.9378378378378378</v>
      </c>
      <c r="H6" s="4">
        <v>0.96985583224115335</v>
      </c>
      <c r="I6" s="42">
        <v>10708.661417322835</v>
      </c>
      <c r="J6" s="42">
        <v>204.72440944881893</v>
      </c>
      <c r="K6" s="91">
        <v>5.24</v>
      </c>
      <c r="L6" s="86">
        <v>0.04</v>
      </c>
      <c r="M6" s="95">
        <v>7.6469999999999996E-2</v>
      </c>
      <c r="N6" s="95">
        <v>6.4000000000000005E-4</v>
      </c>
      <c r="O6" s="91">
        <v>2.0070000000000001</v>
      </c>
      <c r="P6" s="86">
        <v>1.4999999999999999E-2</v>
      </c>
      <c r="Q6" s="84">
        <v>0.191</v>
      </c>
      <c r="R6">
        <v>1.5E-3</v>
      </c>
      <c r="S6" s="4">
        <v>0.31863000000000002</v>
      </c>
      <c r="T6" s="97">
        <v>1117.5999999999999</v>
      </c>
      <c r="U6" s="88">
        <v>5</v>
      </c>
      <c r="V6" s="88">
        <v>15</v>
      </c>
      <c r="W6" s="99">
        <v>1126.9000000000001</v>
      </c>
      <c r="X6" s="99">
        <v>7.9</v>
      </c>
      <c r="Y6" s="1">
        <v>17</v>
      </c>
      <c r="Z6">
        <v>1105</v>
      </c>
      <c r="AA6">
        <v>17</v>
      </c>
      <c r="AB6">
        <v>35</v>
      </c>
      <c r="AC6" s="128">
        <v>100.83214030064426</v>
      </c>
      <c r="AD6" s="128">
        <v>101.9819004524887</v>
      </c>
      <c r="AE6" s="109"/>
      <c r="AF6" s="121"/>
      <c r="AG6" s="121"/>
      <c r="AH6" s="121"/>
      <c r="AI6" s="121"/>
      <c r="AJ6" s="34"/>
    </row>
    <row r="7" spans="1:357">
      <c r="A7" t="s">
        <v>16</v>
      </c>
      <c r="B7" t="s">
        <v>101</v>
      </c>
      <c r="C7" s="86">
        <v>13.11</v>
      </c>
      <c r="D7">
        <v>67</v>
      </c>
      <c r="E7">
        <v>523000</v>
      </c>
      <c r="F7" s="88">
        <v>574</v>
      </c>
      <c r="G7" s="4">
        <v>1.9059233449477353</v>
      </c>
      <c r="H7" s="4">
        <v>0.98456260720411659</v>
      </c>
      <c r="I7" s="42">
        <v>116222.22222222222</v>
      </c>
      <c r="J7" s="42">
        <v>2888.8888888888891</v>
      </c>
      <c r="K7" s="91">
        <v>5.2759999999999998</v>
      </c>
      <c r="L7" s="86">
        <v>4.7E-2</v>
      </c>
      <c r="M7" s="95">
        <v>7.6240000000000002E-2</v>
      </c>
      <c r="N7" s="95">
        <v>5.9999999999999995E-4</v>
      </c>
      <c r="O7" s="91">
        <v>1.9930000000000001</v>
      </c>
      <c r="P7" s="86">
        <v>2.1999999999999999E-2</v>
      </c>
      <c r="Q7">
        <v>0.1895</v>
      </c>
      <c r="R7">
        <v>1.6000000000000001E-3</v>
      </c>
      <c r="S7" s="4">
        <v>0.63521000000000005</v>
      </c>
      <c r="T7" s="97">
        <v>1112.5999999999999</v>
      </c>
      <c r="U7" s="88">
        <v>7.4</v>
      </c>
      <c r="V7" s="88">
        <v>15</v>
      </c>
      <c r="W7" s="99">
        <v>1118.7</v>
      </c>
      <c r="X7" s="99">
        <v>8.9</v>
      </c>
      <c r="Y7" s="1">
        <v>17</v>
      </c>
      <c r="Z7">
        <v>1099</v>
      </c>
      <c r="AA7">
        <v>16</v>
      </c>
      <c r="AB7">
        <v>35</v>
      </c>
      <c r="AC7" s="128">
        <v>100.54826532446522</v>
      </c>
      <c r="AD7" s="128">
        <v>101.79253867151957</v>
      </c>
      <c r="AE7" s="109"/>
      <c r="AF7" s="121"/>
      <c r="AG7" s="121"/>
      <c r="AH7" s="121"/>
      <c r="AI7" s="121"/>
      <c r="AJ7" s="34"/>
    </row>
    <row r="8" spans="1:357">
      <c r="A8" t="s">
        <v>18</v>
      </c>
      <c r="B8" t="s">
        <v>101</v>
      </c>
      <c r="C8" s="86">
        <v>13.119</v>
      </c>
      <c r="D8">
        <v>66</v>
      </c>
      <c r="E8">
        <v>508000</v>
      </c>
      <c r="F8" s="88">
        <v>552</v>
      </c>
      <c r="G8" s="4">
        <v>1.4148550724637681</v>
      </c>
      <c r="H8" s="4">
        <v>1.3401310997815004</v>
      </c>
      <c r="I8" s="42">
        <v>8537.8151260504201</v>
      </c>
      <c r="J8" s="42">
        <v>168.0672268907563</v>
      </c>
      <c r="K8" s="91">
        <v>5.2249999999999996</v>
      </c>
      <c r="L8" s="86">
        <v>4.8000000000000001E-2</v>
      </c>
      <c r="M8" s="95">
        <v>7.5410000000000005E-2</v>
      </c>
      <c r="N8" s="95">
        <v>5.9999999999999995E-4</v>
      </c>
      <c r="O8" s="91">
        <v>1.9890000000000001</v>
      </c>
      <c r="P8" s="86">
        <v>1.6E-2</v>
      </c>
      <c r="Q8">
        <v>0.19159999999999999</v>
      </c>
      <c r="R8">
        <v>1.8E-3</v>
      </c>
      <c r="S8" s="4">
        <v>0.67127000000000003</v>
      </c>
      <c r="T8" s="97">
        <v>1111.5</v>
      </c>
      <c r="U8" s="88">
        <v>5.5</v>
      </c>
      <c r="V8" s="88">
        <v>15</v>
      </c>
      <c r="W8" s="99">
        <v>1130.0999999999999</v>
      </c>
      <c r="X8" s="99">
        <v>9.5</v>
      </c>
      <c r="Y8" s="1">
        <v>18</v>
      </c>
      <c r="Z8">
        <v>1079</v>
      </c>
      <c r="AA8">
        <v>16</v>
      </c>
      <c r="AB8">
        <v>34</v>
      </c>
      <c r="AC8" s="128">
        <v>101.67341430499324</v>
      </c>
      <c r="AD8" s="128">
        <v>104.73586654309544</v>
      </c>
      <c r="AE8" s="109"/>
      <c r="AF8" s="121"/>
      <c r="AG8" s="121"/>
      <c r="AH8" s="121"/>
      <c r="AI8" s="121"/>
      <c r="AJ8" s="34"/>
    </row>
    <row r="9" spans="1:357">
      <c r="A9" t="s">
        <v>20</v>
      </c>
      <c r="B9" t="s">
        <v>101</v>
      </c>
      <c r="C9" s="86">
        <v>13.119</v>
      </c>
      <c r="D9">
        <v>66</v>
      </c>
      <c r="E9">
        <v>370600</v>
      </c>
      <c r="F9" s="88">
        <v>406.2</v>
      </c>
      <c r="G9" s="4">
        <v>1.4975381585425898</v>
      </c>
      <c r="H9" s="4">
        <v>1.2681860755541678</v>
      </c>
      <c r="I9" s="42">
        <v>4006.4864864864867</v>
      </c>
      <c r="J9" s="42">
        <v>64.86486486486487</v>
      </c>
      <c r="K9" s="91">
        <v>5.25</v>
      </c>
      <c r="L9" s="86">
        <v>4.4999999999999998E-2</v>
      </c>
      <c r="M9" s="95">
        <v>7.5620000000000007E-2</v>
      </c>
      <c r="N9" s="95">
        <v>7.3999999999999999E-4</v>
      </c>
      <c r="O9" s="91">
        <v>1.9790000000000001</v>
      </c>
      <c r="P9" s="86">
        <v>2.1999999999999999E-2</v>
      </c>
      <c r="Q9">
        <v>0.19070000000000001</v>
      </c>
      <c r="R9">
        <v>1.6000000000000001E-3</v>
      </c>
      <c r="S9" s="4">
        <v>0.52868000000000004</v>
      </c>
      <c r="T9" s="97">
        <v>1109</v>
      </c>
      <c r="U9" s="88">
        <v>7.2</v>
      </c>
      <c r="V9" s="88">
        <v>15</v>
      </c>
      <c r="W9" s="99">
        <v>1125.0999999999999</v>
      </c>
      <c r="X9" s="99">
        <v>8.9</v>
      </c>
      <c r="Y9" s="1">
        <v>17</v>
      </c>
      <c r="Z9">
        <v>1085</v>
      </c>
      <c r="AA9">
        <v>19</v>
      </c>
      <c r="AB9">
        <v>36</v>
      </c>
      <c r="AC9" s="128">
        <v>101.4517583408476</v>
      </c>
      <c r="AD9" s="128">
        <v>103.69585253456219</v>
      </c>
      <c r="AE9" s="109"/>
      <c r="AF9" s="121"/>
      <c r="AG9" s="121"/>
      <c r="AH9" s="121"/>
      <c r="AI9" s="121"/>
      <c r="AJ9" s="34"/>
    </row>
    <row r="10" spans="1:357">
      <c r="A10" t="s">
        <v>22</v>
      </c>
      <c r="B10" t="s">
        <v>101</v>
      </c>
      <c r="C10" s="86">
        <v>13.108000000000001</v>
      </c>
      <c r="D10">
        <v>66</v>
      </c>
      <c r="E10">
        <v>572000</v>
      </c>
      <c r="F10" s="88">
        <v>623</v>
      </c>
      <c r="G10" s="4">
        <v>2.0080256821829856</v>
      </c>
      <c r="H10" s="4">
        <v>0.94393939393939397</v>
      </c>
      <c r="I10" s="42">
        <v>7782.3129251700684</v>
      </c>
      <c r="J10" s="42">
        <v>163.265306122449</v>
      </c>
      <c r="K10" s="91">
        <v>5.165</v>
      </c>
      <c r="L10" s="86">
        <v>4.3999999999999997E-2</v>
      </c>
      <c r="M10" s="95">
        <v>7.6219999999999996E-2</v>
      </c>
      <c r="N10" s="95">
        <v>6.9999999999999999E-4</v>
      </c>
      <c r="O10" s="91">
        <v>2.0249999999999999</v>
      </c>
      <c r="P10" s="86">
        <v>1.4999999999999999E-2</v>
      </c>
      <c r="Q10">
        <v>0.19359999999999999</v>
      </c>
      <c r="R10">
        <v>1.6999999999999999E-3</v>
      </c>
      <c r="S10" s="4">
        <v>0.36776999999999999</v>
      </c>
      <c r="T10" s="97">
        <v>1123.7</v>
      </c>
      <c r="U10" s="88">
        <v>5.2</v>
      </c>
      <c r="V10" s="88">
        <v>15</v>
      </c>
      <c r="W10" s="99">
        <v>1141.9000000000001</v>
      </c>
      <c r="X10" s="99">
        <v>8.8000000000000007</v>
      </c>
      <c r="Y10" s="1">
        <v>17</v>
      </c>
      <c r="Z10">
        <v>1106</v>
      </c>
      <c r="AA10">
        <v>19</v>
      </c>
      <c r="AB10">
        <v>37</v>
      </c>
      <c r="AC10" s="128">
        <v>101.61964937260835</v>
      </c>
      <c r="AD10" s="128">
        <v>103.24593128390597</v>
      </c>
      <c r="AE10" s="109"/>
      <c r="AF10" s="129" t="s">
        <v>112</v>
      </c>
      <c r="AG10" s="129"/>
      <c r="AH10" s="129"/>
      <c r="AI10" s="117"/>
      <c r="AJ10" s="34"/>
    </row>
    <row r="11" spans="1:357">
      <c r="A11" t="s">
        <v>24</v>
      </c>
      <c r="B11" t="s">
        <v>101</v>
      </c>
      <c r="C11" s="86">
        <v>13.127000000000001</v>
      </c>
      <c r="D11">
        <v>66</v>
      </c>
      <c r="E11">
        <v>708000</v>
      </c>
      <c r="F11" s="88">
        <v>775</v>
      </c>
      <c r="G11" s="4">
        <v>1.72</v>
      </c>
      <c r="H11" s="4">
        <v>1.091549295774648</v>
      </c>
      <c r="I11" s="42">
        <v>18880</v>
      </c>
      <c r="J11" s="42">
        <v>162.66666666666666</v>
      </c>
      <c r="K11" s="91">
        <v>5.2220000000000004</v>
      </c>
      <c r="L11" s="86">
        <v>4.5999999999999999E-2</v>
      </c>
      <c r="M11" s="95">
        <v>7.6090000000000005E-2</v>
      </c>
      <c r="N11" s="95">
        <v>5.1999999999999995E-4</v>
      </c>
      <c r="O11" s="91">
        <v>2.0009999999999999</v>
      </c>
      <c r="P11" s="86">
        <v>1.7000000000000001E-2</v>
      </c>
      <c r="Q11">
        <v>0.1913</v>
      </c>
      <c r="R11">
        <v>1.8E-3</v>
      </c>
      <c r="S11" s="4">
        <v>0.65139000000000002</v>
      </c>
      <c r="T11" s="97">
        <v>1115.5999999999999</v>
      </c>
      <c r="U11" s="88">
        <v>5.6</v>
      </c>
      <c r="V11" s="88">
        <v>15</v>
      </c>
      <c r="W11" s="99">
        <v>1128.2</v>
      </c>
      <c r="X11" s="99">
        <v>9.6999999999999993</v>
      </c>
      <c r="Y11" s="1">
        <v>18</v>
      </c>
      <c r="Z11">
        <v>1098</v>
      </c>
      <c r="AA11">
        <v>13</v>
      </c>
      <c r="AB11">
        <v>32</v>
      </c>
      <c r="AC11" s="128">
        <v>101.12943707422016</v>
      </c>
      <c r="AD11" s="128">
        <v>102.7504553734062</v>
      </c>
      <c r="AE11" s="109"/>
      <c r="AF11" s="121"/>
      <c r="AG11" s="121"/>
      <c r="AH11" s="121"/>
      <c r="AI11" s="121"/>
      <c r="AJ11" s="34"/>
    </row>
    <row r="12" spans="1:357">
      <c r="A12" t="s">
        <v>26</v>
      </c>
      <c r="B12" t="s">
        <v>101</v>
      </c>
      <c r="C12" s="86">
        <v>13.116</v>
      </c>
      <c r="D12">
        <v>66</v>
      </c>
      <c r="E12">
        <v>450200</v>
      </c>
      <c r="F12" s="88">
        <v>492.9</v>
      </c>
      <c r="G12" s="4">
        <v>1.2544126597687157</v>
      </c>
      <c r="H12" s="4">
        <v>1.5054978619425778</v>
      </c>
      <c r="I12" s="42">
        <v>31048.275862068964</v>
      </c>
      <c r="J12" s="42">
        <v>282.75862068965517</v>
      </c>
      <c r="K12" s="91">
        <v>5.2469999999999999</v>
      </c>
      <c r="L12" s="86">
        <v>5.0999999999999997E-2</v>
      </c>
      <c r="M12" s="95">
        <v>7.6009999999999994E-2</v>
      </c>
      <c r="N12" s="95">
        <v>7.6999999999999996E-4</v>
      </c>
      <c r="O12" s="91">
        <v>2.0030000000000001</v>
      </c>
      <c r="P12" s="86">
        <v>2.5000000000000001E-2</v>
      </c>
      <c r="Q12">
        <v>0.19059999999999999</v>
      </c>
      <c r="R12">
        <v>1.9E-3</v>
      </c>
      <c r="S12" s="4">
        <v>0.58230000000000004</v>
      </c>
      <c r="T12" s="97">
        <v>1118.2</v>
      </c>
      <c r="U12" s="88">
        <v>8.3000000000000007</v>
      </c>
      <c r="V12" s="88">
        <v>16</v>
      </c>
      <c r="W12" s="99">
        <v>1125</v>
      </c>
      <c r="X12" s="99">
        <v>10</v>
      </c>
      <c r="Y12" s="1">
        <v>18</v>
      </c>
      <c r="Z12">
        <v>1101</v>
      </c>
      <c r="AA12">
        <v>21</v>
      </c>
      <c r="AB12">
        <v>38</v>
      </c>
      <c r="AC12" s="128">
        <v>100.60812019316759</v>
      </c>
      <c r="AD12" s="128">
        <v>102.17983651226157</v>
      </c>
      <c r="AE12" s="109"/>
      <c r="AF12" s="121"/>
      <c r="AG12" s="121"/>
      <c r="AH12" s="121"/>
      <c r="AI12" s="121"/>
      <c r="AJ12" s="34"/>
    </row>
    <row r="13" spans="1:357">
      <c r="A13" t="s">
        <v>28</v>
      </c>
      <c r="B13" t="s">
        <v>101</v>
      </c>
      <c r="C13" s="86">
        <v>13.113</v>
      </c>
      <c r="D13">
        <v>67</v>
      </c>
      <c r="E13">
        <v>554000</v>
      </c>
      <c r="F13" s="88">
        <v>602</v>
      </c>
      <c r="G13" s="4">
        <v>1.3870431893687707</v>
      </c>
      <c r="H13" s="4">
        <v>1.3613749434644957</v>
      </c>
      <c r="I13" s="42">
        <v>7057.3248407643314</v>
      </c>
      <c r="J13" s="42">
        <v>140.12738853503186</v>
      </c>
      <c r="K13" s="91">
        <v>5.1580000000000004</v>
      </c>
      <c r="L13" s="86">
        <v>4.1000000000000002E-2</v>
      </c>
      <c r="M13" s="95">
        <v>7.5490000000000002E-2</v>
      </c>
      <c r="N13" s="95">
        <v>5.5999999999999995E-4</v>
      </c>
      <c r="O13" s="91">
        <v>2.0150000000000001</v>
      </c>
      <c r="P13" s="86">
        <v>1.7000000000000001E-2</v>
      </c>
      <c r="Q13">
        <v>0.19409999999999999</v>
      </c>
      <c r="R13">
        <v>1.6000000000000001E-3</v>
      </c>
      <c r="S13" s="4">
        <v>0.64885000000000004</v>
      </c>
      <c r="T13" s="97">
        <v>1120.4000000000001</v>
      </c>
      <c r="U13" s="88">
        <v>5.7</v>
      </c>
      <c r="V13" s="88">
        <v>15</v>
      </c>
      <c r="W13" s="99">
        <v>1143.4000000000001</v>
      </c>
      <c r="X13" s="99">
        <v>8.4</v>
      </c>
      <c r="Y13" s="1">
        <v>17</v>
      </c>
      <c r="Z13">
        <v>1079</v>
      </c>
      <c r="AA13">
        <v>15</v>
      </c>
      <c r="AB13">
        <v>34</v>
      </c>
      <c r="AC13" s="128">
        <v>102.0528382720457</v>
      </c>
      <c r="AD13" s="128">
        <v>105.96848934198333</v>
      </c>
      <c r="AE13" s="109"/>
      <c r="AF13" s="121"/>
      <c r="AG13" s="121"/>
      <c r="AH13" s="121"/>
      <c r="AI13" s="121"/>
      <c r="AJ13" s="34"/>
    </row>
    <row r="14" spans="1:357">
      <c r="A14" t="s">
        <v>30</v>
      </c>
      <c r="B14" t="s">
        <v>101</v>
      </c>
      <c r="C14" s="86">
        <v>13.118</v>
      </c>
      <c r="D14">
        <v>66</v>
      </c>
      <c r="E14">
        <v>371300</v>
      </c>
      <c r="F14" s="88">
        <v>412.2</v>
      </c>
      <c r="G14" s="4">
        <v>0.84716157205240172</v>
      </c>
      <c r="H14" s="4">
        <v>2.2887284841754583</v>
      </c>
      <c r="I14" s="42">
        <v>11424.615384615385</v>
      </c>
      <c r="J14" s="42">
        <v>163.07692307692307</v>
      </c>
      <c r="K14" s="91">
        <v>5.3120000000000003</v>
      </c>
      <c r="L14" s="86">
        <v>4.8000000000000001E-2</v>
      </c>
      <c r="M14" s="95">
        <v>7.5600000000000001E-2</v>
      </c>
      <c r="N14" s="95">
        <v>8.0999999999999996E-4</v>
      </c>
      <c r="O14" s="91">
        <v>1.968</v>
      </c>
      <c r="P14" s="86">
        <v>0.02</v>
      </c>
      <c r="Q14">
        <v>0.1885</v>
      </c>
      <c r="R14">
        <v>1.6999999999999999E-3</v>
      </c>
      <c r="S14" s="4">
        <v>0.41749999999999998</v>
      </c>
      <c r="T14" s="97">
        <v>1105.5</v>
      </c>
      <c r="U14" s="88">
        <v>6.7</v>
      </c>
      <c r="V14" s="88">
        <v>15</v>
      </c>
      <c r="W14" s="99">
        <v>1113.2</v>
      </c>
      <c r="X14" s="99">
        <v>9.1999999999999993</v>
      </c>
      <c r="Y14" s="1">
        <v>17</v>
      </c>
      <c r="Z14">
        <v>1081</v>
      </c>
      <c r="AA14">
        <v>22</v>
      </c>
      <c r="AB14">
        <v>38</v>
      </c>
      <c r="AC14" s="128">
        <v>100.69651741293532</v>
      </c>
      <c r="AD14" s="128">
        <v>102.97872340425532</v>
      </c>
      <c r="AE14" s="109"/>
      <c r="AF14" s="121"/>
      <c r="AG14" s="121"/>
      <c r="AH14" s="121"/>
      <c r="AI14" s="121"/>
      <c r="AJ14" s="34"/>
    </row>
    <row r="15" spans="1:357">
      <c r="A15" t="s">
        <v>32</v>
      </c>
      <c r="B15" t="s">
        <v>101</v>
      </c>
      <c r="C15" s="86">
        <v>13.12</v>
      </c>
      <c r="D15">
        <v>66</v>
      </c>
      <c r="E15">
        <v>436000</v>
      </c>
      <c r="F15" s="88">
        <v>485.7</v>
      </c>
      <c r="G15" s="4">
        <v>0.82087708462013587</v>
      </c>
      <c r="H15" s="4">
        <v>2.3543383422200677</v>
      </c>
      <c r="I15" s="42">
        <v>58133.333333333336</v>
      </c>
      <c r="J15" s="42">
        <v>746.66666666666674</v>
      </c>
      <c r="K15" s="91">
        <v>5.2640000000000002</v>
      </c>
      <c r="L15" s="86">
        <v>5.2999999999999999E-2</v>
      </c>
      <c r="M15" s="95">
        <v>7.6499999999999999E-2</v>
      </c>
      <c r="N15" s="95">
        <v>7.2999999999999996E-4</v>
      </c>
      <c r="O15" s="91">
        <v>2.0009999999999999</v>
      </c>
      <c r="P15" s="86">
        <v>0.02</v>
      </c>
      <c r="Q15">
        <v>0.1903</v>
      </c>
      <c r="R15">
        <v>1.9E-3</v>
      </c>
      <c r="S15" s="4">
        <v>0.59441999999999995</v>
      </c>
      <c r="T15" s="97">
        <v>1115.4000000000001</v>
      </c>
      <c r="U15" s="88">
        <v>6.9</v>
      </c>
      <c r="V15" s="88">
        <v>15</v>
      </c>
      <c r="W15" s="99">
        <v>1123</v>
      </c>
      <c r="X15" s="99">
        <v>10</v>
      </c>
      <c r="Y15" s="1">
        <v>18</v>
      </c>
      <c r="Z15">
        <v>1105</v>
      </c>
      <c r="AA15">
        <v>19</v>
      </c>
      <c r="AB15">
        <v>36</v>
      </c>
      <c r="AC15" s="128">
        <v>100.68136991213913</v>
      </c>
      <c r="AD15" s="128">
        <v>101.62895927601809</v>
      </c>
      <c r="AE15" s="109"/>
      <c r="AF15" s="121"/>
      <c r="AG15" s="121"/>
      <c r="AH15" s="121"/>
      <c r="AI15" s="121"/>
      <c r="AJ15" s="34"/>
    </row>
    <row r="16" spans="1:357">
      <c r="C16" s="86"/>
      <c r="F16" s="88"/>
      <c r="G16" s="4"/>
      <c r="H16" s="4"/>
      <c r="I16" s="41"/>
      <c r="J16" s="41"/>
      <c r="K16" s="91"/>
      <c r="L16" s="86"/>
      <c r="M16" s="95"/>
      <c r="N16" s="95"/>
      <c r="O16" s="34"/>
      <c r="T16" s="34"/>
      <c r="AC16" s="128"/>
      <c r="AD16" s="128"/>
      <c r="AE16" s="109"/>
      <c r="AF16" s="121"/>
      <c r="AG16" s="123"/>
      <c r="AH16" s="123"/>
      <c r="AI16" s="121"/>
      <c r="AJ16" s="34"/>
    </row>
    <row r="17" spans="1:36">
      <c r="A17" t="s">
        <v>35</v>
      </c>
      <c r="B17" t="s">
        <v>101</v>
      </c>
      <c r="C17" s="86">
        <v>13.118</v>
      </c>
      <c r="D17">
        <v>66</v>
      </c>
      <c r="E17">
        <v>186500</v>
      </c>
      <c r="F17" s="88">
        <v>840</v>
      </c>
      <c r="G17" s="4">
        <v>0.54869047619047617</v>
      </c>
      <c r="H17" s="4">
        <v>135.04823151125402</v>
      </c>
      <c r="I17" s="42">
        <v>351.15789473684208</v>
      </c>
      <c r="J17" s="42">
        <v>6.5263157894736832</v>
      </c>
      <c r="K17" s="34">
        <v>228.3</v>
      </c>
      <c r="L17">
        <v>4.0999999999999996</v>
      </c>
      <c r="M17" s="95">
        <v>4.9700000000000001E-2</v>
      </c>
      <c r="N17" s="95">
        <v>2E-3</v>
      </c>
      <c r="O17" s="90">
        <v>2.9700000000000001E-2</v>
      </c>
      <c r="P17" s="84">
        <v>1.2999999999999999E-3</v>
      </c>
      <c r="Q17" s="94">
        <v>4.365E-3</v>
      </c>
      <c r="R17" s="94">
        <v>7.4999999999999993E-5</v>
      </c>
      <c r="S17" s="4">
        <v>0.15275</v>
      </c>
      <c r="T17" s="51">
        <v>29.7</v>
      </c>
      <c r="U17" s="16">
        <v>1.2</v>
      </c>
      <c r="V17" s="16">
        <v>1.4</v>
      </c>
      <c r="W17" s="62">
        <v>28.08</v>
      </c>
      <c r="X17" s="62">
        <v>0.48</v>
      </c>
      <c r="Y17" s="62">
        <v>0.62</v>
      </c>
      <c r="Z17">
        <v>164</v>
      </c>
      <c r="AA17">
        <v>87</v>
      </c>
      <c r="AB17">
        <v>93</v>
      </c>
      <c r="AC17" s="128">
        <v>94.545454545454547</v>
      </c>
      <c r="AD17" s="128">
        <v>17.121951219512194</v>
      </c>
      <c r="AE17" s="109"/>
      <c r="AF17" s="121"/>
      <c r="AG17" s="121"/>
      <c r="AH17" s="121"/>
      <c r="AI17" s="121"/>
      <c r="AJ17" s="34"/>
    </row>
    <row r="18" spans="1:36">
      <c r="A18" t="s">
        <v>37</v>
      </c>
      <c r="B18" t="s">
        <v>101</v>
      </c>
      <c r="C18" s="86">
        <v>13.115</v>
      </c>
      <c r="D18">
        <v>67</v>
      </c>
      <c r="E18">
        <v>203400</v>
      </c>
      <c r="F18" s="88">
        <v>659.7</v>
      </c>
      <c r="G18" s="4">
        <v>0.57450356222525389</v>
      </c>
      <c r="H18" s="4">
        <v>120.38321167883211</v>
      </c>
      <c r="I18" s="42">
        <v>180</v>
      </c>
      <c r="J18" s="42">
        <v>3.7583892617449663</v>
      </c>
      <c r="K18" s="51">
        <v>221</v>
      </c>
      <c r="L18" s="16">
        <v>4.5</v>
      </c>
      <c r="M18" s="95">
        <v>4.6600000000000003E-2</v>
      </c>
      <c r="N18" s="95">
        <v>2.5000000000000001E-3</v>
      </c>
      <c r="O18" s="90">
        <v>2.92E-2</v>
      </c>
      <c r="P18" s="84">
        <v>1.5E-3</v>
      </c>
      <c r="Q18" s="94">
        <v>4.529E-3</v>
      </c>
      <c r="R18" s="94">
        <v>9.2999999999999997E-5</v>
      </c>
      <c r="S18" s="4">
        <v>7.4540999999999996E-2</v>
      </c>
      <c r="T18" s="51">
        <v>29.2</v>
      </c>
      <c r="U18" s="16">
        <v>1.5</v>
      </c>
      <c r="V18" s="16">
        <v>1.6</v>
      </c>
      <c r="W18" s="62">
        <v>29.13</v>
      </c>
      <c r="X18" s="62">
        <v>0.6</v>
      </c>
      <c r="Y18" s="62">
        <v>0.73</v>
      </c>
      <c r="Z18">
        <v>20</v>
      </c>
      <c r="AA18">
        <v>110</v>
      </c>
      <c r="AB18">
        <v>110</v>
      </c>
      <c r="AC18" s="128">
        <v>99.760273972602747</v>
      </c>
      <c r="AD18" s="128">
        <v>145.65</v>
      </c>
      <c r="AE18" s="109"/>
      <c r="AF18" s="121"/>
      <c r="AG18" s="121"/>
      <c r="AH18" s="121"/>
      <c r="AI18" s="121"/>
      <c r="AJ18" s="34"/>
    </row>
    <row r="19" spans="1:36">
      <c r="A19" t="s">
        <v>39</v>
      </c>
      <c r="B19" t="s">
        <v>101</v>
      </c>
      <c r="C19" s="86">
        <v>13.116</v>
      </c>
      <c r="D19">
        <v>66</v>
      </c>
      <c r="E19">
        <v>261800</v>
      </c>
      <c r="F19" s="88">
        <v>882</v>
      </c>
      <c r="G19" s="4">
        <v>0.50793650793650791</v>
      </c>
      <c r="H19" s="4">
        <v>149.4915254237288</v>
      </c>
      <c r="I19" s="42">
        <v>11646.666666666666</v>
      </c>
      <c r="J19" s="42">
        <v>300</v>
      </c>
      <c r="K19" s="51">
        <v>228.7</v>
      </c>
      <c r="L19" s="16">
        <v>3.4</v>
      </c>
      <c r="M19" s="95">
        <v>4.7699999999999999E-2</v>
      </c>
      <c r="N19" s="95">
        <v>2.2000000000000001E-3</v>
      </c>
      <c r="O19" s="90">
        <v>2.93E-2</v>
      </c>
      <c r="P19" s="84">
        <v>1.2999999999999999E-3</v>
      </c>
      <c r="Q19" s="94">
        <v>4.3870000000000003E-3</v>
      </c>
      <c r="R19" s="94">
        <v>6.4999999999999994E-5</v>
      </c>
      <c r="S19" s="4">
        <v>0.29768</v>
      </c>
      <c r="T19" s="51">
        <v>29.3</v>
      </c>
      <c r="U19" s="16">
        <v>1.3</v>
      </c>
      <c r="V19" s="16">
        <v>1.4</v>
      </c>
      <c r="W19" s="62">
        <v>28.22</v>
      </c>
      <c r="X19" s="62">
        <v>0.41</v>
      </c>
      <c r="Y19" s="62">
        <v>0.57999999999999996</v>
      </c>
      <c r="Z19">
        <v>84</v>
      </c>
      <c r="AA19">
        <v>98</v>
      </c>
      <c r="AB19">
        <v>100</v>
      </c>
      <c r="AC19" s="128">
        <v>96.313993174061437</v>
      </c>
      <c r="AD19" s="128">
        <v>33.595238095238095</v>
      </c>
      <c r="AE19" s="109"/>
      <c r="AF19" s="121"/>
      <c r="AG19" s="121"/>
      <c r="AH19" s="121"/>
      <c r="AI19" s="121"/>
      <c r="AJ19" s="34"/>
    </row>
    <row r="20" spans="1:36">
      <c r="A20" t="s">
        <v>41</v>
      </c>
      <c r="B20" t="s">
        <v>101</v>
      </c>
      <c r="C20" s="86">
        <v>13.103999999999999</v>
      </c>
      <c r="D20">
        <v>66</v>
      </c>
      <c r="E20">
        <v>217500</v>
      </c>
      <c r="F20" s="88">
        <v>1177</v>
      </c>
      <c r="G20" s="4">
        <v>0.68139337298215807</v>
      </c>
      <c r="H20" s="4">
        <v>107.09736123748863</v>
      </c>
      <c r="I20" s="42">
        <v>5326.666666666667</v>
      </c>
      <c r="J20" s="42">
        <v>77.777777777777786</v>
      </c>
      <c r="K20" s="51">
        <v>221.9</v>
      </c>
      <c r="L20" s="16">
        <v>3.4</v>
      </c>
      <c r="M20" s="95">
        <v>4.9299999999999997E-2</v>
      </c>
      <c r="N20" s="95">
        <v>2E-3</v>
      </c>
      <c r="O20" s="90">
        <v>3.04E-2</v>
      </c>
      <c r="P20" s="84">
        <v>1E-3</v>
      </c>
      <c r="Q20" s="94">
        <v>4.5139999999999998E-3</v>
      </c>
      <c r="R20" s="94">
        <v>6.7000000000000002E-5</v>
      </c>
      <c r="S20" s="4">
        <v>0.10023</v>
      </c>
      <c r="T20" s="51">
        <v>30.4</v>
      </c>
      <c r="U20" s="16">
        <v>1</v>
      </c>
      <c r="V20" s="16">
        <v>1.2</v>
      </c>
      <c r="W20" s="62">
        <v>29.03</v>
      </c>
      <c r="X20" s="62">
        <v>0.43</v>
      </c>
      <c r="Y20" s="62">
        <v>0.6</v>
      </c>
      <c r="Z20">
        <v>153</v>
      </c>
      <c r="AA20">
        <v>86</v>
      </c>
      <c r="AB20">
        <v>93</v>
      </c>
      <c r="AC20" s="128">
        <v>95.493421052631589</v>
      </c>
      <c r="AD20" s="128">
        <v>18.973856209150327</v>
      </c>
      <c r="AE20" s="109"/>
      <c r="AF20" s="121"/>
      <c r="AG20" s="121"/>
      <c r="AH20" s="121"/>
      <c r="AI20" s="121"/>
      <c r="AJ20" s="34"/>
    </row>
    <row r="21" spans="1:36">
      <c r="A21" t="s">
        <v>43</v>
      </c>
      <c r="B21" t="s">
        <v>102</v>
      </c>
      <c r="C21" s="86">
        <v>13.125999999999999</v>
      </c>
      <c r="D21">
        <v>67</v>
      </c>
      <c r="E21">
        <v>237800</v>
      </c>
      <c r="F21" s="88">
        <v>1077</v>
      </c>
      <c r="G21" s="4">
        <v>0.5412256267409471</v>
      </c>
      <c r="H21" s="4">
        <v>144.56375838926175</v>
      </c>
      <c r="I21" s="42">
        <v>808.30188679245282</v>
      </c>
      <c r="J21" s="42">
        <v>15.09433962264151</v>
      </c>
      <c r="K21" s="51">
        <v>226.5</v>
      </c>
      <c r="L21" s="16">
        <v>2.7</v>
      </c>
      <c r="M21" s="95">
        <v>4.8599999999999997E-2</v>
      </c>
      <c r="N21" s="95">
        <v>1.6000000000000001E-3</v>
      </c>
      <c r="O21" s="90">
        <v>2.9760000000000002E-2</v>
      </c>
      <c r="P21" s="84">
        <v>9.1E-4</v>
      </c>
      <c r="Q21" s="94">
        <v>4.4149999999999997E-3</v>
      </c>
      <c r="R21" s="94">
        <v>5.0000000000000002E-5</v>
      </c>
      <c r="S21" s="4">
        <v>2.9846000000000001E-2</v>
      </c>
      <c r="T21" s="51">
        <v>29.77</v>
      </c>
      <c r="U21" s="16">
        <v>0.9</v>
      </c>
      <c r="V21" s="16">
        <v>1.1000000000000001</v>
      </c>
      <c r="W21" s="62">
        <v>28.4</v>
      </c>
      <c r="X21" s="62">
        <v>0.32</v>
      </c>
      <c r="Y21" s="62">
        <v>0.52</v>
      </c>
      <c r="Z21">
        <v>139</v>
      </c>
      <c r="AA21">
        <v>76</v>
      </c>
      <c r="AB21">
        <v>84</v>
      </c>
      <c r="AC21" s="128">
        <v>95.398051729929463</v>
      </c>
      <c r="AD21" s="128">
        <v>20.431654676258994</v>
      </c>
      <c r="AE21" s="109">
        <v>0</v>
      </c>
      <c r="AF21" s="124">
        <v>28.748000000000001</v>
      </c>
      <c r="AG21" s="125">
        <v>0.15007999999999999</v>
      </c>
      <c r="AH21" s="126">
        <v>2.7787999999999999</v>
      </c>
      <c r="AI21" s="126">
        <f>100*(AF21-28.478)/28.478</f>
        <v>0.94810028794156742</v>
      </c>
      <c r="AJ21" s="34"/>
    </row>
    <row r="22" spans="1:36">
      <c r="A22" t="s">
        <v>44</v>
      </c>
      <c r="B22" t="s">
        <v>102</v>
      </c>
      <c r="C22" s="86">
        <v>13.173</v>
      </c>
      <c r="D22">
        <v>67</v>
      </c>
      <c r="E22">
        <v>255000</v>
      </c>
      <c r="F22" s="88">
        <v>461</v>
      </c>
      <c r="G22" s="4">
        <v>0.94468546637744033</v>
      </c>
      <c r="H22" s="4">
        <v>83.514492753623202</v>
      </c>
      <c r="I22" s="42">
        <v>404.25531914893617</v>
      </c>
      <c r="J22" s="42">
        <v>11.914893617021276</v>
      </c>
      <c r="K22" s="51">
        <v>220.8</v>
      </c>
      <c r="L22" s="16">
        <v>4.8</v>
      </c>
      <c r="M22" s="95">
        <v>4.8000000000000001E-2</v>
      </c>
      <c r="N22" s="95">
        <v>2.8E-3</v>
      </c>
      <c r="O22" s="90">
        <v>2.9000000000000001E-2</v>
      </c>
      <c r="P22" s="84">
        <v>1.8E-3</v>
      </c>
      <c r="Q22" s="94">
        <v>4.5180000000000003E-3</v>
      </c>
      <c r="R22" s="94">
        <v>9.1000000000000003E-5</v>
      </c>
      <c r="S22" s="4">
        <v>0.20696000000000001</v>
      </c>
      <c r="T22" s="51">
        <v>29</v>
      </c>
      <c r="U22" s="16">
        <v>1.7</v>
      </c>
      <c r="V22" s="16">
        <v>1.8</v>
      </c>
      <c r="W22" s="62">
        <v>29.06</v>
      </c>
      <c r="X22" s="62">
        <v>0.59</v>
      </c>
      <c r="Y22" s="62">
        <v>0.72</v>
      </c>
      <c r="Z22">
        <v>80</v>
      </c>
      <c r="AA22">
        <v>120</v>
      </c>
      <c r="AB22">
        <v>120</v>
      </c>
      <c r="AC22" s="128">
        <v>100.20689655172414</v>
      </c>
      <c r="AD22" s="128">
        <v>36.325000000000003</v>
      </c>
      <c r="AE22" s="109"/>
      <c r="AF22" s="125"/>
      <c r="AG22" s="125"/>
      <c r="AH22" s="121"/>
      <c r="AI22" s="121"/>
      <c r="AJ22" s="34"/>
    </row>
    <row r="23" spans="1:36">
      <c r="A23" t="s">
        <v>45</v>
      </c>
      <c r="B23" t="s">
        <v>102</v>
      </c>
      <c r="C23" s="86">
        <v>13.114000000000001</v>
      </c>
      <c r="D23">
        <v>66</v>
      </c>
      <c r="E23">
        <v>194200</v>
      </c>
      <c r="F23" s="88">
        <v>934</v>
      </c>
      <c r="G23" s="4">
        <v>0.50728051391862961</v>
      </c>
      <c r="H23" s="4">
        <v>144.58204334365325</v>
      </c>
      <c r="I23" s="42">
        <v>7508</v>
      </c>
      <c r="J23" s="42">
        <v>164</v>
      </c>
      <c r="K23" s="51">
        <v>225</v>
      </c>
      <c r="L23" s="16">
        <v>3.3</v>
      </c>
      <c r="M23" s="95">
        <v>4.7300000000000002E-2</v>
      </c>
      <c r="N23" s="95">
        <v>2E-3</v>
      </c>
      <c r="O23" s="90">
        <v>2.9000000000000001E-2</v>
      </c>
      <c r="P23" s="84">
        <v>1.1999999999999999E-3</v>
      </c>
      <c r="Q23" s="94">
        <v>4.4429999999999999E-3</v>
      </c>
      <c r="R23" s="94">
        <v>6.7000000000000002E-5</v>
      </c>
      <c r="S23" s="4">
        <v>0.13589999999999999</v>
      </c>
      <c r="T23" s="51">
        <v>29</v>
      </c>
      <c r="U23" s="16">
        <v>1.1000000000000001</v>
      </c>
      <c r="V23" s="16">
        <v>1.3</v>
      </c>
      <c r="W23" s="62">
        <v>28.58</v>
      </c>
      <c r="X23" s="62">
        <v>0.43</v>
      </c>
      <c r="Y23" s="62">
        <v>0.59</v>
      </c>
      <c r="Z23">
        <v>54</v>
      </c>
      <c r="AA23">
        <v>89</v>
      </c>
      <c r="AB23">
        <v>95</v>
      </c>
      <c r="AC23" s="128">
        <v>98.551724137931032</v>
      </c>
      <c r="AD23" s="128">
        <v>52.925925925925924</v>
      </c>
      <c r="AE23" s="109"/>
      <c r="AF23" s="125"/>
      <c r="AG23" s="125"/>
      <c r="AH23" s="121"/>
      <c r="AI23" s="121"/>
      <c r="AJ23" s="34"/>
    </row>
    <row r="24" spans="1:36">
      <c r="A24" t="s">
        <v>46</v>
      </c>
      <c r="B24" t="s">
        <v>102</v>
      </c>
      <c r="C24" s="86">
        <v>13.125</v>
      </c>
      <c r="D24">
        <v>67</v>
      </c>
      <c r="E24">
        <v>251900</v>
      </c>
      <c r="F24" s="88">
        <v>321</v>
      </c>
      <c r="G24" s="4">
        <v>1.1775700934579438</v>
      </c>
      <c r="H24" s="4">
        <v>62.941176470588239</v>
      </c>
      <c r="I24" s="42">
        <v>12720</v>
      </c>
      <c r="J24" s="42">
        <v>660</v>
      </c>
      <c r="K24" s="51">
        <v>223.9</v>
      </c>
      <c r="L24" s="16">
        <v>5.2</v>
      </c>
      <c r="M24" s="95">
        <v>4.53E-2</v>
      </c>
      <c r="N24" s="95">
        <v>3.8E-3</v>
      </c>
      <c r="O24" s="90">
        <v>2.7699999999999999E-2</v>
      </c>
      <c r="P24" s="84">
        <v>2.2000000000000001E-3</v>
      </c>
      <c r="Q24" s="94">
        <v>4.4900000000000001E-3</v>
      </c>
      <c r="R24" s="94">
        <v>1E-4</v>
      </c>
      <c r="S24" s="4">
        <v>6.7065E-2</v>
      </c>
      <c r="T24" s="51">
        <v>27.7</v>
      </c>
      <c r="U24" s="16">
        <v>2.2000000000000002</v>
      </c>
      <c r="V24" s="16">
        <v>2.2000000000000002</v>
      </c>
      <c r="W24" s="62">
        <v>28.88</v>
      </c>
      <c r="X24" s="62">
        <v>0.65</v>
      </c>
      <c r="Y24" s="62">
        <v>0.77</v>
      </c>
      <c r="Z24" s="127" t="s">
        <v>113</v>
      </c>
      <c r="AA24">
        <v>160</v>
      </c>
      <c r="AB24">
        <v>160</v>
      </c>
      <c r="AC24" s="128">
        <v>104.25992779783394</v>
      </c>
      <c r="AD24" s="128" t="s">
        <v>113</v>
      </c>
      <c r="AE24" s="109"/>
      <c r="AF24" s="125"/>
      <c r="AG24" s="125"/>
      <c r="AH24" s="121"/>
      <c r="AI24" s="121"/>
      <c r="AJ24" s="34"/>
    </row>
    <row r="25" spans="1:36">
      <c r="A25" t="s">
        <v>47</v>
      </c>
      <c r="B25" t="s">
        <v>102</v>
      </c>
      <c r="C25" s="86">
        <v>13.109</v>
      </c>
      <c r="D25">
        <v>66</v>
      </c>
      <c r="E25">
        <v>237300</v>
      </c>
      <c r="F25" s="88">
        <v>410</v>
      </c>
      <c r="G25" s="4">
        <v>0.81536585365853664</v>
      </c>
      <c r="H25" s="4">
        <v>90.109890109890117</v>
      </c>
      <c r="I25" s="42">
        <v>180.21978021978023</v>
      </c>
      <c r="J25" s="42">
        <v>5.0549450549450556</v>
      </c>
      <c r="K25" s="51">
        <v>223.3</v>
      </c>
      <c r="L25" s="16">
        <v>5</v>
      </c>
      <c r="M25" s="95">
        <v>4.6899999999999997E-2</v>
      </c>
      <c r="N25" s="95">
        <v>2.8999999999999998E-3</v>
      </c>
      <c r="O25" s="90">
        <v>2.9700000000000001E-2</v>
      </c>
      <c r="P25" s="84">
        <v>1.9E-3</v>
      </c>
      <c r="Q25" s="94">
        <v>4.5100000000000001E-3</v>
      </c>
      <c r="R25" s="94">
        <v>1E-4</v>
      </c>
      <c r="S25" s="4">
        <v>4.6679999999999999E-2</v>
      </c>
      <c r="T25" s="51">
        <v>29.7</v>
      </c>
      <c r="U25" s="16">
        <v>1.9</v>
      </c>
      <c r="V25" s="16">
        <v>2</v>
      </c>
      <c r="W25" s="62">
        <v>29.03</v>
      </c>
      <c r="X25" s="62">
        <v>0.65</v>
      </c>
      <c r="Y25" s="62">
        <v>0.77</v>
      </c>
      <c r="Z25">
        <v>70</v>
      </c>
      <c r="AA25">
        <v>130</v>
      </c>
      <c r="AB25">
        <v>130</v>
      </c>
      <c r="AC25" s="128">
        <v>97.744107744107751</v>
      </c>
      <c r="AD25" s="128">
        <v>41.471428571428568</v>
      </c>
      <c r="AE25" s="109"/>
      <c r="AF25" s="125"/>
      <c r="AG25" s="125"/>
      <c r="AH25" s="121"/>
      <c r="AI25" s="121"/>
      <c r="AJ25" s="34"/>
    </row>
    <row r="26" spans="1:36">
      <c r="A26" t="s">
        <v>48</v>
      </c>
      <c r="B26" t="s">
        <v>102</v>
      </c>
      <c r="C26" s="86">
        <v>13.122999999999999</v>
      </c>
      <c r="D26">
        <v>66</v>
      </c>
      <c r="E26">
        <v>214700</v>
      </c>
      <c r="F26" s="88">
        <v>631</v>
      </c>
      <c r="G26" s="4">
        <v>0.56164817749603801</v>
      </c>
      <c r="H26" s="4">
        <v>138.37719298245617</v>
      </c>
      <c r="I26" s="42">
        <v>595.34883720930236</v>
      </c>
      <c r="J26" s="42">
        <v>15.813953488372093</v>
      </c>
      <c r="K26" s="51">
        <v>220</v>
      </c>
      <c r="L26" s="16">
        <v>3.7</v>
      </c>
      <c r="M26" s="95">
        <v>4.7100000000000003E-2</v>
      </c>
      <c r="N26" s="95">
        <v>1.9E-3</v>
      </c>
      <c r="O26" s="90">
        <v>0.03</v>
      </c>
      <c r="P26" s="84">
        <v>1.1999999999999999E-3</v>
      </c>
      <c r="Q26" s="94">
        <v>4.5310000000000003E-3</v>
      </c>
      <c r="R26" s="94">
        <v>7.8999999999999996E-5</v>
      </c>
      <c r="S26" s="4">
        <v>0.20727000000000001</v>
      </c>
      <c r="T26" s="51">
        <v>30</v>
      </c>
      <c r="U26" s="16">
        <v>1.2</v>
      </c>
      <c r="V26" s="16">
        <v>1.4</v>
      </c>
      <c r="W26" s="62">
        <v>29.14</v>
      </c>
      <c r="X26" s="62">
        <v>0.51</v>
      </c>
      <c r="Y26" s="62">
        <v>0.66</v>
      </c>
      <c r="Z26">
        <v>100</v>
      </c>
      <c r="AA26">
        <v>89</v>
      </c>
      <c r="AB26">
        <v>95</v>
      </c>
      <c r="AC26" s="128">
        <v>97.13333333333334</v>
      </c>
      <c r="AD26" s="128">
        <v>29.14</v>
      </c>
      <c r="AE26" s="109"/>
      <c r="AF26" s="125"/>
      <c r="AG26" s="125"/>
      <c r="AH26" s="121"/>
      <c r="AI26" s="121"/>
      <c r="AJ26" s="34"/>
    </row>
    <row r="27" spans="1:36">
      <c r="C27" s="86"/>
      <c r="F27" s="88"/>
      <c r="G27" s="4"/>
      <c r="H27" s="4"/>
      <c r="I27" s="42"/>
      <c r="J27" s="42"/>
      <c r="K27" s="34"/>
      <c r="O27" s="34"/>
      <c r="S27" s="4"/>
      <c r="T27" s="34"/>
      <c r="AC27" s="128"/>
      <c r="AD27" s="128"/>
      <c r="AE27" s="109"/>
      <c r="AF27" s="125"/>
      <c r="AG27" s="125"/>
      <c r="AH27" s="121"/>
      <c r="AI27" s="121"/>
      <c r="AJ27" s="34"/>
    </row>
    <row r="28" spans="1:36">
      <c r="A28" t="s">
        <v>49</v>
      </c>
      <c r="B28" t="s">
        <v>102</v>
      </c>
      <c r="C28" s="86">
        <v>13.11</v>
      </c>
      <c r="D28">
        <v>66</v>
      </c>
      <c r="E28">
        <v>118500</v>
      </c>
      <c r="F28" s="88">
        <v>770.4</v>
      </c>
      <c r="G28" s="4">
        <v>0.1089563862928349</v>
      </c>
      <c r="H28" s="4">
        <v>54.56090651558074</v>
      </c>
      <c r="I28" s="42">
        <v>53285.714285714283</v>
      </c>
      <c r="J28" s="42">
        <v>514.28571428571433</v>
      </c>
      <c r="K28" s="93">
        <v>18.38</v>
      </c>
      <c r="L28" s="4">
        <v>0.18</v>
      </c>
      <c r="M28" s="95">
        <v>5.3420000000000002E-2</v>
      </c>
      <c r="N28" s="95">
        <v>6.8999999999999997E-4</v>
      </c>
      <c r="O28" s="90">
        <v>0.40339999999999998</v>
      </c>
      <c r="P28" s="84">
        <v>5.3E-3</v>
      </c>
      <c r="Q28" s="95">
        <v>5.4420000000000003E-2</v>
      </c>
      <c r="R28" s="95">
        <v>5.5000000000000003E-4</v>
      </c>
      <c r="S28" s="4">
        <v>0.25994</v>
      </c>
      <c r="T28" s="97">
        <v>344</v>
      </c>
      <c r="U28" s="88">
        <v>3.8</v>
      </c>
      <c r="V28" s="88">
        <v>7</v>
      </c>
      <c r="W28" s="99">
        <v>341.6</v>
      </c>
      <c r="X28" s="99">
        <v>3.3</v>
      </c>
      <c r="Y28" s="99">
        <v>5.8</v>
      </c>
      <c r="Z28">
        <v>346</v>
      </c>
      <c r="AA28">
        <v>30</v>
      </c>
      <c r="AB28">
        <v>47</v>
      </c>
      <c r="AC28" s="128">
        <v>99.302325581395351</v>
      </c>
      <c r="AD28" s="128">
        <v>98.728323699421964</v>
      </c>
      <c r="AE28" s="109"/>
      <c r="AF28" s="125"/>
      <c r="AG28" s="125"/>
      <c r="AH28" s="121"/>
      <c r="AI28" s="121"/>
      <c r="AJ28" s="34"/>
    </row>
    <row r="29" spans="1:36">
      <c r="A29" t="s">
        <v>50</v>
      </c>
      <c r="B29" t="s">
        <v>102</v>
      </c>
      <c r="C29" s="86">
        <v>13.12</v>
      </c>
      <c r="D29">
        <v>66</v>
      </c>
      <c r="E29">
        <v>135300</v>
      </c>
      <c r="F29" s="88">
        <v>839.7</v>
      </c>
      <c r="G29" s="4">
        <v>0.11432654519471239</v>
      </c>
      <c r="H29" s="4">
        <v>53.314285714285717</v>
      </c>
      <c r="I29" s="42">
        <v>3418.4873949579833</v>
      </c>
      <c r="J29" s="42">
        <v>36.97478991596639</v>
      </c>
      <c r="K29" s="93">
        <v>18.420000000000002</v>
      </c>
      <c r="L29" s="4">
        <v>0.15</v>
      </c>
      <c r="M29" s="95">
        <v>5.3379999999999997E-2</v>
      </c>
      <c r="N29" s="95">
        <v>7.3999999999999999E-4</v>
      </c>
      <c r="O29" s="90">
        <v>0.4022</v>
      </c>
      <c r="P29" s="84">
        <v>5.3E-3</v>
      </c>
      <c r="Q29" s="95">
        <v>5.4350000000000002E-2</v>
      </c>
      <c r="R29" s="95">
        <v>4.4999999999999999E-4</v>
      </c>
      <c r="S29" s="4">
        <v>0.12174</v>
      </c>
      <c r="T29" s="97">
        <v>343.2</v>
      </c>
      <c r="U29" s="88">
        <v>3.8</v>
      </c>
      <c r="V29" s="88">
        <v>7</v>
      </c>
      <c r="W29" s="99">
        <v>341.1</v>
      </c>
      <c r="X29" s="99">
        <v>2.8</v>
      </c>
      <c r="Y29" s="99">
        <v>5.5</v>
      </c>
      <c r="Z29">
        <v>339</v>
      </c>
      <c r="AA29">
        <v>31</v>
      </c>
      <c r="AB29">
        <v>47</v>
      </c>
      <c r="AC29" s="128">
        <v>99.388111888111894</v>
      </c>
      <c r="AD29" s="128">
        <v>100.61946902654867</v>
      </c>
      <c r="AE29" s="109"/>
      <c r="AF29" s="125"/>
      <c r="AG29" s="125"/>
      <c r="AH29" s="121"/>
      <c r="AI29" s="121"/>
      <c r="AJ29" s="34"/>
    </row>
    <row r="30" spans="1:36">
      <c r="A30" t="s">
        <v>51</v>
      </c>
      <c r="B30" t="s">
        <v>102</v>
      </c>
      <c r="C30" s="86">
        <v>13.115</v>
      </c>
      <c r="D30">
        <v>66</v>
      </c>
      <c r="E30">
        <v>74650</v>
      </c>
      <c r="F30" s="88">
        <v>1083.9000000000001</v>
      </c>
      <c r="G30" s="4">
        <v>0.11633914567764553</v>
      </c>
      <c r="H30" s="4">
        <v>53.367799113737085</v>
      </c>
      <c r="I30" s="42">
        <v>8583.6065573770484</v>
      </c>
      <c r="J30" s="42">
        <v>104.91803278688523</v>
      </c>
      <c r="K30" s="93">
        <v>18.579999999999998</v>
      </c>
      <c r="L30" s="4">
        <v>0.15</v>
      </c>
      <c r="M30" s="95">
        <v>5.3159999999999999E-2</v>
      </c>
      <c r="N30" s="95">
        <v>6.0999999999999997E-4</v>
      </c>
      <c r="O30" s="90">
        <v>0.39779999999999999</v>
      </c>
      <c r="P30" s="84">
        <v>4.7000000000000002E-3</v>
      </c>
      <c r="Q30" s="95">
        <v>5.3879999999999997E-2</v>
      </c>
      <c r="R30" s="95">
        <v>4.4999999999999999E-4</v>
      </c>
      <c r="S30" s="4">
        <v>0.47514000000000001</v>
      </c>
      <c r="T30" s="97">
        <v>340</v>
      </c>
      <c r="U30" s="88">
        <v>3.4</v>
      </c>
      <c r="V30" s="88">
        <v>6.7</v>
      </c>
      <c r="W30" s="99">
        <v>338.3</v>
      </c>
      <c r="X30" s="99">
        <v>2.7</v>
      </c>
      <c r="Y30" s="99">
        <v>5.4</v>
      </c>
      <c r="Z30">
        <v>331</v>
      </c>
      <c r="AA30">
        <v>26</v>
      </c>
      <c r="AB30">
        <v>43</v>
      </c>
      <c r="AC30" s="128">
        <v>99.5</v>
      </c>
      <c r="AD30" s="128">
        <v>102.20543806646526</v>
      </c>
      <c r="AE30" s="109"/>
      <c r="AF30" s="125"/>
      <c r="AG30" s="125"/>
      <c r="AH30" s="121"/>
      <c r="AI30" s="121"/>
      <c r="AJ30" s="34"/>
    </row>
    <row r="31" spans="1:36">
      <c r="A31" t="s">
        <v>52</v>
      </c>
      <c r="B31" t="s">
        <v>102</v>
      </c>
      <c r="C31" s="86">
        <v>13.124000000000001</v>
      </c>
      <c r="D31">
        <v>66</v>
      </c>
      <c r="E31">
        <v>84980</v>
      </c>
      <c r="F31" s="88">
        <v>901.1</v>
      </c>
      <c r="G31" s="4">
        <v>0.11596937076906004</v>
      </c>
      <c r="H31" s="4">
        <v>52.81946072684643</v>
      </c>
      <c r="I31" s="42">
        <v>12428.571428571429</v>
      </c>
      <c r="J31" s="42">
        <v>142.85714285714286</v>
      </c>
      <c r="K31" s="93">
        <v>18.52</v>
      </c>
      <c r="L31" s="4">
        <v>0.18</v>
      </c>
      <c r="M31" s="95">
        <v>5.3699999999999998E-2</v>
      </c>
      <c r="N31" s="95">
        <v>6.3000000000000003E-4</v>
      </c>
      <c r="O31" s="90">
        <v>0.40350000000000003</v>
      </c>
      <c r="P31" s="84">
        <v>4.1999999999999997E-3</v>
      </c>
      <c r="Q31" s="95">
        <v>5.4010000000000002E-2</v>
      </c>
      <c r="R31" s="95">
        <v>5.5000000000000003E-4</v>
      </c>
      <c r="S31" s="4">
        <v>0.47748000000000002</v>
      </c>
      <c r="T31" s="97">
        <v>344.1</v>
      </c>
      <c r="U31" s="88">
        <v>3.1</v>
      </c>
      <c r="V31" s="88">
        <v>6.6</v>
      </c>
      <c r="W31" s="99">
        <v>339.1</v>
      </c>
      <c r="X31" s="99">
        <v>3.4</v>
      </c>
      <c r="Y31" s="99">
        <v>5.8</v>
      </c>
      <c r="Z31">
        <v>357</v>
      </c>
      <c r="AA31">
        <v>27</v>
      </c>
      <c r="AB31">
        <v>45</v>
      </c>
      <c r="AC31" s="128">
        <v>98.546934030804991</v>
      </c>
      <c r="AD31" s="128">
        <v>94.9859943977591</v>
      </c>
      <c r="AE31" s="109"/>
      <c r="AF31" s="125"/>
      <c r="AG31" s="125"/>
      <c r="AH31" s="121"/>
      <c r="AI31" s="121"/>
      <c r="AJ31" s="34"/>
    </row>
    <row r="32" spans="1:36">
      <c r="A32" t="s">
        <v>53</v>
      </c>
      <c r="B32" t="s">
        <v>102</v>
      </c>
      <c r="C32" s="86">
        <v>13.113</v>
      </c>
      <c r="D32">
        <v>66</v>
      </c>
      <c r="E32">
        <v>116000</v>
      </c>
      <c r="F32" s="88">
        <v>997.2</v>
      </c>
      <c r="G32" s="4">
        <v>0.1150220617729643</v>
      </c>
      <c r="H32" s="4">
        <v>52.484210526315792</v>
      </c>
      <c r="I32" s="42">
        <v>4617.4757281553402</v>
      </c>
      <c r="J32" s="42">
        <v>52.427184466019419</v>
      </c>
      <c r="K32" s="93">
        <v>18.59</v>
      </c>
      <c r="L32" s="4">
        <v>0.15</v>
      </c>
      <c r="M32" s="95">
        <v>5.3359999999999998E-2</v>
      </c>
      <c r="N32" s="95">
        <v>7.1000000000000002E-4</v>
      </c>
      <c r="O32" s="90">
        <v>0.39560000000000001</v>
      </c>
      <c r="P32" s="84">
        <v>5.4000000000000003E-3</v>
      </c>
      <c r="Q32" s="95">
        <v>5.3789999999999998E-2</v>
      </c>
      <c r="R32" s="95">
        <v>4.4000000000000002E-4</v>
      </c>
      <c r="S32" s="4">
        <v>0.29918</v>
      </c>
      <c r="T32" s="97">
        <v>338.4</v>
      </c>
      <c r="U32" s="88">
        <v>3.9</v>
      </c>
      <c r="V32" s="88">
        <v>7</v>
      </c>
      <c r="W32" s="99">
        <v>337.7</v>
      </c>
      <c r="X32" s="99">
        <v>2.7</v>
      </c>
      <c r="Y32" s="99">
        <v>5.4</v>
      </c>
      <c r="Z32">
        <v>339</v>
      </c>
      <c r="AA32">
        <v>30</v>
      </c>
      <c r="AB32">
        <v>46</v>
      </c>
      <c r="AC32" s="128">
        <v>99.79314420803783</v>
      </c>
      <c r="AD32" s="128">
        <v>99.616519174041301</v>
      </c>
      <c r="AE32" s="109">
        <v>2</v>
      </c>
      <c r="AF32" s="124">
        <v>340.68</v>
      </c>
      <c r="AG32" s="125">
        <v>0.92201999999999995</v>
      </c>
      <c r="AH32" s="126">
        <v>2.6335999999999999</v>
      </c>
      <c r="AI32" s="126">
        <f>100*(AF32-337.1)/337.1</f>
        <v>1.0619994067042373</v>
      </c>
      <c r="AJ32" s="34"/>
    </row>
    <row r="33" spans="1:36">
      <c r="A33" t="s">
        <v>54</v>
      </c>
      <c r="B33" t="s">
        <v>102</v>
      </c>
      <c r="C33" s="86">
        <v>13.117000000000001</v>
      </c>
      <c r="D33">
        <v>66</v>
      </c>
      <c r="E33">
        <v>202000</v>
      </c>
      <c r="F33" s="88">
        <v>1069</v>
      </c>
      <c r="G33" s="4">
        <v>0.12160898035547241</v>
      </c>
      <c r="H33" s="4">
        <v>47.894265232974909</v>
      </c>
      <c r="I33" s="42">
        <v>34000</v>
      </c>
      <c r="J33" s="42">
        <v>413.33333333333337</v>
      </c>
      <c r="K33" s="93">
        <v>18.690000000000001</v>
      </c>
      <c r="L33" s="4">
        <v>0.16</v>
      </c>
      <c r="M33" s="95">
        <v>5.4109999999999998E-2</v>
      </c>
      <c r="N33" s="95">
        <v>6.4000000000000005E-4</v>
      </c>
      <c r="O33" s="90">
        <v>0.4037</v>
      </c>
      <c r="P33" s="84">
        <v>5.0000000000000001E-3</v>
      </c>
      <c r="Q33" s="95">
        <v>5.3560000000000003E-2</v>
      </c>
      <c r="R33" s="95">
        <v>4.6999999999999999E-4</v>
      </c>
      <c r="S33" s="4">
        <v>0.35507</v>
      </c>
      <c r="T33" s="97">
        <v>344.2</v>
      </c>
      <c r="U33" s="88">
        <v>3.6</v>
      </c>
      <c r="V33" s="88">
        <v>6.9</v>
      </c>
      <c r="W33" s="99">
        <v>336.4</v>
      </c>
      <c r="X33" s="99">
        <v>2.9</v>
      </c>
      <c r="Y33" s="99">
        <v>5.5</v>
      </c>
      <c r="Z33">
        <v>379</v>
      </c>
      <c r="AA33">
        <v>27</v>
      </c>
      <c r="AB33">
        <v>44</v>
      </c>
      <c r="AC33" s="128">
        <v>97.733875653689722</v>
      </c>
      <c r="AD33" s="128">
        <v>88.759894459102895</v>
      </c>
      <c r="AE33" s="109"/>
      <c r="AF33" s="125"/>
      <c r="AG33" s="125"/>
      <c r="AH33" s="121"/>
      <c r="AI33" s="121"/>
      <c r="AJ33" s="34"/>
    </row>
    <row r="34" spans="1:36">
      <c r="A34" t="s">
        <v>56</v>
      </c>
      <c r="B34" t="s">
        <v>102</v>
      </c>
      <c r="C34" s="86">
        <v>13.124000000000001</v>
      </c>
      <c r="D34">
        <v>67</v>
      </c>
      <c r="E34">
        <v>143600</v>
      </c>
      <c r="F34" s="88">
        <v>802.3</v>
      </c>
      <c r="G34" s="4">
        <v>0.11379783123519881</v>
      </c>
      <c r="H34" s="4">
        <v>53.593854375417493</v>
      </c>
      <c r="I34" s="42">
        <v>8263.8297872340427</v>
      </c>
      <c r="J34" s="42">
        <v>106.38297872340426</v>
      </c>
      <c r="K34" s="93">
        <v>18.36</v>
      </c>
      <c r="L34" s="4">
        <v>0.18</v>
      </c>
      <c r="M34" s="95">
        <v>5.3699999999999998E-2</v>
      </c>
      <c r="N34" s="95">
        <v>6.9999999999999999E-4</v>
      </c>
      <c r="O34" s="90">
        <v>0.40550000000000003</v>
      </c>
      <c r="P34" s="84">
        <v>5.7999999999999996E-3</v>
      </c>
      <c r="Q34" s="95">
        <v>5.4469999999999998E-2</v>
      </c>
      <c r="R34" s="95">
        <v>5.2999999999999998E-4</v>
      </c>
      <c r="S34" s="4">
        <v>0.50012999999999996</v>
      </c>
      <c r="T34" s="97">
        <v>345.5</v>
      </c>
      <c r="U34" s="88">
        <v>4.2</v>
      </c>
      <c r="V34" s="88">
        <v>7.2</v>
      </c>
      <c r="W34" s="99">
        <v>341.9</v>
      </c>
      <c r="X34" s="99">
        <v>3.3</v>
      </c>
      <c r="Y34" s="99">
        <v>5.8</v>
      </c>
      <c r="Z34">
        <v>361</v>
      </c>
      <c r="AA34">
        <v>30</v>
      </c>
      <c r="AB34">
        <v>46</v>
      </c>
      <c r="AC34" s="128">
        <v>98.958031837916067</v>
      </c>
      <c r="AD34" s="128">
        <v>94.70914127423822</v>
      </c>
      <c r="AE34" s="109"/>
      <c r="AF34" s="125"/>
      <c r="AG34" s="125"/>
      <c r="AH34" s="121"/>
      <c r="AI34" s="121"/>
      <c r="AJ34" s="34"/>
    </row>
    <row r="35" spans="1:36">
      <c r="A35" t="s">
        <v>58</v>
      </c>
      <c r="B35" t="s">
        <v>102</v>
      </c>
      <c r="C35" s="86">
        <v>13.116</v>
      </c>
      <c r="D35">
        <v>66</v>
      </c>
      <c r="E35">
        <v>80790</v>
      </c>
      <c r="F35" s="88">
        <v>1046</v>
      </c>
      <c r="G35" s="4">
        <v>0.11692160611854684</v>
      </c>
      <c r="H35" s="4">
        <v>50.925024342745864</v>
      </c>
      <c r="I35" s="42">
        <v>503800</v>
      </c>
      <c r="J35" s="42">
        <v>7200</v>
      </c>
      <c r="K35" s="93">
        <v>18.510000000000002</v>
      </c>
      <c r="L35" s="4">
        <v>0.17</v>
      </c>
      <c r="M35" s="95">
        <v>5.3929999999999999E-2</v>
      </c>
      <c r="N35" s="95">
        <v>7.2000000000000005E-4</v>
      </c>
      <c r="O35" s="90">
        <v>0.4022</v>
      </c>
      <c r="P35" s="84">
        <v>5.1999999999999998E-3</v>
      </c>
      <c r="Q35" s="95">
        <v>5.4039999999999998E-2</v>
      </c>
      <c r="R35" s="95">
        <v>5.1999999999999995E-4</v>
      </c>
      <c r="S35" s="4">
        <v>0.31714999999999999</v>
      </c>
      <c r="T35" s="97">
        <v>343.2</v>
      </c>
      <c r="U35" s="88">
        <v>3.7</v>
      </c>
      <c r="V35" s="88">
        <v>7</v>
      </c>
      <c r="W35" s="99">
        <v>339.3</v>
      </c>
      <c r="X35" s="99">
        <v>3.2</v>
      </c>
      <c r="Y35" s="99">
        <v>5.7</v>
      </c>
      <c r="Z35">
        <v>363</v>
      </c>
      <c r="AA35">
        <v>30</v>
      </c>
      <c r="AB35">
        <v>46</v>
      </c>
      <c r="AC35" s="128">
        <v>98.863636363636374</v>
      </c>
      <c r="AD35" s="128">
        <v>93.471074380165291</v>
      </c>
      <c r="AE35" s="109"/>
      <c r="AF35" s="125"/>
      <c r="AG35" s="125"/>
      <c r="AH35" s="123"/>
      <c r="AI35" s="121"/>
      <c r="AJ35" s="34"/>
    </row>
    <row r="36" spans="1:36">
      <c r="A36" t="s">
        <v>60</v>
      </c>
      <c r="B36" t="s">
        <v>102</v>
      </c>
      <c r="C36" s="86">
        <v>13.116</v>
      </c>
      <c r="D36">
        <v>66</v>
      </c>
      <c r="E36">
        <v>94370</v>
      </c>
      <c r="F36" s="88">
        <v>986</v>
      </c>
      <c r="G36" s="4">
        <v>0.11673427991886409</v>
      </c>
      <c r="H36" s="4">
        <v>51.48825065274152</v>
      </c>
      <c r="I36" s="42">
        <v>3737.0078740157483</v>
      </c>
      <c r="J36" s="42">
        <v>42.519685039370081</v>
      </c>
      <c r="K36" s="93">
        <v>18.54</v>
      </c>
      <c r="L36" s="4">
        <v>0.15</v>
      </c>
      <c r="M36" s="95">
        <v>5.382E-2</v>
      </c>
      <c r="N36" s="95">
        <v>7.6999999999999996E-4</v>
      </c>
      <c r="O36" s="90">
        <v>0.40539999999999998</v>
      </c>
      <c r="P36" s="84">
        <v>5.3E-3</v>
      </c>
      <c r="Q36" s="95">
        <v>5.3999999999999999E-2</v>
      </c>
      <c r="R36" s="95">
        <v>4.2999999999999999E-4</v>
      </c>
      <c r="S36" s="4">
        <v>0.20483000000000001</v>
      </c>
      <c r="T36" s="97">
        <v>345.4</v>
      </c>
      <c r="U36" s="88">
        <v>3.8</v>
      </c>
      <c r="V36" s="88">
        <v>7</v>
      </c>
      <c r="W36" s="99">
        <v>339</v>
      </c>
      <c r="X36" s="99">
        <v>2.7</v>
      </c>
      <c r="Y36" s="99">
        <v>5.4</v>
      </c>
      <c r="Z36">
        <v>366</v>
      </c>
      <c r="AA36">
        <v>34</v>
      </c>
      <c r="AB36">
        <v>50</v>
      </c>
      <c r="AC36" s="128">
        <v>98.147075854082232</v>
      </c>
      <c r="AD36" s="128">
        <v>92.622950819672127</v>
      </c>
      <c r="AE36" s="109"/>
      <c r="AF36" s="125"/>
      <c r="AG36" s="125"/>
      <c r="AH36" s="123"/>
      <c r="AI36" s="121"/>
      <c r="AJ36" s="34"/>
    </row>
    <row r="37" spans="1:36">
      <c r="A37" t="s">
        <v>62</v>
      </c>
      <c r="B37" t="s">
        <v>102</v>
      </c>
      <c r="C37" s="86">
        <v>13.118</v>
      </c>
      <c r="D37">
        <v>66</v>
      </c>
      <c r="E37">
        <v>64790</v>
      </c>
      <c r="F37" s="88">
        <v>892.1</v>
      </c>
      <c r="G37" s="4">
        <v>0.11466203340432687</v>
      </c>
      <c r="H37" s="4">
        <v>52.849526066350712</v>
      </c>
      <c r="I37" s="42">
        <v>20447.619047619046</v>
      </c>
      <c r="J37" s="42">
        <v>161.9047619047619</v>
      </c>
      <c r="K37" s="93">
        <v>18.52</v>
      </c>
      <c r="L37" s="4">
        <v>0.15</v>
      </c>
      <c r="M37" s="95">
        <v>5.4300000000000001E-2</v>
      </c>
      <c r="N37" s="95">
        <v>6.2E-4</v>
      </c>
      <c r="O37" s="34">
        <v>0.40820000000000001</v>
      </c>
      <c r="P37">
        <v>5.4999999999999997E-3</v>
      </c>
      <c r="Q37" s="95">
        <v>5.4039999999999998E-2</v>
      </c>
      <c r="R37" s="95">
        <v>4.4999999999999999E-4</v>
      </c>
      <c r="S37" s="4">
        <v>0.47470000000000001</v>
      </c>
      <c r="T37" s="97">
        <v>347.4</v>
      </c>
      <c r="U37" s="88">
        <v>3.9</v>
      </c>
      <c r="V37" s="88">
        <v>7.1</v>
      </c>
      <c r="W37" s="99">
        <v>339.3</v>
      </c>
      <c r="X37" s="99">
        <v>2.7</v>
      </c>
      <c r="Y37" s="99">
        <v>5.4</v>
      </c>
      <c r="Z37">
        <v>383</v>
      </c>
      <c r="AA37">
        <v>25</v>
      </c>
      <c r="AB37">
        <v>42</v>
      </c>
      <c r="AC37" s="128">
        <v>97.668393782383433</v>
      </c>
      <c r="AD37" s="128">
        <v>88.590078328981718</v>
      </c>
      <c r="AE37" s="109"/>
      <c r="AF37" s="125"/>
      <c r="AG37" s="125"/>
      <c r="AH37" s="121"/>
      <c r="AI37" s="121"/>
      <c r="AJ37" s="34"/>
    </row>
    <row r="38" spans="1:36">
      <c r="C38" s="86"/>
      <c r="F38" s="88"/>
      <c r="G38" s="4"/>
      <c r="H38" s="4"/>
      <c r="I38" s="41"/>
      <c r="J38" s="41"/>
      <c r="K38" s="93"/>
      <c r="L38" s="4"/>
      <c r="M38" s="95"/>
      <c r="N38" s="95"/>
      <c r="O38" s="34"/>
      <c r="Q38" s="95"/>
      <c r="R38" s="95"/>
      <c r="S38" s="4"/>
      <c r="T38" s="97"/>
      <c r="U38" s="88"/>
      <c r="V38" s="88"/>
      <c r="W38" s="99"/>
      <c r="X38" s="99"/>
      <c r="Y38" s="99"/>
      <c r="AC38" s="128"/>
      <c r="AD38" s="128"/>
      <c r="AE38" s="109"/>
      <c r="AF38" s="125"/>
      <c r="AG38" s="125"/>
      <c r="AH38" s="121"/>
      <c r="AI38" s="121"/>
      <c r="AJ38" s="34"/>
    </row>
    <row r="39" spans="1:36">
      <c r="A39" t="s">
        <v>65</v>
      </c>
      <c r="B39" t="s">
        <v>101</v>
      </c>
      <c r="C39" s="86">
        <v>13.115</v>
      </c>
      <c r="D39">
        <v>66</v>
      </c>
      <c r="E39">
        <v>16680</v>
      </c>
      <c r="F39" s="88">
        <v>222.2</v>
      </c>
      <c r="G39" s="4">
        <v>0.74257425742574257</v>
      </c>
      <c r="H39" s="4">
        <v>6.6071959559916733</v>
      </c>
      <c r="I39" s="42">
        <v>1029.6296296296296</v>
      </c>
      <c r="J39" s="42">
        <v>16.296296296296294</v>
      </c>
      <c r="K39" s="93">
        <v>14.84</v>
      </c>
      <c r="L39" s="4">
        <v>0.2</v>
      </c>
      <c r="M39" s="95">
        <v>5.4699999999999999E-2</v>
      </c>
      <c r="N39" s="95">
        <v>1.1000000000000001E-3</v>
      </c>
      <c r="O39" s="90">
        <v>0.51200000000000001</v>
      </c>
      <c r="P39" s="84">
        <v>1.0999999999999999E-2</v>
      </c>
      <c r="Q39" s="95">
        <v>6.7339999999999997E-2</v>
      </c>
      <c r="R39" s="95">
        <v>9.2000000000000003E-4</v>
      </c>
      <c r="S39" s="4">
        <v>0.38086999999999999</v>
      </c>
      <c r="T39" s="97">
        <v>419.4</v>
      </c>
      <c r="U39" s="88">
        <v>7.3</v>
      </c>
      <c r="V39" s="88">
        <v>10</v>
      </c>
      <c r="W39" s="99">
        <v>420.1</v>
      </c>
      <c r="X39" s="99">
        <v>5.5</v>
      </c>
      <c r="Y39" s="99">
        <v>8</v>
      </c>
      <c r="Z39">
        <v>398</v>
      </c>
      <c r="AA39">
        <v>43</v>
      </c>
      <c r="AB39">
        <v>55</v>
      </c>
      <c r="AC39" s="128">
        <v>100.16690510252742</v>
      </c>
      <c r="AD39" s="128">
        <v>105.55276381909547</v>
      </c>
      <c r="AE39" s="109"/>
      <c r="AF39" s="125"/>
      <c r="AG39" s="125"/>
      <c r="AH39" s="121"/>
      <c r="AI39" s="121"/>
      <c r="AJ39" s="34"/>
    </row>
    <row r="40" spans="1:36">
      <c r="A40" t="s">
        <v>67</v>
      </c>
      <c r="B40" t="s">
        <v>101</v>
      </c>
      <c r="C40" s="86">
        <v>13.109</v>
      </c>
      <c r="D40">
        <v>66</v>
      </c>
      <c r="E40">
        <v>13410</v>
      </c>
      <c r="F40" s="88">
        <v>350.7</v>
      </c>
      <c r="G40" s="4">
        <v>1.080695751354434</v>
      </c>
      <c r="H40" s="4">
        <v>4.6697736351531294</v>
      </c>
      <c r="I40" s="42">
        <v>1841.3223140495868</v>
      </c>
      <c r="J40" s="42">
        <v>24.793388429752067</v>
      </c>
      <c r="K40" s="93">
        <v>14.68</v>
      </c>
      <c r="L40" s="4">
        <v>0.16</v>
      </c>
      <c r="M40" s="95">
        <v>5.373E-2</v>
      </c>
      <c r="N40" s="95">
        <v>9.1E-4</v>
      </c>
      <c r="O40" s="90">
        <v>0.50980000000000003</v>
      </c>
      <c r="P40" s="84">
        <v>8.0999999999999996E-3</v>
      </c>
      <c r="Q40" s="95">
        <v>6.8140000000000006E-2</v>
      </c>
      <c r="R40" s="95">
        <v>7.7999999999999999E-4</v>
      </c>
      <c r="S40" s="4">
        <v>0.32784000000000002</v>
      </c>
      <c r="T40" s="97">
        <v>418.1</v>
      </c>
      <c r="U40" s="88">
        <v>5.5</v>
      </c>
      <c r="V40" s="88">
        <v>8.8000000000000007</v>
      </c>
      <c r="W40" s="99">
        <v>424.9</v>
      </c>
      <c r="X40" s="99">
        <v>4.7</v>
      </c>
      <c r="Y40" s="99">
        <v>7.5</v>
      </c>
      <c r="Z40">
        <v>357</v>
      </c>
      <c r="AA40">
        <v>38</v>
      </c>
      <c r="AB40">
        <v>51</v>
      </c>
      <c r="AC40" s="128">
        <v>101.62640516622817</v>
      </c>
      <c r="AD40" s="128">
        <v>119.01960784313725</v>
      </c>
      <c r="AE40" s="109"/>
      <c r="AF40" s="125"/>
      <c r="AG40" s="125"/>
      <c r="AH40" s="121"/>
      <c r="AI40" s="121"/>
      <c r="AJ40" s="34"/>
    </row>
    <row r="41" spans="1:36">
      <c r="A41" t="s">
        <v>69</v>
      </c>
      <c r="B41" t="s">
        <v>101</v>
      </c>
      <c r="C41" s="86">
        <v>13.116</v>
      </c>
      <c r="D41">
        <v>66</v>
      </c>
      <c r="E41">
        <v>17470</v>
      </c>
      <c r="F41" s="88">
        <v>316</v>
      </c>
      <c r="G41" s="4">
        <v>0.75822784810126576</v>
      </c>
      <c r="H41" s="4">
        <v>6.5560165975103732</v>
      </c>
      <c r="I41" s="42">
        <v>1186.8263473053892</v>
      </c>
      <c r="J41" s="42">
        <v>14.371257485029938</v>
      </c>
      <c r="K41" s="93">
        <v>14.82</v>
      </c>
      <c r="L41" s="4">
        <v>0.17</v>
      </c>
      <c r="M41" s="95">
        <v>5.5300000000000002E-2</v>
      </c>
      <c r="N41" s="95">
        <v>7.7999999999999999E-4</v>
      </c>
      <c r="O41" s="90">
        <v>0.51690000000000003</v>
      </c>
      <c r="P41" s="84">
        <v>8.6999999999999994E-3</v>
      </c>
      <c r="Q41" s="95">
        <v>6.7489999999999994E-2</v>
      </c>
      <c r="R41" s="95">
        <v>7.9000000000000001E-4</v>
      </c>
      <c r="S41" s="4">
        <v>0.55639000000000005</v>
      </c>
      <c r="T41" s="97">
        <v>422.8</v>
      </c>
      <c r="U41" s="88">
        <v>5.8</v>
      </c>
      <c r="V41" s="88">
        <v>9.1</v>
      </c>
      <c r="W41" s="99">
        <v>421</v>
      </c>
      <c r="X41" s="99">
        <v>4.8</v>
      </c>
      <c r="Y41" s="99">
        <v>7.5</v>
      </c>
      <c r="Z41">
        <v>418</v>
      </c>
      <c r="AA41">
        <v>32</v>
      </c>
      <c r="AB41">
        <v>47</v>
      </c>
      <c r="AC41" s="128">
        <v>99.574266792809837</v>
      </c>
      <c r="AD41" s="128">
        <v>100.7177033492823</v>
      </c>
      <c r="AE41" s="109"/>
      <c r="AF41" s="125"/>
      <c r="AG41" s="125"/>
      <c r="AH41" s="121"/>
      <c r="AI41" s="121"/>
      <c r="AJ41" s="34"/>
    </row>
    <row r="42" spans="1:36">
      <c r="A42" t="s">
        <v>71</v>
      </c>
      <c r="B42" t="s">
        <v>101</v>
      </c>
      <c r="C42" s="86">
        <v>13.106</v>
      </c>
      <c r="D42">
        <v>66</v>
      </c>
      <c r="E42">
        <v>23970</v>
      </c>
      <c r="F42" s="88">
        <v>358</v>
      </c>
      <c r="G42" s="4">
        <v>1.0642458100558658</v>
      </c>
      <c r="H42" s="4">
        <v>4.6675358539765321</v>
      </c>
      <c r="I42" s="42">
        <v>1458.8235294117646</v>
      </c>
      <c r="J42" s="42">
        <v>15.686274509803923</v>
      </c>
      <c r="K42" s="93">
        <v>14.69</v>
      </c>
      <c r="L42" s="4">
        <v>0.18</v>
      </c>
      <c r="M42" s="95">
        <v>5.5739999999999998E-2</v>
      </c>
      <c r="N42" s="95">
        <v>8.9999999999999998E-4</v>
      </c>
      <c r="O42" s="90">
        <v>0.5302</v>
      </c>
      <c r="P42" s="84">
        <v>8.3000000000000001E-3</v>
      </c>
      <c r="Q42" s="95">
        <v>6.8099999999999994E-2</v>
      </c>
      <c r="R42" s="95">
        <v>8.0999999999999996E-4</v>
      </c>
      <c r="S42" s="4">
        <v>0.4103</v>
      </c>
      <c r="T42" s="97">
        <v>431.7</v>
      </c>
      <c r="U42" s="88">
        <v>5.5</v>
      </c>
      <c r="V42" s="88">
        <v>9</v>
      </c>
      <c r="W42" s="99">
        <v>424.7</v>
      </c>
      <c r="X42" s="99">
        <v>4.9000000000000004</v>
      </c>
      <c r="Y42" s="99">
        <v>7.6</v>
      </c>
      <c r="Z42">
        <v>455</v>
      </c>
      <c r="AA42">
        <v>37</v>
      </c>
      <c r="AB42">
        <v>51</v>
      </c>
      <c r="AC42" s="128">
        <v>98.378503590456333</v>
      </c>
      <c r="AD42" s="128">
        <v>93.340659340659343</v>
      </c>
      <c r="AE42" s="109"/>
      <c r="AF42" s="125"/>
      <c r="AG42" s="125"/>
      <c r="AH42" s="121"/>
      <c r="AI42" s="121"/>
      <c r="AJ42" s="34"/>
    </row>
    <row r="43" spans="1:36">
      <c r="A43" t="s">
        <v>73</v>
      </c>
      <c r="B43" t="s">
        <v>101</v>
      </c>
      <c r="C43" s="86">
        <v>13.113</v>
      </c>
      <c r="D43">
        <v>66</v>
      </c>
      <c r="E43">
        <v>21420</v>
      </c>
      <c r="F43" s="88">
        <v>408.3</v>
      </c>
      <c r="G43" s="4">
        <v>1.091844232182219</v>
      </c>
      <c r="H43" s="4">
        <v>4.4818880351262349</v>
      </c>
      <c r="I43" s="42">
        <v>9459.2592592592591</v>
      </c>
      <c r="J43" s="42">
        <v>118.51851851851852</v>
      </c>
      <c r="K43" s="93">
        <v>14.78</v>
      </c>
      <c r="L43" s="4">
        <v>0.17</v>
      </c>
      <c r="M43" s="95">
        <v>5.6300000000000003E-2</v>
      </c>
      <c r="N43" s="95">
        <v>1E-3</v>
      </c>
      <c r="O43" s="90">
        <v>0.52300000000000002</v>
      </c>
      <c r="P43" s="84">
        <v>0.01</v>
      </c>
      <c r="Q43" s="95">
        <v>6.7680000000000004E-2</v>
      </c>
      <c r="R43" s="95">
        <v>7.7999999999999999E-4</v>
      </c>
      <c r="S43" s="4">
        <v>0.38418000000000002</v>
      </c>
      <c r="T43" s="97">
        <v>428</v>
      </c>
      <c r="U43" s="88">
        <v>7</v>
      </c>
      <c r="V43" s="88">
        <v>10</v>
      </c>
      <c r="W43" s="99">
        <v>422.2</v>
      </c>
      <c r="X43" s="99">
        <v>4.7</v>
      </c>
      <c r="Y43" s="99">
        <v>7.6</v>
      </c>
      <c r="Z43">
        <v>454</v>
      </c>
      <c r="AA43">
        <v>42</v>
      </c>
      <c r="AB43">
        <v>54</v>
      </c>
      <c r="AC43" s="128">
        <v>98.644859813084111</v>
      </c>
      <c r="AD43" s="128">
        <v>92.995594713656388</v>
      </c>
      <c r="AE43" s="109">
        <v>1</v>
      </c>
      <c r="AF43" s="124">
        <v>423.71</v>
      </c>
      <c r="AG43" s="125">
        <v>1.46</v>
      </c>
      <c r="AH43" s="126">
        <v>2.0655999999999999</v>
      </c>
      <c r="AI43" s="126">
        <f>100*(AF43-419.3)/419.3</f>
        <v>1.0517529215358856</v>
      </c>
      <c r="AJ43" s="34"/>
    </row>
    <row r="44" spans="1:36">
      <c r="A44" t="s">
        <v>74</v>
      </c>
      <c r="B44" t="s">
        <v>101</v>
      </c>
      <c r="C44" s="86">
        <v>13.129</v>
      </c>
      <c r="D44">
        <v>66</v>
      </c>
      <c r="E44">
        <v>9500</v>
      </c>
      <c r="F44" s="88">
        <v>288</v>
      </c>
      <c r="G44" s="4">
        <v>0.57291666666666663</v>
      </c>
      <c r="H44" s="4">
        <v>8.6072922893006574</v>
      </c>
      <c r="I44" s="42">
        <v>4881.0810810810808</v>
      </c>
      <c r="J44" s="42">
        <v>70.27027027027026</v>
      </c>
      <c r="K44" s="93">
        <v>14.75</v>
      </c>
      <c r="L44" s="4">
        <v>0.18</v>
      </c>
      <c r="M44" s="95">
        <v>5.6070000000000002E-2</v>
      </c>
      <c r="N44" s="95">
        <v>9.1E-4</v>
      </c>
      <c r="O44" s="90">
        <v>0.52890000000000004</v>
      </c>
      <c r="P44" s="84">
        <v>7.7999999999999996E-3</v>
      </c>
      <c r="Q44" s="95">
        <v>6.7970000000000003E-2</v>
      </c>
      <c r="R44" s="95">
        <v>8.1999999999999998E-4</v>
      </c>
      <c r="S44" s="4">
        <v>0.17119000000000001</v>
      </c>
      <c r="T44" s="97">
        <v>430.9</v>
      </c>
      <c r="U44" s="88">
        <v>5.2</v>
      </c>
      <c r="V44" s="88">
        <v>8.9</v>
      </c>
      <c r="W44" s="99">
        <v>423.9</v>
      </c>
      <c r="X44" s="99">
        <v>5</v>
      </c>
      <c r="Y44" s="99">
        <v>7.7</v>
      </c>
      <c r="Z44">
        <v>453</v>
      </c>
      <c r="AA44">
        <v>37</v>
      </c>
      <c r="AB44">
        <v>51</v>
      </c>
      <c r="AC44" s="128">
        <v>98.375493153864014</v>
      </c>
      <c r="AD44" s="128">
        <v>93.576158940397349</v>
      </c>
      <c r="AE44" s="109"/>
      <c r="AF44" s="125"/>
      <c r="AG44" s="125"/>
      <c r="AH44" s="121"/>
      <c r="AI44" s="121"/>
      <c r="AJ44" s="34"/>
    </row>
    <row r="45" spans="1:36">
      <c r="A45" t="s">
        <v>75</v>
      </c>
      <c r="B45" t="s">
        <v>101</v>
      </c>
      <c r="C45" s="86">
        <v>13.112</v>
      </c>
      <c r="D45">
        <v>66</v>
      </c>
      <c r="E45">
        <v>18770</v>
      </c>
      <c r="F45" s="88">
        <v>303.10000000000002</v>
      </c>
      <c r="G45" s="4">
        <v>0.98218409765753867</v>
      </c>
      <c r="H45" s="4">
        <v>5.0348837209302326</v>
      </c>
      <c r="I45" s="42">
        <v>14753.846153846154</v>
      </c>
      <c r="J45" s="42">
        <v>230.7692307692308</v>
      </c>
      <c r="K45" s="93">
        <v>14.6</v>
      </c>
      <c r="L45" s="4">
        <v>0.18</v>
      </c>
      <c r="M45" s="95">
        <v>5.5070000000000001E-2</v>
      </c>
      <c r="N45" s="95">
        <v>9.8999999999999999E-4</v>
      </c>
      <c r="O45" s="90">
        <v>0.52249999999999996</v>
      </c>
      <c r="P45" s="84">
        <v>8.8999999999999999E-3</v>
      </c>
      <c r="Q45" s="95">
        <v>6.8640000000000007E-2</v>
      </c>
      <c r="R45" s="95">
        <v>8.3000000000000001E-4</v>
      </c>
      <c r="S45" s="4">
        <v>0.36958999999999997</v>
      </c>
      <c r="T45" s="97">
        <v>427.5</v>
      </c>
      <c r="U45" s="88">
        <v>5.8</v>
      </c>
      <c r="V45" s="88">
        <v>8.9</v>
      </c>
      <c r="W45" s="99">
        <v>427.9</v>
      </c>
      <c r="X45" s="99">
        <v>5</v>
      </c>
      <c r="Y45" s="99">
        <v>7.7</v>
      </c>
      <c r="Z45">
        <v>412</v>
      </c>
      <c r="AA45">
        <v>39</v>
      </c>
      <c r="AB45">
        <v>51</v>
      </c>
      <c r="AC45" s="128">
        <v>100.09356725146199</v>
      </c>
      <c r="AD45" s="128">
        <v>103.85922330097087</v>
      </c>
      <c r="AE45" s="109"/>
      <c r="AF45" s="125"/>
      <c r="AG45" s="125"/>
      <c r="AH45" s="121"/>
      <c r="AI45" s="121"/>
      <c r="AJ45" s="34"/>
    </row>
    <row r="46" spans="1:36">
      <c r="A46" t="s">
        <v>76</v>
      </c>
      <c r="B46" t="s">
        <v>101</v>
      </c>
      <c r="C46" s="86">
        <v>13.125</v>
      </c>
      <c r="D46">
        <v>66</v>
      </c>
      <c r="E46">
        <v>6360</v>
      </c>
      <c r="F46" s="88">
        <v>336.4</v>
      </c>
      <c r="G46" s="4">
        <v>1.0416171224732462</v>
      </c>
      <c r="H46" s="4">
        <v>4.8057142857142852</v>
      </c>
      <c r="I46" s="42">
        <v>6806.4516129032254</v>
      </c>
      <c r="J46" s="42">
        <v>103.2258064516129</v>
      </c>
      <c r="K46" s="93">
        <v>14.77</v>
      </c>
      <c r="L46" s="4">
        <v>0.18</v>
      </c>
      <c r="M46" s="95">
        <v>5.5469999999999998E-2</v>
      </c>
      <c r="N46" s="95">
        <v>9.6000000000000002E-4</v>
      </c>
      <c r="O46" s="90">
        <v>0.51919999999999999</v>
      </c>
      <c r="P46" s="84">
        <v>8.8000000000000005E-3</v>
      </c>
      <c r="Q46" s="95">
        <v>6.7739999999999995E-2</v>
      </c>
      <c r="R46" s="95">
        <v>8.4000000000000003E-4</v>
      </c>
      <c r="S46" s="4">
        <v>0.30680000000000002</v>
      </c>
      <c r="T46" s="97">
        <v>424.3</v>
      </c>
      <c r="U46" s="88">
        <v>5.9</v>
      </c>
      <c r="V46" s="88">
        <v>9.1999999999999993</v>
      </c>
      <c r="W46" s="99">
        <v>422.5</v>
      </c>
      <c r="X46" s="99">
        <v>5.0999999999999996</v>
      </c>
      <c r="Y46" s="99">
        <v>7.7</v>
      </c>
      <c r="Z46">
        <v>428</v>
      </c>
      <c r="AA46">
        <v>40</v>
      </c>
      <c r="AB46">
        <v>53</v>
      </c>
      <c r="AC46" s="128">
        <v>99.575771859533347</v>
      </c>
      <c r="AD46" s="128">
        <v>98.714953271028037</v>
      </c>
      <c r="AE46" s="109"/>
      <c r="AF46" s="125"/>
      <c r="AG46" s="125"/>
      <c r="AH46" s="121"/>
      <c r="AI46" s="121"/>
      <c r="AJ46" s="34"/>
    </row>
    <row r="47" spans="1:36">
      <c r="A47" t="s">
        <v>77</v>
      </c>
      <c r="B47" t="s">
        <v>101</v>
      </c>
      <c r="C47" s="86">
        <v>13.11</v>
      </c>
      <c r="D47">
        <v>66</v>
      </c>
      <c r="E47">
        <v>8200</v>
      </c>
      <c r="F47" s="88">
        <v>297.7</v>
      </c>
      <c r="G47" s="4">
        <v>0.98925092374874035</v>
      </c>
      <c r="H47" s="4">
        <v>5.0888888888888886</v>
      </c>
      <c r="I47" s="42">
        <v>2341.7721518987341</v>
      </c>
      <c r="J47" s="42">
        <v>37.974683544303801</v>
      </c>
      <c r="K47" s="93">
        <v>14.77</v>
      </c>
      <c r="L47" s="4">
        <v>0.17</v>
      </c>
      <c r="M47" s="95">
        <v>5.389E-2</v>
      </c>
      <c r="N47" s="95">
        <v>9.2000000000000003E-4</v>
      </c>
      <c r="O47" s="90">
        <v>0.50149999999999995</v>
      </c>
      <c r="P47" s="84">
        <v>8.2000000000000007E-3</v>
      </c>
      <c r="Q47" s="95">
        <v>6.7519999999999997E-2</v>
      </c>
      <c r="R47" s="95">
        <v>8.4000000000000003E-4</v>
      </c>
      <c r="S47" s="4">
        <v>0.35735</v>
      </c>
      <c r="T47" s="97">
        <v>412.5</v>
      </c>
      <c r="U47" s="88">
        <v>5.5</v>
      </c>
      <c r="V47" s="88">
        <v>8.8000000000000007</v>
      </c>
      <c r="W47" s="99">
        <v>421.2</v>
      </c>
      <c r="X47" s="99">
        <v>5.0999999999999996</v>
      </c>
      <c r="Y47" s="99">
        <v>7.7</v>
      </c>
      <c r="Z47">
        <v>364</v>
      </c>
      <c r="AA47">
        <v>37</v>
      </c>
      <c r="AB47">
        <v>51</v>
      </c>
      <c r="AC47" s="128">
        <v>102.10909090909091</v>
      </c>
      <c r="AD47" s="128">
        <v>115.71428571428571</v>
      </c>
      <c r="AE47" s="109"/>
      <c r="AF47" s="125"/>
      <c r="AG47" s="125"/>
      <c r="AH47" s="121"/>
      <c r="AI47" s="121"/>
      <c r="AJ47" s="34"/>
    </row>
    <row r="48" spans="1:36">
      <c r="A48" t="s">
        <v>78</v>
      </c>
      <c r="B48" t="s">
        <v>101</v>
      </c>
      <c r="C48" s="86">
        <v>13.113</v>
      </c>
      <c r="D48">
        <v>66</v>
      </c>
      <c r="E48">
        <v>12800</v>
      </c>
      <c r="F48" s="88">
        <v>397</v>
      </c>
      <c r="G48" s="4"/>
      <c r="H48" s="4"/>
      <c r="I48" s="42">
        <v>49320</v>
      </c>
      <c r="J48" s="42">
        <v>840</v>
      </c>
      <c r="K48" s="93">
        <v>14.66</v>
      </c>
      <c r="L48" s="4">
        <v>0.17</v>
      </c>
      <c r="M48" s="95">
        <v>5.4989999999999997E-2</v>
      </c>
      <c r="N48" s="95">
        <v>9.7000000000000005E-4</v>
      </c>
      <c r="O48" s="90">
        <v>0.51900000000000002</v>
      </c>
      <c r="P48" s="84">
        <v>0.01</v>
      </c>
      <c r="Q48" s="95">
        <v>6.8110000000000004E-2</v>
      </c>
      <c r="R48" s="95">
        <v>7.6000000000000004E-4</v>
      </c>
      <c r="S48" s="4">
        <v>0.51507999999999998</v>
      </c>
      <c r="T48" s="97">
        <v>424</v>
      </c>
      <c r="U48" s="88">
        <v>6.8</v>
      </c>
      <c r="V48" s="88">
        <v>9.6999999999999993</v>
      </c>
      <c r="W48" s="99">
        <v>424.7</v>
      </c>
      <c r="X48" s="99">
        <v>4.5999999999999996</v>
      </c>
      <c r="Y48" s="99">
        <v>7.4</v>
      </c>
      <c r="Z48">
        <v>414</v>
      </c>
      <c r="AA48">
        <v>38</v>
      </c>
      <c r="AB48">
        <v>51</v>
      </c>
      <c r="AC48" s="128">
        <v>100.16509433962264</v>
      </c>
      <c r="AD48" s="128">
        <v>102.58454106280193</v>
      </c>
      <c r="AE48" s="109"/>
      <c r="AF48" s="125"/>
      <c r="AG48" s="125"/>
      <c r="AH48" s="121"/>
      <c r="AI48" s="121"/>
      <c r="AJ48" s="34"/>
    </row>
    <row r="49" spans="1:36">
      <c r="C49" s="86"/>
      <c r="F49" s="88"/>
      <c r="G49" s="4"/>
      <c r="H49" s="4"/>
      <c r="I49" s="41"/>
      <c r="J49" s="41"/>
      <c r="K49" s="93"/>
      <c r="L49" s="4"/>
      <c r="M49" s="95"/>
      <c r="N49" s="95"/>
      <c r="O49" s="90"/>
      <c r="P49" s="84"/>
      <c r="S49" s="4"/>
      <c r="T49" s="97"/>
      <c r="U49" s="88"/>
      <c r="V49" s="88"/>
      <c r="W49" s="99"/>
      <c r="X49" s="99"/>
      <c r="Y49" s="99"/>
      <c r="AC49" s="128"/>
      <c r="AD49" s="128"/>
      <c r="AE49" s="109"/>
      <c r="AF49" s="125"/>
      <c r="AG49" s="125"/>
      <c r="AH49" s="121"/>
      <c r="AI49" s="121"/>
      <c r="AJ49" s="34"/>
    </row>
    <row r="50" spans="1:36">
      <c r="A50" t="s">
        <v>55</v>
      </c>
      <c r="B50" t="s">
        <v>101</v>
      </c>
      <c r="C50" s="86">
        <v>13.116</v>
      </c>
      <c r="D50">
        <v>66</v>
      </c>
      <c r="E50">
        <v>69500</v>
      </c>
      <c r="F50" s="88">
        <v>370.9</v>
      </c>
      <c r="G50" s="4">
        <v>0.43947155567538421</v>
      </c>
      <c r="H50" s="4">
        <v>11.572542901716069</v>
      </c>
      <c r="I50" s="42">
        <v>1549.0196078431372</v>
      </c>
      <c r="J50" s="42">
        <v>14.37908496732026</v>
      </c>
      <c r="K50" s="93">
        <v>14.91</v>
      </c>
      <c r="L50" s="4">
        <v>0.18</v>
      </c>
      <c r="M50" s="95">
        <v>5.5120000000000002E-2</v>
      </c>
      <c r="N50" s="95">
        <v>8.8999999999999995E-4</v>
      </c>
      <c r="O50" s="90">
        <v>0.50870000000000004</v>
      </c>
      <c r="P50" s="84">
        <v>8.8000000000000005E-3</v>
      </c>
      <c r="Q50" s="95">
        <v>6.7220000000000002E-2</v>
      </c>
      <c r="R50" s="95">
        <v>8.0999999999999996E-4</v>
      </c>
      <c r="S50" s="4">
        <v>0.4899</v>
      </c>
      <c r="T50" s="97">
        <v>419.2</v>
      </c>
      <c r="U50" s="88">
        <v>5.9</v>
      </c>
      <c r="V50" s="88">
        <v>9.1</v>
      </c>
      <c r="W50" s="99">
        <v>419.4</v>
      </c>
      <c r="X50" s="99">
        <v>4.9000000000000004</v>
      </c>
      <c r="Y50" s="99">
        <v>7.6</v>
      </c>
      <c r="Z50">
        <v>421</v>
      </c>
      <c r="AA50">
        <v>36</v>
      </c>
      <c r="AB50">
        <v>50</v>
      </c>
      <c r="AC50" s="128">
        <v>100.04770992366413</v>
      </c>
      <c r="AD50" s="128">
        <v>99.619952494061764</v>
      </c>
      <c r="AE50" s="109"/>
      <c r="AF50" s="125"/>
      <c r="AG50" s="125"/>
      <c r="AH50" s="121"/>
      <c r="AI50" s="121"/>
      <c r="AJ50" s="34"/>
    </row>
    <row r="51" spans="1:36">
      <c r="A51" t="s">
        <v>57</v>
      </c>
      <c r="B51" t="s">
        <v>101</v>
      </c>
      <c r="C51" s="86">
        <v>13.106</v>
      </c>
      <c r="D51">
        <v>66</v>
      </c>
      <c r="E51">
        <v>111400</v>
      </c>
      <c r="F51" s="88">
        <v>424.8</v>
      </c>
      <c r="G51" s="4">
        <v>0.47763653483992469</v>
      </c>
      <c r="H51" s="4">
        <v>10.593516209476309</v>
      </c>
      <c r="I51" s="42">
        <v>1511.7318435754189</v>
      </c>
      <c r="J51" s="42">
        <v>15.642458100558658</v>
      </c>
      <c r="K51" s="93">
        <v>14.77</v>
      </c>
      <c r="L51" s="4">
        <v>0.17</v>
      </c>
      <c r="M51" s="95">
        <v>5.4600000000000003E-2</v>
      </c>
      <c r="N51" s="95">
        <v>8.4999999999999995E-4</v>
      </c>
      <c r="O51" s="90">
        <v>0.50590000000000002</v>
      </c>
      <c r="P51" s="84">
        <v>7.4999999999999997E-3</v>
      </c>
      <c r="Q51" s="95">
        <v>6.7750000000000005E-2</v>
      </c>
      <c r="R51" s="95">
        <v>8.0000000000000004E-4</v>
      </c>
      <c r="S51" s="4">
        <v>0.40795999999999999</v>
      </c>
      <c r="T51" s="97">
        <v>415.5</v>
      </c>
      <c r="U51" s="88">
        <v>5</v>
      </c>
      <c r="V51" s="88">
        <v>8.5</v>
      </c>
      <c r="W51" s="99">
        <v>422.6</v>
      </c>
      <c r="X51" s="99">
        <v>4.8</v>
      </c>
      <c r="Y51" s="99">
        <v>7.6</v>
      </c>
      <c r="Z51">
        <v>389</v>
      </c>
      <c r="AA51">
        <v>35</v>
      </c>
      <c r="AB51">
        <v>49</v>
      </c>
      <c r="AC51" s="128">
        <v>101.70878459687124</v>
      </c>
      <c r="AD51" s="128">
        <v>108.63753213367609</v>
      </c>
      <c r="AE51" s="109"/>
      <c r="AF51" s="125"/>
      <c r="AG51" s="125"/>
      <c r="AH51" s="121"/>
      <c r="AI51" s="121"/>
      <c r="AJ51" s="34"/>
    </row>
    <row r="52" spans="1:36">
      <c r="A52" t="s">
        <v>59</v>
      </c>
      <c r="B52" t="s">
        <v>101</v>
      </c>
      <c r="C52" s="86">
        <v>13.121</v>
      </c>
      <c r="D52">
        <v>66</v>
      </c>
      <c r="E52">
        <v>99100</v>
      </c>
      <c r="F52" s="88">
        <v>236.9</v>
      </c>
      <c r="G52" s="4">
        <v>0.42971718024482902</v>
      </c>
      <c r="H52" s="4">
        <v>11.675702316412027</v>
      </c>
      <c r="I52" s="42">
        <v>4035.135135135135</v>
      </c>
      <c r="J52" s="42">
        <v>50.270270270270267</v>
      </c>
      <c r="K52" s="93">
        <v>15</v>
      </c>
      <c r="L52" s="4">
        <v>0.19</v>
      </c>
      <c r="M52" s="95">
        <v>5.5599999999999997E-2</v>
      </c>
      <c r="N52" s="95">
        <v>1.1999999999999999E-3</v>
      </c>
      <c r="O52" s="90">
        <v>0.505</v>
      </c>
      <c r="P52" s="84">
        <v>1.2999999999999999E-2</v>
      </c>
      <c r="Q52" s="95">
        <v>6.6710000000000005E-2</v>
      </c>
      <c r="R52" s="95">
        <v>8.4999999999999995E-4</v>
      </c>
      <c r="S52" s="4">
        <v>0.33234999999999998</v>
      </c>
      <c r="T52" s="97">
        <v>415.3</v>
      </c>
      <c r="U52" s="88">
        <v>8.5</v>
      </c>
      <c r="V52" s="88">
        <v>11</v>
      </c>
      <c r="W52" s="99">
        <v>416.3</v>
      </c>
      <c r="X52" s="99">
        <v>5.0999999999999996</v>
      </c>
      <c r="Y52" s="99">
        <v>7.7</v>
      </c>
      <c r="Z52">
        <v>445</v>
      </c>
      <c r="AA52">
        <v>50</v>
      </c>
      <c r="AB52">
        <v>61</v>
      </c>
      <c r="AC52" s="128">
        <v>100.24078979051288</v>
      </c>
      <c r="AD52" s="128">
        <v>93.550561797752806</v>
      </c>
      <c r="AE52" s="109"/>
      <c r="AF52" s="125"/>
      <c r="AG52" s="125"/>
      <c r="AH52" s="121"/>
      <c r="AI52" s="121"/>
      <c r="AJ52" s="34"/>
    </row>
    <row r="53" spans="1:36">
      <c r="A53" t="s">
        <v>61</v>
      </c>
      <c r="B53" t="s">
        <v>101</v>
      </c>
      <c r="C53" s="86">
        <v>13.119</v>
      </c>
      <c r="D53">
        <v>66</v>
      </c>
      <c r="E53">
        <v>111600</v>
      </c>
      <c r="F53" s="88">
        <v>268.2</v>
      </c>
      <c r="G53" s="4">
        <v>0.63907531692766595</v>
      </c>
      <c r="H53" s="4">
        <v>7.9091713358891189</v>
      </c>
      <c r="I53" s="42">
        <v>993.91812865497081</v>
      </c>
      <c r="J53" s="42">
        <v>11.461988304093568</v>
      </c>
      <c r="K53" s="93">
        <v>14.85</v>
      </c>
      <c r="L53" s="4">
        <v>0.21</v>
      </c>
      <c r="M53" s="95">
        <v>5.4690000000000003E-2</v>
      </c>
      <c r="N53" s="95">
        <v>9.7999999999999997E-4</v>
      </c>
      <c r="O53" s="90">
        <v>0.50960000000000005</v>
      </c>
      <c r="P53" s="84">
        <v>8.8000000000000005E-3</v>
      </c>
      <c r="Q53" s="95">
        <v>6.7559999999999995E-2</v>
      </c>
      <c r="R53" s="95">
        <v>9.3000000000000005E-4</v>
      </c>
      <c r="S53" s="4">
        <v>0.37454999999999999</v>
      </c>
      <c r="T53" s="97">
        <v>418.9</v>
      </c>
      <c r="U53" s="88">
        <v>6.1</v>
      </c>
      <c r="V53" s="88">
        <v>9.4</v>
      </c>
      <c r="W53" s="99">
        <v>421.4</v>
      </c>
      <c r="X53" s="99">
        <v>5.6</v>
      </c>
      <c r="Y53" s="99">
        <v>8.1</v>
      </c>
      <c r="Z53">
        <v>404</v>
      </c>
      <c r="AA53">
        <v>37</v>
      </c>
      <c r="AB53">
        <v>49</v>
      </c>
      <c r="AC53" s="128">
        <v>100.59680114585821</v>
      </c>
      <c r="AD53" s="128">
        <v>104.3069306930693</v>
      </c>
      <c r="AE53" s="109"/>
      <c r="AF53" s="125"/>
      <c r="AG53" s="125"/>
      <c r="AH53" s="121"/>
      <c r="AI53" s="121"/>
      <c r="AJ53" s="34"/>
    </row>
    <row r="54" spans="1:36">
      <c r="A54" t="s">
        <v>63</v>
      </c>
      <c r="B54" t="s">
        <v>101</v>
      </c>
      <c r="C54" s="86">
        <v>13.119</v>
      </c>
      <c r="D54">
        <v>66</v>
      </c>
      <c r="E54">
        <v>127700</v>
      </c>
      <c r="F54" s="88">
        <v>360.5</v>
      </c>
      <c r="G54" s="4">
        <v>0.67128987517337035</v>
      </c>
      <c r="H54" s="4">
        <v>7.4176954732510287</v>
      </c>
      <c r="I54" s="42">
        <v>15466.666666666666</v>
      </c>
      <c r="J54" s="42">
        <v>280</v>
      </c>
      <c r="K54" s="93">
        <v>14.67</v>
      </c>
      <c r="L54" s="4">
        <v>0.18</v>
      </c>
      <c r="M54" s="95">
        <v>5.4100000000000002E-2</v>
      </c>
      <c r="N54" s="95">
        <v>1.1000000000000001E-3</v>
      </c>
      <c r="O54" s="90">
        <v>0.50609999999999999</v>
      </c>
      <c r="P54" s="84">
        <v>8.6E-3</v>
      </c>
      <c r="Q54" s="95">
        <v>6.7949999999999997E-2</v>
      </c>
      <c r="R54" s="95">
        <v>7.7999999999999999E-4</v>
      </c>
      <c r="S54" s="4">
        <v>0.27771000000000001</v>
      </c>
      <c r="T54" s="97">
        <v>415.6</v>
      </c>
      <c r="U54" s="88">
        <v>5.8</v>
      </c>
      <c r="V54" s="88">
        <v>9</v>
      </c>
      <c r="W54" s="99">
        <v>423.8</v>
      </c>
      <c r="X54" s="99">
        <v>4.7</v>
      </c>
      <c r="Y54" s="99">
        <v>7.5</v>
      </c>
      <c r="Z54">
        <v>375</v>
      </c>
      <c r="AA54">
        <v>43</v>
      </c>
      <c r="AB54">
        <v>55</v>
      </c>
      <c r="AC54" s="128">
        <v>101.9730510105871</v>
      </c>
      <c r="AD54" s="128">
        <v>113.01333333333334</v>
      </c>
      <c r="AE54" s="109">
        <v>0</v>
      </c>
      <c r="AF54" s="124">
        <v>419.46</v>
      </c>
      <c r="AG54" s="125">
        <v>1.34</v>
      </c>
      <c r="AH54" s="126">
        <v>1.7174</v>
      </c>
      <c r="AI54" s="126">
        <f>100*(AF54-416.78)/416.78</f>
        <v>0.64302509717357048</v>
      </c>
      <c r="AJ54" s="34"/>
    </row>
    <row r="55" spans="1:36">
      <c r="A55" t="s">
        <v>64</v>
      </c>
      <c r="B55" t="s">
        <v>101</v>
      </c>
      <c r="C55" s="86">
        <v>13.167999999999999</v>
      </c>
      <c r="D55">
        <v>66</v>
      </c>
      <c r="E55">
        <v>90300</v>
      </c>
      <c r="F55" s="88">
        <v>643.20000000000005</v>
      </c>
      <c r="G55" s="4">
        <v>0.66962064676616906</v>
      </c>
      <c r="H55" s="4">
        <v>7.2514092446448704</v>
      </c>
      <c r="I55" s="42">
        <v>6215.3846153846152</v>
      </c>
      <c r="J55" s="42">
        <v>92.307692307692307</v>
      </c>
      <c r="K55" s="93">
        <v>14.82</v>
      </c>
      <c r="L55" s="4">
        <v>0.13</v>
      </c>
      <c r="M55" s="95">
        <v>5.6079999999999998E-2</v>
      </c>
      <c r="N55" s="95">
        <v>6.8000000000000005E-4</v>
      </c>
      <c r="O55" s="90">
        <v>0.52110000000000001</v>
      </c>
      <c r="P55" s="84">
        <v>5.8999999999999999E-3</v>
      </c>
      <c r="Q55" s="95">
        <v>6.7489999999999994E-2</v>
      </c>
      <c r="R55" s="95">
        <v>5.6999999999999998E-4</v>
      </c>
      <c r="S55" s="4">
        <v>0.35637000000000002</v>
      </c>
      <c r="T55" s="97">
        <v>425.8</v>
      </c>
      <c r="U55" s="88">
        <v>3.9</v>
      </c>
      <c r="V55" s="88">
        <v>8</v>
      </c>
      <c r="W55" s="99">
        <v>421</v>
      </c>
      <c r="X55" s="99">
        <v>3.5</v>
      </c>
      <c r="Y55" s="99">
        <v>6.8</v>
      </c>
      <c r="Z55">
        <v>455</v>
      </c>
      <c r="AA55">
        <v>27</v>
      </c>
      <c r="AB55">
        <v>43</v>
      </c>
      <c r="AC55" s="128">
        <v>98.87271019257868</v>
      </c>
      <c r="AD55" s="128">
        <v>92.527472527472526</v>
      </c>
      <c r="AE55" s="109"/>
      <c r="AF55" s="125"/>
      <c r="AG55" s="125"/>
      <c r="AH55" s="121"/>
      <c r="AI55" s="121"/>
      <c r="AJ55" s="34"/>
    </row>
    <row r="56" spans="1:36">
      <c r="A56" t="s">
        <v>66</v>
      </c>
      <c r="B56" t="s">
        <v>101</v>
      </c>
      <c r="C56" s="86">
        <v>13.114000000000001</v>
      </c>
      <c r="D56">
        <v>66</v>
      </c>
      <c r="E56">
        <v>95900</v>
      </c>
      <c r="F56" s="88">
        <v>456.7</v>
      </c>
      <c r="G56" s="4">
        <v>0.51762645062404211</v>
      </c>
      <c r="H56" s="4">
        <v>9.3971193415637853</v>
      </c>
      <c r="I56" s="42">
        <v>7004.8780487804879</v>
      </c>
      <c r="J56" s="42">
        <v>78.048780487804876</v>
      </c>
      <c r="K56" s="93">
        <v>14.83</v>
      </c>
      <c r="L56" s="4">
        <v>0.17</v>
      </c>
      <c r="M56" s="95">
        <v>5.4870000000000002E-2</v>
      </c>
      <c r="N56" s="95">
        <v>8.8999999999999995E-4</v>
      </c>
      <c r="O56" s="90">
        <v>0.50629999999999997</v>
      </c>
      <c r="P56" s="84">
        <v>7.9000000000000008E-3</v>
      </c>
      <c r="Q56" s="95">
        <v>6.7360000000000003E-2</v>
      </c>
      <c r="R56" s="95">
        <v>8.0999999999999996E-4</v>
      </c>
      <c r="S56" s="4">
        <v>0.39494000000000001</v>
      </c>
      <c r="T56" s="97">
        <v>416.6</v>
      </c>
      <c r="U56" s="88">
        <v>5.5</v>
      </c>
      <c r="V56" s="88">
        <v>9</v>
      </c>
      <c r="W56" s="99">
        <v>420.2</v>
      </c>
      <c r="X56" s="99">
        <v>4.9000000000000004</v>
      </c>
      <c r="Y56" s="99">
        <v>7.6</v>
      </c>
      <c r="Z56">
        <v>399</v>
      </c>
      <c r="AA56">
        <v>37</v>
      </c>
      <c r="AB56">
        <v>51</v>
      </c>
      <c r="AC56" s="128">
        <v>100.86413826212194</v>
      </c>
      <c r="AD56" s="128">
        <v>105.31328320802005</v>
      </c>
      <c r="AE56" s="109"/>
      <c r="AF56" s="125"/>
      <c r="AG56" s="125"/>
      <c r="AH56" s="121"/>
      <c r="AI56" s="121"/>
      <c r="AJ56" s="34"/>
    </row>
    <row r="57" spans="1:36">
      <c r="A57" t="s">
        <v>68</v>
      </c>
      <c r="B57" t="s">
        <v>101</v>
      </c>
      <c r="C57" s="86">
        <v>13.227</v>
      </c>
      <c r="D57">
        <v>66</v>
      </c>
      <c r="E57">
        <v>105500</v>
      </c>
      <c r="F57" s="88">
        <v>258.60000000000002</v>
      </c>
      <c r="G57" s="4">
        <v>0.38476411446249031</v>
      </c>
      <c r="H57" s="4">
        <v>13.30246913580247</v>
      </c>
      <c r="I57" s="42">
        <v>53860</v>
      </c>
      <c r="J57" s="42">
        <v>613.33333333333326</v>
      </c>
      <c r="K57" s="93">
        <v>14.73</v>
      </c>
      <c r="L57" s="4">
        <v>0.19</v>
      </c>
      <c r="M57" s="95">
        <v>5.4600000000000003E-2</v>
      </c>
      <c r="N57" s="95">
        <v>1E-3</v>
      </c>
      <c r="O57" s="90">
        <v>0.51090000000000002</v>
      </c>
      <c r="P57" s="84">
        <v>9.5999999999999992E-3</v>
      </c>
      <c r="Q57" s="95">
        <v>6.7900000000000002E-2</v>
      </c>
      <c r="R57" s="95">
        <v>9.1E-4</v>
      </c>
      <c r="S57" s="4">
        <v>0.31714999999999999</v>
      </c>
      <c r="T57" s="97">
        <v>418.7</v>
      </c>
      <c r="U57" s="88">
        <v>6.5</v>
      </c>
      <c r="V57" s="88">
        <v>9.5</v>
      </c>
      <c r="W57" s="99">
        <v>423.5</v>
      </c>
      <c r="X57" s="99">
        <v>5.5</v>
      </c>
      <c r="Y57" s="99">
        <v>8</v>
      </c>
      <c r="Z57">
        <v>396</v>
      </c>
      <c r="AA57">
        <v>45</v>
      </c>
      <c r="AB57">
        <v>58</v>
      </c>
      <c r="AC57" s="128">
        <v>101.14640554096012</v>
      </c>
      <c r="AD57" s="128">
        <v>106.94444444444444</v>
      </c>
      <c r="AE57" s="109"/>
      <c r="AF57" s="125"/>
      <c r="AG57" s="125"/>
      <c r="AH57" s="121"/>
      <c r="AI57" s="121"/>
      <c r="AJ57" s="34"/>
    </row>
    <row r="58" spans="1:36">
      <c r="A58" t="s">
        <v>70</v>
      </c>
      <c r="B58" t="s">
        <v>101</v>
      </c>
      <c r="C58" s="86">
        <v>13.109</v>
      </c>
      <c r="D58">
        <v>66</v>
      </c>
      <c r="E58">
        <v>92500</v>
      </c>
      <c r="F58" s="88">
        <v>299.3</v>
      </c>
      <c r="G58" s="4">
        <v>0.66822586034079512</v>
      </c>
      <c r="H58" s="4">
        <v>7.441571357533566</v>
      </c>
      <c r="I58" s="42">
        <v>2903.6923076923076</v>
      </c>
      <c r="J58" s="42">
        <v>30.153846153846153</v>
      </c>
      <c r="K58" s="93">
        <v>14.77</v>
      </c>
      <c r="L58" s="4">
        <v>0.19</v>
      </c>
      <c r="M58" s="95">
        <v>5.527E-2</v>
      </c>
      <c r="N58" s="95">
        <v>8.8000000000000003E-4</v>
      </c>
      <c r="O58" s="90">
        <v>0.52029999999999998</v>
      </c>
      <c r="P58" s="84">
        <v>8.9999999999999993E-3</v>
      </c>
      <c r="Q58" s="95">
        <v>6.7780000000000007E-2</v>
      </c>
      <c r="R58" s="95">
        <v>9.1E-4</v>
      </c>
      <c r="S58" s="4">
        <v>0.38525999999999999</v>
      </c>
      <c r="T58" s="97">
        <v>425.1</v>
      </c>
      <c r="U58" s="88">
        <v>6</v>
      </c>
      <c r="V58" s="88">
        <v>9.1999999999999993</v>
      </c>
      <c r="W58" s="99">
        <v>422.7</v>
      </c>
      <c r="X58" s="99">
        <v>5.5</v>
      </c>
      <c r="Y58" s="99">
        <v>8</v>
      </c>
      <c r="Z58">
        <v>427</v>
      </c>
      <c r="AA58">
        <v>33</v>
      </c>
      <c r="AB58">
        <v>47</v>
      </c>
      <c r="AC58" s="128">
        <v>99.43542695836274</v>
      </c>
      <c r="AD58" s="128">
        <v>98.992974238875874</v>
      </c>
      <c r="AE58" s="109"/>
      <c r="AF58" s="125"/>
      <c r="AG58" s="125"/>
      <c r="AH58" s="121"/>
      <c r="AI58" s="121"/>
      <c r="AJ58" s="34"/>
    </row>
    <row r="59" spans="1:36">
      <c r="A59" t="s">
        <v>72</v>
      </c>
      <c r="B59" t="s">
        <v>101</v>
      </c>
      <c r="C59" s="86">
        <v>13.121</v>
      </c>
      <c r="D59">
        <v>67</v>
      </c>
      <c r="E59">
        <v>123300</v>
      </c>
      <c r="F59" s="88">
        <v>205</v>
      </c>
      <c r="G59" s="4">
        <v>0.45560975609756099</v>
      </c>
      <c r="H59" s="4">
        <v>11.015583019881785</v>
      </c>
      <c r="I59" s="42">
        <v>1393.3333333333333</v>
      </c>
      <c r="J59" s="42">
        <v>12.258064516129032</v>
      </c>
      <c r="K59" s="93">
        <v>14.82</v>
      </c>
      <c r="L59" s="4">
        <v>0.17</v>
      </c>
      <c r="M59" s="95">
        <v>5.4789999999999998E-2</v>
      </c>
      <c r="N59" s="95">
        <v>9.6000000000000002E-4</v>
      </c>
      <c r="O59" s="90">
        <v>0.50800000000000001</v>
      </c>
      <c r="P59" s="84">
        <v>0.01</v>
      </c>
      <c r="Q59" s="95">
        <v>6.7369999999999999E-2</v>
      </c>
      <c r="R59" s="95">
        <v>8.4000000000000003E-4</v>
      </c>
      <c r="S59" s="4">
        <v>0.44896000000000003</v>
      </c>
      <c r="T59" s="97">
        <v>417.7</v>
      </c>
      <c r="U59" s="88">
        <v>6.6</v>
      </c>
      <c r="V59" s="88">
        <v>9.4</v>
      </c>
      <c r="W59" s="99">
        <v>420.2</v>
      </c>
      <c r="X59" s="99">
        <v>5.0999999999999996</v>
      </c>
      <c r="Y59" s="99">
        <v>7.7</v>
      </c>
      <c r="Z59">
        <v>408</v>
      </c>
      <c r="AA59">
        <v>37</v>
      </c>
      <c r="AB59">
        <v>49</v>
      </c>
      <c r="AC59" s="128">
        <v>100.59851568111085</v>
      </c>
      <c r="AD59" s="128">
        <v>102.99019607843137</v>
      </c>
      <c r="AE59" s="109"/>
      <c r="AF59" s="125"/>
      <c r="AG59" s="125"/>
      <c r="AH59" s="121"/>
      <c r="AI59" s="121"/>
      <c r="AJ59" s="34"/>
    </row>
    <row r="60" spans="1:36">
      <c r="C60" s="86"/>
      <c r="F60" s="88"/>
      <c r="G60" s="4"/>
      <c r="H60" s="4"/>
      <c r="I60" s="41"/>
      <c r="J60" s="41"/>
      <c r="K60" s="34"/>
      <c r="M60" s="95"/>
      <c r="N60" s="95"/>
      <c r="O60" s="34"/>
      <c r="S60" s="4"/>
      <c r="T60" s="34"/>
      <c r="AC60" s="128"/>
      <c r="AD60" s="128"/>
      <c r="AE60" s="109"/>
      <c r="AF60" s="125"/>
      <c r="AG60" s="125"/>
      <c r="AH60" s="121"/>
      <c r="AI60" s="121"/>
      <c r="AJ60" s="34"/>
    </row>
    <row r="61" spans="1:36">
      <c r="A61" t="s">
        <v>15</v>
      </c>
      <c r="B61" t="s">
        <v>101</v>
      </c>
      <c r="C61" s="86">
        <v>13.122999999999999</v>
      </c>
      <c r="D61">
        <v>67</v>
      </c>
      <c r="E61">
        <v>70840</v>
      </c>
      <c r="F61" s="88">
        <v>80.5</v>
      </c>
      <c r="G61" s="4">
        <v>0.38683229813664599</v>
      </c>
      <c r="H61" s="4">
        <v>5.1735218508997427</v>
      </c>
      <c r="I61" s="42">
        <v>9445.3333333333339</v>
      </c>
      <c r="J61" s="42">
        <v>88.000000000000014</v>
      </c>
      <c r="K61" s="91">
        <v>5.5650000000000004</v>
      </c>
      <c r="L61" s="86">
        <v>9.0999999999999998E-2</v>
      </c>
      <c r="M61" s="95">
        <v>7.4999999999999997E-2</v>
      </c>
      <c r="N61" s="95">
        <v>1.4E-3</v>
      </c>
      <c r="O61" s="91">
        <v>1.8580000000000001</v>
      </c>
      <c r="P61" s="86">
        <v>4.3999999999999997E-2</v>
      </c>
      <c r="Q61" s="84">
        <v>0.18</v>
      </c>
      <c r="R61" s="84">
        <v>3.0000000000000001E-3</v>
      </c>
      <c r="S61" s="4">
        <v>0.65598000000000001</v>
      </c>
      <c r="T61" s="34">
        <v>1067</v>
      </c>
      <c r="U61">
        <v>15</v>
      </c>
      <c r="V61">
        <v>20</v>
      </c>
      <c r="W61" s="1">
        <v>1067</v>
      </c>
      <c r="X61" s="1">
        <v>17</v>
      </c>
      <c r="Y61" s="1">
        <v>22</v>
      </c>
      <c r="Z61">
        <v>1063</v>
      </c>
      <c r="AA61">
        <v>40</v>
      </c>
      <c r="AB61">
        <v>51</v>
      </c>
      <c r="AC61" s="128">
        <v>100</v>
      </c>
      <c r="AD61" s="128">
        <v>100.37629350893697</v>
      </c>
      <c r="AE61" s="109"/>
      <c r="AF61" s="125"/>
      <c r="AG61" s="125"/>
      <c r="AH61" s="121"/>
      <c r="AI61" s="121"/>
      <c r="AJ61" s="34"/>
    </row>
    <row r="62" spans="1:36">
      <c r="A62" t="s">
        <v>17</v>
      </c>
      <c r="B62" t="s">
        <v>101</v>
      </c>
      <c r="C62" s="86">
        <v>13.109</v>
      </c>
      <c r="D62">
        <v>66</v>
      </c>
      <c r="E62">
        <v>68860</v>
      </c>
      <c r="F62" s="88">
        <v>78.2</v>
      </c>
      <c r="G62" s="4">
        <v>0.37212276214833762</v>
      </c>
      <c r="H62" s="4">
        <v>5.345181134654819</v>
      </c>
      <c r="I62" s="42">
        <v>27544</v>
      </c>
      <c r="J62" s="42">
        <v>328</v>
      </c>
      <c r="K62" s="91">
        <v>5.5</v>
      </c>
      <c r="L62" s="86">
        <v>0.1</v>
      </c>
      <c r="M62" s="95">
        <v>7.4899999999999994E-2</v>
      </c>
      <c r="N62" s="95">
        <v>1.1999999999999999E-3</v>
      </c>
      <c r="O62" s="91">
        <v>1.8680000000000001</v>
      </c>
      <c r="P62" s="86">
        <v>0.04</v>
      </c>
      <c r="Q62" s="84">
        <v>0.1812</v>
      </c>
      <c r="R62" s="84">
        <v>3.2000000000000002E-3</v>
      </c>
      <c r="S62" s="4">
        <v>0.65085999999999999</v>
      </c>
      <c r="T62" s="34">
        <v>1070</v>
      </c>
      <c r="U62">
        <v>14</v>
      </c>
      <c r="V62">
        <v>19</v>
      </c>
      <c r="W62" s="1">
        <v>1073</v>
      </c>
      <c r="X62" s="1">
        <v>17</v>
      </c>
      <c r="Y62" s="1">
        <v>22</v>
      </c>
      <c r="Z62">
        <v>1065</v>
      </c>
      <c r="AA62">
        <v>34</v>
      </c>
      <c r="AB62">
        <v>47</v>
      </c>
      <c r="AC62" s="128">
        <v>100.28037383177571</v>
      </c>
      <c r="AD62" s="128">
        <v>100.75117370892019</v>
      </c>
      <c r="AE62" s="109"/>
      <c r="AF62" s="125"/>
      <c r="AG62" s="125"/>
      <c r="AH62" s="121"/>
      <c r="AI62" s="121"/>
      <c r="AJ62" s="34"/>
    </row>
    <row r="63" spans="1:36">
      <c r="A63" t="s">
        <v>19</v>
      </c>
      <c r="B63" t="s">
        <v>101</v>
      </c>
      <c r="C63" s="86">
        <v>13.141</v>
      </c>
      <c r="D63">
        <v>67</v>
      </c>
      <c r="E63">
        <v>68310</v>
      </c>
      <c r="F63" s="88">
        <v>80.3</v>
      </c>
      <c r="G63" s="4">
        <v>0.36774595267745958</v>
      </c>
      <c r="H63" s="4">
        <v>5.462585034013606</v>
      </c>
      <c r="I63" s="42">
        <v>6505.7142857142853</v>
      </c>
      <c r="J63" s="42">
        <v>94.285714285714278</v>
      </c>
      <c r="K63" s="91">
        <v>5.65</v>
      </c>
      <c r="L63" s="86">
        <v>0.1</v>
      </c>
      <c r="M63" s="95">
        <v>7.4700000000000003E-2</v>
      </c>
      <c r="N63" s="95">
        <v>1.2999999999999999E-3</v>
      </c>
      <c r="O63" s="91">
        <v>1.83</v>
      </c>
      <c r="P63" s="86">
        <v>3.9E-2</v>
      </c>
      <c r="Q63" s="84">
        <v>0.17630000000000001</v>
      </c>
      <c r="R63" s="84">
        <v>3.0999999999999999E-3</v>
      </c>
      <c r="S63" s="4">
        <v>0.54710000000000003</v>
      </c>
      <c r="T63" s="34">
        <v>1055</v>
      </c>
      <c r="U63">
        <v>14</v>
      </c>
      <c r="V63">
        <v>19</v>
      </c>
      <c r="W63" s="1">
        <v>1046</v>
      </c>
      <c r="X63" s="1">
        <v>17</v>
      </c>
      <c r="Y63" s="1">
        <v>22</v>
      </c>
      <c r="Z63">
        <v>1053</v>
      </c>
      <c r="AA63">
        <v>35</v>
      </c>
      <c r="AB63">
        <v>47</v>
      </c>
      <c r="AC63" s="128">
        <v>99.146919431279628</v>
      </c>
      <c r="AD63" s="128">
        <v>99.335232668566007</v>
      </c>
      <c r="AE63" s="109"/>
      <c r="AF63" s="125"/>
      <c r="AG63" s="125"/>
      <c r="AH63" s="121"/>
      <c r="AI63" s="121"/>
      <c r="AJ63" s="34"/>
    </row>
    <row r="64" spans="1:36">
      <c r="A64" t="s">
        <v>21</v>
      </c>
      <c r="B64" t="s">
        <v>101</v>
      </c>
      <c r="C64" s="86">
        <v>13.116</v>
      </c>
      <c r="D64">
        <v>66</v>
      </c>
      <c r="E64">
        <v>69670</v>
      </c>
      <c r="F64" s="88">
        <v>80.5</v>
      </c>
      <c r="G64" s="4">
        <v>0.37888198757763975</v>
      </c>
      <c r="H64" s="4">
        <v>5.4391891891891886</v>
      </c>
      <c r="I64" s="42">
        <v>2533.4545454545455</v>
      </c>
      <c r="J64" s="42">
        <v>28.727272727272727</v>
      </c>
      <c r="K64" s="91">
        <v>5.5759999999999996</v>
      </c>
      <c r="L64" s="86">
        <v>8.4000000000000005E-2</v>
      </c>
      <c r="M64" s="95">
        <v>7.3999999999999996E-2</v>
      </c>
      <c r="N64" s="95">
        <v>1.5E-3</v>
      </c>
      <c r="O64" s="91">
        <v>1.8440000000000001</v>
      </c>
      <c r="P64" s="86">
        <v>3.6999999999999998E-2</v>
      </c>
      <c r="Q64" s="84">
        <v>0.17960000000000001</v>
      </c>
      <c r="R64" s="84">
        <v>2.8E-3</v>
      </c>
      <c r="S64" s="4">
        <v>0.39778000000000002</v>
      </c>
      <c r="T64" s="34">
        <v>1060</v>
      </c>
      <c r="U64">
        <v>13</v>
      </c>
      <c r="V64">
        <v>19</v>
      </c>
      <c r="W64" s="1">
        <v>1065</v>
      </c>
      <c r="X64" s="1">
        <v>15</v>
      </c>
      <c r="Y64" s="1">
        <v>21</v>
      </c>
      <c r="Z64">
        <v>1034</v>
      </c>
      <c r="AA64">
        <v>40</v>
      </c>
      <c r="AB64">
        <v>51</v>
      </c>
      <c r="AC64" s="128">
        <v>100.47169811320755</v>
      </c>
      <c r="AD64" s="128">
        <v>102.99806576402321</v>
      </c>
      <c r="AE64" s="109"/>
      <c r="AF64" s="125"/>
      <c r="AG64" s="125"/>
      <c r="AH64" s="121"/>
      <c r="AI64" s="121"/>
      <c r="AJ64" s="34"/>
    </row>
    <row r="65" spans="1:228">
      <c r="A65" t="s">
        <v>23</v>
      </c>
      <c r="B65" t="s">
        <v>101</v>
      </c>
      <c r="C65" s="86">
        <v>13.134</v>
      </c>
      <c r="D65">
        <v>66</v>
      </c>
      <c r="E65">
        <v>68510</v>
      </c>
      <c r="F65" s="88">
        <v>79.2</v>
      </c>
      <c r="G65" s="4">
        <v>0.37462121212121213</v>
      </c>
      <c r="H65" s="4">
        <v>5.304755525787006</v>
      </c>
      <c r="I65" s="42">
        <v>6524.7619047619046</v>
      </c>
      <c r="J65" s="42">
        <v>80</v>
      </c>
      <c r="K65" s="91">
        <v>5.5839999999999996</v>
      </c>
      <c r="L65" s="86">
        <v>8.8999999999999996E-2</v>
      </c>
      <c r="M65" s="95">
        <v>7.6200000000000004E-2</v>
      </c>
      <c r="N65" s="95">
        <v>1.2999999999999999E-3</v>
      </c>
      <c r="O65" s="91">
        <v>1.883</v>
      </c>
      <c r="P65" s="86">
        <v>3.7999999999999999E-2</v>
      </c>
      <c r="Q65" s="84">
        <v>0.1794</v>
      </c>
      <c r="R65" s="84">
        <v>2.8E-3</v>
      </c>
      <c r="S65" s="4">
        <v>0.60368999999999995</v>
      </c>
      <c r="T65" s="34">
        <v>1075</v>
      </c>
      <c r="U65">
        <v>14</v>
      </c>
      <c r="V65">
        <v>19</v>
      </c>
      <c r="W65" s="1">
        <v>1066</v>
      </c>
      <c r="X65" s="1">
        <v>16</v>
      </c>
      <c r="Y65" s="1">
        <v>21</v>
      </c>
      <c r="Z65">
        <v>1099</v>
      </c>
      <c r="AA65">
        <v>33</v>
      </c>
      <c r="AB65">
        <v>45</v>
      </c>
      <c r="AC65" s="128">
        <v>99.162790697674424</v>
      </c>
      <c r="AD65" s="128">
        <v>96.997270245677882</v>
      </c>
      <c r="AE65" s="109"/>
      <c r="AF65" s="125"/>
      <c r="AG65" s="125"/>
      <c r="AH65" s="121"/>
      <c r="AI65" s="121"/>
      <c r="AJ65" s="34"/>
    </row>
    <row r="66" spans="1:228">
      <c r="A66" t="s">
        <v>25</v>
      </c>
      <c r="B66" t="s">
        <v>101</v>
      </c>
      <c r="C66" s="86">
        <v>13.111000000000001</v>
      </c>
      <c r="D66">
        <v>66</v>
      </c>
      <c r="E66">
        <v>68210</v>
      </c>
      <c r="F66" s="88">
        <v>81</v>
      </c>
      <c r="G66" s="4">
        <v>0.37135802469135798</v>
      </c>
      <c r="H66" s="4">
        <v>5.103969754253308</v>
      </c>
      <c r="I66" s="42">
        <v>1025.7142857142858</v>
      </c>
      <c r="J66" s="42">
        <v>13.834586466165415</v>
      </c>
      <c r="K66" s="91">
        <v>5.6180000000000003</v>
      </c>
      <c r="L66" s="86">
        <v>9.8000000000000004E-2</v>
      </c>
      <c r="M66" s="95">
        <v>7.5399999999999995E-2</v>
      </c>
      <c r="N66" s="95">
        <v>1.1999999999999999E-3</v>
      </c>
      <c r="O66" s="91">
        <v>1.837</v>
      </c>
      <c r="P66" s="86">
        <v>3.7999999999999999E-2</v>
      </c>
      <c r="Q66" s="84">
        <v>0.17879999999999999</v>
      </c>
      <c r="R66" s="84">
        <v>3.0999999999999999E-3</v>
      </c>
      <c r="S66" s="4">
        <v>0.58838999999999997</v>
      </c>
      <c r="T66" s="34">
        <v>1057</v>
      </c>
      <c r="U66">
        <v>14</v>
      </c>
      <c r="V66">
        <v>19</v>
      </c>
      <c r="W66" s="1">
        <v>1060</v>
      </c>
      <c r="X66" s="1">
        <v>17</v>
      </c>
      <c r="Y66" s="1">
        <v>22</v>
      </c>
      <c r="Z66">
        <v>1084</v>
      </c>
      <c r="AA66">
        <v>33</v>
      </c>
      <c r="AB66">
        <v>45</v>
      </c>
      <c r="AC66" s="128">
        <v>100.28382213812678</v>
      </c>
      <c r="AD66" s="128">
        <v>97.785977859778598</v>
      </c>
      <c r="AE66" s="109"/>
      <c r="AF66" s="125"/>
      <c r="AG66" s="125"/>
      <c r="AH66" s="121"/>
      <c r="AI66" s="121"/>
      <c r="AJ66" s="34"/>
    </row>
    <row r="67" spans="1:228">
      <c r="A67" t="s">
        <v>27</v>
      </c>
      <c r="B67" t="s">
        <v>101</v>
      </c>
      <c r="C67" s="86">
        <v>13.11</v>
      </c>
      <c r="D67">
        <v>66</v>
      </c>
      <c r="E67">
        <v>67600</v>
      </c>
      <c r="F67" s="88">
        <v>80.7</v>
      </c>
      <c r="G67" s="4">
        <v>0.36790582403965305</v>
      </c>
      <c r="H67" s="4">
        <v>5.4897959183673475</v>
      </c>
      <c r="I67" s="42">
        <v>3004.4444444444443</v>
      </c>
      <c r="J67" s="42">
        <v>44.444444444444443</v>
      </c>
      <c r="K67" s="91">
        <v>5.5730000000000004</v>
      </c>
      <c r="L67" s="86">
        <v>0.09</v>
      </c>
      <c r="M67" s="95">
        <v>7.4800000000000005E-2</v>
      </c>
      <c r="N67" s="95">
        <v>1.1999999999999999E-3</v>
      </c>
      <c r="O67" s="91">
        <v>1.8420000000000001</v>
      </c>
      <c r="P67" s="86">
        <v>4.2000000000000003E-2</v>
      </c>
      <c r="Q67" s="84">
        <v>0.17810000000000001</v>
      </c>
      <c r="R67" s="84">
        <v>2.8E-3</v>
      </c>
      <c r="S67" s="4">
        <v>0.57820000000000005</v>
      </c>
      <c r="T67" s="34">
        <v>1059</v>
      </c>
      <c r="U67">
        <v>15</v>
      </c>
      <c r="V67">
        <v>20</v>
      </c>
      <c r="W67" s="1">
        <v>1059</v>
      </c>
      <c r="X67" s="1">
        <v>16</v>
      </c>
      <c r="Y67" s="1">
        <v>21</v>
      </c>
      <c r="Z67">
        <v>1056</v>
      </c>
      <c r="AA67">
        <v>34</v>
      </c>
      <c r="AB67">
        <v>46</v>
      </c>
      <c r="AC67" s="128">
        <v>100</v>
      </c>
      <c r="AD67" s="128">
        <v>100.28409090909091</v>
      </c>
      <c r="AE67" s="109">
        <v>1</v>
      </c>
      <c r="AF67" s="124">
        <v>1064.2</v>
      </c>
      <c r="AG67" s="125">
        <v>3.6055000000000001</v>
      </c>
      <c r="AH67" s="126">
        <v>0.90324000000000004</v>
      </c>
      <c r="AI67" s="126">
        <f>100*(AF67-1062.4)/1062.4</f>
        <v>0.16942771084336919</v>
      </c>
      <c r="AJ67" s="34"/>
    </row>
    <row r="68" spans="1:228">
      <c r="A68" t="s">
        <v>29</v>
      </c>
      <c r="B68" t="s">
        <v>101</v>
      </c>
      <c r="C68" s="86">
        <v>13.115</v>
      </c>
      <c r="D68">
        <v>66</v>
      </c>
      <c r="E68">
        <v>68300</v>
      </c>
      <c r="F68" s="88">
        <v>81.400000000000006</v>
      </c>
      <c r="G68" s="4">
        <v>0.37678132678132675</v>
      </c>
      <c r="H68" s="4">
        <v>5.3729372937293736</v>
      </c>
      <c r="I68" s="42">
        <v>15177.777777777777</v>
      </c>
      <c r="J68" s="42">
        <v>211.11111111111111</v>
      </c>
      <c r="K68" s="91">
        <v>5.59</v>
      </c>
      <c r="L68" s="86">
        <v>8.1000000000000003E-2</v>
      </c>
      <c r="M68" s="95">
        <v>7.3609999999999995E-2</v>
      </c>
      <c r="N68" s="95">
        <v>9.7999999999999997E-4</v>
      </c>
      <c r="O68" s="91">
        <v>1.8169999999999999</v>
      </c>
      <c r="P68" s="86">
        <v>3.7999999999999999E-2</v>
      </c>
      <c r="Q68" s="84">
        <v>0.1787</v>
      </c>
      <c r="R68" s="84">
        <v>2.5000000000000001E-3</v>
      </c>
      <c r="S68" s="4">
        <v>0.72226999999999997</v>
      </c>
      <c r="T68" s="34">
        <v>1052</v>
      </c>
      <c r="U68">
        <v>14</v>
      </c>
      <c r="V68">
        <v>19</v>
      </c>
      <c r="W68" s="1">
        <v>1060</v>
      </c>
      <c r="X68" s="1">
        <v>13</v>
      </c>
      <c r="Y68" s="1">
        <v>19</v>
      </c>
      <c r="Z68">
        <v>1026</v>
      </c>
      <c r="AA68">
        <v>27</v>
      </c>
      <c r="AB68">
        <v>41</v>
      </c>
      <c r="AC68" s="128">
        <v>100.76045627376426</v>
      </c>
      <c r="AD68" s="128">
        <v>103.31384015594541</v>
      </c>
      <c r="AE68" s="109"/>
      <c r="AF68" s="125"/>
      <c r="AG68" s="125"/>
      <c r="AH68" s="121"/>
      <c r="AI68" s="121"/>
      <c r="AJ68" s="34"/>
    </row>
    <row r="69" spans="1:228">
      <c r="A69" t="s">
        <v>31</v>
      </c>
      <c r="B69" t="s">
        <v>101</v>
      </c>
      <c r="C69" s="86">
        <v>13.114000000000001</v>
      </c>
      <c r="D69">
        <v>66</v>
      </c>
      <c r="E69">
        <v>66170</v>
      </c>
      <c r="F69" s="88">
        <v>79.3</v>
      </c>
      <c r="G69" s="4">
        <v>0.37805800756620428</v>
      </c>
      <c r="H69" s="4">
        <v>5.1796211626387976</v>
      </c>
      <c r="I69" s="42">
        <v>1675.1898734177216</v>
      </c>
      <c r="J69" s="42">
        <v>20.50632911392405</v>
      </c>
      <c r="K69" s="91">
        <v>5.57</v>
      </c>
      <c r="L69" s="86">
        <v>0.12</v>
      </c>
      <c r="M69" s="95">
        <v>7.5300000000000006E-2</v>
      </c>
      <c r="N69" s="95">
        <v>1.5E-3</v>
      </c>
      <c r="O69" s="91">
        <v>1.87</v>
      </c>
      <c r="P69" s="86">
        <v>0.04</v>
      </c>
      <c r="Q69" s="84">
        <v>0.1807</v>
      </c>
      <c r="R69" s="84">
        <v>3.7000000000000002E-3</v>
      </c>
      <c r="S69" s="4">
        <v>0.54918</v>
      </c>
      <c r="T69" s="34">
        <v>1071</v>
      </c>
      <c r="U69">
        <v>14</v>
      </c>
      <c r="V69">
        <v>19</v>
      </c>
      <c r="W69" s="1">
        <v>1070</v>
      </c>
      <c r="X69" s="1">
        <v>20</v>
      </c>
      <c r="Y69" s="1">
        <v>25</v>
      </c>
      <c r="Z69">
        <v>1073</v>
      </c>
      <c r="AA69">
        <v>41</v>
      </c>
      <c r="AB69">
        <v>52</v>
      </c>
      <c r="AC69" s="128">
        <v>99.906629318394025</v>
      </c>
      <c r="AD69" s="128">
        <v>99.720410065237658</v>
      </c>
      <c r="AE69" s="109"/>
      <c r="AF69" s="125"/>
      <c r="AG69" s="125"/>
      <c r="AH69" s="121"/>
      <c r="AI69" s="121"/>
      <c r="AJ69" s="34"/>
    </row>
    <row r="70" spans="1:228">
      <c r="A70" t="s">
        <v>33</v>
      </c>
      <c r="B70" t="s">
        <v>101</v>
      </c>
      <c r="C70" s="86">
        <v>13.148</v>
      </c>
      <c r="D70">
        <v>67</v>
      </c>
      <c r="E70">
        <v>64880</v>
      </c>
      <c r="F70" s="88">
        <v>79</v>
      </c>
      <c r="G70" s="4">
        <v>0.37886075949367087</v>
      </c>
      <c r="H70" s="4">
        <v>5.3234501347708898</v>
      </c>
      <c r="I70" s="42">
        <v>3932.121212121212</v>
      </c>
      <c r="J70" s="42">
        <v>53.939393939393938</v>
      </c>
      <c r="K70" s="91">
        <v>5.5670000000000002</v>
      </c>
      <c r="L70" s="86">
        <v>9.5000000000000001E-2</v>
      </c>
      <c r="M70" s="95">
        <v>7.5399999999999995E-2</v>
      </c>
      <c r="N70" s="95">
        <v>1.5E-3</v>
      </c>
      <c r="O70" s="91">
        <v>1.855</v>
      </c>
      <c r="P70" s="86">
        <v>4.8000000000000001E-2</v>
      </c>
      <c r="Q70" s="84">
        <v>0.18</v>
      </c>
      <c r="R70" s="84">
        <v>3.0000000000000001E-3</v>
      </c>
      <c r="S70" s="4">
        <v>0.47667999999999999</v>
      </c>
      <c r="T70" s="34">
        <v>1063</v>
      </c>
      <c r="U70">
        <v>17</v>
      </c>
      <c r="V70">
        <v>22</v>
      </c>
      <c r="W70" s="1">
        <v>1067</v>
      </c>
      <c r="X70" s="1">
        <v>17</v>
      </c>
      <c r="Y70" s="1">
        <v>22</v>
      </c>
      <c r="Z70">
        <v>1075</v>
      </c>
      <c r="AA70">
        <v>40</v>
      </c>
      <c r="AB70">
        <v>50</v>
      </c>
      <c r="AC70" s="128">
        <v>100.37629350893697</v>
      </c>
      <c r="AD70" s="128">
        <v>99.255813953488371</v>
      </c>
      <c r="AE70" s="109"/>
      <c r="AF70" s="121"/>
      <c r="AG70" s="121"/>
      <c r="AH70" s="121"/>
      <c r="AI70" s="121"/>
      <c r="AJ70" s="34"/>
    </row>
    <row r="71" spans="1:228">
      <c r="A71" t="s">
        <v>34</v>
      </c>
      <c r="B71" t="s">
        <v>101</v>
      </c>
      <c r="C71" s="86">
        <v>13.114000000000001</v>
      </c>
      <c r="D71">
        <v>66</v>
      </c>
      <c r="E71">
        <v>64950</v>
      </c>
      <c r="F71" s="88">
        <v>79.099999999999994</v>
      </c>
      <c r="G71" s="4">
        <v>0.3721871049304678</v>
      </c>
      <c r="H71" s="4">
        <v>5.3518267929634638</v>
      </c>
      <c r="I71" s="42">
        <v>7641.1764705882351</v>
      </c>
      <c r="J71" s="42">
        <v>87.058823529411768</v>
      </c>
      <c r="K71" s="91">
        <v>5.4870000000000001</v>
      </c>
      <c r="L71" s="86">
        <v>9.8000000000000004E-2</v>
      </c>
      <c r="M71" s="95">
        <v>7.4200000000000002E-2</v>
      </c>
      <c r="N71" s="95">
        <v>1.4E-3</v>
      </c>
      <c r="O71" s="91">
        <v>1.8540000000000001</v>
      </c>
      <c r="P71" s="86">
        <v>3.9E-2</v>
      </c>
      <c r="Q71" s="84">
        <v>0.18129999999999999</v>
      </c>
      <c r="R71" s="84">
        <v>3.3999999999999998E-3</v>
      </c>
      <c r="S71" s="4">
        <v>0.54879999999999995</v>
      </c>
      <c r="T71" s="34">
        <v>1064</v>
      </c>
      <c r="U71">
        <v>14</v>
      </c>
      <c r="V71">
        <v>19</v>
      </c>
      <c r="W71" s="1">
        <v>1076</v>
      </c>
      <c r="X71" s="1">
        <v>18</v>
      </c>
      <c r="Y71" s="1">
        <v>23</v>
      </c>
      <c r="Z71">
        <v>1051</v>
      </c>
      <c r="AA71">
        <v>42</v>
      </c>
      <c r="AB71">
        <v>54</v>
      </c>
      <c r="AC71" s="128">
        <v>101.12781954887218</v>
      </c>
      <c r="AD71" s="128">
        <v>102.37868696479543</v>
      </c>
      <c r="AE71" s="109"/>
      <c r="AF71" s="121"/>
      <c r="AG71" s="121"/>
      <c r="AH71" s="121"/>
      <c r="AI71" s="121"/>
      <c r="AJ71" s="34"/>
    </row>
    <row r="72" spans="1:228">
      <c r="A72" t="s">
        <v>36</v>
      </c>
      <c r="B72" t="s">
        <v>102</v>
      </c>
      <c r="C72" s="86">
        <v>13.113</v>
      </c>
      <c r="D72">
        <v>66</v>
      </c>
      <c r="E72">
        <v>63260</v>
      </c>
      <c r="F72" s="88">
        <v>80.7</v>
      </c>
      <c r="G72" s="4">
        <v>0.37001239157372984</v>
      </c>
      <c r="H72" s="4">
        <v>5.5425824175824179</v>
      </c>
      <c r="I72" s="42">
        <v>1331.7894736842106</v>
      </c>
      <c r="J72" s="42">
        <v>19.368421052631582</v>
      </c>
      <c r="K72" s="91">
        <v>5.67</v>
      </c>
      <c r="L72" s="86">
        <v>0.12</v>
      </c>
      <c r="M72" s="95">
        <v>7.4800000000000005E-2</v>
      </c>
      <c r="N72" s="95">
        <v>1.5E-3</v>
      </c>
      <c r="O72" s="91">
        <v>1.79</v>
      </c>
      <c r="P72" s="86">
        <v>4.4999999999999998E-2</v>
      </c>
      <c r="Q72" s="84">
        <v>0.17549999999999999</v>
      </c>
      <c r="R72" s="84">
        <v>3.5999999999999999E-3</v>
      </c>
      <c r="S72" s="4">
        <v>0.66427000000000003</v>
      </c>
      <c r="T72" s="34">
        <v>1043</v>
      </c>
      <c r="U72">
        <v>17</v>
      </c>
      <c r="V72">
        <v>21</v>
      </c>
      <c r="W72" s="1">
        <v>1042</v>
      </c>
      <c r="X72" s="1">
        <v>20</v>
      </c>
      <c r="Y72" s="1">
        <v>24</v>
      </c>
      <c r="Z72">
        <v>1066</v>
      </c>
      <c r="AA72">
        <v>40</v>
      </c>
      <c r="AB72">
        <v>50</v>
      </c>
      <c r="AC72" s="128">
        <v>99.904122722914664</v>
      </c>
      <c r="AD72" s="128">
        <v>97.748592870544087</v>
      </c>
      <c r="AE72" s="109"/>
      <c r="AF72" s="121"/>
      <c r="AG72" s="121"/>
      <c r="AH72" s="121"/>
      <c r="AI72" s="121"/>
      <c r="AJ72" s="34"/>
    </row>
    <row r="73" spans="1:228">
      <c r="A73" t="s">
        <v>38</v>
      </c>
      <c r="B73" t="s">
        <v>102</v>
      </c>
      <c r="C73" s="86">
        <v>13.113</v>
      </c>
      <c r="D73">
        <v>66</v>
      </c>
      <c r="E73">
        <v>63950</v>
      </c>
      <c r="F73" s="88">
        <v>79.599999999999994</v>
      </c>
      <c r="G73" s="4">
        <v>0.37914572864321611</v>
      </c>
      <c r="H73" s="4">
        <v>5.2333990795529246</v>
      </c>
      <c r="I73" s="42">
        <v>1853.623188405797</v>
      </c>
      <c r="J73" s="42">
        <v>25.507246376811594</v>
      </c>
      <c r="K73" s="91">
        <v>5.5940000000000003</v>
      </c>
      <c r="L73" s="86">
        <v>9.1999999999999998E-2</v>
      </c>
      <c r="M73" s="95">
        <v>7.5899999999999995E-2</v>
      </c>
      <c r="N73" s="95">
        <v>1.2999999999999999E-3</v>
      </c>
      <c r="O73" s="91">
        <v>1.857</v>
      </c>
      <c r="P73" s="86">
        <v>3.6999999999999998E-2</v>
      </c>
      <c r="Q73" s="84">
        <v>0.17860000000000001</v>
      </c>
      <c r="R73" s="84">
        <v>2.8999999999999998E-3</v>
      </c>
      <c r="S73" s="4">
        <v>0.63056000000000001</v>
      </c>
      <c r="T73" s="34">
        <v>1065</v>
      </c>
      <c r="U73">
        <v>13</v>
      </c>
      <c r="V73">
        <v>19</v>
      </c>
      <c r="W73" s="1">
        <v>1059</v>
      </c>
      <c r="X73" s="1">
        <v>16</v>
      </c>
      <c r="Y73" s="1">
        <v>21</v>
      </c>
      <c r="Z73">
        <v>1090</v>
      </c>
      <c r="AA73">
        <v>34</v>
      </c>
      <c r="AB73">
        <v>46</v>
      </c>
      <c r="AC73" s="128">
        <v>99.436619718309856</v>
      </c>
      <c r="AD73" s="128">
        <v>97.155963302752298</v>
      </c>
      <c r="AE73" s="109"/>
      <c r="AF73" s="121"/>
      <c r="AG73" s="121"/>
      <c r="AH73" s="121"/>
      <c r="AI73" s="121"/>
      <c r="AJ73" s="34"/>
    </row>
    <row r="74" spans="1:228">
      <c r="A74" t="s">
        <v>40</v>
      </c>
      <c r="B74" t="s">
        <v>102</v>
      </c>
      <c r="C74" s="86">
        <v>13.108000000000001</v>
      </c>
      <c r="D74">
        <v>66</v>
      </c>
      <c r="E74">
        <v>64000</v>
      </c>
      <c r="F74" s="88">
        <v>81.2</v>
      </c>
      <c r="G74" s="4">
        <v>0.36945812807881773</v>
      </c>
      <c r="H74" s="4">
        <v>5.3597359735973598</v>
      </c>
      <c r="I74" s="42">
        <v>8533.3333333333339</v>
      </c>
      <c r="J74" s="42">
        <v>113.33333333333334</v>
      </c>
      <c r="K74" s="91">
        <v>5.62</v>
      </c>
      <c r="L74" s="86">
        <v>0.11</v>
      </c>
      <c r="M74" s="95">
        <v>7.4700000000000003E-2</v>
      </c>
      <c r="N74" s="95">
        <v>1.4E-3</v>
      </c>
      <c r="O74" s="91">
        <v>1.863</v>
      </c>
      <c r="P74" s="86">
        <v>4.7E-2</v>
      </c>
      <c r="Q74" s="84">
        <v>0.17860000000000001</v>
      </c>
      <c r="R74" s="84">
        <v>3.5999999999999999E-3</v>
      </c>
      <c r="S74" s="4">
        <v>0.68591999999999997</v>
      </c>
      <c r="T74" s="34">
        <v>1066</v>
      </c>
      <c r="U74">
        <v>17</v>
      </c>
      <c r="V74">
        <v>21</v>
      </c>
      <c r="W74" s="1">
        <v>1059</v>
      </c>
      <c r="X74" s="1">
        <v>20</v>
      </c>
      <c r="Y74" s="1">
        <v>24</v>
      </c>
      <c r="Z74">
        <v>1053</v>
      </c>
      <c r="AA74">
        <v>38</v>
      </c>
      <c r="AB74">
        <v>49</v>
      </c>
      <c r="AC74" s="128">
        <v>99.343339587242028</v>
      </c>
      <c r="AD74" s="128">
        <v>100.56980056980056</v>
      </c>
      <c r="AE74" s="109"/>
      <c r="AF74" s="121"/>
      <c r="AG74" s="121"/>
      <c r="AH74" s="121"/>
      <c r="AI74" s="121"/>
      <c r="AJ74" s="34"/>
    </row>
    <row r="75" spans="1:228" s="29" customFormat="1">
      <c r="A75" s="29" t="s">
        <v>42</v>
      </c>
      <c r="B75" s="29" t="s">
        <v>102</v>
      </c>
      <c r="C75" s="87">
        <v>13.119</v>
      </c>
      <c r="D75" s="29">
        <v>66</v>
      </c>
      <c r="E75" s="29">
        <v>63320</v>
      </c>
      <c r="F75" s="89">
        <v>79.7</v>
      </c>
      <c r="G75" s="30">
        <v>0.37979924717691338</v>
      </c>
      <c r="H75" s="30">
        <v>5.2921646746347939</v>
      </c>
      <c r="I75" s="43">
        <v>1525.7831325301204</v>
      </c>
      <c r="J75" s="43">
        <v>20.963855421686745</v>
      </c>
      <c r="K75" s="92">
        <v>5.5289999999999999</v>
      </c>
      <c r="L75" s="87">
        <v>9.0999999999999998E-2</v>
      </c>
      <c r="M75" s="96">
        <v>7.4899999999999994E-2</v>
      </c>
      <c r="N75" s="96">
        <v>1.5E-3</v>
      </c>
      <c r="O75" s="92">
        <v>1.8859999999999999</v>
      </c>
      <c r="P75" s="87">
        <v>4.8000000000000001E-2</v>
      </c>
      <c r="Q75" s="85">
        <v>0.18079999999999999</v>
      </c>
      <c r="R75" s="85">
        <v>3.0000000000000001E-3</v>
      </c>
      <c r="S75" s="30">
        <v>0.57003000000000004</v>
      </c>
      <c r="T75" s="35">
        <v>1074</v>
      </c>
      <c r="U75" s="29">
        <v>17</v>
      </c>
      <c r="V75" s="29">
        <v>21</v>
      </c>
      <c r="W75" s="31">
        <v>1073</v>
      </c>
      <c r="X75" s="31">
        <v>16</v>
      </c>
      <c r="Y75" s="31">
        <v>21</v>
      </c>
      <c r="Z75" s="29">
        <v>1061</v>
      </c>
      <c r="AA75" s="29">
        <v>40</v>
      </c>
      <c r="AB75" s="29">
        <v>50</v>
      </c>
      <c r="AC75" s="130">
        <v>99.906890130353815</v>
      </c>
      <c r="AD75" s="131">
        <v>101.13100848256362</v>
      </c>
      <c r="AE75" s="40"/>
      <c r="AF75" s="38"/>
      <c r="AG75" s="38"/>
      <c r="AH75" s="38"/>
      <c r="AI75" s="38"/>
      <c r="AJ75" s="34"/>
      <c r="AK75" s="28"/>
      <c r="AL75" s="28"/>
      <c r="AM75" s="28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</row>
    <row r="77" spans="1:228" s="1" customFormat="1">
      <c r="A77" s="52" t="s">
        <v>79</v>
      </c>
      <c r="B77" s="3"/>
      <c r="C77" s="53"/>
      <c r="D77" s="54"/>
      <c r="E77" s="54"/>
      <c r="F77" s="54"/>
      <c r="G77" s="53"/>
      <c r="H77" s="54"/>
      <c r="I77" s="55"/>
      <c r="J77" s="56"/>
      <c r="AE77" s="58"/>
      <c r="AF77" s="58"/>
      <c r="AG77" s="58"/>
      <c r="AH77" s="58"/>
      <c r="AI77" s="58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</row>
    <row r="78" spans="1:228" s="1" customFormat="1" ht="17" customHeight="1">
      <c r="A78" s="52" t="s">
        <v>85</v>
      </c>
      <c r="B78" s="3"/>
      <c r="C78" s="53"/>
      <c r="D78" s="54"/>
      <c r="E78" s="54"/>
      <c r="F78" s="54"/>
      <c r="G78" s="53"/>
      <c r="H78" s="54"/>
      <c r="I78" s="55"/>
      <c r="J78" s="56"/>
      <c r="AE78" s="58"/>
      <c r="AF78" s="58"/>
      <c r="AG78" s="58"/>
      <c r="AH78" s="58"/>
      <c r="AI78" s="5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</row>
    <row r="79" spans="1:228" s="1" customFormat="1">
      <c r="A79" s="59" t="s">
        <v>110</v>
      </c>
      <c r="B79" s="3"/>
      <c r="C79" s="53"/>
      <c r="D79" s="54"/>
      <c r="E79" s="54"/>
      <c r="F79" s="54"/>
      <c r="G79" s="53"/>
      <c r="H79" s="54"/>
      <c r="I79" s="56"/>
      <c r="J79" s="56"/>
      <c r="AE79" s="58"/>
      <c r="AF79" s="58"/>
      <c r="AG79" s="58"/>
      <c r="AH79" s="58"/>
      <c r="AI79" s="58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</row>
    <row r="80" spans="1:228" s="1" customFormat="1" ht="15" customHeight="1">
      <c r="A80" s="59" t="s">
        <v>111</v>
      </c>
      <c r="B80" s="3"/>
      <c r="C80" s="53"/>
      <c r="D80" s="54"/>
      <c r="E80" s="54"/>
      <c r="F80" s="54"/>
      <c r="G80" s="53"/>
      <c r="H80" s="54"/>
      <c r="I80" s="56"/>
      <c r="J80" s="56"/>
      <c r="AE80" s="58"/>
      <c r="AF80" s="58"/>
      <c r="AG80" s="58"/>
      <c r="AH80" s="58"/>
      <c r="AI80" s="58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</row>
    <row r="81" spans="1:228" s="1" customFormat="1" ht="15" customHeight="1">
      <c r="A81" s="60" t="s">
        <v>108</v>
      </c>
      <c r="B81" s="3"/>
      <c r="C81" s="53"/>
      <c r="D81" s="54"/>
      <c r="E81" s="54"/>
      <c r="F81" s="54"/>
      <c r="G81" s="53"/>
      <c r="H81" s="54"/>
      <c r="I81" s="56"/>
      <c r="J81" s="56"/>
      <c r="AE81" s="58"/>
      <c r="AF81" s="58"/>
      <c r="AG81" s="58"/>
      <c r="AH81" s="58"/>
      <c r="AI81" s="58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</row>
    <row r="82" spans="1:228" s="1" customFormat="1" ht="17" customHeight="1">
      <c r="A82" s="6" t="s">
        <v>109</v>
      </c>
      <c r="B82" s="5"/>
      <c r="C82" s="6"/>
      <c r="D82" s="6"/>
      <c r="E82" s="6"/>
      <c r="F82" s="7"/>
      <c r="G82" s="6"/>
      <c r="H82" s="61"/>
      <c r="I82" s="56"/>
      <c r="J82" s="56"/>
      <c r="AE82" s="58"/>
      <c r="AF82" s="58"/>
      <c r="AG82" s="58"/>
      <c r="AH82" s="58"/>
      <c r="AI82" s="58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</row>
    <row r="83" spans="1:228">
      <c r="W83"/>
      <c r="X83"/>
      <c r="Y83"/>
    </row>
    <row r="84" spans="1:228">
      <c r="W84"/>
      <c r="X84"/>
      <c r="Y84"/>
    </row>
    <row r="85" spans="1:228">
      <c r="W85"/>
      <c r="X85"/>
      <c r="Y85"/>
    </row>
    <row r="86" spans="1:228">
      <c r="W86"/>
      <c r="X86"/>
      <c r="Y86"/>
    </row>
    <row r="87" spans="1:228">
      <c r="W87"/>
      <c r="X87"/>
      <c r="Y87"/>
    </row>
    <row r="88" spans="1:228">
      <c r="W88"/>
      <c r="X88"/>
      <c r="Y88"/>
    </row>
    <row r="89" spans="1:228">
      <c r="W89"/>
      <c r="X89"/>
      <c r="Y89"/>
    </row>
    <row r="90" spans="1:228">
      <c r="W90"/>
      <c r="X90"/>
      <c r="Y90"/>
    </row>
    <row r="91" spans="1:228">
      <c r="W91"/>
      <c r="X91"/>
      <c r="Y91"/>
    </row>
    <row r="92" spans="1:228">
      <c r="W92"/>
      <c r="X92"/>
      <c r="Y92"/>
    </row>
  </sheetData>
  <mergeCells count="5">
    <mergeCell ref="O3:S3"/>
    <mergeCell ref="T3:AB3"/>
    <mergeCell ref="AI3:AI4"/>
    <mergeCell ref="K3:N3"/>
    <mergeCell ref="AF10:AI10"/>
  </mergeCells>
  <phoneticPr fontId="18" type="noConversion"/>
  <conditionalFormatting sqref="L4:L5">
    <cfRule type="cellIs" dxfId="17" priority="6" stopIfTrue="1" operator="lessThan">
      <formula>0.75</formula>
    </cfRule>
  </conditionalFormatting>
  <conditionalFormatting sqref="J4:J5">
    <cfRule type="cellIs" dxfId="16" priority="7" stopIfTrue="1" operator="lessThan">
      <formula>0.75</formula>
    </cfRule>
  </conditionalFormatting>
  <conditionalFormatting sqref="N4:N5">
    <cfRule type="cellIs" dxfId="15" priority="5" stopIfTrue="1" operator="lessThan">
      <formula>0.75</formula>
    </cfRule>
  </conditionalFormatting>
  <conditionalFormatting sqref="P4:P5">
    <cfRule type="cellIs" dxfId="13" priority="3" stopIfTrue="1" operator="lessThan">
      <formula>0.75</formula>
    </cfRule>
  </conditionalFormatting>
  <conditionalFormatting sqref="R4:R5">
    <cfRule type="cellIs" dxfId="12" priority="2" stopIfTrue="1" operator="lessThan">
      <formula>0.75</formula>
    </cfRule>
  </conditionalFormatting>
  <pageMargins left="0.7" right="0.7" top="0.75" bottom="0.75" header="0.3" footer="0.3"/>
  <pageSetup scale="59" fitToWidth="3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2:MS82"/>
  <sheetViews>
    <sheetView showGridLines="0" workbookViewId="0">
      <selection activeCell="AA62" sqref="AA62"/>
    </sheetView>
  </sheetViews>
  <sheetFormatPr baseColWidth="10" defaultColWidth="8.83203125" defaultRowHeight="14" x14ac:dyDescent="0"/>
  <cols>
    <col min="1" max="1" width="12" customWidth="1"/>
    <col min="2" max="2" width="36.1640625" customWidth="1"/>
    <col min="6" max="7" width="8.83203125" style="4"/>
    <col min="17" max="18" width="9.1640625" bestFit="1" customWidth="1"/>
    <col min="22" max="24" width="8.83203125" style="1"/>
    <col min="34" max="34" width="10" customWidth="1"/>
  </cols>
  <sheetData>
    <row r="2" spans="1:357" ht="15" thickBot="1">
      <c r="A2" s="76" t="s">
        <v>105</v>
      </c>
    </row>
    <row r="3" spans="1:357" s="2" customFormat="1" ht="18.75" customHeight="1" thickBot="1">
      <c r="A3" s="8" t="s">
        <v>89</v>
      </c>
      <c r="B3" s="9"/>
      <c r="C3" s="9"/>
      <c r="D3" s="9"/>
      <c r="E3" s="14"/>
      <c r="F3" s="14"/>
      <c r="G3" s="14"/>
      <c r="H3" s="44"/>
      <c r="I3" s="33"/>
      <c r="J3" s="22"/>
      <c r="K3" s="79" t="s">
        <v>81</v>
      </c>
      <c r="L3" s="80"/>
      <c r="M3" s="80"/>
      <c r="N3" s="83"/>
      <c r="O3" s="79" t="s">
        <v>1</v>
      </c>
      <c r="P3" s="80"/>
      <c r="Q3" s="80"/>
      <c r="R3" s="80"/>
      <c r="S3" s="80"/>
      <c r="T3" s="81" t="s">
        <v>90</v>
      </c>
      <c r="U3" s="82"/>
      <c r="V3" s="82"/>
      <c r="W3" s="82"/>
      <c r="X3" s="82"/>
      <c r="Y3" s="82"/>
      <c r="Z3" s="82"/>
      <c r="AA3" s="82"/>
      <c r="AB3" s="82"/>
      <c r="AC3" s="46" t="s">
        <v>2</v>
      </c>
      <c r="AD3" s="47" t="s">
        <v>3</v>
      </c>
      <c r="AE3" s="100"/>
      <c r="AF3" s="101"/>
      <c r="AG3" s="102" t="s">
        <v>91</v>
      </c>
      <c r="AH3" s="101"/>
      <c r="AI3" s="103" t="s">
        <v>103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</row>
    <row r="4" spans="1:357" s="15" customFormat="1" ht="21" customHeight="1" thickBot="1">
      <c r="A4" s="10" t="s">
        <v>4</v>
      </c>
      <c r="B4" s="11" t="s">
        <v>5</v>
      </c>
      <c r="C4" s="11" t="s">
        <v>92</v>
      </c>
      <c r="D4" s="11" t="s">
        <v>6</v>
      </c>
      <c r="E4" s="17" t="s">
        <v>80</v>
      </c>
      <c r="F4" s="27" t="s">
        <v>93</v>
      </c>
      <c r="G4" s="27" t="s">
        <v>94</v>
      </c>
      <c r="H4" s="48" t="s">
        <v>95</v>
      </c>
      <c r="I4" s="49" t="s">
        <v>96</v>
      </c>
      <c r="J4" s="23" t="s">
        <v>0</v>
      </c>
      <c r="K4" s="24" t="s">
        <v>82</v>
      </c>
      <c r="L4" s="26" t="s">
        <v>0</v>
      </c>
      <c r="M4" s="25" t="s">
        <v>83</v>
      </c>
      <c r="N4" s="26" t="s">
        <v>0</v>
      </c>
      <c r="O4" s="12" t="s">
        <v>8</v>
      </c>
      <c r="P4" s="26" t="s">
        <v>0</v>
      </c>
      <c r="Q4" s="13" t="s">
        <v>9</v>
      </c>
      <c r="R4" s="26" t="s">
        <v>0</v>
      </c>
      <c r="S4" s="50" t="s">
        <v>10</v>
      </c>
      <c r="T4" s="18" t="s">
        <v>97</v>
      </c>
      <c r="U4" s="19" t="s">
        <v>11</v>
      </c>
      <c r="V4" s="19" t="s">
        <v>12</v>
      </c>
      <c r="W4" s="20" t="s">
        <v>13</v>
      </c>
      <c r="X4" s="19" t="s">
        <v>11</v>
      </c>
      <c r="Y4" s="19" t="s">
        <v>12</v>
      </c>
      <c r="Z4" s="20" t="s">
        <v>7</v>
      </c>
      <c r="AA4" s="19" t="s">
        <v>11</v>
      </c>
      <c r="AB4" s="19" t="s">
        <v>12</v>
      </c>
      <c r="AC4" s="32" t="s">
        <v>98</v>
      </c>
      <c r="AD4" s="21" t="s">
        <v>99</v>
      </c>
      <c r="AE4" s="104" t="s">
        <v>86</v>
      </c>
      <c r="AF4" s="105" t="s">
        <v>87</v>
      </c>
      <c r="AG4" s="105" t="s">
        <v>100</v>
      </c>
      <c r="AH4" s="105" t="s">
        <v>88</v>
      </c>
      <c r="AI4" s="106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</row>
    <row r="5" spans="1:357" s="15" customFormat="1" ht="21" customHeight="1">
      <c r="A5" s="63"/>
      <c r="B5" s="64"/>
      <c r="C5" s="64"/>
      <c r="D5" s="64"/>
      <c r="E5" s="65"/>
      <c r="F5" s="66"/>
      <c r="G5" s="66"/>
      <c r="H5" s="67"/>
      <c r="I5" s="68"/>
      <c r="J5" s="69"/>
      <c r="K5" s="70"/>
      <c r="L5" s="69"/>
      <c r="M5" s="71"/>
      <c r="N5" s="69"/>
      <c r="O5" s="45"/>
      <c r="P5" s="69"/>
      <c r="Q5" s="45"/>
      <c r="R5" s="69"/>
      <c r="S5" s="72"/>
      <c r="T5" s="73"/>
      <c r="U5" s="74"/>
      <c r="V5" s="74"/>
      <c r="W5" s="73"/>
      <c r="X5" s="74"/>
      <c r="Y5" s="74"/>
      <c r="Z5" s="73"/>
      <c r="AA5" s="74"/>
      <c r="AB5" s="74"/>
      <c r="AC5" s="75"/>
      <c r="AD5" s="75"/>
      <c r="AE5" s="107"/>
      <c r="AF5" s="120"/>
      <c r="AG5" s="120"/>
      <c r="AH5" s="120"/>
      <c r="AI5" s="1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</row>
    <row r="6" spans="1:357">
      <c r="A6" t="s">
        <v>14</v>
      </c>
      <c r="B6" t="s">
        <v>101</v>
      </c>
      <c r="C6" s="86">
        <v>8.1210000000000004</v>
      </c>
      <c r="D6">
        <v>40</v>
      </c>
      <c r="E6">
        <v>713600</v>
      </c>
      <c r="F6" s="88">
        <v>764</v>
      </c>
      <c r="G6" s="4">
        <v>1.9306282722513088</v>
      </c>
      <c r="H6" s="4">
        <v>0.96343001261034045</v>
      </c>
      <c r="I6" s="42">
        <v>26928.301886792451</v>
      </c>
      <c r="J6" s="42">
        <v>256.60377358490564</v>
      </c>
      <c r="K6" s="91">
        <v>5.2530000000000001</v>
      </c>
      <c r="L6" s="86">
        <v>5.0999999999999997E-2</v>
      </c>
      <c r="M6" s="95">
        <v>7.6530000000000001E-2</v>
      </c>
      <c r="N6" s="95">
        <v>7.6000000000000004E-4</v>
      </c>
      <c r="O6" s="91">
        <v>1.99</v>
      </c>
      <c r="P6" s="86">
        <v>1.4999999999999999E-2</v>
      </c>
      <c r="Q6" s="84">
        <v>0.19020000000000001</v>
      </c>
      <c r="R6" s="84">
        <v>1.8E-3</v>
      </c>
      <c r="S6" s="4">
        <v>0.27581</v>
      </c>
      <c r="T6" s="97">
        <v>1112</v>
      </c>
      <c r="U6" s="88">
        <v>5</v>
      </c>
      <c r="V6" s="88">
        <v>5</v>
      </c>
      <c r="W6" s="99">
        <v>1122.2</v>
      </c>
      <c r="X6" s="99">
        <v>9.5</v>
      </c>
      <c r="Y6" s="99">
        <v>9.5</v>
      </c>
      <c r="Z6">
        <v>1107</v>
      </c>
      <c r="AA6">
        <v>20</v>
      </c>
      <c r="AB6">
        <v>23</v>
      </c>
      <c r="AC6" s="88">
        <v>100.91726618705036</v>
      </c>
      <c r="AD6" s="88">
        <v>101.37308039747064</v>
      </c>
      <c r="AE6" s="109"/>
      <c r="AF6" s="121"/>
      <c r="AG6" s="121"/>
      <c r="AH6" s="121"/>
      <c r="AI6" s="121"/>
      <c r="AJ6" s="34"/>
    </row>
    <row r="7" spans="1:357">
      <c r="A7" t="s">
        <v>16</v>
      </c>
      <c r="B7" t="s">
        <v>101</v>
      </c>
      <c r="C7" s="86">
        <v>8.11</v>
      </c>
      <c r="D7">
        <v>41</v>
      </c>
      <c r="E7">
        <v>557200</v>
      </c>
      <c r="F7" s="88">
        <v>608</v>
      </c>
      <c r="G7" s="4">
        <v>1.8865131578947369</v>
      </c>
      <c r="H7" s="4">
        <v>0.9950900163666121</v>
      </c>
      <c r="I7" s="42">
        <v>16632.835820895521</v>
      </c>
      <c r="J7" s="42">
        <v>229.85074626865671</v>
      </c>
      <c r="K7" s="91">
        <v>5.3150000000000004</v>
      </c>
      <c r="L7" s="86">
        <v>5.6000000000000001E-2</v>
      </c>
      <c r="M7" s="95">
        <v>7.6139999999999999E-2</v>
      </c>
      <c r="N7" s="95">
        <v>7.9000000000000001E-4</v>
      </c>
      <c r="O7" s="91">
        <v>1.97</v>
      </c>
      <c r="P7" s="86">
        <v>2.5000000000000001E-2</v>
      </c>
      <c r="Q7" s="84">
        <v>0.1883</v>
      </c>
      <c r="R7" s="84">
        <v>2E-3</v>
      </c>
      <c r="S7" s="4">
        <v>0.51278999999999997</v>
      </c>
      <c r="T7" s="97">
        <v>1104.8</v>
      </c>
      <c r="U7" s="88">
        <v>8.6</v>
      </c>
      <c r="V7" s="88">
        <v>8.6</v>
      </c>
      <c r="W7" s="99">
        <v>1112</v>
      </c>
      <c r="X7" s="99">
        <v>11</v>
      </c>
      <c r="Y7" s="99">
        <v>11</v>
      </c>
      <c r="Z7">
        <v>1096</v>
      </c>
      <c r="AA7">
        <v>21</v>
      </c>
      <c r="AB7">
        <v>24</v>
      </c>
      <c r="AC7" s="88">
        <v>100.65170166545981</v>
      </c>
      <c r="AD7" s="88">
        <v>101.45985401459853</v>
      </c>
      <c r="AE7" s="109"/>
      <c r="AF7" s="121"/>
      <c r="AG7" s="121"/>
      <c r="AH7" s="121"/>
      <c r="AI7" s="121"/>
      <c r="AJ7" s="34"/>
    </row>
    <row r="8" spans="1:357">
      <c r="A8" t="s">
        <v>18</v>
      </c>
      <c r="B8" t="s">
        <v>101</v>
      </c>
      <c r="C8" s="86">
        <v>8.1189999999999998</v>
      </c>
      <c r="D8">
        <v>41</v>
      </c>
      <c r="E8">
        <v>530600</v>
      </c>
      <c r="F8" s="88">
        <v>573</v>
      </c>
      <c r="G8" s="4">
        <v>1.411867364746946</v>
      </c>
      <c r="H8" s="4">
        <v>1.3571766935101848</v>
      </c>
      <c r="I8" s="42">
        <v>42448</v>
      </c>
      <c r="J8" s="42">
        <v>688</v>
      </c>
      <c r="K8" s="91">
        <v>5.2569999999999997</v>
      </c>
      <c r="L8" s="86">
        <v>5.6000000000000001E-2</v>
      </c>
      <c r="M8" s="95">
        <v>7.5670000000000001E-2</v>
      </c>
      <c r="N8" s="95">
        <v>7.3999999999999999E-4</v>
      </c>
      <c r="O8" s="91">
        <v>1.986</v>
      </c>
      <c r="P8" s="86">
        <v>0.02</v>
      </c>
      <c r="Q8" s="84">
        <v>0.19</v>
      </c>
      <c r="R8" s="84">
        <v>1.9E-3</v>
      </c>
      <c r="S8" s="4">
        <v>0.62860000000000005</v>
      </c>
      <c r="T8" s="97">
        <v>1110.4000000000001</v>
      </c>
      <c r="U8" s="88">
        <v>6.9</v>
      </c>
      <c r="V8" s="88">
        <v>6.9</v>
      </c>
      <c r="W8" s="99">
        <v>1122</v>
      </c>
      <c r="X8" s="99">
        <v>10</v>
      </c>
      <c r="Y8" s="99">
        <v>10</v>
      </c>
      <c r="Z8">
        <v>1084</v>
      </c>
      <c r="AA8">
        <v>19</v>
      </c>
      <c r="AB8">
        <v>23</v>
      </c>
      <c r="AC8" s="88">
        <v>101.04466858789624</v>
      </c>
      <c r="AD8" s="88">
        <v>103.50553505535055</v>
      </c>
      <c r="AE8" s="109"/>
      <c r="AF8" s="121"/>
      <c r="AG8" s="121"/>
      <c r="AH8" s="121"/>
      <c r="AI8" s="121"/>
      <c r="AJ8" s="34"/>
    </row>
    <row r="9" spans="1:357">
      <c r="A9" t="s">
        <v>20</v>
      </c>
      <c r="B9" t="s">
        <v>101</v>
      </c>
      <c r="C9" s="86">
        <v>8.1189999999999998</v>
      </c>
      <c r="D9">
        <v>41</v>
      </c>
      <c r="E9">
        <v>382200</v>
      </c>
      <c r="F9" s="88">
        <v>412</v>
      </c>
      <c r="G9" s="4">
        <v>1.4968446601941749</v>
      </c>
      <c r="H9" s="4">
        <v>1.2645794966236954</v>
      </c>
      <c r="I9" s="42">
        <v>5835.1145038167942</v>
      </c>
      <c r="J9" s="42">
        <v>106.8702290076336</v>
      </c>
      <c r="K9" s="91">
        <v>5.2560000000000002</v>
      </c>
      <c r="L9" s="86">
        <v>5.7000000000000002E-2</v>
      </c>
      <c r="M9" s="95">
        <v>7.5679999999999997E-2</v>
      </c>
      <c r="N9" s="95">
        <v>9.2000000000000003E-4</v>
      </c>
      <c r="O9" s="91">
        <v>1.9850000000000001</v>
      </c>
      <c r="P9" s="86">
        <v>2.8000000000000001E-2</v>
      </c>
      <c r="Q9" s="84">
        <v>0.1905</v>
      </c>
      <c r="R9" s="84">
        <v>2.0999999999999999E-3</v>
      </c>
      <c r="S9" s="4">
        <v>0.51122000000000001</v>
      </c>
      <c r="T9" s="97">
        <v>1111.8</v>
      </c>
      <c r="U9" s="88">
        <v>9.1</v>
      </c>
      <c r="V9" s="88">
        <v>9.1</v>
      </c>
      <c r="W9" s="99">
        <v>1124</v>
      </c>
      <c r="X9" s="99">
        <v>11</v>
      </c>
      <c r="Y9" s="99">
        <v>11</v>
      </c>
      <c r="Z9">
        <v>1084</v>
      </c>
      <c r="AA9">
        <v>24</v>
      </c>
      <c r="AB9">
        <v>27</v>
      </c>
      <c r="AC9" s="88">
        <v>101.09731966180968</v>
      </c>
      <c r="AD9" s="88">
        <v>103.69003690036901</v>
      </c>
      <c r="AE9" s="109"/>
      <c r="AF9" s="121"/>
      <c r="AG9" s="121"/>
      <c r="AH9" s="121"/>
      <c r="AI9" s="121"/>
      <c r="AJ9" s="34"/>
    </row>
    <row r="10" spans="1:357">
      <c r="A10" t="s">
        <v>22</v>
      </c>
      <c r="B10" t="s">
        <v>101</v>
      </c>
      <c r="C10" s="86">
        <v>8.1080000000000005</v>
      </c>
      <c r="D10">
        <v>41</v>
      </c>
      <c r="E10">
        <v>605200</v>
      </c>
      <c r="F10" s="88">
        <v>644</v>
      </c>
      <c r="G10" s="4">
        <v>2.0046583850931676</v>
      </c>
      <c r="H10" s="4">
        <v>0.94428152492668627</v>
      </c>
      <c r="I10" s="42">
        <v>22837.735849056604</v>
      </c>
      <c r="J10" s="42">
        <v>313.20754716981133</v>
      </c>
      <c r="K10" s="91">
        <v>5.1749999999999998</v>
      </c>
      <c r="L10" s="86">
        <v>5.8000000000000003E-2</v>
      </c>
      <c r="M10" s="95">
        <v>7.5679999999999997E-2</v>
      </c>
      <c r="N10" s="95">
        <v>8.0999999999999996E-4</v>
      </c>
      <c r="O10" s="91">
        <v>2.0070000000000001</v>
      </c>
      <c r="P10" s="86">
        <v>1.7999999999999999E-2</v>
      </c>
      <c r="Q10" s="84">
        <v>0.19350000000000001</v>
      </c>
      <c r="R10" s="84">
        <v>2.0999999999999999E-3</v>
      </c>
      <c r="S10" s="4">
        <v>0.40748000000000001</v>
      </c>
      <c r="T10" s="97">
        <v>1117.8</v>
      </c>
      <c r="U10" s="88">
        <v>5.9</v>
      </c>
      <c r="V10" s="88">
        <v>5.9</v>
      </c>
      <c r="W10" s="99">
        <v>1140</v>
      </c>
      <c r="X10" s="99">
        <v>12</v>
      </c>
      <c r="Y10" s="99">
        <v>12</v>
      </c>
      <c r="Z10">
        <v>1084</v>
      </c>
      <c r="AA10">
        <v>21</v>
      </c>
      <c r="AB10">
        <v>24</v>
      </c>
      <c r="AC10" s="88">
        <v>101.98604401502952</v>
      </c>
      <c r="AD10" s="88">
        <v>105.1660516605166</v>
      </c>
      <c r="AE10" s="109">
        <v>2</v>
      </c>
      <c r="AF10" s="124">
        <v>1111.3</v>
      </c>
      <c r="AG10" s="125">
        <v>2.5455999999999999</v>
      </c>
      <c r="AH10" s="126">
        <v>2.0609999999999999</v>
      </c>
      <c r="AI10" s="126">
        <f>100*(AF10-1099)/1099</f>
        <v>1.11919927206551</v>
      </c>
      <c r="AJ10" s="34"/>
    </row>
    <row r="11" spans="1:357">
      <c r="A11" t="s">
        <v>24</v>
      </c>
      <c r="B11" t="s">
        <v>101</v>
      </c>
      <c r="C11" s="86">
        <v>8.1270000000000007</v>
      </c>
      <c r="D11">
        <v>41</v>
      </c>
      <c r="E11">
        <v>717300</v>
      </c>
      <c r="F11" s="88">
        <v>780</v>
      </c>
      <c r="G11" s="4">
        <v>1.7192307692307693</v>
      </c>
      <c r="H11" s="4">
        <v>1.0995207217366789</v>
      </c>
      <c r="I11" s="42">
        <v>12695.575221238938</v>
      </c>
      <c r="J11" s="42">
        <v>107.9646017699115</v>
      </c>
      <c r="K11" s="91">
        <v>5.2969999999999997</v>
      </c>
      <c r="L11" s="86">
        <v>6.2E-2</v>
      </c>
      <c r="M11" s="95">
        <v>7.6259999999999994E-2</v>
      </c>
      <c r="N11" s="95">
        <v>6.2E-4</v>
      </c>
      <c r="O11" s="91">
        <v>1.9810000000000001</v>
      </c>
      <c r="P11" s="86">
        <v>0.02</v>
      </c>
      <c r="Q11" s="84">
        <v>0.18870000000000001</v>
      </c>
      <c r="R11" s="84">
        <v>2.2000000000000001E-3</v>
      </c>
      <c r="S11" s="4">
        <v>0.60826999999999998</v>
      </c>
      <c r="T11" s="97">
        <v>1108.7</v>
      </c>
      <c r="U11" s="88">
        <v>7</v>
      </c>
      <c r="V11" s="88">
        <v>7</v>
      </c>
      <c r="W11" s="99">
        <v>1114</v>
      </c>
      <c r="X11" s="99">
        <v>12</v>
      </c>
      <c r="Y11" s="99">
        <v>12</v>
      </c>
      <c r="Z11">
        <v>1100</v>
      </c>
      <c r="AA11">
        <v>16</v>
      </c>
      <c r="AB11">
        <v>20</v>
      </c>
      <c r="AC11" s="88">
        <v>100.47803734103003</v>
      </c>
      <c r="AD11" s="88">
        <v>101.27272727272727</v>
      </c>
      <c r="AE11" s="109"/>
      <c r="AF11" s="125"/>
      <c r="AG11" s="125"/>
      <c r="AH11" s="121"/>
      <c r="AI11" s="121"/>
      <c r="AJ11" s="34"/>
    </row>
    <row r="12" spans="1:357">
      <c r="A12" t="s">
        <v>26</v>
      </c>
      <c r="B12" t="s">
        <v>101</v>
      </c>
      <c r="C12" s="86">
        <v>8.1159999999999997</v>
      </c>
      <c r="D12">
        <v>40</v>
      </c>
      <c r="E12">
        <v>454700</v>
      </c>
      <c r="F12" s="88">
        <v>492.6</v>
      </c>
      <c r="G12" s="4">
        <v>1.2377182298010556</v>
      </c>
      <c r="H12" s="4">
        <v>1.5236622332199197</v>
      </c>
      <c r="I12" s="42">
        <v>6736.2962962962965</v>
      </c>
      <c r="J12" s="42">
        <v>71.111111111111114</v>
      </c>
      <c r="K12" s="91">
        <v>5.2910000000000004</v>
      </c>
      <c r="L12" s="86">
        <v>6.6000000000000003E-2</v>
      </c>
      <c r="M12" s="95">
        <v>7.5300000000000006E-2</v>
      </c>
      <c r="N12" s="95">
        <v>1.1000000000000001E-3</v>
      </c>
      <c r="O12" s="91">
        <v>1.968</v>
      </c>
      <c r="P12" s="86">
        <v>3.4000000000000002E-2</v>
      </c>
      <c r="Q12" s="84">
        <v>0.18890000000000001</v>
      </c>
      <c r="R12" s="84">
        <v>2.3E-3</v>
      </c>
      <c r="S12" s="4">
        <v>0.53981999999999997</v>
      </c>
      <c r="T12" s="97">
        <v>1106</v>
      </c>
      <c r="U12" s="88">
        <v>12</v>
      </c>
      <c r="V12" s="88">
        <v>12</v>
      </c>
      <c r="W12" s="99">
        <v>1117</v>
      </c>
      <c r="X12" s="99">
        <v>13</v>
      </c>
      <c r="Y12" s="99">
        <v>13</v>
      </c>
      <c r="Z12">
        <v>1087</v>
      </c>
      <c r="AA12">
        <v>29</v>
      </c>
      <c r="AB12">
        <v>32</v>
      </c>
      <c r="AC12" s="88">
        <v>100.99457504520795</v>
      </c>
      <c r="AD12" s="88">
        <v>102.75988960441582</v>
      </c>
      <c r="AE12" s="109"/>
      <c r="AF12" s="125"/>
      <c r="AG12" s="125"/>
      <c r="AH12" s="121"/>
      <c r="AI12" s="121"/>
      <c r="AJ12" s="34"/>
    </row>
    <row r="13" spans="1:357">
      <c r="A13" t="s">
        <v>28</v>
      </c>
      <c r="B13" t="s">
        <v>101</v>
      </c>
      <c r="C13" s="86">
        <v>8.1129999999999995</v>
      </c>
      <c r="D13">
        <v>41</v>
      </c>
      <c r="E13">
        <v>583600</v>
      </c>
      <c r="F13" s="88">
        <v>623</v>
      </c>
      <c r="G13" s="4">
        <v>1.3913322632423755</v>
      </c>
      <c r="H13" s="4">
        <v>1.378928729526339</v>
      </c>
      <c r="I13" s="42">
        <v>6047.6683937823836</v>
      </c>
      <c r="J13" s="42">
        <v>83.937823834196891</v>
      </c>
      <c r="K13" s="91">
        <v>5.1989999999999998</v>
      </c>
      <c r="L13" s="86">
        <v>4.9000000000000002E-2</v>
      </c>
      <c r="M13" s="95">
        <v>7.5899999999999995E-2</v>
      </c>
      <c r="N13" s="95">
        <v>6.3000000000000003E-4</v>
      </c>
      <c r="O13" s="91">
        <v>2.0209999999999999</v>
      </c>
      <c r="P13" s="86">
        <v>1.9E-2</v>
      </c>
      <c r="Q13" s="84">
        <v>0.1925</v>
      </c>
      <c r="R13" s="84">
        <v>1.8E-3</v>
      </c>
      <c r="S13" s="4">
        <v>0.58399999999999996</v>
      </c>
      <c r="T13" s="97">
        <v>1122.4000000000001</v>
      </c>
      <c r="U13" s="88">
        <v>6.3</v>
      </c>
      <c r="V13" s="88">
        <v>6.3</v>
      </c>
      <c r="W13" s="99">
        <v>1134.9000000000001</v>
      </c>
      <c r="X13" s="99">
        <v>9.9</v>
      </c>
      <c r="Y13" s="99">
        <v>9.9</v>
      </c>
      <c r="Z13">
        <v>1091</v>
      </c>
      <c r="AA13">
        <v>17</v>
      </c>
      <c r="AB13">
        <v>20</v>
      </c>
      <c r="AC13" s="88">
        <v>101.1136849607983</v>
      </c>
      <c r="AD13" s="88">
        <v>104.02383134738773</v>
      </c>
      <c r="AE13" s="109"/>
      <c r="AF13" s="125"/>
      <c r="AG13" s="125"/>
      <c r="AH13" s="121"/>
      <c r="AI13" s="121"/>
      <c r="AJ13" s="34"/>
    </row>
    <row r="14" spans="1:357">
      <c r="A14" t="s">
        <v>30</v>
      </c>
      <c r="B14" t="s">
        <v>101</v>
      </c>
      <c r="C14" s="86">
        <v>8.1180000000000003</v>
      </c>
      <c r="D14">
        <v>41</v>
      </c>
      <c r="E14">
        <v>382800</v>
      </c>
      <c r="F14" s="88">
        <v>417.3</v>
      </c>
      <c r="G14" s="4">
        <v>0.85621854780733286</v>
      </c>
      <c r="H14" s="4">
        <v>2.2667028788701793</v>
      </c>
      <c r="I14" s="42">
        <v>8800</v>
      </c>
      <c r="J14" s="42">
        <v>91.954022988505756</v>
      </c>
      <c r="K14" s="91">
        <v>5.3220000000000001</v>
      </c>
      <c r="L14" s="86">
        <v>0.06</v>
      </c>
      <c r="M14" s="95">
        <v>7.5499999999999998E-2</v>
      </c>
      <c r="N14" s="95">
        <v>1.1000000000000001E-3</v>
      </c>
      <c r="O14" s="91">
        <v>1.9750000000000001</v>
      </c>
      <c r="P14" s="86">
        <v>2.5999999999999999E-2</v>
      </c>
      <c r="Q14" s="84">
        <v>0.18809999999999999</v>
      </c>
      <c r="R14" s="84">
        <v>2.0999999999999999E-3</v>
      </c>
      <c r="S14" s="4">
        <v>0.35749999999999998</v>
      </c>
      <c r="T14" s="97">
        <v>1106.5999999999999</v>
      </c>
      <c r="U14" s="88">
        <v>8.8000000000000007</v>
      </c>
      <c r="V14" s="88">
        <v>8.8000000000000007</v>
      </c>
      <c r="W14" s="99">
        <v>1111</v>
      </c>
      <c r="X14" s="99">
        <v>12</v>
      </c>
      <c r="Y14" s="99">
        <v>12</v>
      </c>
      <c r="Z14">
        <v>1079</v>
      </c>
      <c r="AA14">
        <v>29</v>
      </c>
      <c r="AB14">
        <v>31</v>
      </c>
      <c r="AC14" s="88">
        <v>100.39761431411532</v>
      </c>
      <c r="AD14" s="88">
        <v>102.96570898980538</v>
      </c>
      <c r="AE14" s="109"/>
      <c r="AF14" s="125"/>
      <c r="AG14" s="125"/>
      <c r="AH14" s="121"/>
      <c r="AI14" s="121"/>
      <c r="AJ14" s="34"/>
    </row>
    <row r="15" spans="1:357">
      <c r="A15" t="s">
        <v>32</v>
      </c>
      <c r="B15" t="s">
        <v>101</v>
      </c>
      <c r="C15" s="86">
        <v>8.1199999999999992</v>
      </c>
      <c r="D15">
        <v>41</v>
      </c>
      <c r="E15">
        <v>446400</v>
      </c>
      <c r="F15" s="88">
        <v>490.3</v>
      </c>
      <c r="G15" s="4">
        <v>0.82724862329186211</v>
      </c>
      <c r="H15" s="4">
        <v>2.3347619047619048</v>
      </c>
      <c r="I15" s="42">
        <v>14171.428571428571</v>
      </c>
      <c r="J15" s="42">
        <v>180.95238095238096</v>
      </c>
      <c r="K15" s="91">
        <v>5.3230000000000004</v>
      </c>
      <c r="L15" s="86">
        <v>7.0999999999999994E-2</v>
      </c>
      <c r="M15" s="95">
        <v>7.7039999999999997E-2</v>
      </c>
      <c r="N15" s="95">
        <v>9.3999999999999997E-4</v>
      </c>
      <c r="O15" s="91">
        <v>1.9950000000000001</v>
      </c>
      <c r="P15" s="86">
        <v>2.1999999999999999E-2</v>
      </c>
      <c r="Q15" s="84">
        <v>0.18779999999999999</v>
      </c>
      <c r="R15" s="84">
        <v>2.3999999999999998E-3</v>
      </c>
      <c r="S15" s="4">
        <v>0.58326</v>
      </c>
      <c r="T15" s="97">
        <v>1113.5999999999999</v>
      </c>
      <c r="U15" s="88">
        <v>7.4</v>
      </c>
      <c r="V15" s="88">
        <v>7.4</v>
      </c>
      <c r="W15" s="99">
        <v>1109</v>
      </c>
      <c r="X15" s="99">
        <v>13</v>
      </c>
      <c r="Y15" s="99">
        <v>13</v>
      </c>
      <c r="Z15">
        <v>1119</v>
      </c>
      <c r="AA15">
        <v>24</v>
      </c>
      <c r="AB15">
        <v>27</v>
      </c>
      <c r="AC15" s="88">
        <v>99.586925287356337</v>
      </c>
      <c r="AD15" s="88">
        <v>99.106344950848978</v>
      </c>
      <c r="AE15" s="109"/>
      <c r="AF15" s="125"/>
      <c r="AG15" s="125"/>
      <c r="AH15" s="121"/>
      <c r="AI15" s="121"/>
      <c r="AJ15" s="34"/>
    </row>
    <row r="16" spans="1:357">
      <c r="C16" s="86"/>
      <c r="F16" s="88"/>
      <c r="H16" s="4"/>
      <c r="I16" s="41"/>
      <c r="J16" s="41"/>
      <c r="K16" s="91"/>
      <c r="L16" s="86"/>
      <c r="M16" s="95"/>
      <c r="N16" s="95"/>
      <c r="O16" s="34"/>
      <c r="S16" s="4"/>
      <c r="T16" s="34"/>
      <c r="V16"/>
      <c r="Y16" s="1"/>
      <c r="AC16" s="88"/>
      <c r="AD16" s="88"/>
      <c r="AE16" s="109"/>
      <c r="AF16" s="125"/>
      <c r="AG16" s="125"/>
      <c r="AH16" s="121"/>
      <c r="AI16" s="121"/>
      <c r="AJ16" s="34"/>
    </row>
    <row r="17" spans="1:36">
      <c r="A17" t="s">
        <v>35</v>
      </c>
      <c r="B17" t="s">
        <v>101</v>
      </c>
      <c r="C17" s="86">
        <v>8.1180000000000003</v>
      </c>
      <c r="D17">
        <v>41</v>
      </c>
      <c r="E17">
        <v>16880</v>
      </c>
      <c r="F17" s="88">
        <v>843</v>
      </c>
      <c r="G17" s="4">
        <v>0.53499406880189804</v>
      </c>
      <c r="H17" s="4">
        <v>136.85064935064935</v>
      </c>
      <c r="I17" s="42">
        <v>462.46575342465752</v>
      </c>
      <c r="J17" s="42">
        <v>11.780821917808218</v>
      </c>
      <c r="K17" s="34">
        <v>232.2</v>
      </c>
      <c r="L17">
        <v>5.4</v>
      </c>
      <c r="M17" s="95">
        <v>4.9200000000000001E-2</v>
      </c>
      <c r="N17" s="95">
        <v>2.3999999999999998E-3</v>
      </c>
      <c r="O17" s="90">
        <v>2.92E-2</v>
      </c>
      <c r="P17" s="84">
        <v>1.5E-3</v>
      </c>
      <c r="Q17" s="95">
        <v>4.3059999999999999E-3</v>
      </c>
      <c r="R17" s="95">
        <v>9.2999999999999997E-5</v>
      </c>
      <c r="S17" s="4">
        <v>0.20621999999999999</v>
      </c>
      <c r="T17" s="51">
        <v>29.5</v>
      </c>
      <c r="U17" s="16">
        <v>1.4</v>
      </c>
      <c r="V17" s="16">
        <v>1.4</v>
      </c>
      <c r="W17" s="62">
        <v>27.7</v>
      </c>
      <c r="X17" s="62">
        <v>0.6</v>
      </c>
      <c r="Y17" s="62">
        <v>0.6</v>
      </c>
      <c r="Z17">
        <v>140</v>
      </c>
      <c r="AA17">
        <v>100</v>
      </c>
      <c r="AB17">
        <v>100</v>
      </c>
      <c r="AC17" s="88">
        <v>93.898305084745758</v>
      </c>
      <c r="AD17" s="88">
        <v>19.785714285714285</v>
      </c>
      <c r="AE17" s="109"/>
      <c r="AF17" s="125"/>
      <c r="AG17" s="125"/>
      <c r="AH17" s="121"/>
      <c r="AI17" s="121"/>
      <c r="AJ17" s="34"/>
    </row>
    <row r="18" spans="1:36">
      <c r="A18" t="s">
        <v>37</v>
      </c>
      <c r="B18" t="s">
        <v>101</v>
      </c>
      <c r="C18" s="86">
        <v>8.1150000000000002</v>
      </c>
      <c r="D18">
        <v>41</v>
      </c>
      <c r="E18">
        <v>13830</v>
      </c>
      <c r="F18" s="88">
        <v>648.5</v>
      </c>
      <c r="G18" s="4">
        <v>0.56869699306090982</v>
      </c>
      <c r="H18" s="4">
        <v>114.17253521126761</v>
      </c>
      <c r="I18" s="42">
        <v>151.14754098360655</v>
      </c>
      <c r="J18" s="42">
        <v>4.8087431693989071</v>
      </c>
      <c r="K18" s="51">
        <v>221.9</v>
      </c>
      <c r="L18" s="16">
        <v>6.2</v>
      </c>
      <c r="M18" s="95">
        <v>4.82E-2</v>
      </c>
      <c r="N18" s="95">
        <v>3.2000000000000002E-3</v>
      </c>
      <c r="O18" s="90">
        <v>2.9899999999999999E-2</v>
      </c>
      <c r="P18" s="84">
        <v>1.9E-3</v>
      </c>
      <c r="Q18" s="95">
        <v>4.5199999999999997E-3</v>
      </c>
      <c r="R18" s="95">
        <v>1.2999999999999999E-4</v>
      </c>
      <c r="S18" s="4">
        <v>0.12892999999999999</v>
      </c>
      <c r="T18" s="51">
        <v>29.9</v>
      </c>
      <c r="U18" s="16">
        <v>1.9</v>
      </c>
      <c r="V18" s="16">
        <v>1.9</v>
      </c>
      <c r="W18" s="62">
        <v>29.07</v>
      </c>
      <c r="X18" s="62">
        <v>0.85</v>
      </c>
      <c r="Y18" s="62">
        <v>0.85</v>
      </c>
      <c r="Z18">
        <v>120</v>
      </c>
      <c r="AA18">
        <v>130</v>
      </c>
      <c r="AB18">
        <v>130</v>
      </c>
      <c r="AC18" s="88">
        <v>97.224080267558534</v>
      </c>
      <c r="AD18" s="88">
        <v>24.225000000000001</v>
      </c>
      <c r="AE18" s="109"/>
      <c r="AF18" s="125"/>
      <c r="AG18" s="125"/>
      <c r="AH18" s="121"/>
      <c r="AI18" s="121"/>
      <c r="AJ18" s="34"/>
    </row>
    <row r="19" spans="1:36">
      <c r="A19" t="s">
        <v>39</v>
      </c>
      <c r="B19" t="s">
        <v>101</v>
      </c>
      <c r="C19" s="86">
        <v>8.1159999999999997</v>
      </c>
      <c r="D19">
        <v>41</v>
      </c>
      <c r="E19">
        <v>18340</v>
      </c>
      <c r="F19" s="88">
        <v>910</v>
      </c>
      <c r="G19" s="4">
        <v>0.49527472527472527</v>
      </c>
      <c r="H19" s="4">
        <v>153.97631133671743</v>
      </c>
      <c r="I19" s="42">
        <v>815.11111111111109</v>
      </c>
      <c r="J19" s="42">
        <v>22.666666666666664</v>
      </c>
      <c r="K19" s="51">
        <v>231.9</v>
      </c>
      <c r="L19" s="16">
        <v>4.4000000000000004</v>
      </c>
      <c r="M19" s="95">
        <v>4.9000000000000002E-2</v>
      </c>
      <c r="N19" s="95">
        <v>2.7000000000000001E-3</v>
      </c>
      <c r="O19" s="90">
        <v>2.92E-2</v>
      </c>
      <c r="P19" s="84">
        <v>1.5E-3</v>
      </c>
      <c r="Q19" s="95">
        <v>4.313E-3</v>
      </c>
      <c r="R19" s="95">
        <v>7.8999999999999996E-5</v>
      </c>
      <c r="S19" s="4">
        <v>8.4990999999999997E-2</v>
      </c>
      <c r="T19" s="51">
        <v>29.3</v>
      </c>
      <c r="U19" s="16">
        <v>1.5</v>
      </c>
      <c r="V19" s="16">
        <v>1.5</v>
      </c>
      <c r="W19" s="62">
        <v>27.74</v>
      </c>
      <c r="X19" s="62">
        <v>0.51</v>
      </c>
      <c r="Y19" s="62">
        <v>0.51</v>
      </c>
      <c r="Z19">
        <v>130</v>
      </c>
      <c r="AA19">
        <v>120</v>
      </c>
      <c r="AB19">
        <v>120</v>
      </c>
      <c r="AC19" s="88">
        <v>94.675767918088738</v>
      </c>
      <c r="AD19" s="88">
        <v>21.338461538461537</v>
      </c>
      <c r="AE19" s="109"/>
      <c r="AF19" s="125"/>
      <c r="AG19" s="125"/>
      <c r="AH19" s="121"/>
      <c r="AI19" s="121"/>
      <c r="AJ19" s="34"/>
    </row>
    <row r="20" spans="1:36">
      <c r="A20" t="s">
        <v>41</v>
      </c>
      <c r="B20" t="s">
        <v>101</v>
      </c>
      <c r="C20" s="86">
        <v>8.1039999999999992</v>
      </c>
      <c r="D20">
        <v>41</v>
      </c>
      <c r="E20">
        <v>24260</v>
      </c>
      <c r="F20" s="88">
        <v>1163.0999999999999</v>
      </c>
      <c r="G20" s="4">
        <v>0.67406069985383898</v>
      </c>
      <c r="H20" s="4">
        <v>103.29484902309058</v>
      </c>
      <c r="I20" s="42">
        <v>471.06796116504853</v>
      </c>
      <c r="J20" s="42">
        <v>8.5436893203883493</v>
      </c>
      <c r="K20" s="51">
        <v>224.2</v>
      </c>
      <c r="L20" s="16">
        <v>4.8</v>
      </c>
      <c r="M20" s="95">
        <v>4.8599999999999997E-2</v>
      </c>
      <c r="N20" s="95">
        <v>2.3E-3</v>
      </c>
      <c r="O20" s="90">
        <v>2.98E-2</v>
      </c>
      <c r="P20" s="84">
        <v>1.1999999999999999E-3</v>
      </c>
      <c r="Q20" s="95">
        <v>4.4819999999999999E-3</v>
      </c>
      <c r="R20" s="95">
        <v>9.7E-5</v>
      </c>
      <c r="S20" s="4">
        <v>5.4334E-2</v>
      </c>
      <c r="T20" s="51">
        <v>29.8</v>
      </c>
      <c r="U20" s="16">
        <v>1.2</v>
      </c>
      <c r="V20" s="16">
        <v>1.2</v>
      </c>
      <c r="W20" s="62">
        <v>28.83</v>
      </c>
      <c r="X20" s="62">
        <v>0.62</v>
      </c>
      <c r="Y20" s="62">
        <v>0.62</v>
      </c>
      <c r="Z20">
        <v>130</v>
      </c>
      <c r="AA20">
        <v>110</v>
      </c>
      <c r="AB20">
        <v>110</v>
      </c>
      <c r="AC20" s="88">
        <v>96.744966442953015</v>
      </c>
      <c r="AD20" s="88">
        <v>22.176923076923078</v>
      </c>
      <c r="AE20" s="109"/>
      <c r="AF20" s="125"/>
      <c r="AG20" s="125"/>
      <c r="AH20" s="121"/>
      <c r="AI20" s="121"/>
      <c r="AJ20" s="34"/>
    </row>
    <row r="21" spans="1:36">
      <c r="A21" t="s">
        <v>43</v>
      </c>
      <c r="B21" t="s">
        <v>102</v>
      </c>
      <c r="C21" s="86">
        <v>8.1259999999999994</v>
      </c>
      <c r="D21">
        <v>41</v>
      </c>
      <c r="E21">
        <v>22010</v>
      </c>
      <c r="F21" s="88">
        <v>1090</v>
      </c>
      <c r="G21" s="4">
        <v>0.52752293577981646</v>
      </c>
      <c r="H21" s="4">
        <v>153.08988764044943</v>
      </c>
      <c r="I21" s="42">
        <v>620</v>
      </c>
      <c r="J21" s="42">
        <v>14.366197183098592</v>
      </c>
      <c r="K21" s="51">
        <v>230.1</v>
      </c>
      <c r="L21" s="16">
        <v>3</v>
      </c>
      <c r="M21" s="95">
        <v>4.9200000000000001E-2</v>
      </c>
      <c r="N21" s="95">
        <v>2E-3</v>
      </c>
      <c r="O21" s="90">
        <v>2.9399999999999999E-2</v>
      </c>
      <c r="P21" s="84">
        <v>1.1000000000000001E-3</v>
      </c>
      <c r="Q21" s="95">
        <v>4.352E-3</v>
      </c>
      <c r="R21" s="95">
        <v>5.7000000000000003E-5</v>
      </c>
      <c r="S21" s="4">
        <v>0.18584000000000001</v>
      </c>
      <c r="T21" s="51">
        <v>29.4</v>
      </c>
      <c r="U21" s="16">
        <v>1.1000000000000001</v>
      </c>
      <c r="V21" s="16">
        <v>1.1000000000000001</v>
      </c>
      <c r="W21" s="62">
        <v>27.99</v>
      </c>
      <c r="X21" s="62">
        <v>0.36</v>
      </c>
      <c r="Y21" s="62">
        <v>0.36</v>
      </c>
      <c r="Z21">
        <v>145</v>
      </c>
      <c r="AA21">
        <v>88</v>
      </c>
      <c r="AB21">
        <v>89</v>
      </c>
      <c r="AC21" s="88">
        <v>95.204081632653072</v>
      </c>
      <c r="AD21" s="88">
        <v>19.30344827586207</v>
      </c>
      <c r="AE21" s="109">
        <v>0</v>
      </c>
      <c r="AF21" s="124">
        <v>28.384</v>
      </c>
      <c r="AG21" s="125">
        <v>0.17727999999999999</v>
      </c>
      <c r="AH21" s="126">
        <v>2.9630999999999998</v>
      </c>
      <c r="AI21" s="126">
        <f>100*(AF21-28.478)/28.478</f>
        <v>-0.33007935950558742</v>
      </c>
      <c r="AJ21" s="34"/>
    </row>
    <row r="22" spans="1:36">
      <c r="A22" t="s">
        <v>44</v>
      </c>
      <c r="B22" t="s">
        <v>102</v>
      </c>
      <c r="C22" s="86">
        <v>8.173</v>
      </c>
      <c r="D22">
        <v>42</v>
      </c>
      <c r="E22">
        <v>10050</v>
      </c>
      <c r="F22" s="88">
        <v>478</v>
      </c>
      <c r="G22" s="4">
        <v>0.92050209205020916</v>
      </c>
      <c r="H22" s="4">
        <v>83.859649122807014</v>
      </c>
      <c r="I22" s="42">
        <v>744.44444444444446</v>
      </c>
      <c r="J22" s="42">
        <v>22.222222222222221</v>
      </c>
      <c r="K22" s="51">
        <v>222.3</v>
      </c>
      <c r="L22" s="16">
        <v>6.3</v>
      </c>
      <c r="M22" s="95">
        <v>4.7800000000000002E-2</v>
      </c>
      <c r="N22" s="95">
        <v>3.3E-3</v>
      </c>
      <c r="O22" s="90">
        <v>2.93E-2</v>
      </c>
      <c r="P22" s="84">
        <v>2E-3</v>
      </c>
      <c r="Q22" s="95">
        <v>4.4900000000000001E-3</v>
      </c>
      <c r="R22" s="95">
        <v>1.2E-4</v>
      </c>
      <c r="S22" s="4">
        <v>0.13333</v>
      </c>
      <c r="T22" s="51">
        <v>29.3</v>
      </c>
      <c r="U22" s="16">
        <v>2</v>
      </c>
      <c r="V22" s="16">
        <v>2</v>
      </c>
      <c r="W22" s="62">
        <v>28.87</v>
      </c>
      <c r="X22" s="62">
        <v>0.77</v>
      </c>
      <c r="Y22" s="62">
        <v>0.77</v>
      </c>
      <c r="Z22">
        <v>70</v>
      </c>
      <c r="AA22">
        <v>140</v>
      </c>
      <c r="AB22">
        <v>140</v>
      </c>
      <c r="AC22" s="88">
        <v>98.532423208191119</v>
      </c>
      <c r="AD22" s="88">
        <v>41.24285714285714</v>
      </c>
      <c r="AE22" s="109"/>
      <c r="AF22" s="125"/>
      <c r="AG22" s="125"/>
      <c r="AH22" s="121"/>
      <c r="AI22" s="121"/>
      <c r="AJ22" s="34"/>
    </row>
    <row r="23" spans="1:36">
      <c r="A23" t="s">
        <v>45</v>
      </c>
      <c r="B23" t="s">
        <v>102</v>
      </c>
      <c r="C23" s="86">
        <v>8.1140000000000008</v>
      </c>
      <c r="D23">
        <v>41</v>
      </c>
      <c r="E23">
        <v>19590</v>
      </c>
      <c r="F23" s="88">
        <v>960</v>
      </c>
      <c r="G23" s="4">
        <v>0.49916666666666665</v>
      </c>
      <c r="H23" s="4">
        <v>150.70643642072213</v>
      </c>
      <c r="I23" s="42">
        <v>5597.1428571428569</v>
      </c>
      <c r="J23" s="42">
        <v>111.42857142857142</v>
      </c>
      <c r="K23" s="51">
        <v>229.4</v>
      </c>
      <c r="L23" s="16">
        <v>3.9</v>
      </c>
      <c r="M23" s="95">
        <v>4.7300000000000002E-2</v>
      </c>
      <c r="N23" s="95">
        <v>2.3999999999999998E-3</v>
      </c>
      <c r="O23" s="90">
        <v>2.81E-2</v>
      </c>
      <c r="P23" s="84">
        <v>1.2999999999999999E-3</v>
      </c>
      <c r="Q23" s="95">
        <v>4.372E-3</v>
      </c>
      <c r="R23" s="95">
        <v>7.3999999999999996E-5</v>
      </c>
      <c r="S23" s="4">
        <v>8.6323999999999998E-2</v>
      </c>
      <c r="T23" s="51">
        <v>28.2</v>
      </c>
      <c r="U23" s="16">
        <v>1.3</v>
      </c>
      <c r="V23" s="16">
        <v>1.3</v>
      </c>
      <c r="W23" s="62">
        <v>28.12</v>
      </c>
      <c r="X23" s="62">
        <v>0.47</v>
      </c>
      <c r="Y23" s="62">
        <v>0.47</v>
      </c>
      <c r="Z23">
        <v>60</v>
      </c>
      <c r="AA23">
        <v>110</v>
      </c>
      <c r="AB23">
        <v>110</v>
      </c>
      <c r="AC23" s="88">
        <v>99.716312056737593</v>
      </c>
      <c r="AD23" s="88">
        <v>46.866666666666667</v>
      </c>
      <c r="AE23" s="109"/>
      <c r="AF23" s="125"/>
      <c r="AG23" s="125"/>
      <c r="AH23" s="121"/>
      <c r="AI23" s="121"/>
      <c r="AJ23" s="34"/>
    </row>
    <row r="24" spans="1:36">
      <c r="A24" t="s">
        <v>46</v>
      </c>
      <c r="B24" t="s">
        <v>102</v>
      </c>
      <c r="C24" s="86">
        <v>8.125</v>
      </c>
      <c r="D24">
        <v>41</v>
      </c>
      <c r="E24">
        <v>7160</v>
      </c>
      <c r="F24" s="88">
        <v>346</v>
      </c>
      <c r="G24" s="4">
        <v>1.2254335260115607</v>
      </c>
      <c r="H24" s="4">
        <v>59.86159169550173</v>
      </c>
      <c r="I24" s="42">
        <v>367.17948717948718</v>
      </c>
      <c r="J24" s="42">
        <v>15.384615384615383</v>
      </c>
      <c r="K24" s="51">
        <v>224</v>
      </c>
      <c r="L24" s="16">
        <v>7.1</v>
      </c>
      <c r="M24" s="95">
        <v>4.5499999999999999E-2</v>
      </c>
      <c r="N24" s="95">
        <v>3.8999999999999998E-3</v>
      </c>
      <c r="O24" s="90">
        <v>2.7799999999999998E-2</v>
      </c>
      <c r="P24" s="84">
        <v>2.7000000000000001E-3</v>
      </c>
      <c r="Q24" s="95">
        <v>4.4999999999999997E-3</v>
      </c>
      <c r="R24" s="95">
        <v>1.3999999999999999E-4</v>
      </c>
      <c r="S24" s="4">
        <v>0.20716000000000001</v>
      </c>
      <c r="T24" s="51">
        <v>27.8</v>
      </c>
      <c r="U24" s="16">
        <v>2.6</v>
      </c>
      <c r="V24" s="16">
        <v>2.6</v>
      </c>
      <c r="W24" s="62">
        <v>28.97</v>
      </c>
      <c r="X24" s="62">
        <v>0.89</v>
      </c>
      <c r="Y24" s="62">
        <v>0.89</v>
      </c>
      <c r="Z24">
        <v>30</v>
      </c>
      <c r="AA24">
        <v>180</v>
      </c>
      <c r="AB24">
        <v>180</v>
      </c>
      <c r="AC24" s="88">
        <v>104.20863309352518</v>
      </c>
      <c r="AD24" s="88">
        <v>96.566666666666663</v>
      </c>
      <c r="AE24" s="109"/>
      <c r="AF24" s="125"/>
      <c r="AG24" s="125"/>
      <c r="AH24" s="121"/>
      <c r="AI24" s="121"/>
      <c r="AJ24" s="34"/>
    </row>
    <row r="25" spans="1:36">
      <c r="A25" t="s">
        <v>47</v>
      </c>
      <c r="B25" t="s">
        <v>102</v>
      </c>
      <c r="C25" s="86">
        <v>8.109</v>
      </c>
      <c r="D25">
        <v>41</v>
      </c>
      <c r="E25">
        <v>8630</v>
      </c>
      <c r="F25" s="88">
        <v>427.2</v>
      </c>
      <c r="G25" s="4">
        <v>0.80173220973782777</v>
      </c>
      <c r="H25" s="4">
        <v>95.144766146993305</v>
      </c>
      <c r="I25" s="42">
        <v>193.93258426966293</v>
      </c>
      <c r="J25" s="42">
        <v>5.1685393258426968</v>
      </c>
      <c r="K25" s="51">
        <v>224.5</v>
      </c>
      <c r="L25" s="16">
        <v>6.2</v>
      </c>
      <c r="M25" s="95">
        <v>4.6899999999999997E-2</v>
      </c>
      <c r="N25" s="95">
        <v>3.2000000000000002E-3</v>
      </c>
      <c r="O25" s="90">
        <v>3.0499999999999999E-2</v>
      </c>
      <c r="P25" s="84">
        <v>2.3999999999999998E-3</v>
      </c>
      <c r="Q25" s="95">
        <v>4.4400000000000004E-3</v>
      </c>
      <c r="R25" s="95">
        <v>1.2E-4</v>
      </c>
      <c r="S25" s="4">
        <v>0.32837</v>
      </c>
      <c r="T25" s="51">
        <v>30.4</v>
      </c>
      <c r="U25" s="16">
        <v>2.4</v>
      </c>
      <c r="V25" s="16">
        <v>2.4</v>
      </c>
      <c r="W25" s="62">
        <v>28.59</v>
      </c>
      <c r="X25" s="62">
        <v>0.79</v>
      </c>
      <c r="Y25" s="62">
        <v>0.79</v>
      </c>
      <c r="Z25">
        <v>40</v>
      </c>
      <c r="AA25">
        <v>140</v>
      </c>
      <c r="AB25">
        <v>140</v>
      </c>
      <c r="AC25" s="88">
        <v>94.046052631578945</v>
      </c>
      <c r="AD25" s="88">
        <v>71.474999999999994</v>
      </c>
      <c r="AE25" s="109"/>
      <c r="AF25" s="125"/>
      <c r="AG25" s="125"/>
      <c r="AH25" s="121"/>
      <c r="AI25" s="121"/>
      <c r="AJ25" s="34"/>
    </row>
    <row r="26" spans="1:36">
      <c r="A26" t="s">
        <v>48</v>
      </c>
      <c r="B26" t="s">
        <v>102</v>
      </c>
      <c r="C26" s="86">
        <v>8.1229999999999993</v>
      </c>
      <c r="D26">
        <v>41</v>
      </c>
      <c r="E26">
        <v>13530</v>
      </c>
      <c r="F26" s="88">
        <v>646</v>
      </c>
      <c r="G26" s="4">
        <v>0.55216718266253872</v>
      </c>
      <c r="H26" s="4">
        <v>138.62660944206007</v>
      </c>
      <c r="I26" s="42">
        <v>203.45864661654136</v>
      </c>
      <c r="J26" s="42">
        <v>4.9624060150375939</v>
      </c>
      <c r="K26" s="51">
        <v>220.6</v>
      </c>
      <c r="L26" s="16">
        <v>5.0999999999999996</v>
      </c>
      <c r="M26" s="95">
        <v>4.7800000000000002E-2</v>
      </c>
      <c r="N26" s="95">
        <v>2.0999999999999999E-3</v>
      </c>
      <c r="O26" s="90">
        <v>2.98E-2</v>
      </c>
      <c r="P26" s="84">
        <v>1.4E-3</v>
      </c>
      <c r="Q26" s="95">
        <v>4.5199999999999997E-3</v>
      </c>
      <c r="R26" s="95">
        <v>1.1E-4</v>
      </c>
      <c r="S26" s="4">
        <v>0.13963999999999999</v>
      </c>
      <c r="T26" s="51">
        <v>29.8</v>
      </c>
      <c r="U26" s="16">
        <v>1.3</v>
      </c>
      <c r="V26" s="16">
        <v>1.3</v>
      </c>
      <c r="W26" s="62">
        <v>29.06</v>
      </c>
      <c r="X26" s="62">
        <v>0.68</v>
      </c>
      <c r="Y26" s="62">
        <v>0.68</v>
      </c>
      <c r="Z26">
        <v>80</v>
      </c>
      <c r="AA26">
        <v>93</v>
      </c>
      <c r="AB26">
        <v>94</v>
      </c>
      <c r="AC26" s="88">
        <v>97.516778523489933</v>
      </c>
      <c r="AD26" s="88">
        <v>36.325000000000003</v>
      </c>
      <c r="AE26" s="109"/>
      <c r="AF26" s="125"/>
      <c r="AG26" s="125"/>
      <c r="AH26" s="121"/>
      <c r="AI26" s="121"/>
      <c r="AJ26" s="34"/>
    </row>
    <row r="27" spans="1:36">
      <c r="C27" s="86"/>
      <c r="F27" s="88"/>
      <c r="H27" s="4"/>
      <c r="I27" s="42"/>
      <c r="J27" s="42"/>
      <c r="K27" s="34"/>
      <c r="O27" s="34"/>
      <c r="S27" s="4"/>
      <c r="T27" s="34"/>
      <c r="V27"/>
      <c r="Y27" s="1"/>
      <c r="AC27" s="88"/>
      <c r="AD27" s="88"/>
      <c r="AE27" s="109"/>
      <c r="AF27" s="125"/>
      <c r="AG27" s="125"/>
      <c r="AH27" s="121"/>
      <c r="AI27" s="121"/>
      <c r="AJ27" s="34"/>
    </row>
    <row r="28" spans="1:36">
      <c r="A28" t="s">
        <v>49</v>
      </c>
      <c r="B28" t="s">
        <v>102</v>
      </c>
      <c r="C28" s="86">
        <v>8.11</v>
      </c>
      <c r="D28">
        <v>41</v>
      </c>
      <c r="E28">
        <v>187600</v>
      </c>
      <c r="F28" s="88">
        <v>750.2</v>
      </c>
      <c r="G28" s="4">
        <v>0.10730471874166889</v>
      </c>
      <c r="H28" s="4">
        <v>54.83918128654971</v>
      </c>
      <c r="I28" s="42">
        <v>6821.818181818182</v>
      </c>
      <c r="J28" s="42">
        <v>72.727272727272734</v>
      </c>
      <c r="K28" s="93">
        <v>18.43</v>
      </c>
      <c r="L28" s="4">
        <v>0.2</v>
      </c>
      <c r="M28" s="95">
        <v>5.2479999999999999E-2</v>
      </c>
      <c r="N28" s="95">
        <v>7.9000000000000001E-4</v>
      </c>
      <c r="O28" s="34">
        <v>0.39589999999999997</v>
      </c>
      <c r="P28">
        <v>5.7999999999999996E-3</v>
      </c>
      <c r="Q28">
        <v>5.4219999999999997E-2</v>
      </c>
      <c r="R28">
        <v>5.8E-4</v>
      </c>
      <c r="S28" s="4">
        <v>0.19907</v>
      </c>
      <c r="T28" s="97">
        <v>338.6</v>
      </c>
      <c r="U28" s="88">
        <v>4.2</v>
      </c>
      <c r="V28" s="88">
        <v>4.2</v>
      </c>
      <c r="W28" s="99">
        <v>340.4</v>
      </c>
      <c r="X28" s="99">
        <v>3.6</v>
      </c>
      <c r="Y28" s="99">
        <v>3.6</v>
      </c>
      <c r="Z28">
        <v>302</v>
      </c>
      <c r="AA28">
        <v>34</v>
      </c>
      <c r="AB28">
        <v>36</v>
      </c>
      <c r="AC28" s="88">
        <v>100.53160070880094</v>
      </c>
      <c r="AD28" s="88">
        <v>112.71523178807946</v>
      </c>
      <c r="AE28" s="109"/>
      <c r="AF28" s="125"/>
      <c r="AG28" s="125"/>
      <c r="AH28" s="121"/>
      <c r="AI28" s="121"/>
      <c r="AJ28" s="34"/>
    </row>
    <row r="29" spans="1:36">
      <c r="A29" t="s">
        <v>50</v>
      </c>
      <c r="B29" t="s">
        <v>102</v>
      </c>
      <c r="C29" s="86">
        <v>8.1199999999999992</v>
      </c>
      <c r="D29">
        <v>41</v>
      </c>
      <c r="E29">
        <v>201900</v>
      </c>
      <c r="F29" s="88">
        <v>806.8</v>
      </c>
      <c r="G29" s="4">
        <v>0.11279127416955875</v>
      </c>
      <c r="H29" s="4">
        <v>53.254125412541249</v>
      </c>
      <c r="I29" s="42">
        <v>2571.9745222929937</v>
      </c>
      <c r="J29" s="42">
        <v>34.394904458598724</v>
      </c>
      <c r="K29" s="93">
        <v>18.45</v>
      </c>
      <c r="L29" s="4">
        <v>0.18</v>
      </c>
      <c r="M29" s="95">
        <v>5.2260000000000001E-2</v>
      </c>
      <c r="N29" s="95">
        <v>8.4999999999999995E-4</v>
      </c>
      <c r="O29" s="34">
        <v>0.39179999999999998</v>
      </c>
      <c r="P29">
        <v>5.1000000000000004E-3</v>
      </c>
      <c r="Q29">
        <v>5.4140000000000001E-2</v>
      </c>
      <c r="R29">
        <v>5.4000000000000001E-4</v>
      </c>
      <c r="S29" s="4">
        <v>0.19328000000000001</v>
      </c>
      <c r="T29" s="97">
        <v>335.6</v>
      </c>
      <c r="U29" s="88">
        <v>3.7</v>
      </c>
      <c r="V29" s="88">
        <v>3.7</v>
      </c>
      <c r="W29" s="99">
        <v>339.9</v>
      </c>
      <c r="X29" s="99">
        <v>3.3</v>
      </c>
      <c r="Y29" s="99">
        <v>3.3</v>
      </c>
      <c r="Z29">
        <v>292</v>
      </c>
      <c r="AA29">
        <v>37</v>
      </c>
      <c r="AB29">
        <v>39</v>
      </c>
      <c r="AC29" s="88">
        <v>101.28128724672229</v>
      </c>
      <c r="AD29" s="88">
        <v>116.4041095890411</v>
      </c>
      <c r="AE29" s="109"/>
      <c r="AF29" s="125"/>
      <c r="AG29" s="125"/>
      <c r="AH29" s="121"/>
      <c r="AI29" s="121"/>
      <c r="AJ29" s="34"/>
    </row>
    <row r="30" spans="1:36">
      <c r="A30" t="s">
        <v>51</v>
      </c>
      <c r="B30" t="s">
        <v>102</v>
      </c>
      <c r="C30" s="86">
        <v>8.1150000000000002</v>
      </c>
      <c r="D30">
        <v>41</v>
      </c>
      <c r="E30">
        <v>258400</v>
      </c>
      <c r="F30" s="88">
        <v>1043</v>
      </c>
      <c r="G30" s="4">
        <v>0.11409395973154363</v>
      </c>
      <c r="H30" s="4">
        <v>53.459764223475133</v>
      </c>
      <c r="I30" s="42">
        <v>5556.989247311828</v>
      </c>
      <c r="J30" s="42">
        <v>83.870967741935488</v>
      </c>
      <c r="K30" s="93">
        <v>18.7</v>
      </c>
      <c r="L30" s="4">
        <v>0.23</v>
      </c>
      <c r="M30" s="95">
        <v>5.3330000000000002E-2</v>
      </c>
      <c r="N30" s="95">
        <v>8.4999999999999995E-4</v>
      </c>
      <c r="O30" s="34">
        <v>0.39710000000000001</v>
      </c>
      <c r="P30">
        <v>6.4999999999999997E-3</v>
      </c>
      <c r="Q30">
        <v>5.3440000000000001E-2</v>
      </c>
      <c r="R30">
        <v>7.1000000000000002E-4</v>
      </c>
      <c r="S30" s="4">
        <v>0.46559</v>
      </c>
      <c r="T30" s="97">
        <v>339.5</v>
      </c>
      <c r="U30" s="88">
        <v>4.7</v>
      </c>
      <c r="V30" s="88">
        <v>4.7</v>
      </c>
      <c r="W30" s="99">
        <v>335.6</v>
      </c>
      <c r="X30" s="99">
        <v>4.3</v>
      </c>
      <c r="Y30" s="99">
        <v>4.3</v>
      </c>
      <c r="Z30">
        <v>338</v>
      </c>
      <c r="AA30">
        <v>36</v>
      </c>
      <c r="AB30">
        <v>38</v>
      </c>
      <c r="AC30" s="88">
        <v>98.851251840942567</v>
      </c>
      <c r="AD30" s="88">
        <v>99.289940828402365</v>
      </c>
      <c r="AE30" s="109"/>
      <c r="AF30" s="125"/>
      <c r="AG30" s="125"/>
      <c r="AH30" s="121"/>
      <c r="AI30" s="121"/>
      <c r="AJ30" s="34"/>
    </row>
    <row r="31" spans="1:36">
      <c r="A31" t="s">
        <v>52</v>
      </c>
      <c r="B31" t="s">
        <v>102</v>
      </c>
      <c r="C31" s="86">
        <v>8.1240000000000006</v>
      </c>
      <c r="D31">
        <v>41</v>
      </c>
      <c r="E31">
        <v>215000</v>
      </c>
      <c r="F31" s="88">
        <v>860</v>
      </c>
      <c r="G31" s="4">
        <v>0.11430232558139534</v>
      </c>
      <c r="H31" s="4">
        <v>52.184466019417478</v>
      </c>
      <c r="I31" s="42">
        <v>5733.333333333333</v>
      </c>
      <c r="J31" s="42">
        <v>85.333333333333329</v>
      </c>
      <c r="K31" s="93">
        <v>18.420000000000002</v>
      </c>
      <c r="L31" s="4">
        <v>0.25</v>
      </c>
      <c r="M31" s="95">
        <v>5.3530000000000001E-2</v>
      </c>
      <c r="N31" s="95">
        <v>8.9999999999999998E-4</v>
      </c>
      <c r="O31" s="34">
        <v>0.40189999999999998</v>
      </c>
      <c r="P31">
        <v>5.4000000000000003E-3</v>
      </c>
      <c r="Q31">
        <v>5.4269999999999999E-2</v>
      </c>
      <c r="R31">
        <v>7.6000000000000004E-4</v>
      </c>
      <c r="S31" s="4">
        <v>0.40742</v>
      </c>
      <c r="T31" s="97">
        <v>343</v>
      </c>
      <c r="U31" s="88">
        <v>3.9</v>
      </c>
      <c r="V31" s="88">
        <v>3.9</v>
      </c>
      <c r="W31" s="99">
        <v>340.7</v>
      </c>
      <c r="X31" s="99">
        <v>4.7</v>
      </c>
      <c r="Y31" s="99">
        <v>4.7</v>
      </c>
      <c r="Z31">
        <v>346</v>
      </c>
      <c r="AA31">
        <v>38</v>
      </c>
      <c r="AB31">
        <v>40</v>
      </c>
      <c r="AC31" s="88">
        <v>99.329446064139944</v>
      </c>
      <c r="AD31" s="88">
        <v>98.468208092485554</v>
      </c>
      <c r="AE31" s="109"/>
      <c r="AF31" s="125"/>
      <c r="AG31" s="125"/>
      <c r="AH31" s="121"/>
      <c r="AI31" s="121"/>
      <c r="AJ31" s="34"/>
    </row>
    <row r="32" spans="1:36">
      <c r="A32" t="s">
        <v>53</v>
      </c>
      <c r="B32" t="s">
        <v>102</v>
      </c>
      <c r="C32" s="86">
        <v>8.1129999999999995</v>
      </c>
      <c r="D32">
        <v>41</v>
      </c>
      <c r="E32">
        <v>233300</v>
      </c>
      <c r="F32" s="88">
        <v>950.5</v>
      </c>
      <c r="G32" s="4">
        <v>0.11394003156233561</v>
      </c>
      <c r="H32" s="4">
        <v>52.110745614035089</v>
      </c>
      <c r="I32" s="42">
        <v>7406.3492063492067</v>
      </c>
      <c r="J32" s="42">
        <v>104.76190476190476</v>
      </c>
      <c r="K32" s="93">
        <v>18.66</v>
      </c>
      <c r="L32" s="4">
        <v>0.16</v>
      </c>
      <c r="M32" s="95">
        <v>5.296E-2</v>
      </c>
      <c r="N32" s="95">
        <v>9.3999999999999997E-4</v>
      </c>
      <c r="O32" s="34">
        <v>0.3947</v>
      </c>
      <c r="P32">
        <v>6.8999999999999999E-3</v>
      </c>
      <c r="Q32">
        <v>5.364E-2</v>
      </c>
      <c r="R32">
        <v>4.6000000000000001E-4</v>
      </c>
      <c r="S32" s="4">
        <v>0.22037999999999999</v>
      </c>
      <c r="T32" s="97">
        <v>338.5</v>
      </c>
      <c r="U32" s="88">
        <v>5.2</v>
      </c>
      <c r="V32" s="88">
        <v>5.2</v>
      </c>
      <c r="W32" s="99">
        <v>336.8</v>
      </c>
      <c r="X32" s="99">
        <v>2.8</v>
      </c>
      <c r="Y32" s="99">
        <v>2.8</v>
      </c>
      <c r="Z32">
        <v>321</v>
      </c>
      <c r="AA32">
        <v>40</v>
      </c>
      <c r="AB32">
        <v>42</v>
      </c>
      <c r="AC32" s="88">
        <v>99.497784342688334</v>
      </c>
      <c r="AD32" s="88">
        <v>104.9221183800623</v>
      </c>
      <c r="AE32" s="109">
        <v>1</v>
      </c>
      <c r="AF32" s="124">
        <v>338.78</v>
      </c>
      <c r="AG32" s="125">
        <v>1.0349999999999999</v>
      </c>
      <c r="AH32" s="126">
        <v>1.8797999999999999</v>
      </c>
      <c r="AI32" s="126">
        <f>100*(AF32-337.1)/337.1</f>
        <v>0.49836843666566299</v>
      </c>
      <c r="AJ32" s="34"/>
    </row>
    <row r="33" spans="1:36">
      <c r="A33" t="s">
        <v>54</v>
      </c>
      <c r="B33" t="s">
        <v>102</v>
      </c>
      <c r="C33" s="86">
        <v>8.1170000000000009</v>
      </c>
      <c r="D33">
        <v>41</v>
      </c>
      <c r="E33">
        <v>253000</v>
      </c>
      <c r="F33" s="88">
        <v>1028</v>
      </c>
      <c r="G33" s="4">
        <v>0.11848249027237354</v>
      </c>
      <c r="H33" s="4">
        <v>48.217636022514071</v>
      </c>
      <c r="I33" s="42">
        <v>6571.4285714285716</v>
      </c>
      <c r="J33" s="42">
        <v>116.8831168831169</v>
      </c>
      <c r="K33" s="93">
        <v>18.68</v>
      </c>
      <c r="L33" s="4">
        <v>0.19</v>
      </c>
      <c r="M33" s="95">
        <v>5.3900000000000003E-2</v>
      </c>
      <c r="N33" s="95">
        <v>9.6000000000000002E-4</v>
      </c>
      <c r="O33" s="34">
        <v>0.40079999999999999</v>
      </c>
      <c r="P33">
        <v>6.1000000000000004E-3</v>
      </c>
      <c r="Q33">
        <v>5.3580000000000003E-2</v>
      </c>
      <c r="R33">
        <v>5.5000000000000003E-4</v>
      </c>
      <c r="S33" s="4">
        <v>6.2798999999999994E-2</v>
      </c>
      <c r="T33" s="97">
        <v>342.1</v>
      </c>
      <c r="U33" s="88">
        <v>4.4000000000000004</v>
      </c>
      <c r="V33" s="88">
        <v>4.4000000000000004</v>
      </c>
      <c r="W33" s="99">
        <v>336.4</v>
      </c>
      <c r="X33" s="99">
        <v>3.4</v>
      </c>
      <c r="Y33" s="99">
        <v>3.4</v>
      </c>
      <c r="Z33">
        <v>361</v>
      </c>
      <c r="AA33">
        <v>39</v>
      </c>
      <c r="AB33">
        <v>41</v>
      </c>
      <c r="AC33" s="88">
        <v>98.333820520315697</v>
      </c>
      <c r="AD33" s="88">
        <v>93.18559556786704</v>
      </c>
      <c r="AE33" s="109"/>
      <c r="AF33" s="125"/>
      <c r="AG33" s="125"/>
      <c r="AH33" s="121"/>
      <c r="AI33" s="121"/>
      <c r="AJ33" s="34"/>
    </row>
    <row r="34" spans="1:36">
      <c r="A34" t="s">
        <v>56</v>
      </c>
      <c r="B34" t="s">
        <v>102</v>
      </c>
      <c r="C34" s="86">
        <v>8.1240000000000006</v>
      </c>
      <c r="D34">
        <v>41</v>
      </c>
      <c r="E34">
        <v>193000</v>
      </c>
      <c r="F34" s="88">
        <v>769</v>
      </c>
      <c r="G34" s="4">
        <v>0.11157347204161248</v>
      </c>
      <c r="H34" s="4">
        <v>53.851540616246503</v>
      </c>
      <c r="I34" s="42">
        <v>128666.66666666667</v>
      </c>
      <c r="J34" s="42">
        <v>2266.6666666666665</v>
      </c>
      <c r="K34" s="93">
        <v>18.27</v>
      </c>
      <c r="L34" s="4">
        <v>0.19</v>
      </c>
      <c r="M34" s="95">
        <v>5.3409999999999999E-2</v>
      </c>
      <c r="N34" s="95">
        <v>9.7000000000000005E-4</v>
      </c>
      <c r="O34" s="34">
        <v>0.40620000000000001</v>
      </c>
      <c r="P34">
        <v>8.5000000000000006E-3</v>
      </c>
      <c r="Q34">
        <v>5.4789999999999998E-2</v>
      </c>
      <c r="R34">
        <v>5.8E-4</v>
      </c>
      <c r="S34" s="4">
        <v>0.49696000000000001</v>
      </c>
      <c r="T34" s="97">
        <v>346</v>
      </c>
      <c r="U34" s="88">
        <v>6.1</v>
      </c>
      <c r="V34" s="88">
        <v>6.1</v>
      </c>
      <c r="W34" s="99">
        <v>343.9</v>
      </c>
      <c r="X34" s="99">
        <v>3.6</v>
      </c>
      <c r="Y34" s="99">
        <v>3.6</v>
      </c>
      <c r="Z34">
        <v>340</v>
      </c>
      <c r="AA34">
        <v>41</v>
      </c>
      <c r="AB34">
        <v>43</v>
      </c>
      <c r="AC34" s="88">
        <v>99.393063583815035</v>
      </c>
      <c r="AD34" s="88">
        <v>101.14705882352941</v>
      </c>
      <c r="AE34" s="109"/>
      <c r="AF34" s="125"/>
      <c r="AG34" s="125"/>
      <c r="AH34" s="121"/>
      <c r="AI34" s="121"/>
      <c r="AJ34" s="34"/>
    </row>
    <row r="35" spans="1:36">
      <c r="A35" t="s">
        <v>58</v>
      </c>
      <c r="B35" t="s">
        <v>102</v>
      </c>
      <c r="C35" s="86">
        <v>8.1159999999999997</v>
      </c>
      <c r="D35">
        <v>41</v>
      </c>
      <c r="E35">
        <v>249100</v>
      </c>
      <c r="F35" s="88">
        <v>1013</v>
      </c>
      <c r="G35" s="4">
        <v>0.11500493583415597</v>
      </c>
      <c r="H35" s="4">
        <v>51.683673469387749</v>
      </c>
      <c r="I35" s="42">
        <v>10167.34693877551</v>
      </c>
      <c r="J35" s="42">
        <v>216.32653061224491</v>
      </c>
      <c r="K35" s="93">
        <v>18.600000000000001</v>
      </c>
      <c r="L35" s="4">
        <v>0.22</v>
      </c>
      <c r="M35" s="95">
        <v>5.3749999999999999E-2</v>
      </c>
      <c r="N35" s="95">
        <v>8.8999999999999995E-4</v>
      </c>
      <c r="O35" s="34">
        <v>0.3977</v>
      </c>
      <c r="P35">
        <v>6.1999999999999998E-3</v>
      </c>
      <c r="Q35">
        <v>5.373E-2</v>
      </c>
      <c r="R35">
        <v>6.6E-4</v>
      </c>
      <c r="S35" s="4">
        <v>0.35881000000000002</v>
      </c>
      <c r="T35" s="97">
        <v>339.9</v>
      </c>
      <c r="U35" s="88">
        <v>4.5</v>
      </c>
      <c r="V35" s="88">
        <v>4.5</v>
      </c>
      <c r="W35" s="99">
        <v>337.4</v>
      </c>
      <c r="X35" s="99">
        <v>4</v>
      </c>
      <c r="Y35" s="99">
        <v>4</v>
      </c>
      <c r="Z35">
        <v>355</v>
      </c>
      <c r="AA35">
        <v>38</v>
      </c>
      <c r="AB35">
        <v>40</v>
      </c>
      <c r="AC35" s="88">
        <v>99.264489555751695</v>
      </c>
      <c r="AD35" s="88">
        <v>95.042253521126767</v>
      </c>
      <c r="AE35" s="109"/>
      <c r="AF35" s="125"/>
      <c r="AG35" s="125"/>
      <c r="AH35" s="121"/>
      <c r="AI35" s="121"/>
      <c r="AJ35" s="34"/>
    </row>
    <row r="36" spans="1:36">
      <c r="A36" t="s">
        <v>60</v>
      </c>
      <c r="B36" t="s">
        <v>102</v>
      </c>
      <c r="C36" s="86">
        <v>8.1159999999999997</v>
      </c>
      <c r="D36">
        <v>40</v>
      </c>
      <c r="E36">
        <v>237100</v>
      </c>
      <c r="F36" s="88">
        <v>960</v>
      </c>
      <c r="G36" s="4">
        <v>0.11395833333333334</v>
      </c>
      <c r="H36" s="4">
        <v>52.459016393442624</v>
      </c>
      <c r="I36" s="42">
        <v>6322.666666666667</v>
      </c>
      <c r="J36" s="42">
        <v>128</v>
      </c>
      <c r="K36" s="93">
        <v>18.510000000000002</v>
      </c>
      <c r="L36" s="4">
        <v>0.22</v>
      </c>
      <c r="M36" s="95">
        <v>5.3499999999999999E-2</v>
      </c>
      <c r="N36" s="95">
        <v>1.1000000000000001E-3</v>
      </c>
      <c r="O36" s="34">
        <v>0.3992</v>
      </c>
      <c r="P36">
        <v>6.4000000000000003E-3</v>
      </c>
      <c r="Q36">
        <v>5.4089999999999999E-2</v>
      </c>
      <c r="R36">
        <v>6.4000000000000005E-4</v>
      </c>
      <c r="S36" s="4">
        <v>0.15931999999999999</v>
      </c>
      <c r="T36" s="97">
        <v>340.9</v>
      </c>
      <c r="U36" s="88">
        <v>4.5999999999999996</v>
      </c>
      <c r="V36" s="88">
        <v>4.5999999999999996</v>
      </c>
      <c r="W36" s="99">
        <v>339.6</v>
      </c>
      <c r="X36" s="99">
        <v>3.9</v>
      </c>
      <c r="Y36" s="99">
        <v>3.9</v>
      </c>
      <c r="Z36">
        <v>349</v>
      </c>
      <c r="AA36">
        <v>47</v>
      </c>
      <c r="AB36">
        <v>49</v>
      </c>
      <c r="AC36" s="88">
        <v>99.618656497506606</v>
      </c>
      <c r="AD36" s="88">
        <v>97.306590257879662</v>
      </c>
      <c r="AE36" s="109"/>
      <c r="AF36" s="125"/>
      <c r="AG36" s="125"/>
      <c r="AH36" s="121"/>
      <c r="AI36" s="121"/>
      <c r="AJ36" s="34"/>
    </row>
    <row r="37" spans="1:36">
      <c r="A37" t="s">
        <v>62</v>
      </c>
      <c r="B37" t="s">
        <v>102</v>
      </c>
      <c r="C37" s="86">
        <v>8.1180000000000003</v>
      </c>
      <c r="D37">
        <v>41</v>
      </c>
      <c r="E37">
        <v>214100</v>
      </c>
      <c r="F37" s="88">
        <v>867</v>
      </c>
      <c r="G37" s="4">
        <v>0.1146482122260669</v>
      </c>
      <c r="H37" s="4">
        <v>54.119850187265918</v>
      </c>
      <c r="I37" s="42">
        <v>28546.666666666668</v>
      </c>
      <c r="J37" s="42">
        <v>266.66666666666669</v>
      </c>
      <c r="K37" s="93">
        <v>18.489999999999998</v>
      </c>
      <c r="L37" s="4">
        <v>0.22</v>
      </c>
      <c r="M37" s="95">
        <v>5.4199999999999998E-2</v>
      </c>
      <c r="N37" s="95">
        <v>7.6999999999999996E-4</v>
      </c>
      <c r="O37" s="34">
        <v>0.40629999999999999</v>
      </c>
      <c r="P37">
        <v>7.9000000000000008E-3</v>
      </c>
      <c r="Q37">
        <v>5.3929999999999999E-2</v>
      </c>
      <c r="R37">
        <v>5.9000000000000003E-4</v>
      </c>
      <c r="S37" s="4">
        <v>0.56052000000000002</v>
      </c>
      <c r="T37" s="97">
        <v>346.1</v>
      </c>
      <c r="U37" s="88">
        <v>5.7</v>
      </c>
      <c r="V37" s="88">
        <v>5.7</v>
      </c>
      <c r="W37" s="99">
        <v>338.6</v>
      </c>
      <c r="X37" s="99">
        <v>3.6</v>
      </c>
      <c r="Y37" s="99">
        <v>3.6</v>
      </c>
      <c r="Z37">
        <v>375</v>
      </c>
      <c r="AA37">
        <v>32</v>
      </c>
      <c r="AB37">
        <v>34</v>
      </c>
      <c r="AC37" s="88">
        <v>97.832996243860151</v>
      </c>
      <c r="AD37" s="88">
        <v>90.293333333333337</v>
      </c>
      <c r="AE37" s="109"/>
      <c r="AF37" s="125"/>
      <c r="AG37" s="125"/>
      <c r="AH37" s="121"/>
      <c r="AI37" s="121"/>
      <c r="AJ37" s="34"/>
    </row>
    <row r="38" spans="1:36">
      <c r="C38" s="86"/>
      <c r="F38" s="88"/>
      <c r="H38" s="4"/>
      <c r="I38" s="41"/>
      <c r="J38" s="41"/>
      <c r="K38" s="93"/>
      <c r="L38" s="4"/>
      <c r="M38" s="95"/>
      <c r="N38" s="95"/>
      <c r="O38" s="34"/>
      <c r="S38" s="4"/>
      <c r="T38" s="97"/>
      <c r="U38" s="88"/>
      <c r="V38" s="88"/>
      <c r="W38" s="99"/>
      <c r="X38" s="99"/>
      <c r="Y38" s="99"/>
      <c r="AC38" s="88"/>
      <c r="AD38" s="88"/>
      <c r="AE38" s="109"/>
      <c r="AF38" s="125"/>
      <c r="AG38" s="125"/>
      <c r="AH38" s="121"/>
      <c r="AI38" s="121"/>
      <c r="AJ38" s="34"/>
    </row>
    <row r="39" spans="1:36">
      <c r="A39" t="s">
        <v>65</v>
      </c>
      <c r="B39" t="s">
        <v>101</v>
      </c>
      <c r="C39" s="86">
        <v>8.1150000000000002</v>
      </c>
      <c r="D39">
        <v>41</v>
      </c>
      <c r="E39">
        <v>68700</v>
      </c>
      <c r="F39" s="88">
        <v>217.5</v>
      </c>
      <c r="G39" s="4">
        <v>0.75402298850574712</v>
      </c>
      <c r="H39" s="4">
        <v>6.6513761467889898</v>
      </c>
      <c r="I39" s="42">
        <v>579.74683544303798</v>
      </c>
      <c r="J39" s="42">
        <v>11.814345991561181</v>
      </c>
      <c r="K39" s="93">
        <v>15.18</v>
      </c>
      <c r="L39" s="4">
        <v>0.23</v>
      </c>
      <c r="M39" s="95">
        <v>5.4399999999999997E-2</v>
      </c>
      <c r="N39" s="95">
        <v>1.4E-3</v>
      </c>
      <c r="O39" s="90">
        <v>0.504</v>
      </c>
      <c r="P39" s="84">
        <v>1.2999999999999999E-2</v>
      </c>
      <c r="Q39" s="84">
        <v>6.6000000000000003E-2</v>
      </c>
      <c r="R39" s="84">
        <v>1E-3</v>
      </c>
      <c r="S39" s="4">
        <v>0.19800000000000001</v>
      </c>
      <c r="T39" s="97">
        <v>414.1</v>
      </c>
      <c r="U39" s="88">
        <v>8.6</v>
      </c>
      <c r="V39" s="88">
        <v>8.6</v>
      </c>
      <c r="W39" s="99">
        <v>412.1</v>
      </c>
      <c r="X39" s="99">
        <v>6.2</v>
      </c>
      <c r="Y39" s="99">
        <v>6.2</v>
      </c>
      <c r="Z39">
        <v>399</v>
      </c>
      <c r="AA39">
        <v>59</v>
      </c>
      <c r="AB39">
        <v>61</v>
      </c>
      <c r="AC39" s="88">
        <v>99.517024873219029</v>
      </c>
      <c r="AD39" s="88">
        <v>103.28320802005013</v>
      </c>
      <c r="AE39" s="109"/>
      <c r="AF39" s="125"/>
      <c r="AG39" s="125"/>
      <c r="AH39" s="121"/>
      <c r="AI39" s="121"/>
      <c r="AJ39" s="34"/>
    </row>
    <row r="40" spans="1:36">
      <c r="A40" t="s">
        <v>67</v>
      </c>
      <c r="B40" t="s">
        <v>101</v>
      </c>
      <c r="C40" s="86">
        <v>8.109</v>
      </c>
      <c r="D40">
        <v>41</v>
      </c>
      <c r="E40">
        <v>111700</v>
      </c>
      <c r="F40" s="88">
        <v>346.9</v>
      </c>
      <c r="G40" s="4">
        <v>1.0622657826462958</v>
      </c>
      <c r="H40" s="4">
        <v>4.7716643741403022</v>
      </c>
      <c r="I40" s="42">
        <v>1846.2809917355371</v>
      </c>
      <c r="J40" s="42">
        <v>34.710743801652889</v>
      </c>
      <c r="K40" s="93">
        <v>14.85</v>
      </c>
      <c r="L40" s="4">
        <v>0.21</v>
      </c>
      <c r="M40" s="95">
        <v>5.2900000000000003E-2</v>
      </c>
      <c r="N40" s="95">
        <v>1.1999999999999999E-3</v>
      </c>
      <c r="O40" s="90">
        <v>0.499</v>
      </c>
      <c r="P40" s="84">
        <v>1.2E-2</v>
      </c>
      <c r="Q40" s="84">
        <v>6.7290000000000003E-2</v>
      </c>
      <c r="R40" s="84">
        <v>9.8999999999999999E-4</v>
      </c>
      <c r="S40" s="4">
        <v>0.38400000000000001</v>
      </c>
      <c r="T40" s="97">
        <v>410.6</v>
      </c>
      <c r="U40" s="88">
        <v>8.1</v>
      </c>
      <c r="V40" s="88">
        <v>8.1</v>
      </c>
      <c r="W40" s="99">
        <v>419.8</v>
      </c>
      <c r="X40" s="99">
        <v>6</v>
      </c>
      <c r="Y40" s="99">
        <v>6</v>
      </c>
      <c r="Z40">
        <v>315</v>
      </c>
      <c r="AA40">
        <v>53</v>
      </c>
      <c r="AB40">
        <v>54</v>
      </c>
      <c r="AC40" s="88">
        <v>102.2406234778373</v>
      </c>
      <c r="AD40" s="88">
        <v>133.26984126984127</v>
      </c>
      <c r="AE40" s="109"/>
      <c r="AF40" s="125"/>
      <c r="AG40" s="125"/>
      <c r="AH40" s="121"/>
      <c r="AI40" s="121"/>
      <c r="AJ40" s="34"/>
    </row>
    <row r="41" spans="1:36">
      <c r="A41" t="s">
        <v>69</v>
      </c>
      <c r="B41" t="s">
        <v>101</v>
      </c>
      <c r="C41" s="86">
        <v>8.1159999999999997</v>
      </c>
      <c r="D41">
        <v>41</v>
      </c>
      <c r="E41">
        <v>99400</v>
      </c>
      <c r="F41" s="88">
        <v>314.8</v>
      </c>
      <c r="G41" s="4">
        <v>0.7690597204574332</v>
      </c>
      <c r="H41" s="4">
        <v>6.4640657084188913</v>
      </c>
      <c r="I41" s="42">
        <v>1390.2097902097903</v>
      </c>
      <c r="J41" s="42">
        <v>20.97902097902098</v>
      </c>
      <c r="K41" s="93">
        <v>15.09</v>
      </c>
      <c r="L41" s="4">
        <v>0.28000000000000003</v>
      </c>
      <c r="M41" s="95">
        <v>5.5800000000000002E-2</v>
      </c>
      <c r="N41" s="95">
        <v>1E-3</v>
      </c>
      <c r="O41" s="90">
        <v>0.51500000000000001</v>
      </c>
      <c r="P41" s="84">
        <v>1.2E-2</v>
      </c>
      <c r="Q41" s="84">
        <v>6.6199999999999995E-2</v>
      </c>
      <c r="R41" s="84">
        <v>1.1999999999999999E-3</v>
      </c>
      <c r="S41" s="4">
        <v>0.64709000000000005</v>
      </c>
      <c r="T41" s="97">
        <v>421.5</v>
      </c>
      <c r="U41" s="88">
        <v>8.1999999999999993</v>
      </c>
      <c r="V41" s="88">
        <v>8.1999999999999993</v>
      </c>
      <c r="W41" s="99">
        <v>413.4</v>
      </c>
      <c r="X41" s="99">
        <v>7.2</v>
      </c>
      <c r="Y41" s="99">
        <v>7.2</v>
      </c>
      <c r="Z41">
        <v>436</v>
      </c>
      <c r="AA41">
        <v>42</v>
      </c>
      <c r="AB41">
        <v>44</v>
      </c>
      <c r="AC41" s="88">
        <v>98.078291814946624</v>
      </c>
      <c r="AD41" s="88">
        <v>94.816513761467888</v>
      </c>
      <c r="AE41" s="109"/>
      <c r="AF41" s="125"/>
      <c r="AG41" s="125"/>
      <c r="AH41" s="121"/>
      <c r="AI41" s="121"/>
      <c r="AJ41" s="34"/>
    </row>
    <row r="42" spans="1:36">
      <c r="A42" t="s">
        <v>71</v>
      </c>
      <c r="B42" t="s">
        <v>101</v>
      </c>
      <c r="C42" s="86">
        <v>8.1059999999999999</v>
      </c>
      <c r="D42">
        <v>41</v>
      </c>
      <c r="E42">
        <v>111800</v>
      </c>
      <c r="F42" s="88">
        <v>350.3</v>
      </c>
      <c r="G42" s="4">
        <v>1.0536682843277192</v>
      </c>
      <c r="H42" s="4">
        <v>4.6335978835978837</v>
      </c>
      <c r="I42" s="42">
        <v>3440</v>
      </c>
      <c r="J42" s="42">
        <v>46.153846153846153</v>
      </c>
      <c r="K42" s="93">
        <v>14.91</v>
      </c>
      <c r="L42" s="4">
        <v>0.23</v>
      </c>
      <c r="M42" s="95">
        <v>5.6399999999999999E-2</v>
      </c>
      <c r="N42" s="95">
        <v>1.2999999999999999E-3</v>
      </c>
      <c r="O42" s="90">
        <v>0.53100000000000003</v>
      </c>
      <c r="P42" s="84">
        <v>1.0999999999999999E-2</v>
      </c>
      <c r="Q42" s="84">
        <v>6.7199999999999996E-2</v>
      </c>
      <c r="R42" s="84">
        <v>1.1000000000000001E-3</v>
      </c>
      <c r="S42" s="4">
        <v>0.35258</v>
      </c>
      <c r="T42" s="97">
        <v>431.9</v>
      </c>
      <c r="U42" s="88">
        <v>7.2</v>
      </c>
      <c r="V42" s="88">
        <v>7.2</v>
      </c>
      <c r="W42" s="99">
        <v>419.3</v>
      </c>
      <c r="X42" s="99">
        <v>6.4</v>
      </c>
      <c r="Y42" s="99">
        <v>6.4</v>
      </c>
      <c r="Z42">
        <v>469</v>
      </c>
      <c r="AA42">
        <v>51</v>
      </c>
      <c r="AB42">
        <v>52</v>
      </c>
      <c r="AC42" s="88">
        <v>97.082658022690438</v>
      </c>
      <c r="AD42" s="88">
        <v>89.402985074626869</v>
      </c>
      <c r="AE42" s="109"/>
      <c r="AF42" s="125"/>
      <c r="AG42" s="125"/>
      <c r="AH42" s="121"/>
      <c r="AI42" s="121"/>
      <c r="AJ42" s="34"/>
    </row>
    <row r="43" spans="1:36">
      <c r="A43" t="s">
        <v>73</v>
      </c>
      <c r="B43" t="s">
        <v>101</v>
      </c>
      <c r="C43" s="86">
        <v>8.1129999999999995</v>
      </c>
      <c r="D43">
        <v>41</v>
      </c>
      <c r="E43">
        <v>127100</v>
      </c>
      <c r="F43" s="88">
        <v>397.4</v>
      </c>
      <c r="G43" s="4">
        <v>1.0848012078510318</v>
      </c>
      <c r="H43" s="4">
        <v>4.4253897550111354</v>
      </c>
      <c r="I43" s="42">
        <v>2100.8264462809916</v>
      </c>
      <c r="J43" s="42">
        <v>38.016528925619831</v>
      </c>
      <c r="K43" s="93">
        <v>14.88</v>
      </c>
      <c r="L43" s="4">
        <v>0.22</v>
      </c>
      <c r="M43" s="95">
        <v>5.6500000000000002E-2</v>
      </c>
      <c r="N43" s="95">
        <v>1.4E-3</v>
      </c>
      <c r="O43" s="90">
        <v>0.52500000000000002</v>
      </c>
      <c r="P43" s="84">
        <v>1.2999999999999999E-2</v>
      </c>
      <c r="Q43" s="84">
        <v>6.7150000000000001E-2</v>
      </c>
      <c r="R43" s="84">
        <v>9.6000000000000002E-4</v>
      </c>
      <c r="S43" s="4">
        <v>0.29404000000000002</v>
      </c>
      <c r="T43" s="97">
        <v>429.8</v>
      </c>
      <c r="U43" s="88">
        <v>8.3000000000000007</v>
      </c>
      <c r="V43" s="88">
        <v>8.3000000000000007</v>
      </c>
      <c r="W43" s="99">
        <v>419</v>
      </c>
      <c r="X43" s="99">
        <v>5.8</v>
      </c>
      <c r="Y43" s="99">
        <v>5.8</v>
      </c>
      <c r="Z43">
        <v>461</v>
      </c>
      <c r="AA43">
        <v>55</v>
      </c>
      <c r="AB43">
        <v>56</v>
      </c>
      <c r="AC43" s="88">
        <v>97.487203350395532</v>
      </c>
      <c r="AD43" s="88">
        <v>90.889370932754886</v>
      </c>
      <c r="AE43" s="109">
        <v>0</v>
      </c>
      <c r="AF43" s="124">
        <v>421.09</v>
      </c>
      <c r="AG43" s="125">
        <v>1.8274999999999999</v>
      </c>
      <c r="AH43" s="126">
        <v>3.4662999999999999</v>
      </c>
      <c r="AI43" s="126">
        <f>100*(AF43-419.3)/419.3</f>
        <v>0.42690197948961689</v>
      </c>
      <c r="AJ43" s="34"/>
    </row>
    <row r="44" spans="1:36">
      <c r="A44" t="s">
        <v>74</v>
      </c>
      <c r="B44" t="s">
        <v>101</v>
      </c>
      <c r="C44" s="86">
        <v>8.1289999999999996</v>
      </c>
      <c r="D44">
        <v>41</v>
      </c>
      <c r="E44">
        <v>90800</v>
      </c>
      <c r="F44" s="88">
        <v>284.2</v>
      </c>
      <c r="G44" s="4">
        <v>0.56685432793807178</v>
      </c>
      <c r="H44" s="4">
        <v>8.5861027190332315</v>
      </c>
      <c r="I44" s="42">
        <v>36320</v>
      </c>
      <c r="J44" s="42">
        <v>760</v>
      </c>
      <c r="K44" s="93">
        <v>14.87</v>
      </c>
      <c r="L44" s="4">
        <v>0.23</v>
      </c>
      <c r="M44" s="95">
        <v>5.5800000000000002E-2</v>
      </c>
      <c r="N44" s="95">
        <v>1.1000000000000001E-3</v>
      </c>
      <c r="O44" s="90">
        <v>0.5202</v>
      </c>
      <c r="P44" s="84">
        <v>8.5000000000000006E-3</v>
      </c>
      <c r="Q44" s="84">
        <v>6.7400000000000002E-2</v>
      </c>
      <c r="R44" s="84">
        <v>1.1000000000000001E-3</v>
      </c>
      <c r="S44" s="4">
        <v>0.22583</v>
      </c>
      <c r="T44" s="97">
        <v>425.2</v>
      </c>
      <c r="U44" s="88">
        <v>5.7</v>
      </c>
      <c r="V44" s="88">
        <v>5.7</v>
      </c>
      <c r="W44" s="99">
        <v>420.6</v>
      </c>
      <c r="X44" s="99">
        <v>6.5</v>
      </c>
      <c r="Y44" s="99">
        <v>6.5</v>
      </c>
      <c r="Z44">
        <v>438</v>
      </c>
      <c r="AA44">
        <v>45</v>
      </c>
      <c r="AB44">
        <v>47</v>
      </c>
      <c r="AC44" s="88">
        <v>98.918156161806209</v>
      </c>
      <c r="AD44" s="88">
        <v>96.027397260273972</v>
      </c>
      <c r="AE44" s="109"/>
      <c r="AF44" s="125"/>
      <c r="AG44" s="125"/>
      <c r="AH44" s="121"/>
      <c r="AI44" s="121"/>
      <c r="AJ44" s="34"/>
    </row>
    <row r="45" spans="1:36">
      <c r="A45" t="s">
        <v>75</v>
      </c>
      <c r="B45" t="s">
        <v>101</v>
      </c>
      <c r="C45" s="86">
        <v>8.1120000000000001</v>
      </c>
      <c r="D45">
        <v>41</v>
      </c>
      <c r="E45">
        <v>96200</v>
      </c>
      <c r="F45" s="88">
        <v>297.7</v>
      </c>
      <c r="G45" s="4">
        <v>0.97077594894188779</v>
      </c>
      <c r="H45" s="4">
        <v>5.0802047781569959</v>
      </c>
      <c r="I45" s="42">
        <v>5200</v>
      </c>
      <c r="J45" s="42">
        <v>135.13513513513513</v>
      </c>
      <c r="K45" s="93">
        <v>14.6</v>
      </c>
      <c r="L45" s="4">
        <v>0.23</v>
      </c>
      <c r="M45" s="95">
        <v>5.4399999999999997E-2</v>
      </c>
      <c r="N45" s="95">
        <v>1.1000000000000001E-3</v>
      </c>
      <c r="O45" s="90">
        <v>0.52500000000000002</v>
      </c>
      <c r="P45" s="84">
        <v>0.01</v>
      </c>
      <c r="Q45" s="84">
        <v>6.8699999999999997E-2</v>
      </c>
      <c r="R45" s="84">
        <v>1.1000000000000001E-3</v>
      </c>
      <c r="S45" s="4">
        <v>0.4284</v>
      </c>
      <c r="T45" s="97">
        <v>428</v>
      </c>
      <c r="U45" s="88">
        <v>7</v>
      </c>
      <c r="V45" s="88">
        <v>7</v>
      </c>
      <c r="W45" s="99">
        <v>428</v>
      </c>
      <c r="X45" s="99">
        <v>6.4</v>
      </c>
      <c r="Y45" s="99">
        <v>6.4</v>
      </c>
      <c r="Z45">
        <v>399</v>
      </c>
      <c r="AA45">
        <v>48</v>
      </c>
      <c r="AB45">
        <v>50</v>
      </c>
      <c r="AC45" s="88">
        <v>100</v>
      </c>
      <c r="AD45" s="88">
        <v>107.26817042606517</v>
      </c>
      <c r="AE45" s="109"/>
      <c r="AF45" s="125"/>
      <c r="AG45" s="125"/>
      <c r="AH45" s="121"/>
      <c r="AI45" s="121"/>
      <c r="AJ45" s="34"/>
    </row>
    <row r="46" spans="1:36">
      <c r="A46" t="s">
        <v>76</v>
      </c>
      <c r="B46" t="s">
        <v>101</v>
      </c>
      <c r="C46" s="86">
        <v>8.125</v>
      </c>
      <c r="D46">
        <v>41</v>
      </c>
      <c r="E46">
        <v>103600</v>
      </c>
      <c r="F46" s="88">
        <v>327.7</v>
      </c>
      <c r="G46" s="4">
        <v>1.0305157155935307</v>
      </c>
      <c r="H46" s="4">
        <v>4.8983557548579961</v>
      </c>
      <c r="I46" s="42">
        <v>2690.909090909091</v>
      </c>
      <c r="J46" s="42">
        <v>51.948051948051948</v>
      </c>
      <c r="K46" s="93">
        <v>15.09</v>
      </c>
      <c r="L46" s="4">
        <v>0.24</v>
      </c>
      <c r="M46" s="95">
        <v>5.6300000000000003E-2</v>
      </c>
      <c r="N46" s="95">
        <v>1.1999999999999999E-3</v>
      </c>
      <c r="O46" s="90">
        <v>0.51900000000000002</v>
      </c>
      <c r="P46" s="84">
        <v>1.0999999999999999E-2</v>
      </c>
      <c r="Q46" s="84">
        <v>6.6400000000000001E-2</v>
      </c>
      <c r="R46" s="84">
        <v>1.1000000000000001E-3</v>
      </c>
      <c r="S46" s="4">
        <v>0.26204</v>
      </c>
      <c r="T46" s="97">
        <v>424.4</v>
      </c>
      <c r="U46" s="88">
        <v>7.2</v>
      </c>
      <c r="V46" s="88">
        <v>7.2</v>
      </c>
      <c r="W46" s="99">
        <v>414.7</v>
      </c>
      <c r="X46" s="99">
        <v>6.4</v>
      </c>
      <c r="Y46" s="99">
        <v>6.4</v>
      </c>
      <c r="Z46">
        <v>457</v>
      </c>
      <c r="AA46">
        <v>49</v>
      </c>
      <c r="AB46">
        <v>50</v>
      </c>
      <c r="AC46" s="88">
        <v>97.714420358152694</v>
      </c>
      <c r="AD46" s="88">
        <v>90.743982494529547</v>
      </c>
      <c r="AE46" s="109"/>
      <c r="AF46" s="125"/>
      <c r="AG46" s="125"/>
      <c r="AH46" s="121"/>
      <c r="AI46" s="121"/>
      <c r="AJ46" s="34"/>
    </row>
    <row r="47" spans="1:36">
      <c r="A47" t="s">
        <v>77</v>
      </c>
      <c r="B47" t="s">
        <v>101</v>
      </c>
      <c r="C47" s="86">
        <v>8.11</v>
      </c>
      <c r="D47">
        <v>41</v>
      </c>
      <c r="E47">
        <v>91800</v>
      </c>
      <c r="F47" s="88">
        <v>290.60000000000002</v>
      </c>
      <c r="G47" s="4">
        <v>0.9669649002064693</v>
      </c>
      <c r="H47" s="4">
        <v>5.1892857142857149</v>
      </c>
      <c r="I47" s="42">
        <v>5245.7142857142853</v>
      </c>
      <c r="J47" s="42">
        <v>142.85714285714286</v>
      </c>
      <c r="K47" s="93">
        <v>15.01</v>
      </c>
      <c r="L47" s="4">
        <v>0.27</v>
      </c>
      <c r="M47" s="95">
        <v>5.2900000000000003E-2</v>
      </c>
      <c r="N47" s="95">
        <v>1.1000000000000001E-3</v>
      </c>
      <c r="O47" s="90">
        <v>0.48720000000000002</v>
      </c>
      <c r="P47" s="84">
        <v>9.5999999999999992E-3</v>
      </c>
      <c r="Q47" s="84">
        <v>6.6799999999999998E-2</v>
      </c>
      <c r="R47" s="84">
        <v>1.1999999999999999E-3</v>
      </c>
      <c r="S47" s="4">
        <v>0.38733000000000001</v>
      </c>
      <c r="T47" s="97">
        <v>402.8</v>
      </c>
      <c r="U47" s="88">
        <v>6.6</v>
      </c>
      <c r="V47" s="88">
        <v>6.6</v>
      </c>
      <c r="W47" s="99">
        <v>417</v>
      </c>
      <c r="X47" s="99">
        <v>7.2</v>
      </c>
      <c r="Y47" s="99">
        <v>7.2</v>
      </c>
      <c r="Z47">
        <v>327</v>
      </c>
      <c r="AA47">
        <v>49</v>
      </c>
      <c r="AB47">
        <v>51</v>
      </c>
      <c r="AC47" s="88">
        <v>103.5253227408143</v>
      </c>
      <c r="AD47" s="88">
        <v>127.52293577981651</v>
      </c>
      <c r="AE47" s="109"/>
      <c r="AF47" s="125"/>
      <c r="AG47" s="125"/>
      <c r="AH47" s="121"/>
      <c r="AI47" s="121"/>
      <c r="AJ47" s="34"/>
    </row>
    <row r="48" spans="1:36">
      <c r="A48" t="s">
        <v>78</v>
      </c>
      <c r="B48" t="s">
        <v>101</v>
      </c>
      <c r="C48" s="86">
        <v>8.1129999999999995</v>
      </c>
      <c r="D48">
        <v>41</v>
      </c>
      <c r="E48">
        <v>127400</v>
      </c>
      <c r="F48" s="88">
        <v>396.7</v>
      </c>
      <c r="G48" s="4">
        <v>1.1104108898411897</v>
      </c>
      <c r="H48" s="4">
        <v>4.6235431235431239</v>
      </c>
      <c r="I48" s="42">
        <v>23163.636363636364</v>
      </c>
      <c r="J48" s="42">
        <v>400</v>
      </c>
      <c r="K48" s="93">
        <v>14.61</v>
      </c>
      <c r="L48" s="4">
        <v>0.17</v>
      </c>
      <c r="M48" s="95">
        <v>5.4600000000000003E-2</v>
      </c>
      <c r="N48" s="95">
        <v>1.2999999999999999E-3</v>
      </c>
      <c r="O48" s="90">
        <v>0.51600000000000001</v>
      </c>
      <c r="P48" s="84">
        <v>1.2999999999999999E-2</v>
      </c>
      <c r="Q48" s="84">
        <v>6.8210000000000007E-2</v>
      </c>
      <c r="R48" s="84">
        <v>8.9999999999999998E-4</v>
      </c>
      <c r="S48" s="4">
        <v>0.39474999999999999</v>
      </c>
      <c r="T48" s="97">
        <v>422.3</v>
      </c>
      <c r="U48" s="88">
        <v>9</v>
      </c>
      <c r="V48" s="88">
        <v>9</v>
      </c>
      <c r="W48" s="99">
        <v>425.3</v>
      </c>
      <c r="X48" s="99">
        <v>5.4</v>
      </c>
      <c r="Y48" s="99">
        <v>5.4</v>
      </c>
      <c r="Z48">
        <v>395</v>
      </c>
      <c r="AA48">
        <v>55</v>
      </c>
      <c r="AB48">
        <v>57</v>
      </c>
      <c r="AC48" s="88">
        <v>100.71039545346909</v>
      </c>
      <c r="AD48" s="88">
        <v>107.67088607594937</v>
      </c>
      <c r="AE48" s="109"/>
      <c r="AF48" s="125"/>
      <c r="AG48" s="125"/>
      <c r="AH48" s="121"/>
      <c r="AI48" s="121"/>
      <c r="AJ48" s="34"/>
    </row>
    <row r="49" spans="1:36">
      <c r="C49" s="86"/>
      <c r="F49" s="88"/>
      <c r="H49" s="4"/>
      <c r="I49" s="41"/>
      <c r="J49" s="41"/>
      <c r="K49" s="93"/>
      <c r="L49" s="4"/>
      <c r="M49" s="95"/>
      <c r="N49" s="95"/>
      <c r="O49" s="90"/>
      <c r="P49" s="84"/>
      <c r="S49" s="4"/>
      <c r="T49" s="97"/>
      <c r="U49" s="88"/>
      <c r="V49" s="88"/>
      <c r="W49" s="99"/>
      <c r="X49" s="99"/>
      <c r="Y49" s="99"/>
      <c r="AC49" s="88"/>
      <c r="AD49" s="88"/>
      <c r="AE49" s="109"/>
      <c r="AF49" s="125"/>
      <c r="AG49" s="125"/>
      <c r="AH49" s="121"/>
      <c r="AI49" s="121"/>
      <c r="AJ49" s="34"/>
    </row>
    <row r="50" spans="1:36">
      <c r="A50" t="s">
        <v>55</v>
      </c>
      <c r="B50" t="s">
        <v>101</v>
      </c>
      <c r="C50" s="86">
        <v>8.1159999999999997</v>
      </c>
      <c r="D50">
        <v>41</v>
      </c>
      <c r="E50">
        <v>118200</v>
      </c>
      <c r="F50" s="88">
        <v>359.8</v>
      </c>
      <c r="G50" s="4">
        <v>0.44246803779877703</v>
      </c>
      <c r="H50" s="4">
        <v>11.389680278569168</v>
      </c>
      <c r="I50" s="42">
        <v>949.39759036144574</v>
      </c>
      <c r="J50" s="42">
        <v>12.048192771084336</v>
      </c>
      <c r="K50" s="93">
        <v>14.74</v>
      </c>
      <c r="L50" s="4">
        <v>0.28999999999999998</v>
      </c>
      <c r="M50" s="95">
        <v>5.4600000000000003E-2</v>
      </c>
      <c r="N50" s="95">
        <v>1.2999999999999999E-3</v>
      </c>
      <c r="O50" s="90">
        <v>0.51300000000000001</v>
      </c>
      <c r="P50" s="84">
        <v>1.0999999999999999E-2</v>
      </c>
      <c r="Q50" s="84">
        <v>6.7900000000000002E-2</v>
      </c>
      <c r="R50" s="84">
        <v>1.2999999999999999E-3</v>
      </c>
      <c r="S50" s="4">
        <v>0.50412000000000001</v>
      </c>
      <c r="T50" s="97">
        <v>420.3</v>
      </c>
      <c r="U50" s="88">
        <v>7.5</v>
      </c>
      <c r="V50" s="88">
        <v>7.5</v>
      </c>
      <c r="W50" s="99">
        <v>423.4</v>
      </c>
      <c r="X50" s="99">
        <v>7.8</v>
      </c>
      <c r="Y50" s="99">
        <v>7.8</v>
      </c>
      <c r="Z50">
        <v>412</v>
      </c>
      <c r="AA50">
        <v>49</v>
      </c>
      <c r="AB50">
        <v>51</v>
      </c>
      <c r="AC50" s="88">
        <v>100.73756840352129</v>
      </c>
      <c r="AD50" s="88">
        <v>102.76699029126213</v>
      </c>
      <c r="AE50" s="109"/>
      <c r="AF50" s="125"/>
      <c r="AG50" s="125"/>
      <c r="AH50" s="121"/>
      <c r="AI50" s="121"/>
      <c r="AJ50" s="34"/>
    </row>
    <row r="51" spans="1:36">
      <c r="A51" t="s">
        <v>57</v>
      </c>
      <c r="B51" t="s">
        <v>101</v>
      </c>
      <c r="C51" s="86">
        <v>8.1059999999999999</v>
      </c>
      <c r="D51">
        <v>41</v>
      </c>
      <c r="E51">
        <v>133400</v>
      </c>
      <c r="F51" s="88">
        <v>406.5</v>
      </c>
      <c r="G51" s="4">
        <v>0.48167281672816731</v>
      </c>
      <c r="H51" s="4">
        <v>10.265151515151516</v>
      </c>
      <c r="I51" s="42">
        <v>916.83848797250857</v>
      </c>
      <c r="J51" s="42">
        <v>10.309278350515465</v>
      </c>
      <c r="K51" s="93">
        <v>14.75</v>
      </c>
      <c r="L51" s="4">
        <v>0.21</v>
      </c>
      <c r="M51" s="95">
        <v>5.4460000000000001E-2</v>
      </c>
      <c r="N51" s="95">
        <v>9.3999999999999997E-4</v>
      </c>
      <c r="O51" s="90">
        <v>0.51100000000000001</v>
      </c>
      <c r="P51" s="84">
        <v>1.0999999999999999E-2</v>
      </c>
      <c r="Q51" s="84">
        <v>6.7799999999999999E-2</v>
      </c>
      <c r="R51" s="84">
        <v>1E-3</v>
      </c>
      <c r="S51" s="4">
        <v>0.53049999999999997</v>
      </c>
      <c r="T51" s="97">
        <v>420.3</v>
      </c>
      <c r="U51" s="88">
        <v>7.5</v>
      </c>
      <c r="V51" s="88">
        <v>7.5</v>
      </c>
      <c r="W51" s="99">
        <v>422.8</v>
      </c>
      <c r="X51" s="99">
        <v>6.1</v>
      </c>
      <c r="Y51" s="99">
        <v>6.1</v>
      </c>
      <c r="Z51">
        <v>392</v>
      </c>
      <c r="AA51">
        <v>40</v>
      </c>
      <c r="AB51">
        <v>43</v>
      </c>
      <c r="AC51" s="88">
        <v>100.5948132286462</v>
      </c>
      <c r="AD51" s="88">
        <v>107.85714285714286</v>
      </c>
      <c r="AE51" s="109"/>
      <c r="AF51" s="125"/>
      <c r="AG51" s="125"/>
      <c r="AH51" s="121"/>
      <c r="AI51" s="121"/>
      <c r="AJ51" s="34"/>
    </row>
    <row r="52" spans="1:36">
      <c r="A52" t="s">
        <v>59</v>
      </c>
      <c r="B52" t="s">
        <v>101</v>
      </c>
      <c r="C52" s="86">
        <v>8.1210000000000004</v>
      </c>
      <c r="D52">
        <v>40</v>
      </c>
      <c r="E52">
        <v>73150</v>
      </c>
      <c r="F52" s="88">
        <v>225.3</v>
      </c>
      <c r="G52" s="4">
        <v>0.43009320905459386</v>
      </c>
      <c r="H52" s="4">
        <v>11.59547092125579</v>
      </c>
      <c r="I52" s="42">
        <v>29260</v>
      </c>
      <c r="J52" s="42">
        <v>352</v>
      </c>
      <c r="K52" s="93">
        <v>15.05</v>
      </c>
      <c r="L52" s="4">
        <v>0.23</v>
      </c>
      <c r="M52" s="95">
        <v>5.57E-2</v>
      </c>
      <c r="N52" s="95">
        <v>1.9E-3</v>
      </c>
      <c r="O52" s="90">
        <v>0.50900000000000001</v>
      </c>
      <c r="P52" s="84">
        <v>1.6E-2</v>
      </c>
      <c r="Q52" s="84">
        <v>6.6600000000000006E-2</v>
      </c>
      <c r="R52" s="84">
        <v>1E-3</v>
      </c>
      <c r="S52" s="4">
        <v>0.19638</v>
      </c>
      <c r="T52" s="97">
        <v>419</v>
      </c>
      <c r="U52" s="88">
        <v>11</v>
      </c>
      <c r="V52" s="88">
        <v>11</v>
      </c>
      <c r="W52" s="99">
        <v>415.7</v>
      </c>
      <c r="X52" s="99">
        <v>6.3</v>
      </c>
      <c r="Y52" s="99">
        <v>6.3</v>
      </c>
      <c r="Z52">
        <v>439</v>
      </c>
      <c r="AA52">
        <v>74</v>
      </c>
      <c r="AB52">
        <v>75</v>
      </c>
      <c r="AC52" s="88">
        <v>99.212410501193318</v>
      </c>
      <c r="AD52" s="88">
        <v>94.692482915717534</v>
      </c>
      <c r="AE52" s="109"/>
      <c r="AF52" s="125"/>
      <c r="AG52" s="125"/>
      <c r="AH52" s="121"/>
      <c r="AI52" s="121"/>
      <c r="AJ52" s="34"/>
    </row>
    <row r="53" spans="1:36">
      <c r="A53" t="s">
        <v>61</v>
      </c>
      <c r="B53" t="s">
        <v>101</v>
      </c>
      <c r="C53" s="86">
        <v>8.1189999999999998</v>
      </c>
      <c r="D53">
        <v>40</v>
      </c>
      <c r="E53">
        <v>83900</v>
      </c>
      <c r="F53" s="88">
        <v>255.6</v>
      </c>
      <c r="G53" s="4">
        <v>0.64906103286384975</v>
      </c>
      <c r="H53" s="4">
        <v>7.7454545454545451</v>
      </c>
      <c r="I53" s="42">
        <v>1055.3459119496856</v>
      </c>
      <c r="J53" s="42">
        <v>15.09433962264151</v>
      </c>
      <c r="K53" s="93">
        <v>14.74</v>
      </c>
      <c r="L53" s="4">
        <v>0.22</v>
      </c>
      <c r="M53" s="95">
        <v>5.4899999999999997E-2</v>
      </c>
      <c r="N53" s="95">
        <v>1.1999999999999999E-3</v>
      </c>
      <c r="O53" s="90">
        <v>0.51100000000000001</v>
      </c>
      <c r="P53" s="84">
        <v>1.2E-2</v>
      </c>
      <c r="Q53" s="84">
        <v>6.7599999999999993E-2</v>
      </c>
      <c r="R53" s="84">
        <v>1.1000000000000001E-3</v>
      </c>
      <c r="S53" s="4">
        <v>0.44555</v>
      </c>
      <c r="T53" s="97">
        <v>419</v>
      </c>
      <c r="U53" s="88">
        <v>7.8</v>
      </c>
      <c r="V53" s="88">
        <v>7.8</v>
      </c>
      <c r="W53" s="99">
        <v>421.5</v>
      </c>
      <c r="X53" s="99">
        <v>6.7</v>
      </c>
      <c r="Y53" s="99">
        <v>6.7</v>
      </c>
      <c r="Z53">
        <v>402</v>
      </c>
      <c r="AA53">
        <v>51</v>
      </c>
      <c r="AB53">
        <v>52</v>
      </c>
      <c r="AC53" s="88">
        <v>100.59665871121719</v>
      </c>
      <c r="AD53" s="88">
        <v>104.85074626865672</v>
      </c>
      <c r="AE53" s="109"/>
      <c r="AF53" s="125"/>
      <c r="AG53" s="125"/>
      <c r="AH53" s="121"/>
      <c r="AI53" s="121"/>
      <c r="AJ53" s="34"/>
    </row>
    <row r="54" spans="1:36">
      <c r="A54" t="s">
        <v>63</v>
      </c>
      <c r="B54" t="s">
        <v>101</v>
      </c>
      <c r="C54" s="86">
        <v>8.1189999999999998</v>
      </c>
      <c r="D54">
        <v>41</v>
      </c>
      <c r="E54">
        <v>110500</v>
      </c>
      <c r="F54" s="88">
        <v>338.8</v>
      </c>
      <c r="G54" s="4">
        <v>0.65584415584415579</v>
      </c>
      <c r="H54" s="4">
        <v>7.4955752212389379</v>
      </c>
      <c r="I54" s="42">
        <v>2027.5229357798164</v>
      </c>
      <c r="J54" s="42">
        <v>33.027522935779814</v>
      </c>
      <c r="K54" s="93">
        <v>14.73</v>
      </c>
      <c r="L54" s="4">
        <v>0.23</v>
      </c>
      <c r="M54" s="95">
        <v>5.4300000000000001E-2</v>
      </c>
      <c r="N54" s="95">
        <v>1.5E-3</v>
      </c>
      <c r="O54" s="90">
        <v>0.51200000000000001</v>
      </c>
      <c r="P54" s="84">
        <v>1.2999999999999999E-2</v>
      </c>
      <c r="Q54" s="84">
        <v>6.8000000000000005E-2</v>
      </c>
      <c r="R54" s="84">
        <v>1.1000000000000001E-3</v>
      </c>
      <c r="S54" s="4">
        <v>0.28614000000000001</v>
      </c>
      <c r="T54" s="97">
        <v>421.1</v>
      </c>
      <c r="U54" s="88">
        <v>9.1</v>
      </c>
      <c r="V54" s="88">
        <v>9.1</v>
      </c>
      <c r="W54" s="99">
        <v>424.3</v>
      </c>
      <c r="X54" s="99">
        <v>6.4</v>
      </c>
      <c r="Y54" s="99">
        <v>6.4</v>
      </c>
      <c r="Z54">
        <v>382</v>
      </c>
      <c r="AA54">
        <v>59</v>
      </c>
      <c r="AB54">
        <v>60</v>
      </c>
      <c r="AC54" s="88">
        <v>100.75991450961766</v>
      </c>
      <c r="AD54" s="88">
        <v>111.07329842931937</v>
      </c>
      <c r="AE54" s="109"/>
      <c r="AF54" s="125"/>
      <c r="AG54" s="125"/>
      <c r="AH54" s="121"/>
      <c r="AI54" s="121"/>
      <c r="AJ54" s="34"/>
    </row>
    <row r="55" spans="1:36">
      <c r="A55" t="s">
        <v>64</v>
      </c>
      <c r="B55" t="s">
        <v>101</v>
      </c>
      <c r="C55" s="86">
        <v>8.1679999999999993</v>
      </c>
      <c r="D55">
        <v>41</v>
      </c>
      <c r="E55">
        <v>194400</v>
      </c>
      <c r="F55" s="88">
        <v>599.9</v>
      </c>
      <c r="G55" s="4">
        <v>0.6749458243040507</v>
      </c>
      <c r="H55" s="4">
        <v>7.2364294330518693</v>
      </c>
      <c r="I55" s="42">
        <v>4368.5393258426966</v>
      </c>
      <c r="J55" s="42">
        <v>44.943820224719104</v>
      </c>
      <c r="K55" s="93">
        <v>14.75</v>
      </c>
      <c r="L55" s="4">
        <v>0.14000000000000001</v>
      </c>
      <c r="M55" s="95">
        <v>5.5980000000000002E-2</v>
      </c>
      <c r="N55" s="95">
        <v>9.1E-4</v>
      </c>
      <c r="O55" s="90">
        <v>0.52359999999999995</v>
      </c>
      <c r="P55" s="84">
        <v>6.7999999999999996E-3</v>
      </c>
      <c r="Q55" s="84">
        <v>6.7729999999999999E-2</v>
      </c>
      <c r="R55" s="84">
        <v>6.3000000000000003E-4</v>
      </c>
      <c r="S55" s="4">
        <v>0.23776</v>
      </c>
      <c r="T55" s="97">
        <v>427.5</v>
      </c>
      <c r="U55" s="88">
        <v>4.5</v>
      </c>
      <c r="V55" s="88">
        <v>4.5</v>
      </c>
      <c r="W55" s="99">
        <v>422.5</v>
      </c>
      <c r="X55" s="99">
        <v>3.8</v>
      </c>
      <c r="Y55" s="99">
        <v>3.8</v>
      </c>
      <c r="Z55">
        <v>447</v>
      </c>
      <c r="AA55">
        <v>37</v>
      </c>
      <c r="AB55">
        <v>39</v>
      </c>
      <c r="AC55" s="88">
        <v>98.830409356725141</v>
      </c>
      <c r="AD55" s="88">
        <v>94.519015659955258</v>
      </c>
      <c r="AE55" s="109">
        <v>0</v>
      </c>
      <c r="AF55" s="124">
        <v>421.76</v>
      </c>
      <c r="AG55" s="125">
        <v>1.6942999999999999</v>
      </c>
      <c r="AH55" s="126">
        <v>1.1508</v>
      </c>
      <c r="AI55" s="126">
        <f>100*(AF55-416.78)/416.78</f>
        <v>1.1948749940016361</v>
      </c>
      <c r="AJ55" s="34"/>
    </row>
    <row r="56" spans="1:36">
      <c r="A56" t="s">
        <v>66</v>
      </c>
      <c r="B56" t="s">
        <v>101</v>
      </c>
      <c r="C56" s="86">
        <v>8.1140000000000008</v>
      </c>
      <c r="D56">
        <v>41</v>
      </c>
      <c r="E56">
        <v>139900</v>
      </c>
      <c r="F56" s="88">
        <v>433.6</v>
      </c>
      <c r="G56" s="4">
        <v>0.50138376383763839</v>
      </c>
      <c r="H56" s="4">
        <v>9.9221967963386728</v>
      </c>
      <c r="I56" s="42">
        <v>8478.7878787878781</v>
      </c>
      <c r="J56" s="42">
        <v>90.909090909090907</v>
      </c>
      <c r="K56" s="93">
        <v>14.86</v>
      </c>
      <c r="L56" s="4">
        <v>0.23</v>
      </c>
      <c r="M56" s="95">
        <v>5.4600000000000003E-2</v>
      </c>
      <c r="N56" s="95">
        <v>1.2999999999999999E-3</v>
      </c>
      <c r="O56" s="90">
        <v>0.50760000000000005</v>
      </c>
      <c r="P56" s="84">
        <v>9.7999999999999997E-3</v>
      </c>
      <c r="Q56" s="84">
        <v>6.7299999999999999E-2</v>
      </c>
      <c r="R56" s="84">
        <v>1.1000000000000001E-3</v>
      </c>
      <c r="S56" s="4">
        <v>0.33093</v>
      </c>
      <c r="T56" s="97">
        <v>416.7</v>
      </c>
      <c r="U56" s="88">
        <v>6.6</v>
      </c>
      <c r="V56" s="88">
        <v>6.6</v>
      </c>
      <c r="W56" s="99">
        <v>419.6</v>
      </c>
      <c r="X56" s="99">
        <v>6.5</v>
      </c>
      <c r="Y56" s="99">
        <v>6.5</v>
      </c>
      <c r="Z56">
        <v>387</v>
      </c>
      <c r="AA56">
        <v>51</v>
      </c>
      <c r="AB56">
        <v>53</v>
      </c>
      <c r="AC56" s="88">
        <v>100.69594432445405</v>
      </c>
      <c r="AD56" s="88">
        <v>108.42377260981912</v>
      </c>
      <c r="AE56" s="109"/>
      <c r="AF56" s="125"/>
      <c r="AG56" s="125"/>
      <c r="AH56" s="121"/>
      <c r="AI56" s="121"/>
      <c r="AJ56" s="34"/>
    </row>
    <row r="57" spans="1:36">
      <c r="A57" t="s">
        <v>68</v>
      </c>
      <c r="B57" t="s">
        <v>101</v>
      </c>
      <c r="C57" s="86">
        <v>8.2270000000000003</v>
      </c>
      <c r="D57">
        <v>41</v>
      </c>
      <c r="E57">
        <v>82500</v>
      </c>
      <c r="F57" s="88">
        <v>255.5</v>
      </c>
      <c r="G57" s="4">
        <v>0.38590998043052838</v>
      </c>
      <c r="H57" s="4">
        <v>13.231486276540654</v>
      </c>
      <c r="I57" s="42">
        <v>1601.9417475728155</v>
      </c>
      <c r="J57" s="42">
        <v>23.300970873786408</v>
      </c>
      <c r="K57" s="93">
        <v>14.87</v>
      </c>
      <c r="L57" s="4">
        <v>0.31</v>
      </c>
      <c r="M57" s="95">
        <v>5.3900000000000003E-2</v>
      </c>
      <c r="N57" s="95">
        <v>1.2999999999999999E-3</v>
      </c>
      <c r="O57" s="90">
        <v>0.505</v>
      </c>
      <c r="P57" s="84">
        <v>1.2999999999999999E-2</v>
      </c>
      <c r="Q57" s="84">
        <v>6.7299999999999999E-2</v>
      </c>
      <c r="R57" s="84">
        <v>1.2999999999999999E-3</v>
      </c>
      <c r="S57" s="4">
        <v>0.34722999999999998</v>
      </c>
      <c r="T57" s="97">
        <v>414.4</v>
      </c>
      <c r="U57" s="88">
        <v>9</v>
      </c>
      <c r="V57" s="88">
        <v>9</v>
      </c>
      <c r="W57" s="99">
        <v>419.8</v>
      </c>
      <c r="X57" s="99">
        <v>8</v>
      </c>
      <c r="Y57" s="99">
        <v>8</v>
      </c>
      <c r="Z57">
        <v>377</v>
      </c>
      <c r="AA57">
        <v>59</v>
      </c>
      <c r="AB57">
        <v>61</v>
      </c>
      <c r="AC57" s="88">
        <v>101.30308880308881</v>
      </c>
      <c r="AD57" s="88">
        <v>111.35278514588859</v>
      </c>
      <c r="AE57" s="109"/>
      <c r="AF57" s="125"/>
      <c r="AG57" s="125"/>
      <c r="AH57" s="121"/>
      <c r="AI57" s="121"/>
      <c r="AJ57" s="34"/>
    </row>
    <row r="58" spans="1:36">
      <c r="A58" t="s">
        <v>70</v>
      </c>
      <c r="B58" t="s">
        <v>101</v>
      </c>
      <c r="C58" s="86">
        <v>8.109</v>
      </c>
      <c r="D58">
        <v>41</v>
      </c>
      <c r="E58">
        <v>93800</v>
      </c>
      <c r="F58" s="88">
        <v>288.60000000000002</v>
      </c>
      <c r="G58" s="4">
        <v>0.67047817047817038</v>
      </c>
      <c r="H58" s="4">
        <v>7.4190231362467873</v>
      </c>
      <c r="I58" s="42">
        <v>1477.1653543307086</v>
      </c>
      <c r="J58" s="42">
        <v>22.047244094488189</v>
      </c>
      <c r="K58" s="93">
        <v>14.74</v>
      </c>
      <c r="L58" s="4">
        <v>0.25</v>
      </c>
      <c r="M58" s="95">
        <v>5.5399999999999998E-2</v>
      </c>
      <c r="N58" s="95">
        <v>1.1999999999999999E-3</v>
      </c>
      <c r="O58" s="90">
        <v>0.52600000000000002</v>
      </c>
      <c r="P58" s="84">
        <v>1.2999999999999999E-2</v>
      </c>
      <c r="Q58" s="84">
        <v>6.8000000000000005E-2</v>
      </c>
      <c r="R58" s="84">
        <v>1.1999999999999999E-3</v>
      </c>
      <c r="S58" s="4">
        <v>0.31823000000000001</v>
      </c>
      <c r="T58" s="97">
        <v>429</v>
      </c>
      <c r="U58" s="88">
        <v>8.5</v>
      </c>
      <c r="V58" s="88">
        <v>8.5</v>
      </c>
      <c r="W58" s="99">
        <v>424.2</v>
      </c>
      <c r="X58" s="99">
        <v>7</v>
      </c>
      <c r="Y58" s="99">
        <v>7</v>
      </c>
      <c r="Z58">
        <v>438</v>
      </c>
      <c r="AA58">
        <v>54</v>
      </c>
      <c r="AB58">
        <v>56</v>
      </c>
      <c r="AC58" s="88">
        <v>98.88111888111888</v>
      </c>
      <c r="AD58" s="88">
        <v>96.849315068493155</v>
      </c>
      <c r="AE58" s="109"/>
      <c r="AF58" s="125"/>
      <c r="AG58" s="125"/>
      <c r="AH58" s="121"/>
      <c r="AI58" s="121"/>
      <c r="AJ58" s="34"/>
    </row>
    <row r="59" spans="1:36">
      <c r="A59" t="s">
        <v>72</v>
      </c>
      <c r="B59" t="s">
        <v>101</v>
      </c>
      <c r="C59" s="86">
        <v>8.1210000000000004</v>
      </c>
      <c r="D59">
        <v>41</v>
      </c>
      <c r="E59">
        <v>65200</v>
      </c>
      <c r="F59" s="88">
        <v>199.7</v>
      </c>
      <c r="G59" s="4">
        <v>0.45418127190786184</v>
      </c>
      <c r="H59" s="4">
        <v>11.125348189415041</v>
      </c>
      <c r="I59" s="42">
        <v>4206.4516129032254</v>
      </c>
      <c r="J59" s="42">
        <v>45.806451612903217</v>
      </c>
      <c r="K59" s="93">
        <v>14.82</v>
      </c>
      <c r="L59" s="4">
        <v>0.23</v>
      </c>
      <c r="M59" s="95">
        <v>5.5800000000000002E-2</v>
      </c>
      <c r="N59" s="95">
        <v>1.2999999999999999E-3</v>
      </c>
      <c r="O59" s="90">
        <v>0.51500000000000001</v>
      </c>
      <c r="P59" s="84">
        <v>1.4E-2</v>
      </c>
      <c r="Q59" s="84">
        <v>6.7400000000000002E-2</v>
      </c>
      <c r="R59" s="84">
        <v>1E-3</v>
      </c>
      <c r="S59" s="4">
        <v>0.49259999999999998</v>
      </c>
      <c r="T59" s="97">
        <v>423</v>
      </c>
      <c r="U59" s="88">
        <v>10</v>
      </c>
      <c r="V59" s="88">
        <v>10</v>
      </c>
      <c r="W59" s="99">
        <v>420.7</v>
      </c>
      <c r="X59" s="99">
        <v>6.1</v>
      </c>
      <c r="Y59" s="99">
        <v>6.1</v>
      </c>
      <c r="Z59">
        <v>445</v>
      </c>
      <c r="AA59">
        <v>48</v>
      </c>
      <c r="AB59">
        <v>50</v>
      </c>
      <c r="AC59" s="88">
        <v>99.456264775413715</v>
      </c>
      <c r="AD59" s="88">
        <v>94.539325842696627</v>
      </c>
      <c r="AE59" s="109"/>
      <c r="AF59" s="125"/>
      <c r="AG59" s="125"/>
      <c r="AH59" s="121"/>
      <c r="AI59" s="121"/>
      <c r="AJ59" s="34"/>
    </row>
    <row r="60" spans="1:36">
      <c r="C60" s="86"/>
      <c r="F60" s="88"/>
      <c r="H60" s="4"/>
      <c r="I60" s="41"/>
      <c r="J60" s="41"/>
      <c r="K60" s="34"/>
      <c r="M60" s="95"/>
      <c r="N60" s="95"/>
      <c r="O60" s="34"/>
      <c r="S60" s="4"/>
      <c r="T60" s="34"/>
      <c r="V60"/>
      <c r="Y60" s="1"/>
      <c r="AC60" s="88"/>
      <c r="AD60" s="88"/>
      <c r="AE60" s="109"/>
      <c r="AF60" s="125"/>
      <c r="AG60" s="125"/>
      <c r="AH60" s="121"/>
      <c r="AI60" s="121"/>
      <c r="AJ60" s="34"/>
    </row>
    <row r="61" spans="1:36">
      <c r="A61" t="s">
        <v>15</v>
      </c>
      <c r="B61" t="s">
        <v>101</v>
      </c>
      <c r="C61" s="86">
        <v>8.1229999999999993</v>
      </c>
      <c r="D61">
        <v>41</v>
      </c>
      <c r="E61">
        <v>71330</v>
      </c>
      <c r="F61" s="88">
        <v>81.3</v>
      </c>
      <c r="G61" s="4">
        <v>0.38031980319803199</v>
      </c>
      <c r="H61" s="4">
        <v>5.1750477402928068</v>
      </c>
      <c r="I61" s="42">
        <v>12969.09090909091</v>
      </c>
      <c r="J61" s="42">
        <v>150.90909090909091</v>
      </c>
      <c r="K61" s="91">
        <v>5.57</v>
      </c>
      <c r="L61" s="86">
        <v>0.12</v>
      </c>
      <c r="M61" s="95">
        <v>7.5300000000000006E-2</v>
      </c>
      <c r="N61" s="95">
        <v>1.8E-3</v>
      </c>
      <c r="O61" s="91">
        <v>1.8480000000000001</v>
      </c>
      <c r="P61" s="86">
        <v>5.6000000000000001E-2</v>
      </c>
      <c r="Q61" s="84">
        <v>0.1804</v>
      </c>
      <c r="R61" s="84">
        <v>3.7000000000000002E-3</v>
      </c>
      <c r="S61" s="4">
        <v>0.68366000000000005</v>
      </c>
      <c r="T61" s="34">
        <v>1061</v>
      </c>
      <c r="U61">
        <v>20</v>
      </c>
      <c r="V61">
        <v>20</v>
      </c>
      <c r="W61" s="1">
        <v>1069</v>
      </c>
      <c r="X61" s="1">
        <v>20</v>
      </c>
      <c r="Y61" s="1">
        <v>20</v>
      </c>
      <c r="Z61">
        <v>1085</v>
      </c>
      <c r="AA61">
        <v>48</v>
      </c>
      <c r="AB61">
        <v>49</v>
      </c>
      <c r="AC61" s="88">
        <v>100.75400565504242</v>
      </c>
      <c r="AD61" s="88">
        <v>98.525345622119815</v>
      </c>
      <c r="AE61" s="109"/>
      <c r="AF61" s="125"/>
      <c r="AG61" s="125"/>
      <c r="AH61" s="121"/>
      <c r="AI61" s="121"/>
      <c r="AJ61" s="34"/>
    </row>
    <row r="62" spans="1:36">
      <c r="A62" t="s">
        <v>17</v>
      </c>
      <c r="B62" t="s">
        <v>101</v>
      </c>
      <c r="C62" s="86">
        <v>8.109</v>
      </c>
      <c r="D62">
        <v>41</v>
      </c>
      <c r="E62">
        <v>70000</v>
      </c>
      <c r="F62" s="88">
        <v>78.599999999999994</v>
      </c>
      <c r="G62" s="4">
        <v>0.37506361323155218</v>
      </c>
      <c r="H62" s="4">
        <v>5.2365089940039971</v>
      </c>
      <c r="I62" s="42">
        <v>1917.8082191780823</v>
      </c>
      <c r="J62" s="42">
        <v>25.479452054794521</v>
      </c>
      <c r="K62" s="91">
        <v>5.49</v>
      </c>
      <c r="L62" s="86">
        <v>0.13</v>
      </c>
      <c r="M62" s="95">
        <v>7.46E-2</v>
      </c>
      <c r="N62" s="95">
        <v>1.5E-3</v>
      </c>
      <c r="O62" s="91">
        <v>1.865</v>
      </c>
      <c r="P62" s="86">
        <v>4.8000000000000001E-2</v>
      </c>
      <c r="Q62" s="84">
        <v>0.1807</v>
      </c>
      <c r="R62" s="84">
        <v>4.0000000000000001E-3</v>
      </c>
      <c r="S62" s="4">
        <v>0.64825999999999995</v>
      </c>
      <c r="T62" s="34">
        <v>1071</v>
      </c>
      <c r="U62">
        <v>16</v>
      </c>
      <c r="V62">
        <v>16</v>
      </c>
      <c r="W62" s="1">
        <v>1070</v>
      </c>
      <c r="X62" s="1">
        <v>22</v>
      </c>
      <c r="Y62" s="1">
        <v>22</v>
      </c>
      <c r="Z62">
        <v>1058</v>
      </c>
      <c r="AA62">
        <v>42</v>
      </c>
      <c r="AB62">
        <v>44</v>
      </c>
      <c r="AC62" s="88">
        <v>99.906629318394025</v>
      </c>
      <c r="AD62" s="88">
        <v>101.13421550094517</v>
      </c>
      <c r="AE62" s="109"/>
      <c r="AF62" s="125"/>
      <c r="AG62" s="125"/>
      <c r="AH62" s="121"/>
      <c r="AI62" s="121"/>
      <c r="AJ62" s="34"/>
    </row>
    <row r="63" spans="1:36">
      <c r="A63" t="s">
        <v>19</v>
      </c>
      <c r="B63" t="s">
        <v>101</v>
      </c>
      <c r="C63" s="86">
        <v>8.141</v>
      </c>
      <c r="D63">
        <v>42</v>
      </c>
      <c r="E63">
        <v>69400</v>
      </c>
      <c r="F63" s="88">
        <v>80</v>
      </c>
      <c r="G63" s="4">
        <v>0.36749999999999999</v>
      </c>
      <c r="H63" s="4">
        <v>5.521048999309869</v>
      </c>
      <c r="I63" s="42">
        <v>9253.3333333333339</v>
      </c>
      <c r="J63" s="42">
        <v>186.66666666666669</v>
      </c>
      <c r="K63" s="91">
        <v>5.66</v>
      </c>
      <c r="L63" s="86">
        <v>0.14000000000000001</v>
      </c>
      <c r="M63" s="95">
        <v>7.4700000000000003E-2</v>
      </c>
      <c r="N63" s="95">
        <v>1.5E-3</v>
      </c>
      <c r="O63" s="91">
        <v>1.825</v>
      </c>
      <c r="P63" s="86">
        <v>4.7E-2</v>
      </c>
      <c r="Q63" s="84">
        <v>0.1762</v>
      </c>
      <c r="R63" s="84">
        <v>4.4000000000000003E-3</v>
      </c>
      <c r="S63" s="4">
        <v>0.53537000000000001</v>
      </c>
      <c r="T63" s="34">
        <v>1053</v>
      </c>
      <c r="U63">
        <v>17</v>
      </c>
      <c r="V63">
        <v>17</v>
      </c>
      <c r="W63" s="1">
        <v>1046</v>
      </c>
      <c r="X63" s="1">
        <v>24</v>
      </c>
      <c r="Y63" s="1">
        <v>24</v>
      </c>
      <c r="Z63">
        <v>1055</v>
      </c>
      <c r="AA63">
        <v>42</v>
      </c>
      <c r="AB63">
        <v>44</v>
      </c>
      <c r="AC63" s="88">
        <v>99.335232668566007</v>
      </c>
      <c r="AD63" s="88">
        <v>99.146919431279628</v>
      </c>
      <c r="AE63" s="109"/>
      <c r="AF63" s="125"/>
      <c r="AG63" s="125"/>
      <c r="AH63" s="121"/>
      <c r="AI63" s="121"/>
      <c r="AJ63" s="34"/>
    </row>
    <row r="64" spans="1:36">
      <c r="A64" t="s">
        <v>21</v>
      </c>
      <c r="B64" t="s">
        <v>101</v>
      </c>
      <c r="C64" s="86">
        <v>8.1159999999999997</v>
      </c>
      <c r="D64">
        <v>41</v>
      </c>
      <c r="E64">
        <v>70700</v>
      </c>
      <c r="F64" s="88">
        <v>80.599999999999994</v>
      </c>
      <c r="G64" s="4">
        <v>0.37952853598014891</v>
      </c>
      <c r="H64" s="4">
        <v>5.3949129852744306</v>
      </c>
      <c r="I64" s="42">
        <v>3625.6410256410259</v>
      </c>
      <c r="J64" s="42">
        <v>51.282051282051285</v>
      </c>
      <c r="K64" s="91">
        <v>5.5670000000000002</v>
      </c>
      <c r="L64" s="86">
        <v>8.6999999999999994E-2</v>
      </c>
      <c r="M64" s="95">
        <v>7.4300000000000005E-2</v>
      </c>
      <c r="N64" s="95">
        <v>1.8E-3</v>
      </c>
      <c r="O64" s="91">
        <v>1.837</v>
      </c>
      <c r="P64" s="86">
        <v>4.2999999999999997E-2</v>
      </c>
      <c r="Q64" s="84">
        <v>0.17899999999999999</v>
      </c>
      <c r="R64" s="84">
        <v>2.8E-3</v>
      </c>
      <c r="S64" s="4">
        <v>0.28464</v>
      </c>
      <c r="T64" s="34">
        <v>1058</v>
      </c>
      <c r="U64">
        <v>15</v>
      </c>
      <c r="V64">
        <v>15</v>
      </c>
      <c r="W64" s="1">
        <v>1061</v>
      </c>
      <c r="X64" s="1">
        <v>15</v>
      </c>
      <c r="Y64" s="1">
        <v>15</v>
      </c>
      <c r="Z64">
        <v>1050</v>
      </c>
      <c r="AA64">
        <v>47</v>
      </c>
      <c r="AB64">
        <v>49</v>
      </c>
      <c r="AC64" s="88">
        <v>100.28355387523629</v>
      </c>
      <c r="AD64" s="88">
        <v>101.04761904761905</v>
      </c>
      <c r="AE64" s="109"/>
      <c r="AF64" s="125"/>
      <c r="AG64" s="125"/>
      <c r="AH64" s="121"/>
      <c r="AI64" s="121"/>
      <c r="AJ64" s="34"/>
    </row>
    <row r="65" spans="1:356">
      <c r="A65" t="s">
        <v>23</v>
      </c>
      <c r="B65" t="s">
        <v>101</v>
      </c>
      <c r="C65" s="86">
        <v>8.1340000000000003</v>
      </c>
      <c r="D65">
        <v>41</v>
      </c>
      <c r="E65">
        <v>69800</v>
      </c>
      <c r="F65" s="88">
        <v>79.599999999999994</v>
      </c>
      <c r="G65" s="4">
        <v>0.37826633165829149</v>
      </c>
      <c r="H65" s="4">
        <v>5.4223433242506811</v>
      </c>
      <c r="I65" s="42">
        <v>6647.6190476190477</v>
      </c>
      <c r="J65" s="42">
        <v>95.238095238095241</v>
      </c>
      <c r="K65" s="91">
        <v>5.56</v>
      </c>
      <c r="L65" s="86">
        <v>0.12</v>
      </c>
      <c r="M65" s="95">
        <v>7.6200000000000004E-2</v>
      </c>
      <c r="N65" s="95">
        <v>1.6999999999999999E-3</v>
      </c>
      <c r="O65" s="91">
        <v>1.8779999999999999</v>
      </c>
      <c r="P65" s="86">
        <v>0.05</v>
      </c>
      <c r="Q65" s="84">
        <v>0.18</v>
      </c>
      <c r="R65" s="84">
        <v>4.0000000000000001E-3</v>
      </c>
      <c r="S65" s="4">
        <v>0.61194000000000004</v>
      </c>
      <c r="T65" s="34">
        <v>1075</v>
      </c>
      <c r="U65">
        <v>18</v>
      </c>
      <c r="V65">
        <v>18</v>
      </c>
      <c r="W65" s="1">
        <v>1066</v>
      </c>
      <c r="X65" s="1">
        <v>22</v>
      </c>
      <c r="Y65" s="1">
        <v>22</v>
      </c>
      <c r="Z65">
        <v>1092</v>
      </c>
      <c r="AA65">
        <v>44</v>
      </c>
      <c r="AB65">
        <v>46</v>
      </c>
      <c r="AC65" s="88">
        <v>99.162790697674424</v>
      </c>
      <c r="AD65" s="88">
        <v>97.61904761904762</v>
      </c>
      <c r="AE65" s="109"/>
      <c r="AF65" s="125"/>
      <c r="AG65" s="125"/>
      <c r="AH65" s="121"/>
      <c r="AI65" s="121"/>
      <c r="AJ65" s="34"/>
    </row>
    <row r="66" spans="1:356">
      <c r="A66" t="s">
        <v>25</v>
      </c>
      <c r="B66" t="s">
        <v>101</v>
      </c>
      <c r="C66" s="86">
        <v>8.1110000000000007</v>
      </c>
      <c r="D66">
        <v>41</v>
      </c>
      <c r="E66">
        <v>69990</v>
      </c>
      <c r="F66" s="88">
        <v>80.599999999999994</v>
      </c>
      <c r="G66" s="4">
        <v>0.36985111662531017</v>
      </c>
      <c r="H66" s="4">
        <v>5.0343535290443464</v>
      </c>
      <c r="I66" s="42">
        <v>669.76076555023928</v>
      </c>
      <c r="J66" s="42">
        <v>8.133971291866029</v>
      </c>
      <c r="K66" s="91">
        <v>5.63</v>
      </c>
      <c r="L66" s="86">
        <v>0.13</v>
      </c>
      <c r="M66" s="95">
        <v>7.5399999999999995E-2</v>
      </c>
      <c r="N66" s="95">
        <v>1.6999999999999999E-3</v>
      </c>
      <c r="O66" s="91">
        <v>1.867</v>
      </c>
      <c r="P66" s="86">
        <v>4.1000000000000002E-2</v>
      </c>
      <c r="Q66" s="84">
        <v>0.17849999999999999</v>
      </c>
      <c r="R66" s="84">
        <v>4.0000000000000001E-3</v>
      </c>
      <c r="S66" s="4">
        <v>0.47706999999999999</v>
      </c>
      <c r="T66" s="34">
        <v>1068</v>
      </c>
      <c r="U66">
        <v>15</v>
      </c>
      <c r="V66">
        <v>15</v>
      </c>
      <c r="W66" s="1">
        <v>1058</v>
      </c>
      <c r="X66" s="1">
        <v>22</v>
      </c>
      <c r="Y66" s="1">
        <v>22</v>
      </c>
      <c r="Z66">
        <v>1089</v>
      </c>
      <c r="AA66">
        <v>44</v>
      </c>
      <c r="AB66">
        <v>45</v>
      </c>
      <c r="AC66" s="88">
        <v>99.063670411985015</v>
      </c>
      <c r="AD66" s="88">
        <v>97.153351698806247</v>
      </c>
      <c r="AE66" s="109"/>
      <c r="AF66" s="125"/>
      <c r="AG66" s="125"/>
      <c r="AH66" s="121"/>
      <c r="AI66" s="121"/>
      <c r="AJ66" s="34"/>
    </row>
    <row r="67" spans="1:356">
      <c r="A67" t="s">
        <v>27</v>
      </c>
      <c r="B67" t="s">
        <v>101</v>
      </c>
      <c r="C67" s="86">
        <v>8.11</v>
      </c>
      <c r="D67">
        <v>41</v>
      </c>
      <c r="E67">
        <v>69300</v>
      </c>
      <c r="F67" s="88">
        <v>80.599999999999994</v>
      </c>
      <c r="G67" s="4">
        <v>0.36947890818858564</v>
      </c>
      <c r="H67" s="4">
        <v>5.5092276144907721</v>
      </c>
      <c r="I67" s="42">
        <v>2717.6470588235293</v>
      </c>
      <c r="J67" s="42">
        <v>39.2156862745098</v>
      </c>
      <c r="K67" s="91">
        <v>5.57</v>
      </c>
      <c r="L67" s="86">
        <v>0.11</v>
      </c>
      <c r="M67" s="95">
        <v>7.4999999999999997E-2</v>
      </c>
      <c r="N67" s="95">
        <v>1.6000000000000001E-3</v>
      </c>
      <c r="O67" s="91">
        <v>1.8480000000000001</v>
      </c>
      <c r="P67" s="86">
        <v>6.0999999999999999E-2</v>
      </c>
      <c r="Q67" s="84">
        <v>0.1782</v>
      </c>
      <c r="R67" s="84">
        <v>3.5000000000000001E-3</v>
      </c>
      <c r="S67" s="4">
        <v>0.58226999999999995</v>
      </c>
      <c r="T67" s="34">
        <v>1064</v>
      </c>
      <c r="U67">
        <v>21</v>
      </c>
      <c r="V67">
        <v>21</v>
      </c>
      <c r="W67" s="1">
        <v>1057</v>
      </c>
      <c r="X67" s="1">
        <v>19</v>
      </c>
      <c r="Y67" s="1">
        <v>19</v>
      </c>
      <c r="Z67">
        <v>1070</v>
      </c>
      <c r="AA67">
        <v>46</v>
      </c>
      <c r="AB67">
        <v>47</v>
      </c>
      <c r="AC67" s="88">
        <v>99.34210526315789</v>
      </c>
      <c r="AD67" s="88">
        <v>98.785046728971963</v>
      </c>
      <c r="AE67" s="109"/>
      <c r="AF67" s="125"/>
      <c r="AG67" s="125"/>
      <c r="AH67" s="121"/>
      <c r="AI67" s="121"/>
      <c r="AJ67" s="34"/>
    </row>
    <row r="68" spans="1:356">
      <c r="A68" t="s">
        <v>29</v>
      </c>
      <c r="B68" t="s">
        <v>101</v>
      </c>
      <c r="C68" s="86">
        <v>8.1150000000000002</v>
      </c>
      <c r="D68">
        <v>41</v>
      </c>
      <c r="E68">
        <v>70600</v>
      </c>
      <c r="F68" s="88">
        <v>81.8</v>
      </c>
      <c r="G68" s="4">
        <v>0.3784841075794621</v>
      </c>
      <c r="H68" s="4">
        <v>5.4569713142094729</v>
      </c>
      <c r="I68" s="42">
        <v>5648</v>
      </c>
      <c r="J68" s="42">
        <v>63.2</v>
      </c>
      <c r="K68" s="91">
        <v>5.56</v>
      </c>
      <c r="L68" s="86">
        <v>0.11</v>
      </c>
      <c r="M68" s="95">
        <v>7.3400000000000007E-2</v>
      </c>
      <c r="N68" s="95">
        <v>1.2999999999999999E-3</v>
      </c>
      <c r="O68" s="91">
        <v>1.843</v>
      </c>
      <c r="P68" s="86">
        <v>5.6000000000000001E-2</v>
      </c>
      <c r="Q68" s="84">
        <v>0.1792</v>
      </c>
      <c r="R68" s="84">
        <v>3.7000000000000002E-3</v>
      </c>
      <c r="S68" s="4">
        <v>0.72931000000000001</v>
      </c>
      <c r="T68" s="34">
        <v>1059</v>
      </c>
      <c r="U68">
        <v>20</v>
      </c>
      <c r="V68">
        <v>20</v>
      </c>
      <c r="W68" s="1">
        <v>1062</v>
      </c>
      <c r="X68" s="1">
        <v>20</v>
      </c>
      <c r="Y68" s="1">
        <v>20</v>
      </c>
      <c r="Z68">
        <v>1021</v>
      </c>
      <c r="AA68">
        <v>36</v>
      </c>
      <c r="AB68">
        <v>38</v>
      </c>
      <c r="AC68" s="88">
        <v>100.28328611898017</v>
      </c>
      <c r="AD68" s="88">
        <v>104.01567091087169</v>
      </c>
      <c r="AE68" s="109">
        <v>0</v>
      </c>
      <c r="AF68" s="124">
        <v>1063.2</v>
      </c>
      <c r="AG68" s="125">
        <v>4.3383000000000003</v>
      </c>
      <c r="AH68" s="126">
        <v>0.55532000000000004</v>
      </c>
      <c r="AI68" s="126">
        <f>100*(AF68-1062.4)/1062.4</f>
        <v>7.5301204819272827E-2</v>
      </c>
      <c r="AJ68" s="34"/>
    </row>
    <row r="69" spans="1:356">
      <c r="A69" t="s">
        <v>31</v>
      </c>
      <c r="B69" t="s">
        <v>101</v>
      </c>
      <c r="C69" s="86">
        <v>8.1140000000000008</v>
      </c>
      <c r="D69">
        <v>41</v>
      </c>
      <c r="E69">
        <v>67520</v>
      </c>
      <c r="F69" s="88">
        <v>79.400000000000006</v>
      </c>
      <c r="G69" s="4">
        <v>0.37670025188916872</v>
      </c>
      <c r="H69" s="4">
        <v>5.2305665349143613</v>
      </c>
      <c r="I69" s="42">
        <v>3140.4651162790697</v>
      </c>
      <c r="J69" s="42">
        <v>44.651162790697668</v>
      </c>
      <c r="K69" s="91">
        <v>5.59</v>
      </c>
      <c r="L69" s="86">
        <v>0.15</v>
      </c>
      <c r="M69" s="95">
        <v>7.4899999999999994E-2</v>
      </c>
      <c r="N69" s="95">
        <v>1.6999999999999999E-3</v>
      </c>
      <c r="O69" s="91">
        <v>1.8460000000000001</v>
      </c>
      <c r="P69" s="86">
        <v>4.7E-2</v>
      </c>
      <c r="Q69" s="84">
        <v>0.17949999999999999</v>
      </c>
      <c r="R69" s="84">
        <v>4.8999999999999998E-3</v>
      </c>
      <c r="S69" s="4">
        <v>0.62787000000000004</v>
      </c>
      <c r="T69" s="34">
        <v>1066</v>
      </c>
      <c r="U69">
        <v>17</v>
      </c>
      <c r="V69">
        <v>17</v>
      </c>
      <c r="W69" s="1">
        <v>1064</v>
      </c>
      <c r="X69" s="1">
        <v>27</v>
      </c>
      <c r="Y69" s="1">
        <v>27</v>
      </c>
      <c r="Z69">
        <v>1058</v>
      </c>
      <c r="AA69">
        <v>47</v>
      </c>
      <c r="AB69">
        <v>48</v>
      </c>
      <c r="AC69" s="88">
        <v>99.812382739212012</v>
      </c>
      <c r="AD69" s="88">
        <v>100.56710775047259</v>
      </c>
      <c r="AE69" s="109"/>
      <c r="AF69" s="121"/>
      <c r="AG69" s="121"/>
      <c r="AH69" s="121"/>
      <c r="AI69" s="121"/>
      <c r="AJ69" s="34"/>
    </row>
    <row r="70" spans="1:356">
      <c r="A70" t="s">
        <v>33</v>
      </c>
      <c r="B70" t="s">
        <v>101</v>
      </c>
      <c r="C70" s="86">
        <v>8.1479999999999997</v>
      </c>
      <c r="D70">
        <v>42</v>
      </c>
      <c r="E70">
        <v>66300</v>
      </c>
      <c r="F70" s="88">
        <v>79.3</v>
      </c>
      <c r="G70" s="4">
        <v>0.37679697351828501</v>
      </c>
      <c r="H70" s="4">
        <v>5.34006734006734</v>
      </c>
      <c r="I70" s="42">
        <v>2706.1224489795918</v>
      </c>
      <c r="J70" s="42">
        <v>44.897959183673471</v>
      </c>
      <c r="K70" s="91">
        <v>5.65</v>
      </c>
      <c r="L70" s="86">
        <v>0.13</v>
      </c>
      <c r="M70" s="95">
        <v>7.5600000000000001E-2</v>
      </c>
      <c r="N70" s="95">
        <v>1.6999999999999999E-3</v>
      </c>
      <c r="O70" s="91">
        <v>1.829</v>
      </c>
      <c r="P70" s="86">
        <v>6.0999999999999999E-2</v>
      </c>
      <c r="Q70" s="84">
        <v>0.1772</v>
      </c>
      <c r="R70" s="84">
        <v>4.1000000000000003E-3</v>
      </c>
      <c r="S70" s="4">
        <v>0.55089999999999995</v>
      </c>
      <c r="T70" s="34">
        <v>1057</v>
      </c>
      <c r="U70">
        <v>22</v>
      </c>
      <c r="V70">
        <v>22</v>
      </c>
      <c r="W70" s="1">
        <v>1051</v>
      </c>
      <c r="X70" s="1">
        <v>22</v>
      </c>
      <c r="Y70" s="1">
        <v>22</v>
      </c>
      <c r="Z70">
        <v>1089</v>
      </c>
      <c r="AA70">
        <v>40</v>
      </c>
      <c r="AB70">
        <v>41</v>
      </c>
      <c r="AC70" s="88">
        <v>99.432355723746454</v>
      </c>
      <c r="AD70" s="88">
        <v>96.51056014692378</v>
      </c>
      <c r="AE70" s="109"/>
      <c r="AF70" s="121"/>
      <c r="AG70" s="121"/>
      <c r="AH70" s="121"/>
      <c r="AI70" s="121"/>
      <c r="AJ70" s="34"/>
    </row>
    <row r="71" spans="1:356">
      <c r="A71" t="s">
        <v>34</v>
      </c>
      <c r="B71" t="s">
        <v>101</v>
      </c>
      <c r="C71" s="86">
        <v>8.1140000000000008</v>
      </c>
      <c r="D71">
        <v>40</v>
      </c>
      <c r="E71">
        <v>66280</v>
      </c>
      <c r="F71" s="88">
        <v>77.599999999999994</v>
      </c>
      <c r="G71" s="4">
        <v>0.37293814432989697</v>
      </c>
      <c r="H71" s="4">
        <v>5.2397029034436189</v>
      </c>
      <c r="I71" s="42">
        <v>1262.4761904761904</v>
      </c>
      <c r="J71" s="42">
        <v>16.952380952380953</v>
      </c>
      <c r="K71" s="91">
        <v>5.51</v>
      </c>
      <c r="L71" s="86">
        <v>0.1</v>
      </c>
      <c r="M71" s="95">
        <v>7.4099999999999999E-2</v>
      </c>
      <c r="N71" s="95">
        <v>1.8E-3</v>
      </c>
      <c r="O71" s="91">
        <v>1.8480000000000001</v>
      </c>
      <c r="P71" s="86">
        <v>4.2999999999999997E-2</v>
      </c>
      <c r="Q71" s="84">
        <v>0.18210000000000001</v>
      </c>
      <c r="R71" s="84">
        <v>3.3999999999999998E-3</v>
      </c>
      <c r="S71" s="4">
        <v>0.33659</v>
      </c>
      <c r="T71" s="34">
        <v>1062</v>
      </c>
      <c r="U71">
        <v>16</v>
      </c>
      <c r="V71">
        <v>16</v>
      </c>
      <c r="W71" s="1">
        <v>1078</v>
      </c>
      <c r="X71" s="1">
        <v>19</v>
      </c>
      <c r="Y71" s="1">
        <v>19</v>
      </c>
      <c r="Z71">
        <v>1035</v>
      </c>
      <c r="AA71">
        <v>50</v>
      </c>
      <c r="AB71">
        <v>52</v>
      </c>
      <c r="AC71" s="88">
        <v>101.50659133709981</v>
      </c>
      <c r="AD71" s="88">
        <v>104.15458937198068</v>
      </c>
      <c r="AE71" s="109"/>
      <c r="AF71" s="121"/>
      <c r="AG71" s="121"/>
      <c r="AH71" s="121"/>
      <c r="AI71" s="121"/>
      <c r="AJ71" s="34"/>
    </row>
    <row r="72" spans="1:356">
      <c r="A72" t="s">
        <v>36</v>
      </c>
      <c r="B72" t="s">
        <v>102</v>
      </c>
      <c r="C72" s="86">
        <v>8.1129999999999995</v>
      </c>
      <c r="D72">
        <v>41</v>
      </c>
      <c r="E72">
        <v>65260</v>
      </c>
      <c r="F72" s="88">
        <v>81</v>
      </c>
      <c r="G72" s="4">
        <v>0.3691358024691358</v>
      </c>
      <c r="H72" s="4">
        <v>5.4878048780487809</v>
      </c>
      <c r="I72" s="42">
        <v>3035.3488372093025</v>
      </c>
      <c r="J72" s="42">
        <v>40</v>
      </c>
      <c r="K72" s="91">
        <v>5.7</v>
      </c>
      <c r="L72" s="86">
        <v>0.15</v>
      </c>
      <c r="M72" s="95">
        <v>7.5200000000000003E-2</v>
      </c>
      <c r="N72" s="95">
        <v>2E-3</v>
      </c>
      <c r="O72" s="91">
        <v>1.821</v>
      </c>
      <c r="P72" s="86">
        <v>6.5000000000000002E-2</v>
      </c>
      <c r="Q72" s="84">
        <v>0.17610000000000001</v>
      </c>
      <c r="R72" s="84">
        <v>4.7000000000000002E-3</v>
      </c>
      <c r="S72" s="4">
        <v>0.71721000000000001</v>
      </c>
      <c r="T72" s="34">
        <v>1051</v>
      </c>
      <c r="U72">
        <v>23</v>
      </c>
      <c r="V72">
        <v>23</v>
      </c>
      <c r="W72" s="1">
        <v>1045</v>
      </c>
      <c r="X72" s="1">
        <v>25</v>
      </c>
      <c r="Y72" s="1">
        <v>25</v>
      </c>
      <c r="Z72">
        <v>1073</v>
      </c>
      <c r="AA72">
        <v>51</v>
      </c>
      <c r="AB72">
        <v>52</v>
      </c>
      <c r="AC72" s="88">
        <v>99.429115128449098</v>
      </c>
      <c r="AD72" s="88">
        <v>97.390493942218086</v>
      </c>
      <c r="AE72" s="39"/>
      <c r="AF72" s="36"/>
      <c r="AG72" s="36"/>
      <c r="AH72" s="36"/>
      <c r="AI72" s="36"/>
      <c r="AJ72" s="34"/>
    </row>
    <row r="73" spans="1:356">
      <c r="A73" t="s">
        <v>38</v>
      </c>
      <c r="B73" t="s">
        <v>102</v>
      </c>
      <c r="C73" s="86">
        <v>8.1129999999999995</v>
      </c>
      <c r="D73">
        <v>41</v>
      </c>
      <c r="E73">
        <v>66190</v>
      </c>
      <c r="F73" s="88">
        <v>80.599999999999994</v>
      </c>
      <c r="G73" s="4">
        <v>0.37419354838709679</v>
      </c>
      <c r="H73" s="4">
        <v>5.2921864740643461</v>
      </c>
      <c r="I73" s="42">
        <v>5295.2</v>
      </c>
      <c r="J73" s="42">
        <v>68.8</v>
      </c>
      <c r="K73" s="91">
        <v>5.6</v>
      </c>
      <c r="L73" s="86">
        <v>0.13</v>
      </c>
      <c r="M73" s="95">
        <v>7.5300000000000006E-2</v>
      </c>
      <c r="N73" s="95">
        <v>1.4E-3</v>
      </c>
      <c r="O73" s="91">
        <v>1.8520000000000001</v>
      </c>
      <c r="P73" s="86">
        <v>4.8000000000000001E-2</v>
      </c>
      <c r="Q73" s="84">
        <v>0.17929999999999999</v>
      </c>
      <c r="R73" s="84">
        <v>4.1000000000000003E-3</v>
      </c>
      <c r="S73" s="4">
        <v>0.67874000000000001</v>
      </c>
      <c r="T73" s="34">
        <v>1063</v>
      </c>
      <c r="U73">
        <v>17</v>
      </c>
      <c r="V73">
        <v>17</v>
      </c>
      <c r="W73" s="1">
        <v>1063</v>
      </c>
      <c r="X73" s="1">
        <v>23</v>
      </c>
      <c r="Y73" s="1">
        <v>23</v>
      </c>
      <c r="Z73">
        <v>1077</v>
      </c>
      <c r="AA73">
        <v>40</v>
      </c>
      <c r="AB73">
        <v>42</v>
      </c>
      <c r="AC73" s="88">
        <v>100</v>
      </c>
      <c r="AD73" s="88">
        <v>98.700092850510671</v>
      </c>
      <c r="AE73" s="39"/>
      <c r="AF73" s="36"/>
      <c r="AG73" s="36"/>
      <c r="AH73" s="36"/>
      <c r="AI73" s="36"/>
      <c r="AJ73" s="34"/>
    </row>
    <row r="74" spans="1:356">
      <c r="A74" t="s">
        <v>40</v>
      </c>
      <c r="B74" t="s">
        <v>102</v>
      </c>
      <c r="C74" s="86">
        <v>8.1080000000000005</v>
      </c>
      <c r="D74">
        <v>40</v>
      </c>
      <c r="E74">
        <v>65650</v>
      </c>
      <c r="F74" s="88">
        <v>81.2</v>
      </c>
      <c r="G74" s="4">
        <v>0.37019704433497536</v>
      </c>
      <c r="H74" s="4">
        <v>5.3421052631578956</v>
      </c>
      <c r="I74" s="42">
        <v>2793.6170212765956</v>
      </c>
      <c r="J74" s="42">
        <v>36.595744680851062</v>
      </c>
      <c r="K74" s="91">
        <v>5.68</v>
      </c>
      <c r="L74" s="86">
        <v>0.16</v>
      </c>
      <c r="M74" s="95">
        <v>7.5200000000000003E-2</v>
      </c>
      <c r="N74" s="95">
        <v>1.8E-3</v>
      </c>
      <c r="O74" s="91">
        <v>1.84</v>
      </c>
      <c r="P74" s="86">
        <v>6.2E-2</v>
      </c>
      <c r="Q74" s="84">
        <v>0.1774</v>
      </c>
      <c r="R74" s="84">
        <v>4.8999999999999998E-3</v>
      </c>
      <c r="S74" s="4">
        <v>0.72006999999999999</v>
      </c>
      <c r="T74" s="34">
        <v>1058</v>
      </c>
      <c r="U74">
        <v>22</v>
      </c>
      <c r="V74">
        <v>22</v>
      </c>
      <c r="W74" s="1">
        <v>1052</v>
      </c>
      <c r="X74" s="1">
        <v>27</v>
      </c>
      <c r="Y74" s="1">
        <v>27</v>
      </c>
      <c r="Z74">
        <v>1076</v>
      </c>
      <c r="AA74">
        <v>47</v>
      </c>
      <c r="AB74" s="28">
        <v>48</v>
      </c>
      <c r="AC74" s="132">
        <v>99.432892249527413</v>
      </c>
      <c r="AD74" s="133">
        <v>97.769516728624538</v>
      </c>
      <c r="AE74" s="39"/>
      <c r="AF74" s="36"/>
      <c r="AG74" s="36"/>
      <c r="AH74" s="36"/>
      <c r="AI74" s="77"/>
    </row>
    <row r="75" spans="1:356" s="29" customFormat="1">
      <c r="A75" s="29" t="s">
        <v>42</v>
      </c>
      <c r="B75" s="29" t="s">
        <v>102</v>
      </c>
      <c r="C75" s="87">
        <v>8.1189999999999998</v>
      </c>
      <c r="D75" s="29">
        <v>40</v>
      </c>
      <c r="E75" s="29">
        <v>65200</v>
      </c>
      <c r="F75" s="89">
        <v>79.400000000000006</v>
      </c>
      <c r="G75" s="30">
        <v>0.38073047858942061</v>
      </c>
      <c r="H75" s="30">
        <v>5.3074866310160429</v>
      </c>
      <c r="I75" s="43">
        <v>1114.5299145299145</v>
      </c>
      <c r="J75" s="43">
        <v>15.213675213675213</v>
      </c>
      <c r="K75" s="92">
        <v>5.51</v>
      </c>
      <c r="L75" s="87">
        <v>0.12</v>
      </c>
      <c r="M75" s="96">
        <v>7.4700000000000003E-2</v>
      </c>
      <c r="N75" s="96">
        <v>1.6999999999999999E-3</v>
      </c>
      <c r="O75" s="92">
        <v>1.887</v>
      </c>
      <c r="P75" s="87">
        <v>0.06</v>
      </c>
      <c r="Q75" s="85">
        <v>0.18079999999999999</v>
      </c>
      <c r="R75" s="85">
        <v>3.8999999999999998E-3</v>
      </c>
      <c r="S75" s="30">
        <v>0.66642999999999997</v>
      </c>
      <c r="T75" s="35">
        <v>1078</v>
      </c>
      <c r="U75" s="29">
        <v>20</v>
      </c>
      <c r="V75" s="29">
        <v>20</v>
      </c>
      <c r="W75" s="31">
        <v>1071</v>
      </c>
      <c r="X75" s="31">
        <v>21</v>
      </c>
      <c r="Y75" s="31">
        <v>21</v>
      </c>
      <c r="Z75" s="29">
        <v>1068</v>
      </c>
      <c r="AA75" s="29">
        <v>45</v>
      </c>
      <c r="AB75" s="29">
        <v>46</v>
      </c>
      <c r="AC75" s="89">
        <v>99.350649350649348</v>
      </c>
      <c r="AD75" s="115">
        <v>100.28089887640449</v>
      </c>
      <c r="AE75" s="40"/>
      <c r="AF75" s="38"/>
      <c r="AG75" s="38"/>
      <c r="AH75" s="38"/>
      <c r="AI75" s="78"/>
      <c r="AJ75"/>
      <c r="AK75" s="28"/>
      <c r="AL75" s="28"/>
      <c r="AM75" s="28"/>
      <c r="AN75" s="28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</row>
    <row r="77" spans="1:356" s="1" customFormat="1">
      <c r="A77" s="52" t="s">
        <v>79</v>
      </c>
      <c r="B77" s="3"/>
      <c r="C77" s="54"/>
      <c r="D77" s="54"/>
      <c r="E77" s="54"/>
      <c r="F77" s="53"/>
      <c r="G77" s="54"/>
      <c r="H77" s="55"/>
      <c r="I77" s="56"/>
      <c r="S77" s="57"/>
      <c r="AB77" s="57"/>
      <c r="AD77" s="58"/>
      <c r="AE77" s="58"/>
      <c r="AF77" s="58"/>
      <c r="AG77" s="58"/>
      <c r="AH77" s="58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</row>
    <row r="78" spans="1:356" s="1" customFormat="1" ht="17" customHeight="1">
      <c r="A78" s="52" t="s">
        <v>85</v>
      </c>
      <c r="B78" s="3"/>
      <c r="C78" s="54"/>
      <c r="D78" s="54"/>
      <c r="E78" s="54"/>
      <c r="F78" s="53"/>
      <c r="G78" s="54"/>
      <c r="H78" s="55"/>
      <c r="I78" s="56"/>
      <c r="S78" s="57"/>
      <c r="AB78" s="57"/>
      <c r="AD78" s="58"/>
      <c r="AE78" s="58"/>
      <c r="AF78" s="58"/>
      <c r="AG78" s="58"/>
      <c r="AH78" s="5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</row>
    <row r="79" spans="1:356" s="1" customFormat="1">
      <c r="A79" s="59" t="s">
        <v>110</v>
      </c>
      <c r="B79" s="3"/>
      <c r="C79" s="54"/>
      <c r="D79" s="54"/>
      <c r="E79" s="54"/>
      <c r="F79" s="53"/>
      <c r="G79" s="54"/>
      <c r="H79" s="56"/>
      <c r="I79" s="56"/>
      <c r="S79" s="57"/>
      <c r="AB79" s="57"/>
      <c r="AD79" s="58"/>
      <c r="AE79" s="58"/>
      <c r="AF79" s="58"/>
      <c r="AG79" s="58"/>
      <c r="AH79" s="58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</row>
    <row r="80" spans="1:356" s="1" customFormat="1" ht="15" customHeight="1">
      <c r="A80" s="59" t="s">
        <v>111</v>
      </c>
      <c r="B80" s="3"/>
      <c r="C80" s="54"/>
      <c r="D80" s="54"/>
      <c r="E80" s="54"/>
      <c r="F80" s="53"/>
      <c r="G80" s="54"/>
      <c r="H80" s="56"/>
      <c r="I80" s="56"/>
      <c r="S80" s="57"/>
      <c r="AB80" s="57"/>
      <c r="AD80" s="58"/>
      <c r="AE80" s="58"/>
      <c r="AF80" s="58"/>
      <c r="AG80" s="58"/>
      <c r="AH80" s="58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</row>
    <row r="81" spans="1:356" s="1" customFormat="1" ht="15" customHeight="1">
      <c r="A81" s="60" t="s">
        <v>108</v>
      </c>
      <c r="B81" s="3"/>
      <c r="C81" s="54"/>
      <c r="D81" s="54"/>
      <c r="E81" s="54"/>
      <c r="F81" s="53"/>
      <c r="G81" s="54"/>
      <c r="H81" s="56"/>
      <c r="I81" s="56"/>
      <c r="AB81" s="57"/>
      <c r="AD81" s="58"/>
      <c r="AE81" s="58"/>
      <c r="AF81" s="58"/>
      <c r="AG81" s="58"/>
      <c r="AH81" s="58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</row>
    <row r="82" spans="1:356" s="1" customFormat="1" ht="17" customHeight="1">
      <c r="A82" s="6" t="s">
        <v>109</v>
      </c>
      <c r="B82" s="5"/>
      <c r="C82" s="6"/>
      <c r="D82" s="6"/>
      <c r="E82" s="7"/>
      <c r="F82" s="6"/>
      <c r="G82" s="61"/>
      <c r="H82" s="56"/>
      <c r="I82" s="56"/>
      <c r="AB82" s="57"/>
      <c r="AD82" s="58"/>
      <c r="AE82" s="58"/>
      <c r="AF82" s="58"/>
      <c r="AG82" s="58"/>
      <c r="AH82" s="58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</row>
  </sheetData>
  <mergeCells count="4">
    <mergeCell ref="O3:S3"/>
    <mergeCell ref="T3:AB3"/>
    <mergeCell ref="AI3:AI4"/>
    <mergeCell ref="K3:N3"/>
  </mergeCells>
  <conditionalFormatting sqref="L4:L5">
    <cfRule type="cellIs" dxfId="11" priority="6" stopIfTrue="1" operator="lessThan">
      <formula>0.75</formula>
    </cfRule>
  </conditionalFormatting>
  <conditionalFormatting sqref="J4:J5">
    <cfRule type="cellIs" dxfId="10" priority="7" stopIfTrue="1" operator="lessThan">
      <formula>0.75</formula>
    </cfRule>
  </conditionalFormatting>
  <conditionalFormatting sqref="N4:N5">
    <cfRule type="cellIs" dxfId="9" priority="5" stopIfTrue="1" operator="lessThan">
      <formula>0.75</formula>
    </cfRule>
  </conditionalFormatting>
  <conditionalFormatting sqref="P4:P5">
    <cfRule type="cellIs" dxfId="7" priority="3" stopIfTrue="1" operator="lessThan">
      <formula>0.75</formula>
    </cfRule>
  </conditionalFormatting>
  <conditionalFormatting sqref="R4:R5">
    <cfRule type="cellIs" dxfId="6" priority="2" stopIfTrue="1" operator="lessThan">
      <formula>0.75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-0.249977111117893"/>
  </sheetPr>
  <dimension ref="A2:MS84"/>
  <sheetViews>
    <sheetView showGridLines="0" workbookViewId="0">
      <selection activeCell="AA18" sqref="AA18"/>
    </sheetView>
  </sheetViews>
  <sheetFormatPr baseColWidth="10" defaultColWidth="8.83203125" defaultRowHeight="14" x14ac:dyDescent="0"/>
  <cols>
    <col min="1" max="1" width="12" customWidth="1"/>
    <col min="2" max="2" width="36.6640625" customWidth="1"/>
    <col min="14" max="14" width="10.5" customWidth="1"/>
    <col min="23" max="25" width="8.83203125" style="1"/>
    <col min="35" max="35" width="10" customWidth="1"/>
  </cols>
  <sheetData>
    <row r="2" spans="1:357" ht="15" thickBot="1">
      <c r="A2" s="76" t="s">
        <v>104</v>
      </c>
    </row>
    <row r="3" spans="1:357" s="2" customFormat="1" ht="18.75" customHeight="1" thickBot="1">
      <c r="A3" s="8" t="s">
        <v>89</v>
      </c>
      <c r="B3" s="9"/>
      <c r="C3" s="9"/>
      <c r="D3" s="9"/>
      <c r="E3" s="14"/>
      <c r="F3" s="14"/>
      <c r="G3" s="14"/>
      <c r="H3" s="44"/>
      <c r="I3" s="33"/>
      <c r="J3" s="22"/>
      <c r="K3" s="79" t="s">
        <v>81</v>
      </c>
      <c r="L3" s="80"/>
      <c r="M3" s="80"/>
      <c r="N3" s="83"/>
      <c r="O3" s="79" t="s">
        <v>1</v>
      </c>
      <c r="P3" s="80"/>
      <c r="Q3" s="80"/>
      <c r="R3" s="80"/>
      <c r="S3" s="80"/>
      <c r="T3" s="81" t="s">
        <v>90</v>
      </c>
      <c r="U3" s="82"/>
      <c r="V3" s="82"/>
      <c r="W3" s="82"/>
      <c r="X3" s="82"/>
      <c r="Y3" s="82"/>
      <c r="Z3" s="82"/>
      <c r="AA3" s="82"/>
      <c r="AB3" s="82"/>
      <c r="AC3" s="46" t="s">
        <v>2</v>
      </c>
      <c r="AD3" s="47" t="s">
        <v>3</v>
      </c>
      <c r="AE3" s="100"/>
      <c r="AF3" s="101"/>
      <c r="AG3" s="102" t="s">
        <v>91</v>
      </c>
      <c r="AH3" s="101"/>
      <c r="AI3" s="103" t="s">
        <v>103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</row>
    <row r="4" spans="1:357" s="15" customFormat="1" ht="21" customHeight="1" thickBot="1">
      <c r="A4" s="10" t="s">
        <v>4</v>
      </c>
      <c r="B4" s="11" t="s">
        <v>5</v>
      </c>
      <c r="C4" s="11" t="s">
        <v>92</v>
      </c>
      <c r="D4" s="11" t="s">
        <v>6</v>
      </c>
      <c r="E4" s="17" t="s">
        <v>80</v>
      </c>
      <c r="F4" s="27" t="s">
        <v>93</v>
      </c>
      <c r="G4" s="27" t="s">
        <v>94</v>
      </c>
      <c r="H4" s="48" t="s">
        <v>95</v>
      </c>
      <c r="I4" s="49" t="s">
        <v>96</v>
      </c>
      <c r="J4" s="23" t="s">
        <v>0</v>
      </c>
      <c r="K4" s="24" t="s">
        <v>82</v>
      </c>
      <c r="L4" s="26" t="s">
        <v>0</v>
      </c>
      <c r="M4" s="25" t="s">
        <v>83</v>
      </c>
      <c r="N4" s="26" t="s">
        <v>0</v>
      </c>
      <c r="O4" s="12" t="s">
        <v>8</v>
      </c>
      <c r="P4" s="26" t="s">
        <v>0</v>
      </c>
      <c r="Q4" s="13" t="s">
        <v>9</v>
      </c>
      <c r="R4" s="26" t="s">
        <v>0</v>
      </c>
      <c r="S4" s="50" t="s">
        <v>10</v>
      </c>
      <c r="T4" s="18" t="s">
        <v>97</v>
      </c>
      <c r="U4" s="19" t="s">
        <v>11</v>
      </c>
      <c r="V4" s="19" t="s">
        <v>12</v>
      </c>
      <c r="W4" s="20" t="s">
        <v>13</v>
      </c>
      <c r="X4" s="19" t="s">
        <v>11</v>
      </c>
      <c r="Y4" s="19" t="s">
        <v>12</v>
      </c>
      <c r="Z4" s="20" t="s">
        <v>7</v>
      </c>
      <c r="AA4" s="19" t="s">
        <v>11</v>
      </c>
      <c r="AB4" s="19" t="s">
        <v>12</v>
      </c>
      <c r="AC4" s="32" t="s">
        <v>98</v>
      </c>
      <c r="AD4" s="21" t="s">
        <v>99</v>
      </c>
      <c r="AE4" s="104" t="s">
        <v>86</v>
      </c>
      <c r="AF4" s="105" t="s">
        <v>87</v>
      </c>
      <c r="AG4" s="105" t="s">
        <v>100</v>
      </c>
      <c r="AH4" s="105" t="s">
        <v>88</v>
      </c>
      <c r="AI4" s="106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</row>
    <row r="5" spans="1:357" s="15" customFormat="1" ht="21" customHeight="1">
      <c r="A5" s="63"/>
      <c r="B5" s="64"/>
      <c r="C5" s="64"/>
      <c r="D5" s="64"/>
      <c r="E5" s="65"/>
      <c r="F5" s="66"/>
      <c r="G5" s="66"/>
      <c r="H5" s="67"/>
      <c r="I5" s="68"/>
      <c r="J5" s="69"/>
      <c r="K5" s="70"/>
      <c r="L5" s="69"/>
      <c r="M5" s="71"/>
      <c r="N5" s="69"/>
      <c r="O5" s="45"/>
      <c r="P5" s="69"/>
      <c r="Q5" s="45"/>
      <c r="R5" s="69"/>
      <c r="S5" s="72"/>
      <c r="T5" s="73"/>
      <c r="U5" s="74"/>
      <c r="V5" s="74"/>
      <c r="W5" s="73"/>
      <c r="X5" s="74"/>
      <c r="Y5" s="74"/>
      <c r="Z5" s="73"/>
      <c r="AA5" s="74"/>
      <c r="AB5" s="74"/>
      <c r="AC5" s="75"/>
      <c r="AD5" s="75"/>
      <c r="AE5" s="107"/>
      <c r="AF5" s="120"/>
      <c r="AG5" s="120"/>
      <c r="AH5" s="120"/>
      <c r="AI5" s="1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</row>
    <row r="6" spans="1:357">
      <c r="A6" t="s">
        <v>14</v>
      </c>
      <c r="B6" t="s">
        <v>101</v>
      </c>
      <c r="C6" s="86">
        <v>5.1210000000000004</v>
      </c>
      <c r="D6">
        <v>25</v>
      </c>
      <c r="E6">
        <v>721800</v>
      </c>
      <c r="F6" s="88">
        <v>768</v>
      </c>
      <c r="G6" s="4">
        <v>1.94140625</v>
      </c>
      <c r="H6" s="4">
        <v>0.96969696969696972</v>
      </c>
      <c r="I6" s="42">
        <v>23665.573770491803</v>
      </c>
      <c r="J6" s="42">
        <v>314.75409836065575</v>
      </c>
      <c r="K6" s="91">
        <v>5.2720000000000002</v>
      </c>
      <c r="L6" s="86">
        <v>6.8000000000000005E-2</v>
      </c>
      <c r="M6" s="95">
        <v>7.6619999999999994E-2</v>
      </c>
      <c r="N6" s="95">
        <v>8.5999999999999998E-4</v>
      </c>
      <c r="O6" s="91">
        <v>1.9750000000000001</v>
      </c>
      <c r="P6" s="86">
        <v>1.7000000000000001E-2</v>
      </c>
      <c r="Q6">
        <v>0.18990000000000001</v>
      </c>
      <c r="R6">
        <v>2.5000000000000001E-3</v>
      </c>
      <c r="S6" s="4">
        <v>0.29060000000000002</v>
      </c>
      <c r="T6" s="97">
        <v>1106.7</v>
      </c>
      <c r="U6" s="88">
        <v>5.8</v>
      </c>
      <c r="V6" s="88">
        <v>7.6</v>
      </c>
      <c r="W6" s="1">
        <v>1121</v>
      </c>
      <c r="X6" s="1">
        <v>14</v>
      </c>
      <c r="Y6" s="1">
        <v>25</v>
      </c>
      <c r="Z6">
        <v>1109</v>
      </c>
      <c r="AA6">
        <v>23</v>
      </c>
      <c r="AB6">
        <v>55</v>
      </c>
      <c r="AC6" s="128">
        <v>101.29212975512786</v>
      </c>
      <c r="AD6" s="128">
        <v>101.08205590622183</v>
      </c>
      <c r="AE6" s="109"/>
      <c r="AF6" s="121"/>
      <c r="AG6" s="121"/>
      <c r="AH6" s="121"/>
      <c r="AI6" s="121"/>
      <c r="AJ6" s="34"/>
    </row>
    <row r="7" spans="1:357">
      <c r="A7" t="s">
        <v>16</v>
      </c>
      <c r="B7" t="s">
        <v>101</v>
      </c>
      <c r="C7" s="86">
        <v>5.1100000000000003</v>
      </c>
      <c r="D7">
        <v>26</v>
      </c>
      <c r="E7">
        <v>570300</v>
      </c>
      <c r="F7" s="88">
        <v>612</v>
      </c>
      <c r="G7" s="4">
        <v>1.8758169934640523</v>
      </c>
      <c r="H7" s="4">
        <v>0.99836867862969003</v>
      </c>
      <c r="I7" s="42">
        <v>32588.571428571428</v>
      </c>
      <c r="J7" s="42">
        <v>440</v>
      </c>
      <c r="K7" s="91">
        <v>5.3040000000000003</v>
      </c>
      <c r="L7" s="86">
        <v>7.0000000000000007E-2</v>
      </c>
      <c r="M7" s="95">
        <v>7.5700000000000003E-2</v>
      </c>
      <c r="N7" s="95">
        <v>1.1999999999999999E-3</v>
      </c>
      <c r="O7" s="91">
        <v>1.9370000000000001</v>
      </c>
      <c r="P7" s="86">
        <v>2.5000000000000001E-2</v>
      </c>
      <c r="Q7">
        <v>0.18870000000000001</v>
      </c>
      <c r="R7">
        <v>2.5000000000000001E-3</v>
      </c>
      <c r="S7" s="4">
        <v>0.30336000000000002</v>
      </c>
      <c r="T7" s="97">
        <v>1093.8</v>
      </c>
      <c r="U7" s="88">
        <v>8.5</v>
      </c>
      <c r="V7" s="88">
        <v>9.8000000000000007</v>
      </c>
      <c r="W7" s="1">
        <v>1114</v>
      </c>
      <c r="X7" s="1">
        <v>13</v>
      </c>
      <c r="Y7" s="1">
        <v>25</v>
      </c>
      <c r="Z7">
        <v>1091</v>
      </c>
      <c r="AA7">
        <v>28</v>
      </c>
      <c r="AB7">
        <v>54</v>
      </c>
      <c r="AC7" s="128">
        <v>101.84677271896142</v>
      </c>
      <c r="AD7" s="128">
        <v>102.10815765352888</v>
      </c>
      <c r="AE7" s="109"/>
      <c r="AF7" s="121"/>
      <c r="AG7" s="121"/>
      <c r="AH7" s="121"/>
      <c r="AI7" s="121"/>
      <c r="AJ7" s="34"/>
    </row>
    <row r="8" spans="1:357">
      <c r="A8" t="s">
        <v>18</v>
      </c>
      <c r="B8" t="s">
        <v>101</v>
      </c>
      <c r="C8" s="86">
        <v>5.1189999999999998</v>
      </c>
      <c r="D8">
        <v>26</v>
      </c>
      <c r="E8">
        <v>547000</v>
      </c>
      <c r="F8" s="88">
        <v>583</v>
      </c>
      <c r="G8" s="4">
        <v>1.4030874785591767</v>
      </c>
      <c r="H8" s="4">
        <v>1.3621495327102804</v>
      </c>
      <c r="I8" s="42">
        <v>52095.238095238092</v>
      </c>
      <c r="J8" s="42">
        <v>952.38095238095229</v>
      </c>
      <c r="K8" s="91">
        <v>5.2750000000000004</v>
      </c>
      <c r="L8" s="86">
        <v>7.3999999999999996E-2</v>
      </c>
      <c r="M8" s="95">
        <v>7.6270000000000004E-2</v>
      </c>
      <c r="N8" s="95">
        <v>8.9999999999999998E-4</v>
      </c>
      <c r="O8" s="91">
        <v>1.972</v>
      </c>
      <c r="P8" s="86">
        <v>2.5000000000000001E-2</v>
      </c>
      <c r="Q8">
        <v>0.18920000000000001</v>
      </c>
      <c r="R8">
        <v>2.5000000000000001E-3</v>
      </c>
      <c r="S8" s="4">
        <v>0.71416000000000002</v>
      </c>
      <c r="T8" s="97">
        <v>1105.7</v>
      </c>
      <c r="U8" s="88">
        <v>8.6999999999999993</v>
      </c>
      <c r="V8" s="88">
        <v>9.9</v>
      </c>
      <c r="W8" s="1">
        <v>1117</v>
      </c>
      <c r="X8" s="1">
        <v>13</v>
      </c>
      <c r="Y8" s="1">
        <v>25</v>
      </c>
      <c r="Z8">
        <v>1105</v>
      </c>
      <c r="AA8">
        <v>22</v>
      </c>
      <c r="AB8">
        <v>53</v>
      </c>
      <c r="AC8" s="128">
        <v>101.02197702812697</v>
      </c>
      <c r="AD8" s="128">
        <v>101.08597285067873</v>
      </c>
      <c r="AE8" s="109"/>
      <c r="AF8" s="121"/>
      <c r="AG8" s="121"/>
      <c r="AH8" s="121"/>
      <c r="AI8" s="121"/>
      <c r="AJ8" s="34"/>
    </row>
    <row r="9" spans="1:357">
      <c r="A9" t="s">
        <v>20</v>
      </c>
      <c r="B9" t="s">
        <v>101</v>
      </c>
      <c r="C9" s="86">
        <v>5.1189999999999998</v>
      </c>
      <c r="D9">
        <v>26</v>
      </c>
      <c r="E9">
        <v>395400</v>
      </c>
      <c r="F9" s="88">
        <v>422</v>
      </c>
      <c r="G9" s="4">
        <v>1.4691943127962086</v>
      </c>
      <c r="H9" s="4">
        <v>1.2753097612571775</v>
      </c>
      <c r="I9" s="42">
        <v>3029.8850574712642</v>
      </c>
      <c r="J9" s="42">
        <v>48.275862068965516</v>
      </c>
      <c r="K9" s="91">
        <v>5.2469999999999999</v>
      </c>
      <c r="L9" s="86">
        <v>8.5999999999999993E-2</v>
      </c>
      <c r="M9" s="95">
        <v>7.6219999999999996E-2</v>
      </c>
      <c r="N9" s="95">
        <v>9.7000000000000005E-4</v>
      </c>
      <c r="O9" s="91">
        <v>1.9650000000000001</v>
      </c>
      <c r="P9" s="86">
        <v>2.7E-2</v>
      </c>
      <c r="Q9">
        <v>0.19089999999999999</v>
      </c>
      <c r="R9">
        <v>3.2000000000000002E-3</v>
      </c>
      <c r="S9" s="4">
        <v>0.67523</v>
      </c>
      <c r="T9" s="97">
        <v>1103.5</v>
      </c>
      <c r="U9" s="88">
        <v>9.4</v>
      </c>
      <c r="V9" s="88">
        <v>11</v>
      </c>
      <c r="W9" s="1">
        <v>1126</v>
      </c>
      <c r="X9" s="1">
        <v>17</v>
      </c>
      <c r="Y9" s="1">
        <v>27</v>
      </c>
      <c r="Z9">
        <v>1099</v>
      </c>
      <c r="AA9">
        <v>26</v>
      </c>
      <c r="AB9">
        <v>56</v>
      </c>
      <c r="AC9" s="128">
        <v>102.03896692342546</v>
      </c>
      <c r="AD9" s="128">
        <v>102.45677888989991</v>
      </c>
      <c r="AE9" s="109"/>
      <c r="AF9" s="121"/>
      <c r="AG9" s="121"/>
      <c r="AH9" s="121"/>
      <c r="AI9" s="121"/>
      <c r="AJ9" s="34"/>
    </row>
    <row r="10" spans="1:357">
      <c r="A10" t="s">
        <v>22</v>
      </c>
      <c r="B10" t="s">
        <v>101</v>
      </c>
      <c r="C10" s="86">
        <v>5.1079999999999997</v>
      </c>
      <c r="D10">
        <v>26</v>
      </c>
      <c r="E10">
        <v>614000</v>
      </c>
      <c r="F10" s="88">
        <v>644</v>
      </c>
      <c r="G10" s="4">
        <v>2.0155279503105592</v>
      </c>
      <c r="H10" s="4">
        <v>0.92661870503597121</v>
      </c>
      <c r="I10" s="42">
        <v>20813.5593220339</v>
      </c>
      <c r="J10" s="42">
        <v>338.98305084745766</v>
      </c>
      <c r="K10" s="91">
        <v>5.1470000000000002</v>
      </c>
      <c r="L10" s="86">
        <v>6.6000000000000003E-2</v>
      </c>
      <c r="M10" s="95">
        <v>7.5700000000000003E-2</v>
      </c>
      <c r="N10" s="95">
        <v>1.1000000000000001E-3</v>
      </c>
      <c r="O10" s="91">
        <v>1.9970000000000001</v>
      </c>
      <c r="P10" s="86">
        <v>0.02</v>
      </c>
      <c r="Q10">
        <v>0.19450000000000001</v>
      </c>
      <c r="R10">
        <v>2.5000000000000001E-3</v>
      </c>
      <c r="S10" s="4">
        <v>0.32677</v>
      </c>
      <c r="T10" s="97">
        <v>1114.2</v>
      </c>
      <c r="U10" s="88">
        <v>6.8</v>
      </c>
      <c r="V10" s="88">
        <v>8.4</v>
      </c>
      <c r="W10" s="1">
        <v>1146</v>
      </c>
      <c r="X10" s="1">
        <v>13</v>
      </c>
      <c r="Y10" s="1">
        <v>25</v>
      </c>
      <c r="Z10">
        <v>1085</v>
      </c>
      <c r="AA10">
        <v>28</v>
      </c>
      <c r="AB10">
        <v>57</v>
      </c>
      <c r="AC10" s="128">
        <v>102.85406569736134</v>
      </c>
      <c r="AD10" s="128">
        <v>105.6221198156682</v>
      </c>
      <c r="AE10" s="109">
        <v>2</v>
      </c>
      <c r="AF10" s="122">
        <v>1103</v>
      </c>
      <c r="AG10" s="126">
        <v>3.0108999999999999</v>
      </c>
      <c r="AH10" s="126">
        <v>3.8891</v>
      </c>
      <c r="AI10" s="126">
        <f>100*(AF10-1099)/1099</f>
        <v>0.36396724294813465</v>
      </c>
      <c r="AJ10" s="34"/>
    </row>
    <row r="11" spans="1:357">
      <c r="A11" t="s">
        <v>24</v>
      </c>
      <c r="B11" t="s">
        <v>101</v>
      </c>
      <c r="C11" s="86">
        <v>5.1269999999999998</v>
      </c>
      <c r="D11">
        <v>25</v>
      </c>
      <c r="E11">
        <v>717100</v>
      </c>
      <c r="F11" s="88">
        <v>779</v>
      </c>
      <c r="G11" s="4">
        <v>1.7265725288831835</v>
      </c>
      <c r="H11" s="4">
        <v>1.1065340909090908</v>
      </c>
      <c r="I11" s="42">
        <v>38762.16216216216</v>
      </c>
      <c r="J11" s="42">
        <v>486.48648648648646</v>
      </c>
      <c r="K11" s="91">
        <v>5.335</v>
      </c>
      <c r="L11" s="86">
        <v>7.0999999999999994E-2</v>
      </c>
      <c r="M11" s="95">
        <v>7.7210000000000001E-2</v>
      </c>
      <c r="N11" s="95">
        <v>7.6000000000000004E-4</v>
      </c>
      <c r="O11" s="91">
        <v>1.9550000000000001</v>
      </c>
      <c r="P11" s="86">
        <v>2.3E-2</v>
      </c>
      <c r="Q11">
        <v>0.18770000000000001</v>
      </c>
      <c r="R11">
        <v>2.5000000000000001E-3</v>
      </c>
      <c r="S11" s="4">
        <v>0.54845999999999995</v>
      </c>
      <c r="T11" s="97">
        <v>1099.9000000000001</v>
      </c>
      <c r="U11" s="88">
        <v>8</v>
      </c>
      <c r="V11" s="88">
        <v>9.4</v>
      </c>
      <c r="W11" s="1">
        <v>1109</v>
      </c>
      <c r="X11" s="1">
        <v>14</v>
      </c>
      <c r="Y11" s="1">
        <v>25</v>
      </c>
      <c r="Z11">
        <v>1125</v>
      </c>
      <c r="AA11">
        <v>20</v>
      </c>
      <c r="AB11">
        <v>54</v>
      </c>
      <c r="AC11" s="128">
        <v>100.82734794072188</v>
      </c>
      <c r="AD11" s="128">
        <v>98.577777777777783</v>
      </c>
      <c r="AE11" s="109"/>
      <c r="AF11" s="121"/>
      <c r="AG11" s="121"/>
      <c r="AH11" s="121"/>
      <c r="AI11" s="121"/>
      <c r="AJ11" s="34"/>
    </row>
    <row r="12" spans="1:357">
      <c r="A12" t="s">
        <v>26</v>
      </c>
      <c r="B12" t="s">
        <v>101</v>
      </c>
      <c r="C12" s="86">
        <v>5.1159999999999997</v>
      </c>
      <c r="D12">
        <v>25</v>
      </c>
      <c r="E12">
        <v>455100</v>
      </c>
      <c r="F12" s="88">
        <v>492.2</v>
      </c>
      <c r="G12" s="4">
        <v>1.2293783015034541</v>
      </c>
      <c r="H12" s="4">
        <v>1.5102792267566738</v>
      </c>
      <c r="I12" s="42">
        <v>7281.6</v>
      </c>
      <c r="J12" s="42">
        <v>97.600000000000009</v>
      </c>
      <c r="K12" s="91">
        <v>5.3019999999999996</v>
      </c>
      <c r="L12" s="86">
        <v>7.4999999999999997E-2</v>
      </c>
      <c r="M12" s="95">
        <v>7.51E-2</v>
      </c>
      <c r="N12" s="95">
        <v>1.1999999999999999E-3</v>
      </c>
      <c r="O12" s="91">
        <v>1.9239999999999999</v>
      </c>
      <c r="P12" s="86">
        <v>3.7999999999999999E-2</v>
      </c>
      <c r="Q12">
        <v>0.18820000000000001</v>
      </c>
      <c r="R12">
        <v>2.8E-3</v>
      </c>
      <c r="S12" s="4">
        <v>0.57708000000000004</v>
      </c>
      <c r="T12" s="97">
        <v>1089</v>
      </c>
      <c r="U12" s="88">
        <v>13</v>
      </c>
      <c r="V12" s="88">
        <v>14</v>
      </c>
      <c r="W12" s="1">
        <v>1112</v>
      </c>
      <c r="X12" s="1">
        <v>15</v>
      </c>
      <c r="Y12" s="1">
        <v>26</v>
      </c>
      <c r="Z12">
        <v>1069</v>
      </c>
      <c r="AA12">
        <v>32</v>
      </c>
      <c r="AB12">
        <v>60</v>
      </c>
      <c r="AC12" s="128">
        <v>102.11202938475665</v>
      </c>
      <c r="AD12" s="128">
        <v>104.02245088868101</v>
      </c>
      <c r="AE12" s="109"/>
      <c r="AF12" s="121"/>
      <c r="AG12" s="121"/>
      <c r="AH12" s="121"/>
      <c r="AI12" s="121"/>
      <c r="AJ12" s="34"/>
    </row>
    <row r="13" spans="1:357">
      <c r="A13" t="s">
        <v>28</v>
      </c>
      <c r="B13" t="s">
        <v>101</v>
      </c>
      <c r="C13" s="86">
        <v>5.1130000000000004</v>
      </c>
      <c r="D13">
        <v>26</v>
      </c>
      <c r="E13">
        <v>590000</v>
      </c>
      <c r="F13" s="88">
        <v>624</v>
      </c>
      <c r="G13" s="4">
        <v>1.3782051282051282</v>
      </c>
      <c r="H13" s="4">
        <v>1.3771794305892737</v>
      </c>
      <c r="I13" s="42">
        <v>7329.1925465838513</v>
      </c>
      <c r="J13" s="42">
        <v>124.22360248447205</v>
      </c>
      <c r="K13" s="91">
        <v>5.1760000000000002</v>
      </c>
      <c r="L13" s="86">
        <v>0.06</v>
      </c>
      <c r="M13" s="95">
        <v>7.6109999999999997E-2</v>
      </c>
      <c r="N13" s="95">
        <v>8.7000000000000001E-4</v>
      </c>
      <c r="O13" s="91">
        <v>2.008</v>
      </c>
      <c r="P13" s="86">
        <v>1.6E-2</v>
      </c>
      <c r="Q13">
        <v>0.19289999999999999</v>
      </c>
      <c r="R13">
        <v>2.0999999999999999E-3</v>
      </c>
      <c r="S13" s="4">
        <v>0.32701000000000002</v>
      </c>
      <c r="T13" s="97">
        <v>1118.0999999999999</v>
      </c>
      <c r="U13" s="88">
        <v>5.3</v>
      </c>
      <c r="V13" s="88">
        <v>7.2</v>
      </c>
      <c r="W13" s="1">
        <v>1137</v>
      </c>
      <c r="X13" s="1">
        <v>11</v>
      </c>
      <c r="Y13" s="1">
        <v>24</v>
      </c>
      <c r="Z13">
        <v>1096</v>
      </c>
      <c r="AA13">
        <v>23</v>
      </c>
      <c r="AB13">
        <v>55</v>
      </c>
      <c r="AC13" s="128">
        <v>101.69036758787229</v>
      </c>
      <c r="AD13" s="128">
        <v>103.74087591240875</v>
      </c>
      <c r="AE13" s="109"/>
      <c r="AF13" s="121"/>
      <c r="AG13" s="121"/>
      <c r="AH13" s="121"/>
      <c r="AI13" s="121"/>
      <c r="AJ13" s="34"/>
    </row>
    <row r="14" spans="1:357">
      <c r="A14" t="s">
        <v>30</v>
      </c>
      <c r="B14" t="s">
        <v>101</v>
      </c>
      <c r="C14" s="86">
        <v>5.1180000000000003</v>
      </c>
      <c r="D14">
        <v>26</v>
      </c>
      <c r="E14">
        <v>385100</v>
      </c>
      <c r="F14" s="88">
        <v>416.5</v>
      </c>
      <c r="G14" s="4">
        <v>0.86242496998799512</v>
      </c>
      <c r="H14" s="4">
        <v>2.2060381355932202</v>
      </c>
      <c r="I14" s="42">
        <v>3277.4468085106382</v>
      </c>
      <c r="J14" s="42">
        <v>47.659574468085104</v>
      </c>
      <c r="K14" s="91">
        <v>5.3460000000000001</v>
      </c>
      <c r="L14" s="86">
        <v>0.08</v>
      </c>
      <c r="M14" s="95">
        <v>7.5600000000000001E-2</v>
      </c>
      <c r="N14" s="95">
        <v>1.4E-3</v>
      </c>
      <c r="O14" s="91">
        <v>1.9379999999999999</v>
      </c>
      <c r="P14" s="86">
        <v>3.2000000000000001E-2</v>
      </c>
      <c r="Q14">
        <v>0.18729999999999999</v>
      </c>
      <c r="R14">
        <v>2.8E-3</v>
      </c>
      <c r="S14" s="4">
        <v>0.34248000000000001</v>
      </c>
      <c r="T14" s="97">
        <v>1094</v>
      </c>
      <c r="U14" s="88">
        <v>11</v>
      </c>
      <c r="V14" s="88">
        <v>12</v>
      </c>
      <c r="W14" s="1">
        <v>1107</v>
      </c>
      <c r="X14" s="1">
        <v>15</v>
      </c>
      <c r="Y14" s="1">
        <v>26</v>
      </c>
      <c r="Z14">
        <v>1080</v>
      </c>
      <c r="AA14">
        <v>38</v>
      </c>
      <c r="AB14">
        <v>63</v>
      </c>
      <c r="AC14" s="128">
        <v>101.18829981718464</v>
      </c>
      <c r="AD14" s="128">
        <v>102.5</v>
      </c>
      <c r="AE14" s="109"/>
      <c r="AF14" s="121"/>
      <c r="AG14" s="121"/>
      <c r="AH14" s="121"/>
      <c r="AI14" s="121"/>
      <c r="AJ14" s="34"/>
    </row>
    <row r="15" spans="1:357">
      <c r="A15" t="s">
        <v>32</v>
      </c>
      <c r="B15" t="s">
        <v>101</v>
      </c>
      <c r="C15" s="86">
        <v>5.12</v>
      </c>
      <c r="D15">
        <v>26</v>
      </c>
      <c r="E15">
        <v>450500</v>
      </c>
      <c r="F15" s="88">
        <v>485</v>
      </c>
      <c r="G15" s="4">
        <v>0.83649484536082475</v>
      </c>
      <c r="H15" s="4">
        <v>2.276995305164319</v>
      </c>
      <c r="I15" s="42">
        <v>14301.587301587302</v>
      </c>
      <c r="J15" s="42">
        <v>266.66666666666669</v>
      </c>
      <c r="K15" s="91">
        <v>5.3239999999999998</v>
      </c>
      <c r="L15" s="86">
        <v>9.6000000000000002E-2</v>
      </c>
      <c r="M15" s="95">
        <v>7.7399999999999997E-2</v>
      </c>
      <c r="N15" s="95">
        <v>1.2999999999999999E-3</v>
      </c>
      <c r="O15" s="91">
        <v>1.9910000000000001</v>
      </c>
      <c r="P15" s="86">
        <v>3.5000000000000003E-2</v>
      </c>
      <c r="Q15">
        <v>0.18820000000000001</v>
      </c>
      <c r="R15">
        <v>3.5000000000000001E-3</v>
      </c>
      <c r="S15" s="4">
        <v>0.60990999999999995</v>
      </c>
      <c r="T15" s="97">
        <v>1112</v>
      </c>
      <c r="U15" s="88">
        <v>12</v>
      </c>
      <c r="V15" s="88">
        <v>13</v>
      </c>
      <c r="W15" s="1">
        <v>1111</v>
      </c>
      <c r="X15" s="1">
        <v>19</v>
      </c>
      <c r="Y15" s="1">
        <v>28</v>
      </c>
      <c r="Z15">
        <v>1128</v>
      </c>
      <c r="AA15">
        <v>34</v>
      </c>
      <c r="AB15">
        <v>60</v>
      </c>
      <c r="AC15" s="128">
        <v>99.910071942446038</v>
      </c>
      <c r="AD15" s="128">
        <v>98.49290780141844</v>
      </c>
      <c r="AE15" s="109"/>
      <c r="AF15" s="121"/>
      <c r="AG15" s="121"/>
      <c r="AH15" s="121"/>
      <c r="AI15" s="121"/>
      <c r="AJ15" s="34"/>
    </row>
    <row r="16" spans="1:357">
      <c r="C16" s="86"/>
      <c r="F16" s="88"/>
      <c r="G16" s="4"/>
      <c r="H16" s="4"/>
      <c r="I16" s="41"/>
      <c r="J16" s="41"/>
      <c r="K16" s="91"/>
      <c r="L16" s="86"/>
      <c r="M16" s="95"/>
      <c r="N16" s="95"/>
      <c r="O16" s="34"/>
      <c r="S16" s="4"/>
      <c r="T16" s="34"/>
      <c r="AC16" s="128"/>
      <c r="AD16" s="128"/>
      <c r="AE16" s="109"/>
      <c r="AF16" s="121"/>
      <c r="AG16" s="121"/>
      <c r="AH16" s="121"/>
      <c r="AI16" s="121"/>
      <c r="AJ16" s="34"/>
    </row>
    <row r="17" spans="1:36">
      <c r="A17" t="s">
        <v>35</v>
      </c>
      <c r="B17" t="s">
        <v>101</v>
      </c>
      <c r="C17" s="86">
        <v>5.1180000000000003</v>
      </c>
      <c r="D17">
        <v>26</v>
      </c>
      <c r="E17">
        <v>16330</v>
      </c>
      <c r="F17" s="88">
        <v>809</v>
      </c>
      <c r="G17" s="4">
        <v>0.52781211372064274</v>
      </c>
      <c r="H17" s="4">
        <v>137.11864406779659</v>
      </c>
      <c r="I17" s="42">
        <v>403.20987654320987</v>
      </c>
      <c r="J17" s="42">
        <v>14.074074074074074</v>
      </c>
      <c r="K17" s="34">
        <v>230.9</v>
      </c>
      <c r="L17" t="s">
        <v>84</v>
      </c>
      <c r="M17" s="95">
        <v>4.7500000000000001E-2</v>
      </c>
      <c r="N17" s="95">
        <v>3.0999999999999999E-3</v>
      </c>
      <c r="O17" s="34">
        <v>2.8199999999999999E-2</v>
      </c>
      <c r="P17">
        <v>1.6999999999999999E-3</v>
      </c>
      <c r="Q17" s="95">
        <v>4.3200000000000001E-3</v>
      </c>
      <c r="R17" s="95">
        <v>1.2999999999999999E-4</v>
      </c>
      <c r="S17" s="4">
        <v>0.2195</v>
      </c>
      <c r="T17" s="51">
        <v>28.3</v>
      </c>
      <c r="U17" s="16">
        <v>1.7</v>
      </c>
      <c r="V17" s="16">
        <v>1.7</v>
      </c>
      <c r="W17" s="62">
        <v>27.81</v>
      </c>
      <c r="X17" s="62">
        <v>0.81</v>
      </c>
      <c r="Y17" s="62">
        <v>0.99</v>
      </c>
      <c r="Z17">
        <v>100</v>
      </c>
      <c r="AA17">
        <v>130</v>
      </c>
      <c r="AB17">
        <v>140</v>
      </c>
      <c r="AC17" s="128">
        <v>98.268551236749119</v>
      </c>
      <c r="AD17" s="128">
        <v>27.81</v>
      </c>
      <c r="AE17" s="109"/>
      <c r="AF17" s="121"/>
      <c r="AG17" s="121"/>
      <c r="AH17" s="121"/>
      <c r="AI17" s="121"/>
      <c r="AJ17" s="34"/>
    </row>
    <row r="18" spans="1:36">
      <c r="A18" t="s">
        <v>37</v>
      </c>
      <c r="B18" t="s">
        <v>101</v>
      </c>
      <c r="C18" s="86">
        <v>5.1150000000000002</v>
      </c>
      <c r="D18">
        <v>26</v>
      </c>
      <c r="E18">
        <v>13470</v>
      </c>
      <c r="F18" s="88">
        <v>637</v>
      </c>
      <c r="G18" s="4">
        <v>0.56687598116169546</v>
      </c>
      <c r="H18" s="4">
        <v>113.75000000000001</v>
      </c>
      <c r="I18" s="42">
        <v>113.67088607594937</v>
      </c>
      <c r="J18" s="42">
        <v>5.5696202531645564</v>
      </c>
      <c r="K18" s="51">
        <v>224.5</v>
      </c>
      <c r="L18" s="16">
        <v>9.1</v>
      </c>
      <c r="M18" s="95">
        <v>4.7300000000000002E-2</v>
      </c>
      <c r="N18" s="95">
        <v>4.3E-3</v>
      </c>
      <c r="O18" s="34">
        <v>2.9399999999999999E-2</v>
      </c>
      <c r="P18">
        <v>2.8E-3</v>
      </c>
      <c r="Q18" s="95">
        <v>4.4600000000000004E-3</v>
      </c>
      <c r="R18" s="95">
        <v>1.9000000000000001E-4</v>
      </c>
      <c r="S18" s="4">
        <v>0.22155</v>
      </c>
      <c r="T18" s="51">
        <v>29.4</v>
      </c>
      <c r="U18" s="16">
        <v>2.7</v>
      </c>
      <c r="V18" s="16">
        <v>2.7</v>
      </c>
      <c r="W18" s="62">
        <v>28.7</v>
      </c>
      <c r="X18" s="62">
        <v>1.2</v>
      </c>
      <c r="Y18" s="62">
        <v>1.3</v>
      </c>
      <c r="Z18">
        <v>50</v>
      </c>
      <c r="AA18">
        <v>190</v>
      </c>
      <c r="AB18">
        <v>190</v>
      </c>
      <c r="AC18" s="128">
        <v>97.61904761904762</v>
      </c>
      <c r="AD18" s="128">
        <v>57.4</v>
      </c>
      <c r="AE18" s="109"/>
      <c r="AF18" s="121"/>
      <c r="AG18" s="121"/>
      <c r="AH18" s="121"/>
      <c r="AI18" s="121"/>
      <c r="AJ18" s="34"/>
    </row>
    <row r="19" spans="1:36">
      <c r="A19" t="s">
        <v>39</v>
      </c>
      <c r="B19" t="s">
        <v>101</v>
      </c>
      <c r="C19" s="86">
        <v>5.1159999999999997</v>
      </c>
      <c r="D19">
        <v>26</v>
      </c>
      <c r="E19">
        <v>18490</v>
      </c>
      <c r="F19" s="88">
        <v>906</v>
      </c>
      <c r="G19" s="4">
        <v>0.48675496688741721</v>
      </c>
      <c r="H19" s="4">
        <v>155.93803786574873</v>
      </c>
      <c r="I19" s="42">
        <v>1275.1724137931035</v>
      </c>
      <c r="J19" s="42">
        <v>48.275862068965516</v>
      </c>
      <c r="K19" s="51">
        <v>231.2</v>
      </c>
      <c r="L19" s="16">
        <v>5.9</v>
      </c>
      <c r="M19" s="95">
        <v>4.9200000000000001E-2</v>
      </c>
      <c r="N19" s="95">
        <v>2.8E-3</v>
      </c>
      <c r="O19" s="34">
        <v>2.9100000000000001E-2</v>
      </c>
      <c r="P19">
        <v>1.5E-3</v>
      </c>
      <c r="Q19" s="95">
        <v>4.3400000000000001E-3</v>
      </c>
      <c r="R19" s="95">
        <v>1.1E-4</v>
      </c>
      <c r="S19" s="4">
        <v>0.22653999999999999</v>
      </c>
      <c r="T19" s="51">
        <v>29.1</v>
      </c>
      <c r="U19" s="16">
        <v>1.5</v>
      </c>
      <c r="V19" s="16">
        <v>1.5</v>
      </c>
      <c r="W19" s="62">
        <v>27.93</v>
      </c>
      <c r="X19" s="62">
        <v>0.71</v>
      </c>
      <c r="Y19" s="62">
        <v>0.91</v>
      </c>
      <c r="Z19">
        <v>140</v>
      </c>
      <c r="AA19">
        <v>120</v>
      </c>
      <c r="AB19">
        <v>140</v>
      </c>
      <c r="AC19" s="128">
        <v>95.979381443298962</v>
      </c>
      <c r="AD19" s="128">
        <v>19.95</v>
      </c>
      <c r="AE19" s="109"/>
      <c r="AF19" s="121"/>
      <c r="AG19" s="121"/>
      <c r="AH19" s="121"/>
      <c r="AI19" s="121"/>
      <c r="AJ19" s="34"/>
    </row>
    <row r="20" spans="1:36">
      <c r="A20" t="s">
        <v>41</v>
      </c>
      <c r="B20" t="s">
        <v>101</v>
      </c>
      <c r="C20" s="86">
        <v>5.1040000000000001</v>
      </c>
      <c r="D20">
        <v>26</v>
      </c>
      <c r="E20">
        <v>24360</v>
      </c>
      <c r="F20" s="88">
        <v>1128</v>
      </c>
      <c r="G20" s="4">
        <v>0.66400709219858156</v>
      </c>
      <c r="H20" s="4">
        <v>104.73537604456826</v>
      </c>
      <c r="I20" s="42">
        <v>560</v>
      </c>
      <c r="J20" s="42">
        <v>12.413793103448276</v>
      </c>
      <c r="K20" s="51">
        <v>219.4</v>
      </c>
      <c r="L20" s="16">
        <v>5.5</v>
      </c>
      <c r="M20" s="95">
        <v>4.7800000000000002E-2</v>
      </c>
      <c r="N20" s="95">
        <v>2.8E-3</v>
      </c>
      <c r="O20" s="34">
        <v>2.98E-2</v>
      </c>
      <c r="P20">
        <v>1.1999999999999999E-3</v>
      </c>
      <c r="Q20" s="95">
        <v>4.5500000000000002E-3</v>
      </c>
      <c r="R20" s="95">
        <v>1.2E-4</v>
      </c>
      <c r="S20" s="4">
        <v>0.15454000000000001</v>
      </c>
      <c r="T20" s="51">
        <v>29.8</v>
      </c>
      <c r="U20" s="16">
        <v>1.2</v>
      </c>
      <c r="V20" s="16">
        <v>1.2</v>
      </c>
      <c r="W20" s="62">
        <v>29.27</v>
      </c>
      <c r="X20" s="62">
        <v>0.76</v>
      </c>
      <c r="Y20" s="62">
        <v>0.96</v>
      </c>
      <c r="Z20">
        <v>80</v>
      </c>
      <c r="AA20">
        <v>120</v>
      </c>
      <c r="AB20">
        <v>130</v>
      </c>
      <c r="AC20" s="128">
        <v>98.221476510067106</v>
      </c>
      <c r="AD20" s="128">
        <v>36.587499999999999</v>
      </c>
      <c r="AE20" s="109"/>
      <c r="AF20" s="121"/>
      <c r="AG20" s="121"/>
      <c r="AH20" s="121"/>
      <c r="AI20" s="121"/>
      <c r="AJ20" s="34"/>
    </row>
    <row r="21" spans="1:36">
      <c r="A21" t="s">
        <v>43</v>
      </c>
      <c r="B21" t="s">
        <v>102</v>
      </c>
      <c r="C21" s="86">
        <v>5.1260000000000003</v>
      </c>
      <c r="D21">
        <v>26</v>
      </c>
      <c r="E21">
        <v>21260</v>
      </c>
      <c r="F21" s="88">
        <v>1048</v>
      </c>
      <c r="G21" s="4">
        <v>0.52003816793893132</v>
      </c>
      <c r="H21" s="4">
        <v>152.54730713245996</v>
      </c>
      <c r="I21" s="42">
        <v>477.75280898876406</v>
      </c>
      <c r="J21" s="42">
        <v>14.606741573033709</v>
      </c>
      <c r="K21" s="51">
        <v>230.4</v>
      </c>
      <c r="L21" s="16">
        <v>3.4</v>
      </c>
      <c r="M21" s="95">
        <v>4.9500000000000002E-2</v>
      </c>
      <c r="N21" s="95">
        <v>2.5000000000000001E-3</v>
      </c>
      <c r="O21" s="34">
        <v>2.9499999999999998E-2</v>
      </c>
      <c r="P21">
        <v>1.5E-3</v>
      </c>
      <c r="Q21" s="95">
        <v>4.3239999999999997E-3</v>
      </c>
      <c r="R21" s="95">
        <v>7.3999999999999996E-5</v>
      </c>
      <c r="S21" s="4">
        <v>0.25340000000000001</v>
      </c>
      <c r="T21" s="51">
        <v>29.6</v>
      </c>
      <c r="U21" s="16">
        <v>1.5</v>
      </c>
      <c r="V21" s="16">
        <v>1.5</v>
      </c>
      <c r="W21" s="62">
        <v>27.81</v>
      </c>
      <c r="X21" s="62">
        <v>0.47</v>
      </c>
      <c r="Y21" s="62">
        <v>0.74</v>
      </c>
      <c r="Z21">
        <v>160</v>
      </c>
      <c r="AA21">
        <v>110</v>
      </c>
      <c r="AB21">
        <v>120</v>
      </c>
      <c r="AC21" s="128">
        <v>93.952702702702695</v>
      </c>
      <c r="AD21" s="128">
        <v>17.381250000000001</v>
      </c>
      <c r="AE21" s="109">
        <v>0</v>
      </c>
      <c r="AF21" s="124">
        <v>28.527000000000001</v>
      </c>
      <c r="AG21" s="125">
        <v>0.23053000000000001</v>
      </c>
      <c r="AH21" s="126">
        <v>3.0928</v>
      </c>
      <c r="AI21" s="126">
        <f>100*(AF21-28.478)/28.478</f>
        <v>0.1720626448486533</v>
      </c>
      <c r="AJ21" s="34"/>
    </row>
    <row r="22" spans="1:36">
      <c r="A22" t="s">
        <v>44</v>
      </c>
      <c r="B22" t="s">
        <v>102</v>
      </c>
      <c r="C22" s="86">
        <v>5.173</v>
      </c>
      <c r="D22">
        <v>27</v>
      </c>
      <c r="E22">
        <v>10130</v>
      </c>
      <c r="F22" s="88">
        <v>482</v>
      </c>
      <c r="G22" s="4">
        <v>0.9045643153526971</v>
      </c>
      <c r="H22" s="4">
        <v>82.675814751286453</v>
      </c>
      <c r="I22" s="42">
        <v>494.14634146341461</v>
      </c>
      <c r="J22" s="42">
        <v>19.024390243902438</v>
      </c>
      <c r="K22" s="51">
        <v>224.5</v>
      </c>
      <c r="L22" s="16">
        <v>7.7</v>
      </c>
      <c r="M22" s="95">
        <v>4.8800000000000003E-2</v>
      </c>
      <c r="N22" s="95">
        <v>4.0000000000000001E-3</v>
      </c>
      <c r="O22" s="34">
        <v>3.04E-2</v>
      </c>
      <c r="P22">
        <v>2.5999999999999999E-3</v>
      </c>
      <c r="Q22" s="95">
        <v>4.4900000000000001E-3</v>
      </c>
      <c r="R22" s="95">
        <v>1.4999999999999999E-4</v>
      </c>
      <c r="S22" s="4">
        <v>0.36413000000000001</v>
      </c>
      <c r="T22" s="51">
        <v>30.4</v>
      </c>
      <c r="U22" s="16">
        <v>2.6</v>
      </c>
      <c r="V22" s="16">
        <v>2.6</v>
      </c>
      <c r="W22" s="62">
        <v>28.85</v>
      </c>
      <c r="X22" s="62">
        <v>0.97</v>
      </c>
      <c r="Y22" s="62">
        <v>1.1000000000000001</v>
      </c>
      <c r="Z22">
        <v>120</v>
      </c>
      <c r="AA22">
        <v>170</v>
      </c>
      <c r="AB22">
        <v>180</v>
      </c>
      <c r="AC22" s="128">
        <v>94.901315789473685</v>
      </c>
      <c r="AD22" s="128">
        <v>24.041666666666668</v>
      </c>
      <c r="AE22" s="109"/>
      <c r="AF22" s="121"/>
      <c r="AG22" s="121"/>
      <c r="AH22" s="121"/>
      <c r="AI22" s="121"/>
      <c r="AJ22" s="34"/>
    </row>
    <row r="23" spans="1:36">
      <c r="A23" t="s">
        <v>45</v>
      </c>
      <c r="B23" t="s">
        <v>102</v>
      </c>
      <c r="C23" s="86">
        <v>5.1139999999999999</v>
      </c>
      <c r="D23">
        <v>26</v>
      </c>
      <c r="E23">
        <v>20010</v>
      </c>
      <c r="F23" s="88">
        <v>969</v>
      </c>
      <c r="G23" s="4">
        <v>0.49855521155830756</v>
      </c>
      <c r="H23" s="4">
        <v>151.88087774294672</v>
      </c>
      <c r="I23" s="42">
        <v>2668</v>
      </c>
      <c r="J23" s="42">
        <v>62.666666666666671</v>
      </c>
      <c r="K23" s="51">
        <v>228.5</v>
      </c>
      <c r="L23" s="16">
        <v>5.0999999999999996</v>
      </c>
      <c r="M23" s="95">
        <v>4.5900000000000003E-2</v>
      </c>
      <c r="N23" s="95">
        <v>3.0000000000000001E-3</v>
      </c>
      <c r="O23" s="34">
        <v>2.7799999999999998E-2</v>
      </c>
      <c r="P23">
        <v>1.6999999999999999E-3</v>
      </c>
      <c r="Q23" s="95">
        <v>4.3889999999999997E-3</v>
      </c>
      <c r="R23" s="95">
        <v>9.7E-5</v>
      </c>
      <c r="S23" s="4">
        <v>0.23104</v>
      </c>
      <c r="T23" s="51">
        <v>27.9</v>
      </c>
      <c r="U23" s="16">
        <v>1.7</v>
      </c>
      <c r="V23" s="16">
        <v>1.7</v>
      </c>
      <c r="W23" s="62">
        <v>28.23</v>
      </c>
      <c r="X23" s="62">
        <v>0.62</v>
      </c>
      <c r="Y23" s="62">
        <v>0.84</v>
      </c>
      <c r="Z23" s="127" t="s">
        <v>113</v>
      </c>
      <c r="AA23">
        <v>130</v>
      </c>
      <c r="AB23">
        <v>140</v>
      </c>
      <c r="AC23" s="128">
        <v>101.18279569892474</v>
      </c>
      <c r="AD23" s="128" t="s">
        <v>113</v>
      </c>
      <c r="AE23" s="109"/>
      <c r="AF23" s="121"/>
      <c r="AG23" s="121"/>
      <c r="AH23" s="121"/>
      <c r="AI23" s="121"/>
      <c r="AJ23" s="34"/>
    </row>
    <row r="24" spans="1:36">
      <c r="A24" t="s">
        <v>46</v>
      </c>
      <c r="B24" t="s">
        <v>102</v>
      </c>
      <c r="C24" s="86">
        <v>5.125</v>
      </c>
      <c r="D24">
        <v>26</v>
      </c>
      <c r="E24">
        <v>7300</v>
      </c>
      <c r="F24" s="88">
        <v>341</v>
      </c>
      <c r="G24" s="4">
        <v>1.2287390029325513</v>
      </c>
      <c r="H24" s="4">
        <v>60.460992907801419</v>
      </c>
      <c r="I24" s="42">
        <v>973.33333333333337</v>
      </c>
      <c r="J24" s="42">
        <v>60</v>
      </c>
      <c r="K24" s="51">
        <v>219.1</v>
      </c>
      <c r="L24" s="16">
        <v>8</v>
      </c>
      <c r="M24" s="95">
        <v>4.6899999999999997E-2</v>
      </c>
      <c r="N24" s="95">
        <v>4.5999999999999999E-3</v>
      </c>
      <c r="O24" s="34">
        <v>2.8500000000000001E-2</v>
      </c>
      <c r="P24">
        <v>3.0999999999999999E-3</v>
      </c>
      <c r="Q24" s="95">
        <v>4.5999999999999999E-3</v>
      </c>
      <c r="R24" s="95">
        <v>1.7000000000000001E-4</v>
      </c>
      <c r="S24" s="4">
        <v>0.24534</v>
      </c>
      <c r="T24" s="51">
        <v>28.5</v>
      </c>
      <c r="U24" s="16">
        <v>3</v>
      </c>
      <c r="V24" s="16">
        <v>3</v>
      </c>
      <c r="W24" s="62">
        <v>29.6</v>
      </c>
      <c r="X24" s="62">
        <v>1.1000000000000001</v>
      </c>
      <c r="Y24" s="62">
        <v>1.2</v>
      </c>
      <c r="Z24">
        <v>80</v>
      </c>
      <c r="AA24">
        <v>210</v>
      </c>
      <c r="AB24">
        <v>220</v>
      </c>
      <c r="AC24" s="128">
        <v>103.85964912280701</v>
      </c>
      <c r="AD24" s="128">
        <v>37</v>
      </c>
      <c r="AE24" s="109"/>
      <c r="AF24" s="121"/>
      <c r="AG24" s="121"/>
      <c r="AH24" s="121"/>
      <c r="AI24" s="121"/>
      <c r="AJ24" s="34"/>
    </row>
    <row r="25" spans="1:36">
      <c r="A25" t="s">
        <v>47</v>
      </c>
      <c r="B25" t="s">
        <v>102</v>
      </c>
      <c r="C25" s="86">
        <v>5.109</v>
      </c>
      <c r="D25">
        <v>26</v>
      </c>
      <c r="E25">
        <v>8810</v>
      </c>
      <c r="F25" s="88">
        <v>430.2</v>
      </c>
      <c r="G25" s="4">
        <v>0.78544862854486286</v>
      </c>
      <c r="H25" s="4">
        <v>92.51612903225805</v>
      </c>
      <c r="I25" s="42">
        <v>374.89361702127661</v>
      </c>
      <c r="J25" s="42">
        <v>15.319148936170214</v>
      </c>
      <c r="K25" s="51">
        <v>227.1</v>
      </c>
      <c r="L25" s="16">
        <v>8.6</v>
      </c>
      <c r="M25" s="95">
        <v>4.9200000000000001E-2</v>
      </c>
      <c r="N25" s="95">
        <v>4.7999999999999996E-3</v>
      </c>
      <c r="O25" s="34">
        <v>3.1199999999999999E-2</v>
      </c>
      <c r="P25">
        <v>3.3999999999999998E-3</v>
      </c>
      <c r="Q25" s="95">
        <v>4.4099999999999999E-3</v>
      </c>
      <c r="R25" s="95">
        <v>1.8000000000000001E-4</v>
      </c>
      <c r="S25" s="4">
        <v>0.26363999999999999</v>
      </c>
      <c r="T25" s="51">
        <v>31.1</v>
      </c>
      <c r="U25" s="16">
        <v>3.3</v>
      </c>
      <c r="V25" s="16">
        <v>3.3</v>
      </c>
      <c r="W25" s="62">
        <v>28.4</v>
      </c>
      <c r="X25" s="62">
        <v>1.2</v>
      </c>
      <c r="Y25" s="62">
        <v>1.3</v>
      </c>
      <c r="Z25">
        <v>130</v>
      </c>
      <c r="AA25">
        <v>200</v>
      </c>
      <c r="AB25">
        <v>210</v>
      </c>
      <c r="AC25" s="128">
        <v>91.318327974276528</v>
      </c>
      <c r="AD25" s="128">
        <v>21.846153846153847</v>
      </c>
      <c r="AE25" s="109"/>
      <c r="AF25" s="121"/>
      <c r="AG25" s="121"/>
      <c r="AH25" s="121"/>
      <c r="AI25" s="121"/>
      <c r="AJ25" s="34"/>
    </row>
    <row r="26" spans="1:36">
      <c r="A26" t="s">
        <v>48</v>
      </c>
      <c r="B26" t="s">
        <v>102</v>
      </c>
      <c r="C26" s="86">
        <v>5.1230000000000002</v>
      </c>
      <c r="D26">
        <v>25</v>
      </c>
      <c r="E26">
        <v>13430</v>
      </c>
      <c r="F26" s="88">
        <v>633</v>
      </c>
      <c r="G26" s="4">
        <v>0.54992101105845181</v>
      </c>
      <c r="H26" s="4">
        <v>141.29464285714283</v>
      </c>
      <c r="I26" s="42">
        <v>526.66666666666663</v>
      </c>
      <c r="J26" s="42">
        <v>18.431372549019606</v>
      </c>
      <c r="K26" s="51">
        <v>219.4</v>
      </c>
      <c r="L26" s="16">
        <v>6.8</v>
      </c>
      <c r="M26" s="95">
        <v>4.8500000000000001E-2</v>
      </c>
      <c r="N26" s="95">
        <v>2.7000000000000001E-3</v>
      </c>
      <c r="O26" s="34">
        <v>3.09E-2</v>
      </c>
      <c r="P26">
        <v>1.5E-3</v>
      </c>
      <c r="Q26" s="95">
        <v>4.5900000000000003E-3</v>
      </c>
      <c r="R26" s="95">
        <v>1.3999999999999999E-4</v>
      </c>
      <c r="S26" s="4">
        <v>0.14383000000000001</v>
      </c>
      <c r="T26" s="51">
        <v>30.9</v>
      </c>
      <c r="U26" s="16">
        <v>1.4</v>
      </c>
      <c r="V26" s="16">
        <v>1.4</v>
      </c>
      <c r="W26" s="62">
        <v>29.49</v>
      </c>
      <c r="X26" s="62">
        <v>0.92</v>
      </c>
      <c r="Y26" s="62">
        <v>1.1000000000000001</v>
      </c>
      <c r="Z26">
        <v>110</v>
      </c>
      <c r="AA26">
        <v>120</v>
      </c>
      <c r="AB26">
        <v>130</v>
      </c>
      <c r="AC26" s="128">
        <v>95.4368932038835</v>
      </c>
      <c r="AD26" s="128">
        <v>26.809090909090909</v>
      </c>
      <c r="AE26" s="109"/>
      <c r="AF26" s="121"/>
      <c r="AG26" s="121"/>
      <c r="AH26" s="121"/>
      <c r="AI26" s="121"/>
      <c r="AJ26" s="34"/>
    </row>
    <row r="27" spans="1:36">
      <c r="C27" s="86"/>
      <c r="F27" s="88"/>
      <c r="G27" s="4"/>
      <c r="H27" s="4"/>
      <c r="I27" s="42"/>
      <c r="J27" s="42"/>
      <c r="K27" s="34"/>
      <c r="O27" s="34"/>
      <c r="S27" s="4"/>
      <c r="T27" s="34"/>
      <c r="AC27" s="128"/>
      <c r="AD27" s="128"/>
      <c r="AE27" s="109"/>
      <c r="AF27" s="121"/>
      <c r="AG27" s="121"/>
      <c r="AH27" s="121"/>
      <c r="AI27" s="121"/>
      <c r="AJ27" s="34"/>
    </row>
    <row r="28" spans="1:36">
      <c r="A28" t="s">
        <v>49</v>
      </c>
      <c r="B28" t="s">
        <v>102</v>
      </c>
      <c r="C28" s="86">
        <v>5.1100000000000003</v>
      </c>
      <c r="D28">
        <v>26</v>
      </c>
      <c r="E28">
        <v>185400</v>
      </c>
      <c r="F28" s="88">
        <v>731.3</v>
      </c>
      <c r="G28" s="4">
        <v>0.10693285929167237</v>
      </c>
      <c r="H28" s="4">
        <v>55.739329268292686</v>
      </c>
      <c r="I28" s="42">
        <v>4815.5844155844152</v>
      </c>
      <c r="J28" s="42">
        <v>62.337662337662337</v>
      </c>
      <c r="K28" s="93">
        <v>18.36</v>
      </c>
      <c r="L28" s="4">
        <v>0.28999999999999998</v>
      </c>
      <c r="M28" s="95">
        <v>5.1499999999999997E-2</v>
      </c>
      <c r="N28" s="95">
        <v>1E-3</v>
      </c>
      <c r="O28" s="90">
        <v>0.39229999999999998</v>
      </c>
      <c r="P28" s="84">
        <v>8.6999999999999994E-3</v>
      </c>
      <c r="Q28" s="95">
        <v>5.4559999999999997E-2</v>
      </c>
      <c r="R28" s="95">
        <v>8.5999999999999998E-4</v>
      </c>
      <c r="S28" s="4">
        <v>0.26850000000000002</v>
      </c>
      <c r="T28" s="97">
        <v>337.5</v>
      </c>
      <c r="U28" s="88">
        <v>5.8</v>
      </c>
      <c r="V28" s="88">
        <v>6.1</v>
      </c>
      <c r="W28" s="99">
        <v>342.5</v>
      </c>
      <c r="X28" s="99">
        <v>5.3</v>
      </c>
      <c r="Y28" s="99">
        <v>8.6</v>
      </c>
      <c r="Z28">
        <v>258</v>
      </c>
      <c r="AA28">
        <v>46</v>
      </c>
      <c r="AB28">
        <v>74</v>
      </c>
      <c r="AC28" s="128">
        <v>101.48148148148148</v>
      </c>
      <c r="AD28" s="128">
        <v>132.75193798449612</v>
      </c>
      <c r="AE28" s="109"/>
      <c r="AF28" s="121"/>
      <c r="AG28" s="121"/>
      <c r="AH28" s="121"/>
      <c r="AI28" s="121"/>
      <c r="AJ28" s="34"/>
    </row>
    <row r="29" spans="1:36">
      <c r="A29" t="s">
        <v>50</v>
      </c>
      <c r="B29" t="s">
        <v>102</v>
      </c>
      <c r="C29" s="86">
        <v>5.12</v>
      </c>
      <c r="D29">
        <v>26</v>
      </c>
      <c r="E29">
        <v>197700</v>
      </c>
      <c r="F29" s="88">
        <v>778.3</v>
      </c>
      <c r="G29" s="4">
        <v>0.11358088140819737</v>
      </c>
      <c r="H29" s="4">
        <v>54.617543859649118</v>
      </c>
      <c r="I29" s="42">
        <v>6481.9672131147545</v>
      </c>
      <c r="J29" s="42">
        <v>108.19672131147541</v>
      </c>
      <c r="K29" s="93">
        <v>18.34</v>
      </c>
      <c r="L29" s="4">
        <v>0.22</v>
      </c>
      <c r="M29" s="95">
        <v>5.1900000000000002E-2</v>
      </c>
      <c r="N29" s="95">
        <v>1.1999999999999999E-3</v>
      </c>
      <c r="O29" s="90">
        <v>0.39410000000000001</v>
      </c>
      <c r="P29" s="84">
        <v>8.5000000000000006E-3</v>
      </c>
      <c r="Q29" s="95">
        <v>5.457E-2</v>
      </c>
      <c r="R29" s="95">
        <v>6.4000000000000005E-4</v>
      </c>
      <c r="S29" s="4">
        <v>0.18861</v>
      </c>
      <c r="T29" s="97">
        <v>337.2</v>
      </c>
      <c r="U29" s="88">
        <v>6.1</v>
      </c>
      <c r="V29" s="88">
        <v>6.5</v>
      </c>
      <c r="W29" s="99">
        <v>342.5</v>
      </c>
      <c r="X29" s="99">
        <v>3.9</v>
      </c>
      <c r="Y29" s="99">
        <v>7.8</v>
      </c>
      <c r="Z29">
        <v>276</v>
      </c>
      <c r="AA29">
        <v>51</v>
      </c>
      <c r="AB29">
        <v>76</v>
      </c>
      <c r="AC29" s="128">
        <v>101.5717674970344</v>
      </c>
      <c r="AD29" s="128">
        <v>124.09420289855072</v>
      </c>
      <c r="AE29" s="109"/>
      <c r="AF29" s="121"/>
      <c r="AG29" s="121"/>
      <c r="AH29" s="121"/>
      <c r="AI29" s="121"/>
      <c r="AJ29" s="34"/>
    </row>
    <row r="30" spans="1:36">
      <c r="A30" t="s">
        <v>51</v>
      </c>
      <c r="B30" t="s">
        <v>102</v>
      </c>
      <c r="C30" s="86">
        <v>5.1150000000000002</v>
      </c>
      <c r="D30">
        <v>26</v>
      </c>
      <c r="E30">
        <v>253400</v>
      </c>
      <c r="F30" s="88">
        <v>997</v>
      </c>
      <c r="G30" s="4">
        <v>0.11514543630892678</v>
      </c>
      <c r="H30" s="4">
        <v>53.116675546084181</v>
      </c>
      <c r="I30" s="42">
        <v>8891.2280701754389</v>
      </c>
      <c r="J30" s="42">
        <v>164.91228070175441</v>
      </c>
      <c r="K30" s="93">
        <v>18.43</v>
      </c>
      <c r="L30" s="4">
        <v>0.34</v>
      </c>
      <c r="M30" s="95">
        <v>5.2200000000000003E-2</v>
      </c>
      <c r="N30" s="95">
        <v>1E-3</v>
      </c>
      <c r="O30" s="90">
        <v>0.39400000000000002</v>
      </c>
      <c r="P30" s="84">
        <v>8.3999999999999995E-3</v>
      </c>
      <c r="Q30" s="95">
        <v>5.3859999999999998E-2</v>
      </c>
      <c r="R30" s="95">
        <v>9.7000000000000005E-4</v>
      </c>
      <c r="S30" s="4">
        <v>0.50980000000000003</v>
      </c>
      <c r="T30" s="97">
        <v>337.1</v>
      </c>
      <c r="U30" s="88">
        <v>6.1</v>
      </c>
      <c r="V30" s="88">
        <v>6.5</v>
      </c>
      <c r="W30" s="99">
        <v>338.2</v>
      </c>
      <c r="X30" s="99">
        <v>5.9</v>
      </c>
      <c r="Y30" s="99">
        <v>8.9</v>
      </c>
      <c r="Z30">
        <v>299</v>
      </c>
      <c r="AA30">
        <v>46</v>
      </c>
      <c r="AB30">
        <v>76</v>
      </c>
      <c r="AC30" s="128">
        <v>100.32631266686442</v>
      </c>
      <c r="AD30" s="128">
        <v>113.11036789297658</v>
      </c>
      <c r="AE30" s="109"/>
      <c r="AF30" s="121"/>
      <c r="AG30" s="121"/>
      <c r="AH30" s="121"/>
      <c r="AI30" s="121"/>
      <c r="AJ30" s="34"/>
    </row>
    <row r="31" spans="1:36">
      <c r="A31" t="s">
        <v>52</v>
      </c>
      <c r="B31" t="s">
        <v>102</v>
      </c>
      <c r="C31" s="86">
        <v>5.1239999999999997</v>
      </c>
      <c r="D31">
        <v>25</v>
      </c>
      <c r="E31">
        <v>209400</v>
      </c>
      <c r="F31" s="88">
        <v>824</v>
      </c>
      <c r="G31" s="4">
        <v>0.11480582524271844</v>
      </c>
      <c r="H31" s="4">
        <v>50.89561457689932</v>
      </c>
      <c r="I31" s="42">
        <v>10738.461538461539</v>
      </c>
      <c r="J31" s="42">
        <v>158.97435897435898</v>
      </c>
      <c r="K31" s="93">
        <v>18.23</v>
      </c>
      <c r="L31" s="4">
        <v>0.28999999999999998</v>
      </c>
      <c r="M31" s="95">
        <v>5.3069999999999999E-2</v>
      </c>
      <c r="N31" s="95">
        <v>8.7000000000000001E-4</v>
      </c>
      <c r="O31" s="90">
        <v>0.40350000000000003</v>
      </c>
      <c r="P31" s="84">
        <v>7.9000000000000008E-3</v>
      </c>
      <c r="Q31" s="95">
        <v>5.4949999999999999E-2</v>
      </c>
      <c r="R31" s="95">
        <v>8.9999999999999998E-4</v>
      </c>
      <c r="S31" s="4">
        <v>0.49912000000000001</v>
      </c>
      <c r="T31" s="97">
        <v>344.1</v>
      </c>
      <c r="U31" s="88">
        <v>5.7</v>
      </c>
      <c r="V31" s="88">
        <v>6.1</v>
      </c>
      <c r="W31" s="99">
        <v>344.8</v>
      </c>
      <c r="X31" s="99">
        <v>5.5</v>
      </c>
      <c r="Y31" s="99">
        <v>8.6999999999999993</v>
      </c>
      <c r="Z31">
        <v>338</v>
      </c>
      <c r="AA31">
        <v>40</v>
      </c>
      <c r="AB31">
        <v>74</v>
      </c>
      <c r="AC31" s="128">
        <v>100.2034292356873</v>
      </c>
      <c r="AD31" s="128">
        <v>102.01183431952663</v>
      </c>
      <c r="AE31" s="109"/>
      <c r="AF31" s="121"/>
      <c r="AG31" s="121"/>
      <c r="AH31" s="121"/>
      <c r="AI31" s="121"/>
      <c r="AJ31" s="34"/>
    </row>
    <row r="32" spans="1:36">
      <c r="A32" t="s">
        <v>53</v>
      </c>
      <c r="B32" t="s">
        <v>102</v>
      </c>
      <c r="C32" s="86">
        <v>5.1130000000000004</v>
      </c>
      <c r="D32">
        <v>25</v>
      </c>
      <c r="E32">
        <v>227300</v>
      </c>
      <c r="F32" s="88">
        <v>916.4</v>
      </c>
      <c r="G32" s="4">
        <v>0.11446966390222611</v>
      </c>
      <c r="H32" s="4">
        <v>52.276098117512831</v>
      </c>
      <c r="I32" s="42">
        <v>3757.0247933884298</v>
      </c>
      <c r="J32" s="42">
        <v>44.628099173553721</v>
      </c>
      <c r="K32" s="93">
        <v>18.649999999999999</v>
      </c>
      <c r="L32" s="4">
        <v>0.18</v>
      </c>
      <c r="M32" s="95">
        <v>5.3100000000000001E-2</v>
      </c>
      <c r="N32" s="95">
        <v>1.1000000000000001E-3</v>
      </c>
      <c r="O32" s="90">
        <v>0.39269999999999999</v>
      </c>
      <c r="P32" s="84">
        <v>7.1999999999999998E-3</v>
      </c>
      <c r="Q32" s="95">
        <v>5.3659999999999999E-2</v>
      </c>
      <c r="R32" s="95">
        <v>5.1999999999999995E-4</v>
      </c>
      <c r="S32" s="4">
        <v>0.26821</v>
      </c>
      <c r="T32" s="97">
        <v>336.3</v>
      </c>
      <c r="U32" s="88">
        <v>5.3</v>
      </c>
      <c r="V32" s="88">
        <v>5.7</v>
      </c>
      <c r="W32" s="99">
        <v>336.9</v>
      </c>
      <c r="X32" s="99">
        <v>3.2</v>
      </c>
      <c r="Y32" s="99">
        <v>7.4</v>
      </c>
      <c r="Z32">
        <v>328</v>
      </c>
      <c r="AA32">
        <v>48</v>
      </c>
      <c r="AB32">
        <v>75</v>
      </c>
      <c r="AC32" s="128">
        <v>100.17841213202497</v>
      </c>
      <c r="AD32" s="128">
        <v>102.71341463414635</v>
      </c>
      <c r="AE32" s="109">
        <v>0</v>
      </c>
      <c r="AF32" s="122">
        <v>340</v>
      </c>
      <c r="AG32" s="125">
        <v>1.3066</v>
      </c>
      <c r="AH32" s="126">
        <v>1.3332999999999999</v>
      </c>
      <c r="AI32" s="126">
        <f>100*(AF32-337.1)/337.1</f>
        <v>0.86027884900622276</v>
      </c>
      <c r="AJ32" s="34"/>
    </row>
    <row r="33" spans="1:36">
      <c r="A33" t="s">
        <v>54</v>
      </c>
      <c r="B33" t="s">
        <v>102</v>
      </c>
      <c r="C33" s="86">
        <v>5.117</v>
      </c>
      <c r="D33">
        <v>26</v>
      </c>
      <c r="E33">
        <v>246800</v>
      </c>
      <c r="F33" s="88">
        <v>992</v>
      </c>
      <c r="G33" s="4">
        <v>0.11582661290322581</v>
      </c>
      <c r="H33" s="4">
        <v>48.390243902439025</v>
      </c>
      <c r="I33" s="42">
        <v>54844.444444444445</v>
      </c>
      <c r="J33" s="42">
        <v>1311.1111111111111</v>
      </c>
      <c r="K33" s="93">
        <v>18.579999999999998</v>
      </c>
      <c r="L33" s="4">
        <v>0.24</v>
      </c>
      <c r="M33" s="95">
        <v>5.3100000000000001E-2</v>
      </c>
      <c r="N33" s="95">
        <v>1.1000000000000001E-3</v>
      </c>
      <c r="O33" s="90">
        <v>0.3947</v>
      </c>
      <c r="P33" s="84">
        <v>7.7999999999999996E-3</v>
      </c>
      <c r="Q33" s="95">
        <v>5.3879999999999997E-2</v>
      </c>
      <c r="R33" s="95">
        <v>6.8999999999999997E-4</v>
      </c>
      <c r="S33" s="4">
        <v>0.13308</v>
      </c>
      <c r="T33" s="97">
        <v>337.7</v>
      </c>
      <c r="U33" s="88">
        <v>5.6</v>
      </c>
      <c r="V33" s="88">
        <v>6</v>
      </c>
      <c r="W33" s="99">
        <v>338.3</v>
      </c>
      <c r="X33" s="99">
        <v>4.2</v>
      </c>
      <c r="Y33" s="99">
        <v>7.9</v>
      </c>
      <c r="Z33">
        <v>327</v>
      </c>
      <c r="AA33">
        <v>47</v>
      </c>
      <c r="AB33">
        <v>73</v>
      </c>
      <c r="AC33" s="128">
        <v>100.17767249037608</v>
      </c>
      <c r="AD33" s="128">
        <v>103.45565749235475</v>
      </c>
      <c r="AE33" s="109"/>
      <c r="AF33" s="121"/>
      <c r="AG33" s="121"/>
      <c r="AH33" s="121"/>
      <c r="AI33" s="121"/>
      <c r="AJ33" s="34"/>
    </row>
    <row r="34" spans="1:36">
      <c r="A34" t="s">
        <v>56</v>
      </c>
      <c r="B34" t="s">
        <v>102</v>
      </c>
      <c r="C34" s="86">
        <v>5.1239999999999997</v>
      </c>
      <c r="D34">
        <v>26</v>
      </c>
      <c r="E34">
        <v>188100</v>
      </c>
      <c r="F34" s="88">
        <v>733</v>
      </c>
      <c r="G34" s="4">
        <v>0.11255115961800818</v>
      </c>
      <c r="H34" s="4">
        <v>53.503649635036496</v>
      </c>
      <c r="I34" s="42">
        <v>5971.4285714285716</v>
      </c>
      <c r="J34" s="42">
        <v>130.15873015873015</v>
      </c>
      <c r="K34" s="93">
        <v>18.23</v>
      </c>
      <c r="L34" s="4">
        <v>0.25</v>
      </c>
      <c r="M34" s="95">
        <v>5.2699999999999997E-2</v>
      </c>
      <c r="N34" s="95">
        <v>1.1999999999999999E-3</v>
      </c>
      <c r="O34" s="90">
        <v>0.40200000000000002</v>
      </c>
      <c r="P34" s="84">
        <v>1.0999999999999999E-2</v>
      </c>
      <c r="Q34" s="95">
        <v>5.4919999999999997E-2</v>
      </c>
      <c r="R34" s="95">
        <v>7.3999999999999999E-4</v>
      </c>
      <c r="S34" s="4">
        <v>0.50943000000000005</v>
      </c>
      <c r="T34" s="97">
        <v>342.9</v>
      </c>
      <c r="U34" s="88">
        <v>7.8</v>
      </c>
      <c r="V34" s="88">
        <v>8.1</v>
      </c>
      <c r="W34" s="99">
        <v>344.7</v>
      </c>
      <c r="X34" s="99">
        <v>4.5999999999999996</v>
      </c>
      <c r="Y34" s="99">
        <v>8.1999999999999993</v>
      </c>
      <c r="Z34">
        <v>311</v>
      </c>
      <c r="AA34">
        <v>51</v>
      </c>
      <c r="AB34">
        <v>76</v>
      </c>
      <c r="AC34" s="128">
        <v>100.52493438320211</v>
      </c>
      <c r="AD34" s="128">
        <v>110.83601286173634</v>
      </c>
      <c r="AE34" s="109"/>
      <c r="AF34" s="121"/>
      <c r="AG34" s="121"/>
      <c r="AH34" s="121"/>
      <c r="AI34" s="121"/>
      <c r="AJ34" s="34"/>
    </row>
    <row r="35" spans="1:36">
      <c r="A35" t="s">
        <v>58</v>
      </c>
      <c r="B35" t="s">
        <v>102</v>
      </c>
      <c r="C35" s="86">
        <v>5.1159999999999997</v>
      </c>
      <c r="D35">
        <v>26</v>
      </c>
      <c r="E35">
        <v>241600</v>
      </c>
      <c r="F35" s="88">
        <v>959</v>
      </c>
      <c r="G35" s="4">
        <v>0.11595411887382691</v>
      </c>
      <c r="H35" s="4">
        <v>51.503759398496236</v>
      </c>
      <c r="I35" s="42">
        <v>5554.022988505747</v>
      </c>
      <c r="J35" s="42">
        <v>154.02298850574712</v>
      </c>
      <c r="K35" s="93">
        <v>18.52</v>
      </c>
      <c r="L35" s="4">
        <v>0.3</v>
      </c>
      <c r="M35" s="95">
        <v>5.3699999999999998E-2</v>
      </c>
      <c r="N35" s="95">
        <v>1.1000000000000001E-3</v>
      </c>
      <c r="O35" s="90">
        <v>0.39760000000000001</v>
      </c>
      <c r="P35" s="84">
        <v>8.3999999999999995E-3</v>
      </c>
      <c r="Q35" s="95">
        <v>5.3879999999999997E-2</v>
      </c>
      <c r="R35" s="95">
        <v>8.0999999999999996E-4</v>
      </c>
      <c r="S35" s="4">
        <v>0.44003999999999999</v>
      </c>
      <c r="T35" s="97">
        <v>339.8</v>
      </c>
      <c r="U35" s="88">
        <v>6.1</v>
      </c>
      <c r="V35" s="88">
        <v>6.4</v>
      </c>
      <c r="W35" s="99">
        <v>338.3</v>
      </c>
      <c r="X35" s="99">
        <v>4.9000000000000004</v>
      </c>
      <c r="Y35" s="99">
        <v>8.3000000000000007</v>
      </c>
      <c r="Z35">
        <v>355</v>
      </c>
      <c r="AA35">
        <v>46</v>
      </c>
      <c r="AB35">
        <v>74</v>
      </c>
      <c r="AC35" s="128">
        <v>99.558563861094754</v>
      </c>
      <c r="AD35" s="128">
        <v>95.295774647887328</v>
      </c>
      <c r="AE35" s="109"/>
      <c r="AF35" s="121"/>
      <c r="AG35" s="121"/>
      <c r="AH35" s="121"/>
      <c r="AI35" s="121"/>
      <c r="AJ35" s="34"/>
    </row>
    <row r="36" spans="1:36">
      <c r="A36" t="s">
        <v>60</v>
      </c>
      <c r="B36" t="s">
        <v>102</v>
      </c>
      <c r="C36" s="86">
        <v>5.1159999999999997</v>
      </c>
      <c r="D36">
        <v>25</v>
      </c>
      <c r="E36">
        <v>228600</v>
      </c>
      <c r="F36" s="88">
        <v>910</v>
      </c>
      <c r="G36" s="4">
        <v>0.11296703296703296</v>
      </c>
      <c r="H36" s="4">
        <v>54.491017964071858</v>
      </c>
      <c r="I36" s="42">
        <v>457200</v>
      </c>
      <c r="J36" s="42">
        <v>11200</v>
      </c>
      <c r="K36" s="93">
        <v>18.54</v>
      </c>
      <c r="L36" s="4">
        <v>0.37</v>
      </c>
      <c r="M36" s="95">
        <v>5.2999999999999999E-2</v>
      </c>
      <c r="N36" s="95">
        <v>1.6999999999999999E-3</v>
      </c>
      <c r="O36" s="90">
        <v>0.39419999999999999</v>
      </c>
      <c r="P36" s="84">
        <v>9.1000000000000004E-3</v>
      </c>
      <c r="Q36" s="95">
        <v>5.4100000000000002E-2</v>
      </c>
      <c r="R36" s="95">
        <v>1.1000000000000001E-3</v>
      </c>
      <c r="S36" s="4">
        <v>0.15401000000000001</v>
      </c>
      <c r="T36" s="97">
        <v>337.3</v>
      </c>
      <c r="U36" s="88">
        <v>6.7</v>
      </c>
      <c r="V36" s="88">
        <v>7</v>
      </c>
      <c r="W36" s="99">
        <v>339.4</v>
      </c>
      <c r="X36" s="99">
        <v>6.5</v>
      </c>
      <c r="Y36" s="99">
        <v>9.3000000000000007</v>
      </c>
      <c r="Z36">
        <v>336</v>
      </c>
      <c r="AA36">
        <v>69</v>
      </c>
      <c r="AB36">
        <v>88</v>
      </c>
      <c r="AC36" s="128">
        <v>100.62259116513489</v>
      </c>
      <c r="AD36" s="128">
        <v>101.01190476190476</v>
      </c>
      <c r="AE36" s="109"/>
      <c r="AF36" s="121"/>
      <c r="AG36" s="121"/>
      <c r="AH36" s="121"/>
      <c r="AI36" s="121"/>
      <c r="AJ36" s="34"/>
    </row>
    <row r="37" spans="1:36">
      <c r="A37" t="s">
        <v>62</v>
      </c>
      <c r="B37" t="s">
        <v>102</v>
      </c>
      <c r="C37" s="86">
        <v>5.1180000000000003</v>
      </c>
      <c r="D37">
        <v>26</v>
      </c>
      <c r="E37">
        <v>215500</v>
      </c>
      <c r="F37" s="88">
        <v>854</v>
      </c>
      <c r="G37" s="4">
        <v>0.11475409836065574</v>
      </c>
      <c r="H37" s="4">
        <v>54.394904458598731</v>
      </c>
      <c r="I37" s="42">
        <v>86200</v>
      </c>
      <c r="J37" s="42">
        <v>1080</v>
      </c>
      <c r="K37" s="93">
        <v>18.260000000000002</v>
      </c>
      <c r="L37" s="4">
        <v>0.25</v>
      </c>
      <c r="M37" s="95">
        <v>5.3999999999999999E-2</v>
      </c>
      <c r="N37" s="95">
        <v>1E-3</v>
      </c>
      <c r="O37" s="90">
        <v>0.40400000000000003</v>
      </c>
      <c r="P37" s="84">
        <v>0.01</v>
      </c>
      <c r="Q37" s="95">
        <v>5.4829999999999997E-2</v>
      </c>
      <c r="R37" s="95">
        <v>7.5000000000000002E-4</v>
      </c>
      <c r="S37" s="4">
        <v>0.46486</v>
      </c>
      <c r="T37" s="97">
        <v>344.4</v>
      </c>
      <c r="U37" s="88">
        <v>7.4</v>
      </c>
      <c r="V37" s="88">
        <v>7.7</v>
      </c>
      <c r="W37" s="99">
        <v>344.1</v>
      </c>
      <c r="X37" s="99">
        <v>4.5999999999999996</v>
      </c>
      <c r="Y37" s="99">
        <v>8.1999999999999993</v>
      </c>
      <c r="Z37">
        <v>367</v>
      </c>
      <c r="AA37">
        <v>43</v>
      </c>
      <c r="AB37">
        <v>71</v>
      </c>
      <c r="AC37" s="128">
        <v>99.912891986062718</v>
      </c>
      <c r="AD37" s="128">
        <v>93.760217983651231</v>
      </c>
      <c r="AE37" s="109"/>
      <c r="AF37" s="121"/>
      <c r="AG37" s="121"/>
      <c r="AH37" s="121"/>
      <c r="AI37" s="121"/>
      <c r="AJ37" s="34"/>
    </row>
    <row r="38" spans="1:36">
      <c r="C38" s="86"/>
      <c r="F38" s="88"/>
      <c r="G38" s="4"/>
      <c r="H38" s="4"/>
      <c r="I38" s="41"/>
      <c r="J38" s="41"/>
      <c r="K38" s="93"/>
      <c r="L38" s="4"/>
      <c r="M38" s="95"/>
      <c r="N38" s="95"/>
      <c r="O38" s="34"/>
      <c r="S38" s="4"/>
      <c r="T38" s="97"/>
      <c r="U38" s="88"/>
      <c r="V38" s="88"/>
      <c r="W38" s="99"/>
      <c r="X38" s="99"/>
      <c r="Y38" s="99"/>
      <c r="AC38" s="128"/>
      <c r="AD38" s="128"/>
      <c r="AE38" s="109"/>
      <c r="AF38" s="121"/>
      <c r="AG38" s="121"/>
      <c r="AH38" s="121"/>
      <c r="AI38" s="121"/>
      <c r="AJ38" s="34"/>
    </row>
    <row r="39" spans="1:36">
      <c r="A39" t="s">
        <v>65</v>
      </c>
      <c r="B39" t="s">
        <v>101</v>
      </c>
      <c r="C39" s="86">
        <v>5.1150000000000002</v>
      </c>
      <c r="D39">
        <v>25</v>
      </c>
      <c r="E39">
        <v>66700</v>
      </c>
      <c r="F39" s="88">
        <v>212.2</v>
      </c>
      <c r="G39" s="4">
        <v>0.73986804901036762</v>
      </c>
      <c r="H39" s="4">
        <v>6.5696594427244586</v>
      </c>
      <c r="I39" s="42">
        <v>511.11111111111109</v>
      </c>
      <c r="J39" s="42">
        <v>13.026819923371647</v>
      </c>
      <c r="K39" s="93">
        <v>15.34</v>
      </c>
      <c r="L39" s="4">
        <v>0.27</v>
      </c>
      <c r="M39" s="95">
        <v>5.5399999999999998E-2</v>
      </c>
      <c r="N39" s="95">
        <v>1.5E-3</v>
      </c>
      <c r="O39" s="91">
        <v>0.501</v>
      </c>
      <c r="P39" s="86">
        <v>1.4999999999999999E-2</v>
      </c>
      <c r="Q39">
        <v>6.5299999999999997E-2</v>
      </c>
      <c r="R39">
        <v>1.1999999999999999E-3</v>
      </c>
      <c r="S39" s="4">
        <v>0.38444</v>
      </c>
      <c r="T39" s="97">
        <v>412</v>
      </c>
      <c r="U39" s="88">
        <v>10</v>
      </c>
      <c r="V39" s="88">
        <v>11</v>
      </c>
      <c r="W39" s="99">
        <v>407.8</v>
      </c>
      <c r="X39" s="99">
        <v>7</v>
      </c>
      <c r="Y39" s="99">
        <v>11</v>
      </c>
      <c r="Z39">
        <v>422</v>
      </c>
      <c r="AA39">
        <v>57</v>
      </c>
      <c r="AB39">
        <v>79</v>
      </c>
      <c r="AC39" s="128">
        <v>98.980582524271838</v>
      </c>
      <c r="AD39" s="128">
        <v>96.63507109004739</v>
      </c>
      <c r="AE39" s="109"/>
      <c r="AF39" s="121"/>
      <c r="AG39" s="121"/>
      <c r="AH39" s="121"/>
      <c r="AI39" s="121"/>
      <c r="AJ39" s="34"/>
    </row>
    <row r="40" spans="1:36">
      <c r="A40" t="s">
        <v>67</v>
      </c>
      <c r="B40" t="s">
        <v>101</v>
      </c>
      <c r="C40" s="86">
        <v>5.109</v>
      </c>
      <c r="D40">
        <v>26</v>
      </c>
      <c r="E40">
        <v>106800</v>
      </c>
      <c r="F40" s="88">
        <v>331</v>
      </c>
      <c r="G40" s="4">
        <v>1.042296072507553</v>
      </c>
      <c r="H40" s="4">
        <v>4.8604992657856094</v>
      </c>
      <c r="I40" s="42">
        <v>794.05204460966547</v>
      </c>
      <c r="J40" s="42">
        <v>20.074349442379184</v>
      </c>
      <c r="K40" s="93">
        <v>14.86</v>
      </c>
      <c r="L40" s="4">
        <v>0.28000000000000003</v>
      </c>
      <c r="M40" s="95">
        <v>5.2900000000000003E-2</v>
      </c>
      <c r="N40" s="95">
        <v>1.6000000000000001E-3</v>
      </c>
      <c r="O40" s="91">
        <v>0.5</v>
      </c>
      <c r="P40" s="86">
        <v>1.4999999999999999E-2</v>
      </c>
      <c r="Q40">
        <v>6.7100000000000007E-2</v>
      </c>
      <c r="R40">
        <v>1.1999999999999999E-3</v>
      </c>
      <c r="S40" s="4">
        <v>0.40948000000000001</v>
      </c>
      <c r="T40" s="97">
        <v>412</v>
      </c>
      <c r="U40" s="88">
        <v>10</v>
      </c>
      <c r="V40" s="88">
        <v>10</v>
      </c>
      <c r="W40" s="99">
        <v>418.6</v>
      </c>
      <c r="X40" s="99">
        <v>7.1</v>
      </c>
      <c r="Y40" s="99">
        <v>11</v>
      </c>
      <c r="Z40">
        <v>315</v>
      </c>
      <c r="AA40">
        <v>71</v>
      </c>
      <c r="AB40">
        <v>92</v>
      </c>
      <c r="AC40" s="128">
        <v>101.60194174757281</v>
      </c>
      <c r="AD40" s="128">
        <v>132.88888888888889</v>
      </c>
      <c r="AE40" s="109"/>
      <c r="AF40" s="121"/>
      <c r="AG40" s="121"/>
      <c r="AH40" s="121"/>
      <c r="AI40" s="121"/>
      <c r="AJ40" s="34"/>
    </row>
    <row r="41" spans="1:36">
      <c r="A41" t="s">
        <v>69</v>
      </c>
      <c r="B41" t="s">
        <v>101</v>
      </c>
      <c r="C41" s="86">
        <v>5.1159999999999997</v>
      </c>
      <c r="D41">
        <v>26</v>
      </c>
      <c r="E41">
        <v>98000</v>
      </c>
      <c r="F41" s="88">
        <v>295.7</v>
      </c>
      <c r="G41" s="4">
        <v>0.79506256340886039</v>
      </c>
      <c r="H41" s="4">
        <v>6.2252631578947364</v>
      </c>
      <c r="I41" s="42">
        <v>1430.6569343065694</v>
      </c>
      <c r="J41" s="42">
        <v>26.277372262773724</v>
      </c>
      <c r="K41" s="93">
        <v>14.79</v>
      </c>
      <c r="L41" s="4">
        <v>0.4</v>
      </c>
      <c r="M41" s="95">
        <v>5.62E-2</v>
      </c>
      <c r="N41" s="95">
        <v>1.1000000000000001E-3</v>
      </c>
      <c r="O41" s="91">
        <v>0.52500000000000002</v>
      </c>
      <c r="P41" s="86">
        <v>1.4999999999999999E-2</v>
      </c>
      <c r="Q41">
        <v>6.7900000000000002E-2</v>
      </c>
      <c r="R41">
        <v>1.9E-3</v>
      </c>
      <c r="S41" s="4">
        <v>0.74751000000000001</v>
      </c>
      <c r="T41" s="97">
        <v>428.5</v>
      </c>
      <c r="U41" s="88">
        <v>9.6999999999999993</v>
      </c>
      <c r="V41" s="88">
        <v>10</v>
      </c>
      <c r="W41" s="99">
        <v>423</v>
      </c>
      <c r="X41" s="99">
        <v>11</v>
      </c>
      <c r="Y41" s="99">
        <v>14</v>
      </c>
      <c r="Z41">
        <v>457</v>
      </c>
      <c r="AA41">
        <v>43</v>
      </c>
      <c r="AB41">
        <v>70</v>
      </c>
      <c r="AC41" s="128">
        <v>98.716452742123693</v>
      </c>
      <c r="AD41" s="128">
        <v>92.560175054704601</v>
      </c>
      <c r="AE41" s="109"/>
      <c r="AF41" s="121"/>
      <c r="AG41" s="121"/>
      <c r="AH41" s="121"/>
      <c r="AI41" s="121"/>
      <c r="AJ41" s="34"/>
    </row>
    <row r="42" spans="1:36">
      <c r="A42" t="s">
        <v>71</v>
      </c>
      <c r="B42" t="s">
        <v>101</v>
      </c>
      <c r="C42" s="86">
        <v>5.1059999999999999</v>
      </c>
      <c r="D42">
        <v>26</v>
      </c>
      <c r="E42">
        <v>110200</v>
      </c>
      <c r="F42" s="88">
        <v>338</v>
      </c>
      <c r="G42" s="4">
        <v>1.039644970414201</v>
      </c>
      <c r="H42" s="4">
        <v>4.5552560646900266</v>
      </c>
      <c r="I42" s="42">
        <v>4689.3617021276596</v>
      </c>
      <c r="J42" s="42">
        <v>72.340425531914903</v>
      </c>
      <c r="K42" s="93">
        <v>14.72</v>
      </c>
      <c r="L42" s="4">
        <v>0.32</v>
      </c>
      <c r="M42" s="95">
        <v>5.6000000000000001E-2</v>
      </c>
      <c r="N42" s="95">
        <v>1.6999999999999999E-3</v>
      </c>
      <c r="O42" s="91">
        <v>0.53200000000000003</v>
      </c>
      <c r="P42" s="86">
        <v>1.4999999999999999E-2</v>
      </c>
      <c r="Q42">
        <v>6.8099999999999994E-2</v>
      </c>
      <c r="R42">
        <v>1.5E-3</v>
      </c>
      <c r="S42" s="4">
        <v>0.38389000000000001</v>
      </c>
      <c r="T42" s="97">
        <v>433.2</v>
      </c>
      <c r="U42" s="88">
        <v>9.8000000000000007</v>
      </c>
      <c r="V42" s="88">
        <v>10</v>
      </c>
      <c r="W42" s="99">
        <v>424.9</v>
      </c>
      <c r="X42" s="99">
        <v>9</v>
      </c>
      <c r="Y42" s="99">
        <v>12</v>
      </c>
      <c r="Z42">
        <v>443</v>
      </c>
      <c r="AA42">
        <v>68</v>
      </c>
      <c r="AB42">
        <v>87</v>
      </c>
      <c r="AC42" s="128">
        <v>98.084025854108958</v>
      </c>
      <c r="AD42" s="128">
        <v>95.914221218961629</v>
      </c>
      <c r="AE42" s="109"/>
      <c r="AF42" s="121"/>
      <c r="AG42" s="121"/>
      <c r="AH42" s="121"/>
      <c r="AI42" s="121"/>
      <c r="AJ42" s="34"/>
    </row>
    <row r="43" spans="1:36">
      <c r="A43" t="s">
        <v>73</v>
      </c>
      <c r="B43" t="s">
        <v>101</v>
      </c>
      <c r="C43" s="86">
        <v>5.1130000000000004</v>
      </c>
      <c r="D43">
        <v>26</v>
      </c>
      <c r="E43">
        <v>124700</v>
      </c>
      <c r="F43" s="88">
        <v>386.7</v>
      </c>
      <c r="G43" s="4">
        <v>1.0757693302301525</v>
      </c>
      <c r="H43" s="4">
        <v>4.4346330275229358</v>
      </c>
      <c r="I43" s="42">
        <v>1511.5151515151515</v>
      </c>
      <c r="J43" s="42">
        <v>41.212121212121211</v>
      </c>
      <c r="K43" s="93">
        <v>14.84</v>
      </c>
      <c r="L43" s="4">
        <v>0.32</v>
      </c>
      <c r="M43" s="95">
        <v>5.5599999999999997E-2</v>
      </c>
      <c r="N43" s="95">
        <v>1.8E-3</v>
      </c>
      <c r="O43" s="91">
        <v>0.52100000000000002</v>
      </c>
      <c r="P43" s="86">
        <v>1.7999999999999999E-2</v>
      </c>
      <c r="Q43">
        <v>6.7299999999999999E-2</v>
      </c>
      <c r="R43">
        <v>1.4E-3</v>
      </c>
      <c r="S43" s="4">
        <v>0.39934999999999998</v>
      </c>
      <c r="T43" s="97">
        <v>426</v>
      </c>
      <c r="U43" s="88">
        <v>12</v>
      </c>
      <c r="V43" s="88">
        <v>12</v>
      </c>
      <c r="W43" s="99">
        <v>419.5</v>
      </c>
      <c r="X43" s="99">
        <v>8.5</v>
      </c>
      <c r="Y43" s="99">
        <v>12</v>
      </c>
      <c r="Z43">
        <v>425</v>
      </c>
      <c r="AA43">
        <v>75</v>
      </c>
      <c r="AB43">
        <v>94</v>
      </c>
      <c r="AC43" s="128">
        <v>98.474178403755872</v>
      </c>
      <c r="AD43" s="128">
        <v>98.705882352941174</v>
      </c>
      <c r="AE43" s="109">
        <v>1</v>
      </c>
      <c r="AF43" s="124">
        <v>422.29</v>
      </c>
      <c r="AG43" s="125">
        <v>2.3426</v>
      </c>
      <c r="AH43" s="126">
        <v>2.0428999999999999</v>
      </c>
      <c r="AI43" s="126">
        <f>100*(AF43-419.3)/419.3</f>
        <v>0.71309325065585716</v>
      </c>
      <c r="AJ43" s="34"/>
    </row>
    <row r="44" spans="1:36">
      <c r="A44" t="s">
        <v>74</v>
      </c>
      <c r="B44" t="s">
        <v>101</v>
      </c>
      <c r="C44" s="86">
        <v>5.1289999999999996</v>
      </c>
      <c r="D44">
        <v>26</v>
      </c>
      <c r="E44">
        <v>90200</v>
      </c>
      <c r="F44" s="88">
        <v>277.5</v>
      </c>
      <c r="G44" s="4">
        <v>0.55567567567567566</v>
      </c>
      <c r="H44" s="4">
        <v>8.4603658536585371</v>
      </c>
      <c r="I44" s="42">
        <v>36080</v>
      </c>
      <c r="J44" s="42">
        <v>1200</v>
      </c>
      <c r="K44" s="93">
        <v>14.8</v>
      </c>
      <c r="L44" s="4">
        <v>0.28000000000000003</v>
      </c>
      <c r="M44" s="95">
        <v>5.4800000000000001E-2</v>
      </c>
      <c r="N44" s="95">
        <v>1.1999999999999999E-3</v>
      </c>
      <c r="O44" s="91">
        <v>0.51900000000000002</v>
      </c>
      <c r="P44" s="86">
        <v>0.01</v>
      </c>
      <c r="Q44">
        <v>6.7699999999999996E-2</v>
      </c>
      <c r="R44">
        <v>1.2999999999999999E-3</v>
      </c>
      <c r="S44" s="4">
        <v>0.21575</v>
      </c>
      <c r="T44" s="97">
        <v>424.1</v>
      </c>
      <c r="U44" s="88">
        <v>7</v>
      </c>
      <c r="V44" s="88">
        <v>7.4</v>
      </c>
      <c r="W44" s="99">
        <v>422.2</v>
      </c>
      <c r="X44" s="99">
        <v>8</v>
      </c>
      <c r="Y44" s="99">
        <v>12</v>
      </c>
      <c r="Z44">
        <v>413</v>
      </c>
      <c r="AA44">
        <v>55</v>
      </c>
      <c r="AB44">
        <v>82</v>
      </c>
      <c r="AC44" s="128">
        <v>99.55199245460976</v>
      </c>
      <c r="AD44" s="128">
        <v>102.227602905569</v>
      </c>
      <c r="AE44" s="109"/>
      <c r="AF44" s="121"/>
      <c r="AG44" s="121"/>
      <c r="AH44" s="121"/>
      <c r="AI44" s="121"/>
      <c r="AJ44" s="34"/>
    </row>
    <row r="45" spans="1:36">
      <c r="A45" t="s">
        <v>75</v>
      </c>
      <c r="B45" t="s">
        <v>101</v>
      </c>
      <c r="C45" s="86">
        <v>5.1120000000000001</v>
      </c>
      <c r="D45">
        <v>26</v>
      </c>
      <c r="E45">
        <v>93000</v>
      </c>
      <c r="F45" s="88">
        <v>284</v>
      </c>
      <c r="G45" s="4">
        <v>0.96056338028169019</v>
      </c>
      <c r="H45" s="4">
        <v>5.1824817518248176</v>
      </c>
      <c r="I45" s="42">
        <v>8086.95652173913</v>
      </c>
      <c r="J45" s="42">
        <v>295.6521739130435</v>
      </c>
      <c r="K45" s="93">
        <v>14.56</v>
      </c>
      <c r="L45" s="4">
        <v>0.27</v>
      </c>
      <c r="M45" s="95">
        <v>5.33E-2</v>
      </c>
      <c r="N45" s="95">
        <v>1.5E-3</v>
      </c>
      <c r="O45" s="91">
        <v>0.51800000000000002</v>
      </c>
      <c r="P45" s="86">
        <v>1.6E-2</v>
      </c>
      <c r="Q45">
        <v>6.88E-2</v>
      </c>
      <c r="R45">
        <v>1.2999999999999999E-3</v>
      </c>
      <c r="S45" s="4">
        <v>0.38545000000000001</v>
      </c>
      <c r="T45" s="97">
        <v>424</v>
      </c>
      <c r="U45" s="88">
        <v>11</v>
      </c>
      <c r="V45" s="88">
        <v>11</v>
      </c>
      <c r="W45" s="99">
        <v>429</v>
      </c>
      <c r="X45" s="99">
        <v>7.6</v>
      </c>
      <c r="Y45" s="99">
        <v>11</v>
      </c>
      <c r="Z45">
        <v>378</v>
      </c>
      <c r="AA45">
        <v>67</v>
      </c>
      <c r="AB45">
        <v>89</v>
      </c>
      <c r="AC45" s="128">
        <v>101.17924528301887</v>
      </c>
      <c r="AD45" s="128">
        <v>113.49206349206349</v>
      </c>
      <c r="AE45" s="109"/>
      <c r="AF45" s="121"/>
      <c r="AG45" s="121"/>
      <c r="AH45" s="121"/>
      <c r="AI45" s="121"/>
      <c r="AJ45" s="34"/>
    </row>
    <row r="46" spans="1:36">
      <c r="A46" t="s">
        <v>76</v>
      </c>
      <c r="B46" t="s">
        <v>101</v>
      </c>
      <c r="C46" s="86">
        <v>5.125</v>
      </c>
      <c r="D46">
        <v>26</v>
      </c>
      <c r="E46">
        <v>102200</v>
      </c>
      <c r="F46" s="88">
        <v>319.60000000000002</v>
      </c>
      <c r="G46" s="4">
        <v>1.0071964956195243</v>
      </c>
      <c r="H46" s="4">
        <v>4.9627329192546581</v>
      </c>
      <c r="I46" s="42">
        <v>4007.8431372549021</v>
      </c>
      <c r="J46" s="42">
        <v>113.72549019607843</v>
      </c>
      <c r="K46" s="93">
        <v>15.17</v>
      </c>
      <c r="L46" s="4">
        <v>0.33</v>
      </c>
      <c r="M46" s="95">
        <v>5.6899999999999999E-2</v>
      </c>
      <c r="N46" s="95">
        <v>1.8E-3</v>
      </c>
      <c r="O46" s="91">
        <v>0.52100000000000002</v>
      </c>
      <c r="P46" s="86">
        <v>1.4999999999999999E-2</v>
      </c>
      <c r="Q46">
        <v>6.6100000000000006E-2</v>
      </c>
      <c r="R46">
        <v>1.5E-3</v>
      </c>
      <c r="S46" s="4">
        <v>8.1716999999999998E-2</v>
      </c>
      <c r="T46" s="97">
        <v>425.5</v>
      </c>
      <c r="U46" s="88">
        <v>9.9</v>
      </c>
      <c r="V46" s="88">
        <v>10</v>
      </c>
      <c r="W46" s="99">
        <v>412.8</v>
      </c>
      <c r="X46" s="99">
        <v>8.8000000000000007</v>
      </c>
      <c r="Y46" s="99">
        <v>12</v>
      </c>
      <c r="Z46">
        <v>493</v>
      </c>
      <c r="AA46">
        <v>75</v>
      </c>
      <c r="AB46">
        <v>95</v>
      </c>
      <c r="AC46" s="128">
        <v>97.015276145710928</v>
      </c>
      <c r="AD46" s="128">
        <v>83.732251521298181</v>
      </c>
      <c r="AE46" s="109"/>
      <c r="AF46" s="121"/>
      <c r="AG46" s="121"/>
      <c r="AH46" s="121"/>
      <c r="AI46" s="121"/>
      <c r="AJ46" s="34"/>
    </row>
    <row r="47" spans="1:36">
      <c r="A47" t="s">
        <v>77</v>
      </c>
      <c r="B47" t="s">
        <v>101</v>
      </c>
      <c r="C47" s="86">
        <v>5.1100000000000003</v>
      </c>
      <c r="D47">
        <v>25</v>
      </c>
      <c r="E47">
        <v>89300</v>
      </c>
      <c r="F47" s="88">
        <v>275.5</v>
      </c>
      <c r="G47" s="4">
        <v>0.97205081669691473</v>
      </c>
      <c r="H47" s="4">
        <v>5.1688555347091931</v>
      </c>
      <c r="I47" s="42">
        <v>3027.1186440677966</v>
      </c>
      <c r="J47" s="42">
        <v>118.64406779661017</v>
      </c>
      <c r="K47" s="93">
        <v>14.84</v>
      </c>
      <c r="L47" s="4">
        <v>0.35</v>
      </c>
      <c r="M47" s="95">
        <v>5.3199999999999997E-2</v>
      </c>
      <c r="N47" s="95">
        <v>1.5E-3</v>
      </c>
      <c r="O47" s="91">
        <v>0.5</v>
      </c>
      <c r="P47" s="86">
        <v>0.01</v>
      </c>
      <c r="Q47">
        <v>6.7599999999999993E-2</v>
      </c>
      <c r="R47">
        <v>1.6000000000000001E-3</v>
      </c>
      <c r="S47" s="4">
        <v>0.23716000000000001</v>
      </c>
      <c r="T47" s="97">
        <v>411.7</v>
      </c>
      <c r="U47" s="88">
        <v>7</v>
      </c>
      <c r="V47" s="88">
        <v>7.4</v>
      </c>
      <c r="W47" s="99">
        <v>421.6</v>
      </c>
      <c r="X47" s="99">
        <v>9.5</v>
      </c>
      <c r="Y47" s="99">
        <v>13</v>
      </c>
      <c r="Z47">
        <v>327</v>
      </c>
      <c r="AA47">
        <v>65</v>
      </c>
      <c r="AB47">
        <v>87</v>
      </c>
      <c r="AC47" s="128">
        <v>102.40466358999272</v>
      </c>
      <c r="AD47" s="128">
        <v>128.92966360856269</v>
      </c>
      <c r="AE47" s="109"/>
      <c r="AF47" s="121"/>
      <c r="AG47" s="121"/>
      <c r="AH47" s="121"/>
      <c r="AI47" s="121"/>
      <c r="AJ47" s="34"/>
    </row>
    <row r="48" spans="1:36">
      <c r="A48" t="s">
        <v>78</v>
      </c>
      <c r="B48" t="s">
        <v>101</v>
      </c>
      <c r="C48" s="86">
        <v>5.1130000000000004</v>
      </c>
      <c r="D48">
        <v>26</v>
      </c>
      <c r="E48">
        <v>123500</v>
      </c>
      <c r="F48" s="88">
        <v>380.5</v>
      </c>
      <c r="G48" s="4">
        <v>1.1038107752956636</v>
      </c>
      <c r="H48" s="4">
        <v>4.7033374536464772</v>
      </c>
      <c r="I48" s="42">
        <v>11761.904761904761</v>
      </c>
      <c r="J48" s="42">
        <v>257.14285714285711</v>
      </c>
      <c r="K48" s="93">
        <v>14.61</v>
      </c>
      <c r="L48" s="4">
        <v>0.25</v>
      </c>
      <c r="M48" s="95">
        <v>5.4899999999999997E-2</v>
      </c>
      <c r="N48" s="95">
        <v>1.6000000000000001E-3</v>
      </c>
      <c r="O48" s="91">
        <v>0.52200000000000002</v>
      </c>
      <c r="P48" s="86">
        <v>1.7000000000000001E-2</v>
      </c>
      <c r="Q48">
        <v>6.8500000000000005E-2</v>
      </c>
      <c r="R48">
        <v>1.1999999999999999E-3</v>
      </c>
      <c r="S48" s="4">
        <v>0.50817999999999997</v>
      </c>
      <c r="T48" s="97">
        <v>426</v>
      </c>
      <c r="U48" s="88">
        <v>11</v>
      </c>
      <c r="V48" s="88">
        <v>12</v>
      </c>
      <c r="W48" s="99">
        <v>427.4</v>
      </c>
      <c r="X48" s="99">
        <v>7</v>
      </c>
      <c r="Y48" s="99">
        <v>11</v>
      </c>
      <c r="Z48">
        <v>400</v>
      </c>
      <c r="AA48">
        <v>65</v>
      </c>
      <c r="AB48">
        <v>86</v>
      </c>
      <c r="AC48" s="128">
        <v>100.32863849765258</v>
      </c>
      <c r="AD48" s="128">
        <v>106.85</v>
      </c>
      <c r="AE48" s="109"/>
      <c r="AF48" s="121"/>
      <c r="AG48" s="121"/>
      <c r="AH48" s="121"/>
      <c r="AI48" s="121"/>
      <c r="AJ48" s="34"/>
    </row>
    <row r="49" spans="1:36">
      <c r="C49" s="86"/>
      <c r="F49" s="88"/>
      <c r="G49" s="4"/>
      <c r="H49" s="4"/>
      <c r="I49" s="41"/>
      <c r="J49" s="41"/>
      <c r="K49" s="93"/>
      <c r="L49" s="4"/>
      <c r="M49" s="95"/>
      <c r="N49" s="95"/>
      <c r="O49" s="34"/>
      <c r="S49" s="4"/>
      <c r="T49" s="97"/>
      <c r="U49" s="88"/>
      <c r="V49" s="88"/>
      <c r="W49" s="99"/>
      <c r="X49" s="99"/>
      <c r="Y49" s="99"/>
      <c r="AC49" s="128"/>
      <c r="AD49" s="128"/>
      <c r="AE49" s="109"/>
      <c r="AF49" s="121"/>
      <c r="AG49" s="121"/>
      <c r="AH49" s="121"/>
      <c r="AI49" s="121"/>
      <c r="AJ49" s="34"/>
    </row>
    <row r="50" spans="1:36">
      <c r="A50" t="s">
        <v>55</v>
      </c>
      <c r="B50" t="s">
        <v>101</v>
      </c>
      <c r="C50" s="86">
        <v>5.1159999999999997</v>
      </c>
      <c r="D50">
        <v>26</v>
      </c>
      <c r="E50">
        <v>116900</v>
      </c>
      <c r="F50" s="88">
        <v>351.3</v>
      </c>
      <c r="G50" s="4">
        <v>0.44178764588670649</v>
      </c>
      <c r="H50" s="4">
        <v>11.089015151515152</v>
      </c>
      <c r="I50" s="42">
        <v>832.02846975088971</v>
      </c>
      <c r="J50" s="42">
        <v>12.09964412811388</v>
      </c>
      <c r="K50" s="93">
        <v>14.68</v>
      </c>
      <c r="L50" s="4">
        <v>0.36</v>
      </c>
      <c r="M50" s="95">
        <v>5.5100000000000003E-2</v>
      </c>
      <c r="N50" s="95">
        <v>1.1999999999999999E-3</v>
      </c>
      <c r="O50" s="90">
        <v>0.50700000000000001</v>
      </c>
      <c r="P50" s="84">
        <v>1.2E-2</v>
      </c>
      <c r="Q50" s="84">
        <v>6.8400000000000002E-2</v>
      </c>
      <c r="R50" s="84">
        <v>1.6999999999999999E-3</v>
      </c>
      <c r="S50" s="4">
        <v>0.35815999999999998</v>
      </c>
      <c r="T50" s="97">
        <v>416.3</v>
      </c>
      <c r="U50" s="88">
        <v>8</v>
      </c>
      <c r="V50" s="88">
        <v>8.4</v>
      </c>
      <c r="W50" s="99">
        <v>426</v>
      </c>
      <c r="X50" s="99">
        <v>10</v>
      </c>
      <c r="Y50" s="99">
        <v>13</v>
      </c>
      <c r="Z50">
        <v>425</v>
      </c>
      <c r="AA50">
        <v>51</v>
      </c>
      <c r="AB50">
        <v>80</v>
      </c>
      <c r="AC50" s="128">
        <v>102.33005044439106</v>
      </c>
      <c r="AD50" s="128">
        <v>100.23529411764706</v>
      </c>
      <c r="AE50" s="109"/>
      <c r="AF50" s="121"/>
      <c r="AG50" s="121"/>
      <c r="AH50" s="121"/>
      <c r="AI50" s="121"/>
      <c r="AJ50" s="34"/>
    </row>
    <row r="51" spans="1:36">
      <c r="A51" t="s">
        <v>57</v>
      </c>
      <c r="B51" t="s">
        <v>101</v>
      </c>
      <c r="C51" s="86">
        <v>5.1059999999999999</v>
      </c>
      <c r="D51">
        <v>26</v>
      </c>
      <c r="E51">
        <v>131500</v>
      </c>
      <c r="F51" s="88">
        <v>390.5</v>
      </c>
      <c r="G51" s="4">
        <v>0.48425096030729831</v>
      </c>
      <c r="H51" s="4">
        <v>9.8115577889447252</v>
      </c>
      <c r="I51" s="42">
        <v>1179.3721973094171</v>
      </c>
      <c r="J51" s="42">
        <v>14.349775784753362</v>
      </c>
      <c r="K51" s="93">
        <v>14.37</v>
      </c>
      <c r="L51" s="4">
        <v>0.24</v>
      </c>
      <c r="M51" s="95">
        <v>5.4300000000000001E-2</v>
      </c>
      <c r="N51" s="95">
        <v>1.1999999999999999E-3</v>
      </c>
      <c r="O51" s="90">
        <v>0.51600000000000001</v>
      </c>
      <c r="P51" s="84">
        <v>1.4E-2</v>
      </c>
      <c r="Q51" s="84">
        <v>6.9099999999999995E-2</v>
      </c>
      <c r="R51" s="84">
        <v>1.1999999999999999E-3</v>
      </c>
      <c r="S51" s="4">
        <v>0.51271999999999995</v>
      </c>
      <c r="T51" s="97">
        <v>422</v>
      </c>
      <c r="U51" s="88">
        <v>9.6</v>
      </c>
      <c r="V51" s="88">
        <v>9.9</v>
      </c>
      <c r="W51" s="99">
        <v>430.6</v>
      </c>
      <c r="X51" s="99">
        <v>7.1</v>
      </c>
      <c r="Y51" s="99">
        <v>11</v>
      </c>
      <c r="Z51">
        <v>389</v>
      </c>
      <c r="AA51">
        <v>53</v>
      </c>
      <c r="AB51">
        <v>80</v>
      </c>
      <c r="AC51" s="128">
        <v>102.03791469194313</v>
      </c>
      <c r="AD51" s="128">
        <v>110.69408740359897</v>
      </c>
      <c r="AE51" s="109"/>
      <c r="AF51" s="121"/>
      <c r="AG51" s="121"/>
      <c r="AH51" s="121"/>
      <c r="AI51" s="121"/>
      <c r="AJ51" s="34"/>
    </row>
    <row r="52" spans="1:36">
      <c r="A52" t="s">
        <v>59</v>
      </c>
      <c r="B52" t="s">
        <v>101</v>
      </c>
      <c r="C52" s="86">
        <v>5.1210000000000004</v>
      </c>
      <c r="D52">
        <v>25</v>
      </c>
      <c r="E52">
        <v>73000</v>
      </c>
      <c r="F52" s="88">
        <v>220.9</v>
      </c>
      <c r="G52" s="4">
        <v>0.42824807605251242</v>
      </c>
      <c r="H52" s="4">
        <v>11.505208333333334</v>
      </c>
      <c r="I52" s="42">
        <v>2056.3380281690143</v>
      </c>
      <c r="J52" s="42">
        <v>30.985915492957751</v>
      </c>
      <c r="K52" s="93">
        <v>14.81</v>
      </c>
      <c r="L52" s="4">
        <v>0.36</v>
      </c>
      <c r="M52" s="95">
        <v>5.6399999999999999E-2</v>
      </c>
      <c r="N52" s="95">
        <v>1.8E-3</v>
      </c>
      <c r="O52" s="90">
        <v>0.52200000000000002</v>
      </c>
      <c r="P52" s="84">
        <v>1.4E-2</v>
      </c>
      <c r="Q52" s="84">
        <v>6.7799999999999999E-2</v>
      </c>
      <c r="R52" s="84">
        <v>1.6999999999999999E-3</v>
      </c>
      <c r="S52" s="4">
        <v>0.28259000000000001</v>
      </c>
      <c r="T52" s="97">
        <v>426.4</v>
      </c>
      <c r="U52" s="88">
        <v>9.6</v>
      </c>
      <c r="V52" s="88">
        <v>9.9</v>
      </c>
      <c r="W52" s="99">
        <v>423</v>
      </c>
      <c r="X52" s="99">
        <v>10</v>
      </c>
      <c r="Y52" s="99">
        <v>13</v>
      </c>
      <c r="Z52">
        <v>477</v>
      </c>
      <c r="AA52">
        <v>73</v>
      </c>
      <c r="AB52">
        <v>94</v>
      </c>
      <c r="AC52" s="128">
        <v>99.202626641651037</v>
      </c>
      <c r="AD52" s="128">
        <v>88.679245283018872</v>
      </c>
      <c r="AE52" s="109"/>
      <c r="AF52" s="121"/>
      <c r="AG52" s="121"/>
      <c r="AH52" s="121"/>
      <c r="AI52" s="121"/>
      <c r="AJ52" s="34"/>
    </row>
    <row r="53" spans="1:36">
      <c r="A53" t="s">
        <v>61</v>
      </c>
      <c r="B53" t="s">
        <v>101</v>
      </c>
      <c r="C53" s="86">
        <v>5.1189999999999998</v>
      </c>
      <c r="D53">
        <v>25</v>
      </c>
      <c r="E53">
        <v>83600</v>
      </c>
      <c r="F53" s="88">
        <v>251.6</v>
      </c>
      <c r="G53" s="4">
        <v>0.64984101748807632</v>
      </c>
      <c r="H53" s="4">
        <v>7.5783132530120474</v>
      </c>
      <c r="I53" s="42">
        <v>1276.3358778625955</v>
      </c>
      <c r="J53" s="42">
        <v>24.427480916030532</v>
      </c>
      <c r="K53" s="93">
        <v>14.82</v>
      </c>
      <c r="L53" s="4">
        <v>0.37</v>
      </c>
      <c r="M53" s="95">
        <v>5.6399999999999999E-2</v>
      </c>
      <c r="N53" s="95">
        <v>1.5E-3</v>
      </c>
      <c r="O53" s="90">
        <v>0.51700000000000002</v>
      </c>
      <c r="P53" s="84">
        <v>1.2999999999999999E-2</v>
      </c>
      <c r="Q53" s="84">
        <v>6.7699999999999996E-2</v>
      </c>
      <c r="R53" s="84">
        <v>1.6999999999999999E-3</v>
      </c>
      <c r="S53" s="4">
        <v>0.42562</v>
      </c>
      <c r="T53" s="97">
        <v>422.8</v>
      </c>
      <c r="U53" s="88">
        <v>8.8000000000000007</v>
      </c>
      <c r="V53" s="88">
        <v>9.1</v>
      </c>
      <c r="W53" s="99">
        <v>422</v>
      </c>
      <c r="X53" s="99">
        <v>10</v>
      </c>
      <c r="Y53" s="99">
        <v>13</v>
      </c>
      <c r="Z53">
        <v>460</v>
      </c>
      <c r="AA53">
        <v>60</v>
      </c>
      <c r="AB53">
        <v>82</v>
      </c>
      <c r="AC53" s="128">
        <v>99.810785241248809</v>
      </c>
      <c r="AD53" s="128">
        <v>91.739130434782609</v>
      </c>
      <c r="AE53" s="109"/>
      <c r="AF53" s="121"/>
      <c r="AG53" s="121"/>
      <c r="AH53" s="121"/>
      <c r="AI53" s="121"/>
      <c r="AJ53" s="34"/>
    </row>
    <row r="54" spans="1:36">
      <c r="A54" t="s">
        <v>63</v>
      </c>
      <c r="B54" t="s">
        <v>101</v>
      </c>
      <c r="C54" s="86">
        <v>5.1189999999999998</v>
      </c>
      <c r="D54">
        <v>26</v>
      </c>
      <c r="E54">
        <v>107900</v>
      </c>
      <c r="F54" s="88">
        <v>328.8</v>
      </c>
      <c r="G54" s="4">
        <v>0.65237226277372262</v>
      </c>
      <c r="H54" s="4">
        <v>7.4557823129251704</v>
      </c>
      <c r="I54" s="42">
        <v>1106.6666666666667</v>
      </c>
      <c r="J54" s="42">
        <v>17.435897435897434</v>
      </c>
      <c r="K54" s="93">
        <v>14.79</v>
      </c>
      <c r="L54" s="4">
        <v>0.26</v>
      </c>
      <c r="M54" s="95">
        <v>5.57E-2</v>
      </c>
      <c r="N54" s="95">
        <v>1.6999999999999999E-3</v>
      </c>
      <c r="O54" s="90">
        <v>0.52400000000000002</v>
      </c>
      <c r="P54" s="84">
        <v>1.7000000000000001E-2</v>
      </c>
      <c r="Q54" s="84">
        <v>6.7699999999999996E-2</v>
      </c>
      <c r="R54" s="84">
        <v>1.1999999999999999E-3</v>
      </c>
      <c r="S54" s="4">
        <v>0.28738000000000002</v>
      </c>
      <c r="T54" s="97">
        <v>427</v>
      </c>
      <c r="U54" s="88">
        <v>12</v>
      </c>
      <c r="V54" s="88">
        <v>12</v>
      </c>
      <c r="W54" s="99">
        <v>422.5</v>
      </c>
      <c r="X54" s="99">
        <v>7.1</v>
      </c>
      <c r="Y54" s="99">
        <v>11</v>
      </c>
      <c r="Z54">
        <v>431</v>
      </c>
      <c r="AA54">
        <v>69</v>
      </c>
      <c r="AB54">
        <v>89</v>
      </c>
      <c r="AC54" s="128">
        <v>98.946135831381739</v>
      </c>
      <c r="AD54" s="128">
        <v>98.027842227378187</v>
      </c>
      <c r="AE54" s="109">
        <v>0</v>
      </c>
      <c r="AF54" s="122">
        <v>425</v>
      </c>
      <c r="AG54" s="125">
        <v>1.8957999999999999</v>
      </c>
      <c r="AH54" s="126">
        <v>1.3882000000000001</v>
      </c>
      <c r="AI54" s="126">
        <f>100*(AF54-416.78)/416.78</f>
        <v>1.9722635443159526</v>
      </c>
      <c r="AJ54" s="34"/>
    </row>
    <row r="55" spans="1:36">
      <c r="A55" t="s">
        <v>64</v>
      </c>
      <c r="B55" t="s">
        <v>101</v>
      </c>
      <c r="C55" s="86">
        <v>5.1680000000000001</v>
      </c>
      <c r="D55">
        <v>26</v>
      </c>
      <c r="E55">
        <v>193300</v>
      </c>
      <c r="F55" s="88">
        <v>582.20000000000005</v>
      </c>
      <c r="G55" s="4">
        <v>0.66970113363105455</v>
      </c>
      <c r="H55" s="4">
        <v>7.2684144818976293</v>
      </c>
      <c r="I55" s="42">
        <v>1604.1493775933609</v>
      </c>
      <c r="J55" s="42">
        <v>20.746887966804977</v>
      </c>
      <c r="K55" s="93">
        <v>14.72</v>
      </c>
      <c r="L55" s="4">
        <v>0.14000000000000001</v>
      </c>
      <c r="M55" s="95">
        <v>5.6399999999999999E-2</v>
      </c>
      <c r="N55" s="95">
        <v>1.1000000000000001E-3</v>
      </c>
      <c r="O55" s="90">
        <v>0.52669999999999995</v>
      </c>
      <c r="P55" s="84">
        <v>7.7000000000000002E-3</v>
      </c>
      <c r="Q55" s="84">
        <v>6.7989999999999995E-2</v>
      </c>
      <c r="R55" s="84">
        <v>6.4999999999999997E-4</v>
      </c>
      <c r="S55" s="4">
        <v>2.5884999999999998E-2</v>
      </c>
      <c r="T55" s="97">
        <v>429.5</v>
      </c>
      <c r="U55" s="88">
        <v>5.0999999999999996</v>
      </c>
      <c r="V55" s="88">
        <v>5.7</v>
      </c>
      <c r="W55" s="99">
        <v>424</v>
      </c>
      <c r="X55" s="99">
        <v>3.9</v>
      </c>
      <c r="Y55" s="99">
        <v>9.1999999999999993</v>
      </c>
      <c r="Z55">
        <v>475</v>
      </c>
      <c r="AA55">
        <v>40</v>
      </c>
      <c r="AB55">
        <v>65</v>
      </c>
      <c r="AC55" s="128">
        <v>98.71944121071013</v>
      </c>
      <c r="AD55" s="128">
        <v>89.263157894736835</v>
      </c>
      <c r="AE55" s="109"/>
      <c r="AF55" s="121"/>
      <c r="AG55" s="121"/>
      <c r="AH55" s="121"/>
      <c r="AI55" s="121"/>
      <c r="AJ55" s="34"/>
    </row>
    <row r="56" spans="1:36">
      <c r="A56" t="s">
        <v>66</v>
      </c>
      <c r="B56" t="s">
        <v>101</v>
      </c>
      <c r="C56" s="86">
        <v>5.1139999999999999</v>
      </c>
      <c r="D56">
        <v>26</v>
      </c>
      <c r="E56">
        <v>138400</v>
      </c>
      <c r="F56" s="88">
        <v>423.5</v>
      </c>
      <c r="G56" s="4">
        <v>0.49586776859504134</v>
      </c>
      <c r="H56" s="4">
        <v>9.9647058823529413</v>
      </c>
      <c r="I56" s="42">
        <v>276800</v>
      </c>
      <c r="J56" s="42">
        <v>3400</v>
      </c>
      <c r="K56" s="93">
        <v>14.81</v>
      </c>
      <c r="L56" s="4">
        <v>0.28000000000000003</v>
      </c>
      <c r="M56" s="95">
        <v>5.4300000000000001E-2</v>
      </c>
      <c r="N56" s="95">
        <v>1.6000000000000001E-3</v>
      </c>
      <c r="O56" s="90">
        <v>0.501</v>
      </c>
      <c r="P56" s="84">
        <v>1.7000000000000001E-2</v>
      </c>
      <c r="Q56" s="84">
        <v>6.7100000000000007E-2</v>
      </c>
      <c r="R56" s="84">
        <v>1.2999999999999999E-3</v>
      </c>
      <c r="S56" s="4">
        <v>0.43587999999999999</v>
      </c>
      <c r="T56" s="97">
        <v>412</v>
      </c>
      <c r="U56" s="88">
        <v>11</v>
      </c>
      <c r="V56" s="88">
        <v>11</v>
      </c>
      <c r="W56" s="99">
        <v>418.7</v>
      </c>
      <c r="X56" s="99">
        <v>7.6</v>
      </c>
      <c r="Y56" s="99">
        <v>11</v>
      </c>
      <c r="Z56">
        <v>374</v>
      </c>
      <c r="AA56">
        <v>66</v>
      </c>
      <c r="AB56">
        <v>87</v>
      </c>
      <c r="AC56" s="128">
        <v>101.62621359223301</v>
      </c>
      <c r="AD56" s="128">
        <v>111.95187165775401</v>
      </c>
      <c r="AE56" s="109"/>
      <c r="AF56" s="121"/>
      <c r="AG56" s="121"/>
      <c r="AH56" s="121"/>
      <c r="AI56" s="121"/>
      <c r="AJ56" s="34"/>
    </row>
    <row r="57" spans="1:36">
      <c r="A57" t="s">
        <v>68</v>
      </c>
      <c r="B57" t="s">
        <v>101</v>
      </c>
      <c r="C57" s="86">
        <v>5.2270000000000003</v>
      </c>
      <c r="D57">
        <v>26</v>
      </c>
      <c r="E57">
        <v>83700</v>
      </c>
      <c r="F57" s="88">
        <v>251.5</v>
      </c>
      <c r="G57" s="4">
        <v>0.38687872763419484</v>
      </c>
      <c r="H57" s="4">
        <v>12.897435897435898</v>
      </c>
      <c r="I57" s="42">
        <v>1594.2857142857142</v>
      </c>
      <c r="J57" s="42">
        <v>22.857142857142858</v>
      </c>
      <c r="K57" s="93">
        <v>14.53</v>
      </c>
      <c r="L57" s="4">
        <v>0.33</v>
      </c>
      <c r="M57" s="95">
        <v>5.3900000000000003E-2</v>
      </c>
      <c r="N57" s="95">
        <v>1.8E-3</v>
      </c>
      <c r="O57" s="90">
        <v>0.51</v>
      </c>
      <c r="P57" s="84">
        <v>1.7000000000000001E-2</v>
      </c>
      <c r="Q57" s="84">
        <v>6.8699999999999997E-2</v>
      </c>
      <c r="R57" s="84">
        <v>1.6999999999999999E-3</v>
      </c>
      <c r="S57" s="4">
        <v>0.32758999999999999</v>
      </c>
      <c r="T57" s="97">
        <v>418</v>
      </c>
      <c r="U57" s="88">
        <v>11</v>
      </c>
      <c r="V57" s="88">
        <v>12</v>
      </c>
      <c r="W57" s="99">
        <v>428</v>
      </c>
      <c r="X57" s="99">
        <v>10</v>
      </c>
      <c r="Y57" s="99">
        <v>13</v>
      </c>
      <c r="Z57">
        <v>374</v>
      </c>
      <c r="AA57">
        <v>80</v>
      </c>
      <c r="AB57">
        <v>100</v>
      </c>
      <c r="AC57" s="128">
        <v>102.39234449760765</v>
      </c>
      <c r="AD57" s="128">
        <v>114.43850267379679</v>
      </c>
      <c r="AE57" s="109"/>
      <c r="AF57" s="121"/>
      <c r="AG57" s="121"/>
      <c r="AH57" s="121"/>
      <c r="AI57" s="121"/>
      <c r="AJ57" s="34"/>
    </row>
    <row r="58" spans="1:36">
      <c r="A58" t="s">
        <v>70</v>
      </c>
      <c r="B58" t="s">
        <v>101</v>
      </c>
      <c r="C58" s="86">
        <v>5.109</v>
      </c>
      <c r="D58">
        <v>26</v>
      </c>
      <c r="E58">
        <v>92100</v>
      </c>
      <c r="F58" s="88">
        <v>281.10000000000002</v>
      </c>
      <c r="G58" s="4">
        <v>0.67591604411241546</v>
      </c>
      <c r="H58" s="4">
        <v>7.1345177664974626</v>
      </c>
      <c r="I58" s="42">
        <v>3759.1836734693879</v>
      </c>
      <c r="J58" s="42">
        <v>77.551020408163268</v>
      </c>
      <c r="K58" s="93">
        <v>14.68</v>
      </c>
      <c r="L58" s="4">
        <v>0.39</v>
      </c>
      <c r="M58" s="95">
        <v>5.6800000000000003E-2</v>
      </c>
      <c r="N58" s="95">
        <v>1.9E-3</v>
      </c>
      <c r="O58" s="90">
        <v>0.52900000000000003</v>
      </c>
      <c r="P58" s="84">
        <v>1.6E-2</v>
      </c>
      <c r="Q58" s="84">
        <v>6.8400000000000002E-2</v>
      </c>
      <c r="R58" s="84">
        <v>1.8E-3</v>
      </c>
      <c r="S58" s="4">
        <v>0.32856999999999997</v>
      </c>
      <c r="T58" s="97">
        <v>431</v>
      </c>
      <c r="U58" s="88">
        <v>11</v>
      </c>
      <c r="V58" s="88">
        <v>11</v>
      </c>
      <c r="W58" s="99">
        <v>427</v>
      </c>
      <c r="X58" s="99">
        <v>11</v>
      </c>
      <c r="Y58" s="99">
        <v>14</v>
      </c>
      <c r="Z58">
        <v>471</v>
      </c>
      <c r="AA58">
        <v>74</v>
      </c>
      <c r="AB58">
        <v>93</v>
      </c>
      <c r="AC58" s="128">
        <v>99.071925754060331</v>
      </c>
      <c r="AD58" s="128">
        <v>90.658174097664542</v>
      </c>
      <c r="AE58" s="109"/>
      <c r="AF58" s="121"/>
      <c r="AG58" s="121"/>
      <c r="AH58" s="121"/>
      <c r="AI58" s="121"/>
      <c r="AJ58" s="34"/>
    </row>
    <row r="59" spans="1:36">
      <c r="A59" t="s">
        <v>72</v>
      </c>
      <c r="B59" t="s">
        <v>101</v>
      </c>
      <c r="C59" s="86">
        <v>5.1210000000000004</v>
      </c>
      <c r="D59">
        <v>26</v>
      </c>
      <c r="E59">
        <v>65220</v>
      </c>
      <c r="F59" s="88">
        <v>195.5</v>
      </c>
      <c r="G59" s="4">
        <v>0.45933503836317136</v>
      </c>
      <c r="H59" s="4">
        <v>10.843039378813089</v>
      </c>
      <c r="I59" s="42">
        <v>3344.6153846153848</v>
      </c>
      <c r="J59" s="42">
        <v>46.153846153846153</v>
      </c>
      <c r="K59" s="93">
        <v>14.56</v>
      </c>
      <c r="L59" s="4">
        <v>0.31</v>
      </c>
      <c r="M59" s="95">
        <v>5.6300000000000003E-2</v>
      </c>
      <c r="N59" s="95">
        <v>1.6999999999999999E-3</v>
      </c>
      <c r="O59" s="90">
        <v>0.52700000000000002</v>
      </c>
      <c r="P59" s="84">
        <v>0.02</v>
      </c>
      <c r="Q59" s="84">
        <v>6.8599999999999994E-2</v>
      </c>
      <c r="R59" s="84">
        <v>1.4E-3</v>
      </c>
      <c r="S59" s="4">
        <v>0.44901000000000002</v>
      </c>
      <c r="T59" s="97">
        <v>430</v>
      </c>
      <c r="U59" s="88">
        <v>13</v>
      </c>
      <c r="V59" s="88">
        <v>13</v>
      </c>
      <c r="W59" s="99">
        <v>427.4</v>
      </c>
      <c r="X59" s="99">
        <v>8.3000000000000007</v>
      </c>
      <c r="Y59" s="99">
        <v>12</v>
      </c>
      <c r="Z59">
        <v>456</v>
      </c>
      <c r="AA59">
        <v>70</v>
      </c>
      <c r="AB59">
        <v>90</v>
      </c>
      <c r="AC59" s="128">
        <v>99.395348837209298</v>
      </c>
      <c r="AD59" s="128">
        <v>93.728070175438603</v>
      </c>
      <c r="AE59" s="109"/>
      <c r="AF59" s="121"/>
      <c r="AG59" s="121"/>
      <c r="AH59" s="121"/>
      <c r="AI59" s="121"/>
      <c r="AJ59" s="34"/>
    </row>
    <row r="60" spans="1:36">
      <c r="C60" s="86"/>
      <c r="F60" s="88"/>
      <c r="G60" s="4"/>
      <c r="H60" s="4"/>
      <c r="I60" s="41"/>
      <c r="J60" s="41"/>
      <c r="K60" s="34"/>
      <c r="M60" s="95"/>
      <c r="N60" s="95"/>
      <c r="O60" s="34"/>
      <c r="S60" s="4"/>
      <c r="T60" s="34"/>
      <c r="AC60" s="128"/>
      <c r="AD60" s="128"/>
      <c r="AE60" s="109"/>
      <c r="AF60" s="121"/>
      <c r="AG60" s="121"/>
      <c r="AH60" s="121"/>
      <c r="AI60" s="121"/>
      <c r="AJ60" s="34"/>
    </row>
    <row r="61" spans="1:36">
      <c r="A61" t="s">
        <v>15</v>
      </c>
      <c r="B61" t="s">
        <v>101</v>
      </c>
      <c r="C61" s="86">
        <v>5.1230000000000002</v>
      </c>
      <c r="D61">
        <v>26</v>
      </c>
      <c r="E61">
        <v>71400</v>
      </c>
      <c r="F61" s="88">
        <v>81</v>
      </c>
      <c r="G61" s="4">
        <v>0.37987654320987652</v>
      </c>
      <c r="H61" s="4">
        <v>5.1923076923076925</v>
      </c>
      <c r="I61" s="42">
        <v>3320.9302325581393</v>
      </c>
      <c r="J61" s="42">
        <v>60.465116279069768</v>
      </c>
      <c r="K61" s="91">
        <v>5.63</v>
      </c>
      <c r="L61" s="86">
        <v>0.14000000000000001</v>
      </c>
      <c r="M61" s="95">
        <v>7.6200000000000004E-2</v>
      </c>
      <c r="N61" s="95">
        <v>2.7000000000000001E-3</v>
      </c>
      <c r="O61" s="34">
        <v>1.839</v>
      </c>
      <c r="P61">
        <v>7.0999999999999994E-2</v>
      </c>
      <c r="Q61" s="84">
        <v>0.1782</v>
      </c>
      <c r="R61" s="84">
        <v>4.4999999999999997E-3</v>
      </c>
      <c r="S61" s="4">
        <v>0.60750000000000004</v>
      </c>
      <c r="T61" s="34">
        <v>1058</v>
      </c>
      <c r="U61">
        <v>25</v>
      </c>
      <c r="V61">
        <v>26</v>
      </c>
      <c r="W61" s="1">
        <v>1057</v>
      </c>
      <c r="X61" s="1">
        <v>25</v>
      </c>
      <c r="Y61" s="1">
        <v>32</v>
      </c>
      <c r="Z61">
        <v>1089</v>
      </c>
      <c r="AA61">
        <v>71</v>
      </c>
      <c r="AB61">
        <v>87</v>
      </c>
      <c r="AC61" s="128">
        <v>99.905482041587902</v>
      </c>
      <c r="AD61" s="128">
        <v>97.061524334251601</v>
      </c>
      <c r="AE61" s="109"/>
      <c r="AF61" s="121"/>
      <c r="AG61" s="121"/>
      <c r="AH61" s="121"/>
      <c r="AI61" s="121"/>
      <c r="AJ61" s="34"/>
    </row>
    <row r="62" spans="1:36">
      <c r="A62" t="s">
        <v>17</v>
      </c>
      <c r="B62" t="s">
        <v>101</v>
      </c>
      <c r="C62" s="86">
        <v>5.109</v>
      </c>
      <c r="D62">
        <v>26</v>
      </c>
      <c r="E62">
        <v>70400</v>
      </c>
      <c r="F62" s="88">
        <v>76.3</v>
      </c>
      <c r="G62" s="4">
        <v>0.38899082568807342</v>
      </c>
      <c r="H62" s="4">
        <v>5.1208053691275168</v>
      </c>
      <c r="I62" s="42">
        <v>140800</v>
      </c>
      <c r="J62" s="42">
        <v>2600</v>
      </c>
      <c r="K62" s="91">
        <v>5.44</v>
      </c>
      <c r="L62" s="86">
        <v>0.18</v>
      </c>
      <c r="M62" s="95">
        <v>7.4200000000000002E-2</v>
      </c>
      <c r="N62" s="95">
        <v>1.8E-3</v>
      </c>
      <c r="O62" s="91">
        <v>1.869</v>
      </c>
      <c r="P62" s="86">
        <v>6.3E-2</v>
      </c>
      <c r="Q62" s="84">
        <v>0.185</v>
      </c>
      <c r="R62" s="84">
        <v>5.8999999999999999E-3</v>
      </c>
      <c r="S62" s="4">
        <v>0.71655000000000002</v>
      </c>
      <c r="T62" s="34">
        <v>1074</v>
      </c>
      <c r="U62">
        <v>21</v>
      </c>
      <c r="V62">
        <v>21</v>
      </c>
      <c r="W62" s="1">
        <v>1094</v>
      </c>
      <c r="X62" s="1">
        <v>32</v>
      </c>
      <c r="Y62" s="1">
        <v>38</v>
      </c>
      <c r="Z62">
        <v>1042</v>
      </c>
      <c r="AA62">
        <v>50</v>
      </c>
      <c r="AB62">
        <v>71</v>
      </c>
      <c r="AC62" s="128">
        <v>101.86219739292365</v>
      </c>
      <c r="AD62" s="128">
        <v>104.99040307101727</v>
      </c>
      <c r="AE62" s="109"/>
      <c r="AF62" s="121"/>
      <c r="AG62" s="121"/>
      <c r="AH62" s="121"/>
      <c r="AI62" s="121"/>
      <c r="AJ62" s="34"/>
    </row>
    <row r="63" spans="1:36">
      <c r="A63" t="s">
        <v>19</v>
      </c>
      <c r="B63" t="s">
        <v>101</v>
      </c>
      <c r="C63" s="86">
        <v>5.141</v>
      </c>
      <c r="D63">
        <v>26</v>
      </c>
      <c r="E63">
        <v>71300</v>
      </c>
      <c r="F63" s="88">
        <v>80</v>
      </c>
      <c r="G63" s="4">
        <v>0.36724999999999997</v>
      </c>
      <c r="H63" s="4">
        <v>5.544005544005544</v>
      </c>
      <c r="I63" s="42">
        <v>1602.2471910112361</v>
      </c>
      <c r="J63" s="42">
        <v>38.202247191011239</v>
      </c>
      <c r="K63" s="91">
        <v>5.57</v>
      </c>
      <c r="L63" s="86">
        <v>0.18</v>
      </c>
      <c r="M63" s="95">
        <v>7.4300000000000005E-2</v>
      </c>
      <c r="N63" s="95">
        <v>2E-3</v>
      </c>
      <c r="O63" s="91">
        <v>1.8149999999999999</v>
      </c>
      <c r="P63" s="86">
        <v>6.7000000000000004E-2</v>
      </c>
      <c r="Q63" s="84">
        <v>0.1807</v>
      </c>
      <c r="R63" s="84">
        <v>5.8999999999999999E-3</v>
      </c>
      <c r="S63" s="4">
        <v>0.46271000000000001</v>
      </c>
      <c r="T63" s="34">
        <v>1049</v>
      </c>
      <c r="U63">
        <v>24</v>
      </c>
      <c r="V63">
        <v>24</v>
      </c>
      <c r="W63" s="1">
        <v>1070</v>
      </c>
      <c r="X63" s="1">
        <v>32</v>
      </c>
      <c r="Y63" s="1">
        <v>38</v>
      </c>
      <c r="Z63">
        <v>1044</v>
      </c>
      <c r="AA63">
        <v>55</v>
      </c>
      <c r="AB63">
        <v>75</v>
      </c>
      <c r="AC63" s="128">
        <v>102.00190657769303</v>
      </c>
      <c r="AD63" s="128">
        <v>102.4904214559387</v>
      </c>
      <c r="AE63" s="109"/>
      <c r="AF63" s="121"/>
      <c r="AG63" s="121"/>
      <c r="AH63" s="121"/>
      <c r="AI63" s="121"/>
      <c r="AJ63" s="34"/>
    </row>
    <row r="64" spans="1:36">
      <c r="A64" t="s">
        <v>21</v>
      </c>
      <c r="B64" t="s">
        <v>101</v>
      </c>
      <c r="C64" s="86">
        <v>5.1159999999999997</v>
      </c>
      <c r="D64">
        <v>26</v>
      </c>
      <c r="E64">
        <v>72400</v>
      </c>
      <c r="F64" s="88">
        <v>81.099999999999994</v>
      </c>
      <c r="G64" s="4">
        <v>0.38064118372379779</v>
      </c>
      <c r="H64" s="4">
        <v>5.3673064195896751</v>
      </c>
      <c r="I64" s="42">
        <v>3712.8205128205127</v>
      </c>
      <c r="J64" s="42">
        <v>56.410256410256409</v>
      </c>
      <c r="K64" s="91">
        <v>5.59</v>
      </c>
      <c r="L64" s="86">
        <v>0.13</v>
      </c>
      <c r="M64" s="95">
        <v>7.3599999999999999E-2</v>
      </c>
      <c r="N64" s="95">
        <v>2.3E-3</v>
      </c>
      <c r="O64" s="91">
        <v>1.82</v>
      </c>
      <c r="P64" s="86">
        <v>5.8999999999999997E-2</v>
      </c>
      <c r="Q64" s="84">
        <v>0.1787</v>
      </c>
      <c r="R64" s="84">
        <v>4.0000000000000001E-3</v>
      </c>
      <c r="S64" s="4">
        <v>0.26423000000000002</v>
      </c>
      <c r="T64" s="34">
        <v>1051</v>
      </c>
      <c r="U64">
        <v>21</v>
      </c>
      <c r="V64">
        <v>22</v>
      </c>
      <c r="W64" s="1">
        <v>1060</v>
      </c>
      <c r="X64" s="1">
        <v>22</v>
      </c>
      <c r="Y64" s="1">
        <v>30</v>
      </c>
      <c r="Z64">
        <v>1038</v>
      </c>
      <c r="AA64">
        <v>68</v>
      </c>
      <c r="AB64">
        <v>88</v>
      </c>
      <c r="AC64" s="128">
        <v>100.85632730732635</v>
      </c>
      <c r="AD64" s="128">
        <v>102.11946050096338</v>
      </c>
      <c r="AE64" s="109"/>
      <c r="AF64" s="121"/>
      <c r="AG64" s="121"/>
      <c r="AH64" s="121"/>
      <c r="AI64" s="121"/>
      <c r="AJ64" s="34"/>
    </row>
    <row r="65" spans="1:228">
      <c r="A65" t="s">
        <v>23</v>
      </c>
      <c r="B65" t="s">
        <v>101</v>
      </c>
      <c r="C65" s="86">
        <v>5.1340000000000003</v>
      </c>
      <c r="D65">
        <v>26</v>
      </c>
      <c r="E65">
        <v>70800</v>
      </c>
      <c r="F65" s="88">
        <v>80.099999999999994</v>
      </c>
      <c r="G65" s="4">
        <v>0.37690387016229715</v>
      </c>
      <c r="H65" s="4">
        <v>5.4638472032742147</v>
      </c>
      <c r="I65" s="42">
        <v>868.71165644171776</v>
      </c>
      <c r="J65" s="42">
        <v>14.723926380368098</v>
      </c>
      <c r="K65" s="91">
        <v>5.54</v>
      </c>
      <c r="L65" s="86">
        <v>0.16</v>
      </c>
      <c r="M65" s="95">
        <v>7.6999999999999999E-2</v>
      </c>
      <c r="N65" s="95">
        <v>2.0999999999999999E-3</v>
      </c>
      <c r="O65" s="91">
        <v>1.8939999999999999</v>
      </c>
      <c r="P65" s="86">
        <v>6.6000000000000003E-2</v>
      </c>
      <c r="Q65" s="84">
        <v>0.17899999999999999</v>
      </c>
      <c r="R65" s="84">
        <v>5.3E-3</v>
      </c>
      <c r="S65" s="4">
        <v>0.61016999999999999</v>
      </c>
      <c r="T65" s="34">
        <v>1077</v>
      </c>
      <c r="U65">
        <v>23</v>
      </c>
      <c r="V65">
        <v>23</v>
      </c>
      <c r="W65" s="1">
        <v>1061</v>
      </c>
      <c r="X65" s="1">
        <v>29</v>
      </c>
      <c r="Y65" s="1">
        <v>35</v>
      </c>
      <c r="Z65">
        <v>1115</v>
      </c>
      <c r="AA65">
        <v>56</v>
      </c>
      <c r="AB65">
        <v>76</v>
      </c>
      <c r="AC65" s="128">
        <v>98.514391829155059</v>
      </c>
      <c r="AD65" s="128">
        <v>95.156950672645735</v>
      </c>
      <c r="AE65" s="109"/>
      <c r="AF65" s="121"/>
      <c r="AG65" s="121"/>
      <c r="AH65" s="121"/>
      <c r="AI65" s="121"/>
      <c r="AJ65" s="34"/>
    </row>
    <row r="66" spans="1:228">
      <c r="A66" t="s">
        <v>25</v>
      </c>
      <c r="B66" t="s">
        <v>101</v>
      </c>
      <c r="C66" s="86">
        <v>5.1109999999999998</v>
      </c>
      <c r="D66">
        <v>25</v>
      </c>
      <c r="E66">
        <v>70550</v>
      </c>
      <c r="F66" s="88">
        <v>80.8</v>
      </c>
      <c r="G66" s="4">
        <v>0.37103960396039604</v>
      </c>
      <c r="H66" s="4">
        <v>4.9938195302843011</v>
      </c>
      <c r="I66" s="42">
        <v>1000.7092198581561</v>
      </c>
      <c r="J66" s="42">
        <v>13.333333333333334</v>
      </c>
      <c r="K66" s="91">
        <v>5.62</v>
      </c>
      <c r="L66" s="86">
        <v>0.18</v>
      </c>
      <c r="M66" s="95">
        <v>7.5899999999999995E-2</v>
      </c>
      <c r="N66" s="95">
        <v>2.0999999999999999E-3</v>
      </c>
      <c r="O66" s="91">
        <v>1.87</v>
      </c>
      <c r="P66" s="86">
        <v>5.1999999999999998E-2</v>
      </c>
      <c r="Q66" s="84">
        <v>0.1789</v>
      </c>
      <c r="R66" s="84">
        <v>5.7000000000000002E-3</v>
      </c>
      <c r="S66" s="4">
        <v>0.51998999999999995</v>
      </c>
      <c r="T66" s="34">
        <v>1069</v>
      </c>
      <c r="U66">
        <v>19</v>
      </c>
      <c r="V66">
        <v>19</v>
      </c>
      <c r="W66" s="1">
        <v>1061</v>
      </c>
      <c r="X66" s="1">
        <v>31</v>
      </c>
      <c r="Y66" s="1">
        <v>37</v>
      </c>
      <c r="Z66">
        <v>1097</v>
      </c>
      <c r="AA66">
        <v>58</v>
      </c>
      <c r="AB66">
        <v>78</v>
      </c>
      <c r="AC66" s="128">
        <v>99.251637043966326</v>
      </c>
      <c r="AD66" s="128">
        <v>96.718322698267997</v>
      </c>
      <c r="AE66" s="109"/>
      <c r="AF66" s="121"/>
      <c r="AG66" s="121"/>
      <c r="AH66" s="121"/>
      <c r="AI66" s="121"/>
      <c r="AJ66" s="34"/>
    </row>
    <row r="67" spans="1:228">
      <c r="A67" t="s">
        <v>27</v>
      </c>
      <c r="B67" t="s">
        <v>101</v>
      </c>
      <c r="C67" s="86">
        <v>5.1100000000000003</v>
      </c>
      <c r="D67">
        <v>26</v>
      </c>
      <c r="E67">
        <v>69600</v>
      </c>
      <c r="F67" s="88">
        <v>79.7</v>
      </c>
      <c r="G67" s="4">
        <v>0.36900878293601003</v>
      </c>
      <c r="H67" s="4">
        <v>5.4663923182441705</v>
      </c>
      <c r="I67" s="42">
        <v>3395.1219512195121</v>
      </c>
      <c r="J67" s="42">
        <v>63.414634146341463</v>
      </c>
      <c r="K67" s="91">
        <v>5.68</v>
      </c>
      <c r="L67" s="86">
        <v>0.13</v>
      </c>
      <c r="M67" s="95">
        <v>7.6200000000000004E-2</v>
      </c>
      <c r="N67" s="95">
        <v>2.3999999999999998E-3</v>
      </c>
      <c r="O67" s="91">
        <v>1.855</v>
      </c>
      <c r="P67" s="86">
        <v>7.4999999999999997E-2</v>
      </c>
      <c r="Q67" s="84">
        <v>0.17649999999999999</v>
      </c>
      <c r="R67" s="84">
        <v>3.8999999999999998E-3</v>
      </c>
      <c r="S67" s="4">
        <v>0.53590000000000004</v>
      </c>
      <c r="T67" s="34">
        <v>1069</v>
      </c>
      <c r="U67">
        <v>28</v>
      </c>
      <c r="V67">
        <v>28</v>
      </c>
      <c r="W67" s="1">
        <v>1048</v>
      </c>
      <c r="X67" s="1">
        <v>21</v>
      </c>
      <c r="Y67" s="1">
        <v>29</v>
      </c>
      <c r="Z67">
        <v>1105</v>
      </c>
      <c r="AA67">
        <v>66</v>
      </c>
      <c r="AB67">
        <v>84</v>
      </c>
      <c r="AC67" s="128">
        <v>98.035547240411603</v>
      </c>
      <c r="AD67" s="128">
        <v>94.841628959276022</v>
      </c>
      <c r="AE67" s="109">
        <v>0</v>
      </c>
      <c r="AF67" s="135">
        <v>1062.7</v>
      </c>
      <c r="AG67" s="112">
        <v>5.6176000000000004</v>
      </c>
      <c r="AH67" s="113">
        <v>1.3892</v>
      </c>
      <c r="AI67" s="113">
        <f>100*(AF67-1062.4)/1062.4</f>
        <v>2.8237951807224632E-2</v>
      </c>
      <c r="AJ67" s="34"/>
    </row>
    <row r="68" spans="1:228">
      <c r="A68" t="s">
        <v>29</v>
      </c>
      <c r="B68" t="s">
        <v>101</v>
      </c>
      <c r="C68" s="86">
        <v>5.1150000000000002</v>
      </c>
      <c r="D68">
        <v>26</v>
      </c>
      <c r="E68">
        <v>71190</v>
      </c>
      <c r="F68" s="88">
        <v>82.9</v>
      </c>
      <c r="G68" s="4">
        <v>0.37249698431845596</v>
      </c>
      <c r="H68" s="4">
        <v>5.5600268276324618</v>
      </c>
      <c r="I68" s="42">
        <v>918.58064516129036</v>
      </c>
      <c r="J68" s="42">
        <v>12.129032258064518</v>
      </c>
      <c r="K68" s="91">
        <v>5.62</v>
      </c>
      <c r="L68" s="86">
        <v>0.16</v>
      </c>
      <c r="M68" s="95">
        <v>7.3499999999999996E-2</v>
      </c>
      <c r="N68" s="95">
        <v>1.6999999999999999E-3</v>
      </c>
      <c r="O68" s="91">
        <v>1.833</v>
      </c>
      <c r="P68" s="86">
        <v>7.3999999999999996E-2</v>
      </c>
      <c r="Q68" s="84">
        <v>0.17780000000000001</v>
      </c>
      <c r="R68" s="84">
        <v>4.7000000000000002E-3</v>
      </c>
      <c r="S68" s="4">
        <v>0.71677999999999997</v>
      </c>
      <c r="T68" s="34">
        <v>1055</v>
      </c>
      <c r="U68">
        <v>27</v>
      </c>
      <c r="V68">
        <v>27</v>
      </c>
      <c r="W68" s="1">
        <v>1055</v>
      </c>
      <c r="X68" s="1">
        <v>26</v>
      </c>
      <c r="Y68" s="1">
        <v>32</v>
      </c>
      <c r="Z68">
        <v>1024</v>
      </c>
      <c r="AA68">
        <v>46</v>
      </c>
      <c r="AB68">
        <v>68</v>
      </c>
      <c r="AC68" s="128">
        <v>100</v>
      </c>
      <c r="AD68" s="128">
        <v>103.02734375</v>
      </c>
      <c r="AE68" s="109"/>
      <c r="AF68" s="110"/>
      <c r="AG68" s="110"/>
      <c r="AH68" s="110"/>
      <c r="AI68" s="110"/>
      <c r="AJ68" s="34"/>
    </row>
    <row r="69" spans="1:228">
      <c r="A69" t="s">
        <v>31</v>
      </c>
      <c r="B69" t="s">
        <v>101</v>
      </c>
      <c r="C69" s="86">
        <v>5.1139999999999999</v>
      </c>
      <c r="D69">
        <v>26</v>
      </c>
      <c r="E69">
        <v>69000</v>
      </c>
      <c r="F69" s="88">
        <v>78.5</v>
      </c>
      <c r="G69" s="4">
        <v>0.38203821656050951</v>
      </c>
      <c r="H69" s="4">
        <v>5.1206784083496411</v>
      </c>
      <c r="I69" s="42">
        <v>2123.0769230769229</v>
      </c>
      <c r="J69" s="42">
        <v>29.846153846153843</v>
      </c>
      <c r="K69" s="91">
        <v>5.49</v>
      </c>
      <c r="L69" s="86">
        <v>0.15</v>
      </c>
      <c r="M69" s="95">
        <v>7.4399999999999994E-2</v>
      </c>
      <c r="N69" s="95">
        <v>2E-3</v>
      </c>
      <c r="O69" s="91">
        <v>1.8540000000000001</v>
      </c>
      <c r="P69" s="86">
        <v>5.1999999999999998E-2</v>
      </c>
      <c r="Q69" s="84">
        <v>0.18190000000000001</v>
      </c>
      <c r="R69" s="84">
        <v>4.7000000000000002E-3</v>
      </c>
      <c r="S69" s="4">
        <v>0.59292</v>
      </c>
      <c r="T69" s="34">
        <v>1068</v>
      </c>
      <c r="U69">
        <v>19</v>
      </c>
      <c r="V69">
        <v>20</v>
      </c>
      <c r="W69" s="1">
        <v>1077</v>
      </c>
      <c r="X69" s="1">
        <v>26</v>
      </c>
      <c r="Y69" s="1">
        <v>33</v>
      </c>
      <c r="Z69">
        <v>1058</v>
      </c>
      <c r="AA69">
        <v>52</v>
      </c>
      <c r="AB69">
        <v>71</v>
      </c>
      <c r="AC69" s="128">
        <v>100.84269662921348</v>
      </c>
      <c r="AD69" s="128">
        <v>101.79584120982987</v>
      </c>
      <c r="AE69" s="109"/>
      <c r="AF69" s="121"/>
      <c r="AG69" s="121"/>
      <c r="AH69" s="121"/>
      <c r="AI69" s="121"/>
      <c r="AJ69" s="34"/>
    </row>
    <row r="70" spans="1:228">
      <c r="A70" t="s">
        <v>33</v>
      </c>
      <c r="B70" t="s">
        <v>101</v>
      </c>
      <c r="C70" s="86">
        <v>5.1479999999999997</v>
      </c>
      <c r="D70">
        <v>26</v>
      </c>
      <c r="E70">
        <v>67900</v>
      </c>
      <c r="F70" s="88">
        <v>79.400000000000006</v>
      </c>
      <c r="G70" s="4">
        <v>0.37783375314861456</v>
      </c>
      <c r="H70" s="4">
        <v>5.2340145023071853</v>
      </c>
      <c r="I70" s="42">
        <v>1718.9873417721519</v>
      </c>
      <c r="J70" s="42">
        <v>27.848101265822788</v>
      </c>
      <c r="K70" s="91">
        <v>5.6</v>
      </c>
      <c r="L70" s="86">
        <v>0.18</v>
      </c>
      <c r="M70" s="95">
        <v>7.3999999999999996E-2</v>
      </c>
      <c r="N70" s="95">
        <v>2.3999999999999998E-3</v>
      </c>
      <c r="O70" s="91">
        <v>1.8009999999999999</v>
      </c>
      <c r="P70" s="86">
        <v>7.8E-2</v>
      </c>
      <c r="Q70" s="84">
        <v>0.1784</v>
      </c>
      <c r="R70" s="84">
        <v>5.7000000000000002E-3</v>
      </c>
      <c r="S70" s="4">
        <v>0.52685999999999999</v>
      </c>
      <c r="T70" s="34">
        <v>1044</v>
      </c>
      <c r="U70">
        <v>28</v>
      </c>
      <c r="V70">
        <v>29</v>
      </c>
      <c r="W70" s="1">
        <v>1064</v>
      </c>
      <c r="X70" s="1">
        <v>33</v>
      </c>
      <c r="Y70" s="1">
        <v>39</v>
      </c>
      <c r="Z70">
        <v>1033</v>
      </c>
      <c r="AA70">
        <v>69</v>
      </c>
      <c r="AB70">
        <v>87</v>
      </c>
      <c r="AC70" s="128">
        <v>101.91570881226053</v>
      </c>
      <c r="AD70" s="128">
        <v>103.00096805421103</v>
      </c>
      <c r="AE70" s="109"/>
      <c r="AF70" s="121"/>
      <c r="AG70" s="121"/>
      <c r="AH70" s="121"/>
      <c r="AI70" s="121"/>
      <c r="AJ70" s="34"/>
    </row>
    <row r="71" spans="1:228">
      <c r="A71" t="s">
        <v>34</v>
      </c>
      <c r="B71" t="s">
        <v>101</v>
      </c>
      <c r="C71" s="86">
        <v>5.1139999999999999</v>
      </c>
      <c r="D71">
        <v>25</v>
      </c>
      <c r="E71">
        <v>67400</v>
      </c>
      <c r="F71" s="88">
        <v>78.3</v>
      </c>
      <c r="G71" s="4">
        <v>0.3713920817369093</v>
      </c>
      <c r="H71" s="4">
        <v>5.5179704016913318</v>
      </c>
      <c r="I71" s="42">
        <v>1334.6534653465346</v>
      </c>
      <c r="J71" s="42">
        <v>19.801980198019802</v>
      </c>
      <c r="K71" s="91">
        <v>5.51</v>
      </c>
      <c r="L71" s="86">
        <v>0.14000000000000001</v>
      </c>
      <c r="M71" s="95">
        <v>7.4099999999999999E-2</v>
      </c>
      <c r="N71" s="95">
        <v>2.3E-3</v>
      </c>
      <c r="O71" s="91">
        <v>1.865</v>
      </c>
      <c r="P71" s="86">
        <v>5.5E-2</v>
      </c>
      <c r="Q71" s="84">
        <v>0.1822</v>
      </c>
      <c r="R71" s="84">
        <v>4.7999999999999996E-3</v>
      </c>
      <c r="S71" s="4">
        <v>0.32045000000000001</v>
      </c>
      <c r="T71" s="34">
        <v>1068</v>
      </c>
      <c r="U71">
        <v>20</v>
      </c>
      <c r="V71">
        <v>20</v>
      </c>
      <c r="W71" s="1">
        <v>1079</v>
      </c>
      <c r="X71" s="1">
        <v>26</v>
      </c>
      <c r="Y71" s="1">
        <v>33</v>
      </c>
      <c r="Z71">
        <v>1036</v>
      </c>
      <c r="AA71">
        <v>62</v>
      </c>
      <c r="AB71">
        <v>80</v>
      </c>
      <c r="AC71" s="128">
        <v>101.02996254681648</v>
      </c>
      <c r="AD71" s="128">
        <v>104.15057915057915</v>
      </c>
      <c r="AE71" s="109"/>
      <c r="AF71" s="121"/>
      <c r="AG71" s="121"/>
      <c r="AH71" s="121"/>
      <c r="AI71" s="121"/>
      <c r="AJ71" s="34"/>
    </row>
    <row r="72" spans="1:228">
      <c r="A72" t="s">
        <v>36</v>
      </c>
      <c r="B72" t="s">
        <v>102</v>
      </c>
      <c r="C72" s="86">
        <v>5.1130000000000004</v>
      </c>
      <c r="D72">
        <v>25</v>
      </c>
      <c r="E72">
        <v>66550</v>
      </c>
      <c r="F72" s="88">
        <v>82.4</v>
      </c>
      <c r="G72" s="4">
        <v>0.36577669902912618</v>
      </c>
      <c r="H72" s="4">
        <v>5.5600539811066128</v>
      </c>
      <c r="I72" s="42">
        <v>1986.5671641791046</v>
      </c>
      <c r="J72" s="42">
        <v>23.582089552238809</v>
      </c>
      <c r="K72" s="91">
        <v>5.69</v>
      </c>
      <c r="L72" s="86">
        <v>0.19</v>
      </c>
      <c r="M72" s="95">
        <v>7.6499999999999999E-2</v>
      </c>
      <c r="N72" s="95">
        <v>2.2000000000000001E-3</v>
      </c>
      <c r="O72" s="91">
        <v>1.867</v>
      </c>
      <c r="P72" s="86">
        <v>8.5999999999999993E-2</v>
      </c>
      <c r="Q72" s="84">
        <v>0.17549999999999999</v>
      </c>
      <c r="R72" s="84">
        <v>5.4999999999999997E-3</v>
      </c>
      <c r="S72" s="4">
        <v>0.82243999999999995</v>
      </c>
      <c r="T72" s="34">
        <v>1067</v>
      </c>
      <c r="U72">
        <v>30</v>
      </c>
      <c r="V72">
        <v>31</v>
      </c>
      <c r="W72" s="1">
        <v>1042</v>
      </c>
      <c r="X72" s="1">
        <v>30</v>
      </c>
      <c r="Y72" s="1">
        <v>36</v>
      </c>
      <c r="Z72">
        <v>1101</v>
      </c>
      <c r="AA72">
        <v>56</v>
      </c>
      <c r="AB72">
        <v>75</v>
      </c>
      <c r="AC72" s="128">
        <v>97.656982193064664</v>
      </c>
      <c r="AD72" s="128">
        <v>94.641235240690278</v>
      </c>
      <c r="AE72" s="109"/>
      <c r="AF72" s="121"/>
      <c r="AG72" s="121"/>
      <c r="AH72" s="121"/>
      <c r="AI72" s="121"/>
      <c r="AJ72" s="34"/>
    </row>
    <row r="73" spans="1:228">
      <c r="A73" t="s">
        <v>38</v>
      </c>
      <c r="B73" t="s">
        <v>102</v>
      </c>
      <c r="C73" s="86">
        <v>5.1130000000000004</v>
      </c>
      <c r="D73">
        <v>26</v>
      </c>
      <c r="E73">
        <v>67540</v>
      </c>
      <c r="F73" s="88">
        <v>82</v>
      </c>
      <c r="G73" s="4">
        <v>0.36768292682926829</v>
      </c>
      <c r="H73" s="4">
        <v>5.118601747815231</v>
      </c>
      <c r="I73" s="42">
        <v>6432.3809523809523</v>
      </c>
      <c r="J73" s="42">
        <v>86.666666666666671</v>
      </c>
      <c r="K73" s="91">
        <v>5.67</v>
      </c>
      <c r="L73" s="86">
        <v>0.13</v>
      </c>
      <c r="M73" s="95">
        <v>7.46E-2</v>
      </c>
      <c r="N73" s="95">
        <v>1.4E-3</v>
      </c>
      <c r="O73" s="91">
        <v>1.83</v>
      </c>
      <c r="P73" s="86">
        <v>5.3999999999999999E-2</v>
      </c>
      <c r="Q73" s="84">
        <v>0.17610000000000001</v>
      </c>
      <c r="R73" s="84">
        <v>4.1999999999999997E-3</v>
      </c>
      <c r="S73" s="4">
        <v>0.85624</v>
      </c>
      <c r="T73" s="34">
        <v>1055</v>
      </c>
      <c r="U73">
        <v>19</v>
      </c>
      <c r="V73">
        <v>20</v>
      </c>
      <c r="W73" s="1">
        <v>1045</v>
      </c>
      <c r="X73" s="1">
        <v>23</v>
      </c>
      <c r="Y73" s="1">
        <v>30</v>
      </c>
      <c r="Z73">
        <v>1055</v>
      </c>
      <c r="AA73">
        <v>38</v>
      </c>
      <c r="AB73">
        <v>63</v>
      </c>
      <c r="AC73" s="128">
        <v>99.052132701421797</v>
      </c>
      <c r="AD73" s="128">
        <v>99.052132701421797</v>
      </c>
      <c r="AE73" s="109"/>
      <c r="AF73" s="121"/>
      <c r="AG73" s="121"/>
      <c r="AH73" s="121"/>
      <c r="AI73" s="121"/>
      <c r="AJ73" s="34"/>
    </row>
    <row r="74" spans="1:228">
      <c r="A74" t="s">
        <v>40</v>
      </c>
      <c r="B74" t="s">
        <v>102</v>
      </c>
      <c r="C74" s="86">
        <v>5.1079999999999997</v>
      </c>
      <c r="D74">
        <v>25</v>
      </c>
      <c r="E74">
        <v>65300</v>
      </c>
      <c r="F74" s="88">
        <v>80.7</v>
      </c>
      <c r="G74" s="4">
        <v>0.3612143742255266</v>
      </c>
      <c r="H74" s="4">
        <v>5.4711864406779664</v>
      </c>
      <c r="I74" s="42">
        <v>864.9006622516556</v>
      </c>
      <c r="J74" s="42">
        <v>15.894039735099339</v>
      </c>
      <c r="K74" s="91">
        <v>5.67</v>
      </c>
      <c r="L74" s="86">
        <v>0.2</v>
      </c>
      <c r="M74" s="95">
        <v>7.6200000000000004E-2</v>
      </c>
      <c r="N74" s="95">
        <v>1.9E-3</v>
      </c>
      <c r="O74" s="91">
        <v>1.859</v>
      </c>
      <c r="P74" s="86">
        <v>6.6000000000000003E-2</v>
      </c>
      <c r="Q74" s="84">
        <v>0.1777</v>
      </c>
      <c r="R74" s="84">
        <v>6.1000000000000004E-3</v>
      </c>
      <c r="S74" s="4">
        <v>0.75566</v>
      </c>
      <c r="T74" s="34">
        <v>1065</v>
      </c>
      <c r="U74">
        <v>23</v>
      </c>
      <c r="V74">
        <v>24</v>
      </c>
      <c r="W74" s="1">
        <v>1054</v>
      </c>
      <c r="X74" s="1">
        <v>33</v>
      </c>
      <c r="Y74" s="1">
        <v>39</v>
      </c>
      <c r="Z74">
        <v>1093</v>
      </c>
      <c r="AA74">
        <v>51</v>
      </c>
      <c r="AB74" s="28">
        <v>72</v>
      </c>
      <c r="AC74" s="134">
        <v>98.967136150234737</v>
      </c>
      <c r="AD74" s="134">
        <v>96.431838975297353</v>
      </c>
      <c r="AE74" s="109"/>
      <c r="AF74" s="121"/>
      <c r="AG74" s="121"/>
      <c r="AH74" s="121"/>
      <c r="AI74" s="121"/>
      <c r="AJ74" s="34"/>
      <c r="AK74" s="28"/>
      <c r="AL74" s="28"/>
      <c r="AM74" s="28"/>
      <c r="AN74" s="28"/>
    </row>
    <row r="75" spans="1:228" s="29" customFormat="1">
      <c r="A75" s="29" t="s">
        <v>42</v>
      </c>
      <c r="B75" s="29" t="s">
        <v>102</v>
      </c>
      <c r="C75" s="87">
        <v>5.1189999999999998</v>
      </c>
      <c r="D75" s="29">
        <v>25</v>
      </c>
      <c r="E75" s="29">
        <v>65770</v>
      </c>
      <c r="F75" s="89">
        <v>78.099999999999994</v>
      </c>
      <c r="G75" s="30">
        <v>0.38898847631242001</v>
      </c>
      <c r="H75" s="30">
        <v>5.2985074626865671</v>
      </c>
      <c r="I75" s="43">
        <v>3372.8205128205127</v>
      </c>
      <c r="J75" s="43">
        <v>48.717948717948715</v>
      </c>
      <c r="K75" s="92">
        <v>5.43</v>
      </c>
      <c r="L75" s="87">
        <v>0.14000000000000001</v>
      </c>
      <c r="M75" s="96">
        <v>7.3899999999999993E-2</v>
      </c>
      <c r="N75" s="96">
        <v>2.3E-3</v>
      </c>
      <c r="O75" s="92">
        <v>1.861</v>
      </c>
      <c r="P75" s="87">
        <v>7.5999999999999998E-2</v>
      </c>
      <c r="Q75" s="85">
        <v>0.18360000000000001</v>
      </c>
      <c r="R75" s="85">
        <v>4.4000000000000003E-3</v>
      </c>
      <c r="S75" s="30">
        <v>0.62582000000000004</v>
      </c>
      <c r="T75" s="35">
        <v>1065</v>
      </c>
      <c r="U75" s="29">
        <v>27</v>
      </c>
      <c r="V75" s="29">
        <v>27</v>
      </c>
      <c r="W75" s="31">
        <v>1086</v>
      </c>
      <c r="X75" s="31">
        <v>24</v>
      </c>
      <c r="Y75" s="31">
        <v>32</v>
      </c>
      <c r="Z75" s="29">
        <v>1032</v>
      </c>
      <c r="AA75" s="29">
        <v>62</v>
      </c>
      <c r="AB75" s="29">
        <v>80</v>
      </c>
      <c r="AC75" s="130">
        <v>101.97183098591549</v>
      </c>
      <c r="AD75" s="130">
        <v>105.23255813953489</v>
      </c>
      <c r="AE75" s="136"/>
      <c r="AF75" s="137"/>
      <c r="AG75" s="137"/>
      <c r="AH75" s="137"/>
      <c r="AI75" s="137"/>
      <c r="AJ75" s="34"/>
      <c r="AK75" s="28"/>
      <c r="AL75" s="28"/>
      <c r="AM75" s="28"/>
      <c r="AN75" s="28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</row>
    <row r="76" spans="1:228">
      <c r="A76" s="28"/>
      <c r="B76" s="28"/>
      <c r="AK76" s="28"/>
      <c r="AL76" s="28"/>
      <c r="AM76" s="28"/>
      <c r="AN76" s="28"/>
    </row>
    <row r="77" spans="1:228" s="1" customFormat="1">
      <c r="A77" s="52" t="s">
        <v>79</v>
      </c>
      <c r="B77" s="3"/>
      <c r="C77" s="53"/>
      <c r="D77" s="54"/>
      <c r="E77" s="54"/>
      <c r="F77" s="54"/>
      <c r="G77" s="53"/>
      <c r="H77" s="54"/>
      <c r="I77" s="55"/>
      <c r="J77" s="56"/>
      <c r="AE77" s="58"/>
      <c r="AF77" s="58"/>
      <c r="AG77" s="58"/>
      <c r="AH77" s="58"/>
      <c r="AI77" s="58"/>
      <c r="AJ77"/>
      <c r="AK77" s="28"/>
      <c r="AL77" s="28"/>
      <c r="AM77" s="28"/>
      <c r="AN77" s="28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</row>
    <row r="78" spans="1:228" s="1" customFormat="1" ht="17" customHeight="1">
      <c r="A78" s="52" t="s">
        <v>85</v>
      </c>
      <c r="B78" s="3"/>
      <c r="C78" s="53"/>
      <c r="D78" s="54"/>
      <c r="E78" s="54"/>
      <c r="F78" s="54"/>
      <c r="G78" s="53"/>
      <c r="H78" s="54"/>
      <c r="I78" s="55"/>
      <c r="J78" s="56"/>
      <c r="AE78" s="58"/>
      <c r="AF78" s="58"/>
      <c r="AG78" s="58"/>
      <c r="AH78" s="58"/>
      <c r="AI78" s="5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</row>
    <row r="79" spans="1:228" s="1" customFormat="1">
      <c r="A79" s="59" t="s">
        <v>110</v>
      </c>
      <c r="B79" s="3"/>
      <c r="C79" s="53"/>
      <c r="D79" s="54"/>
      <c r="E79" s="54"/>
      <c r="F79" s="54"/>
      <c r="G79" s="53"/>
      <c r="H79" s="54"/>
      <c r="I79" s="56"/>
      <c r="J79" s="56"/>
      <c r="AE79" s="58"/>
      <c r="AF79" s="58"/>
      <c r="AG79" s="58"/>
      <c r="AH79" s="58"/>
      <c r="AI79" s="58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</row>
    <row r="80" spans="1:228" s="1" customFormat="1" ht="15" customHeight="1">
      <c r="A80" s="59" t="s">
        <v>111</v>
      </c>
      <c r="B80" s="3"/>
      <c r="C80" s="53"/>
      <c r="D80" s="54"/>
      <c r="E80" s="54"/>
      <c r="F80" s="54"/>
      <c r="G80" s="53"/>
      <c r="H80" s="54"/>
      <c r="I80" s="56"/>
      <c r="J80" s="56"/>
      <c r="AE80" s="58"/>
      <c r="AF80" s="58"/>
      <c r="AG80" s="58"/>
      <c r="AH80" s="58"/>
      <c r="AI80" s="58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</row>
    <row r="81" spans="1:228" s="1" customFormat="1" ht="15" customHeight="1">
      <c r="A81" s="60" t="s">
        <v>108</v>
      </c>
      <c r="B81" s="3"/>
      <c r="C81" s="53"/>
      <c r="D81" s="54"/>
      <c r="E81" s="54"/>
      <c r="F81" s="54"/>
      <c r="G81" s="53"/>
      <c r="H81" s="54"/>
      <c r="I81" s="56"/>
      <c r="J81" s="56"/>
      <c r="AE81" s="58"/>
      <c r="AF81" s="58"/>
      <c r="AG81" s="58"/>
      <c r="AH81" s="58"/>
      <c r="AI81" s="58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</row>
    <row r="82" spans="1:228" s="1" customFormat="1" ht="17" customHeight="1">
      <c r="A82" s="6" t="s">
        <v>109</v>
      </c>
      <c r="B82" s="5"/>
      <c r="C82" s="6"/>
      <c r="D82" s="6"/>
      <c r="E82" s="6"/>
      <c r="F82" s="7"/>
      <c r="G82" s="6"/>
      <c r="H82" s="61"/>
      <c r="I82" s="56"/>
      <c r="J82" s="56"/>
      <c r="AE82" s="58"/>
      <c r="AF82" s="58"/>
      <c r="AG82" s="58"/>
      <c r="AH82" s="58"/>
      <c r="AI82" s="58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</row>
    <row r="83" spans="1:228">
      <c r="A83" s="28"/>
      <c r="B83" s="28"/>
      <c r="C83" s="28"/>
      <c r="D83" s="28"/>
      <c r="E83" s="28"/>
      <c r="F83" s="28"/>
      <c r="G83" s="28"/>
      <c r="H83" s="28"/>
      <c r="I83" s="28"/>
      <c r="J83" s="28"/>
    </row>
    <row r="84" spans="1:228">
      <c r="A84" s="28"/>
    </row>
  </sheetData>
  <mergeCells count="4">
    <mergeCell ref="T3:AB3"/>
    <mergeCell ref="O3:S3"/>
    <mergeCell ref="AI3:AI4"/>
    <mergeCell ref="K3:N3"/>
  </mergeCells>
  <conditionalFormatting sqref="L4:L5">
    <cfRule type="cellIs" dxfId="5" priority="6" stopIfTrue="1" operator="lessThan">
      <formula>0.75</formula>
    </cfRule>
  </conditionalFormatting>
  <conditionalFormatting sqref="N4:N5">
    <cfRule type="cellIs" dxfId="4" priority="5" stopIfTrue="1" operator="lessThan">
      <formula>0.75</formula>
    </cfRule>
  </conditionalFormatting>
  <conditionalFormatting sqref="P4:P5">
    <cfRule type="cellIs" dxfId="2" priority="3" stopIfTrue="1" operator="lessThan">
      <formula>0.75</formula>
    </cfRule>
  </conditionalFormatting>
  <conditionalFormatting sqref="R4:R5">
    <cfRule type="cellIs" dxfId="1" priority="2" stopIfTrue="1" operator="lessThan">
      <formula>0.75</formula>
    </cfRule>
  </conditionalFormatting>
  <conditionalFormatting sqref="J4:J5">
    <cfRule type="cellIs" dxfId="0" priority="7" stopIfTrue="1" operator="lessThan">
      <formula>0.75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20um28s</vt:lpstr>
      <vt:lpstr>20um15s</vt:lpstr>
      <vt:lpstr>20um10s</vt:lpstr>
      <vt:lpstr>20um07s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pk.mukherjee</dc:creator>
  <cp:lastModifiedBy>Kate Souders</cp:lastModifiedBy>
  <cp:lastPrinted>2018-08-05T14:14:54Z</cp:lastPrinted>
  <dcterms:created xsi:type="dcterms:W3CDTF">2018-06-28T15:17:44Z</dcterms:created>
  <dcterms:modified xsi:type="dcterms:W3CDTF">2018-09-27T06:01:41Z</dcterms:modified>
</cp:coreProperties>
</file>