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Sheet 1" sheetId="2" r:id="rId1"/>
    <sheet name="Sheet 2" sheetId="3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H33" i="3" l="1"/>
  <c r="G33" i="3"/>
  <c r="C27" i="3"/>
  <c r="C26" i="3"/>
  <c r="C25" i="3"/>
  <c r="C24" i="3"/>
  <c r="C23" i="3"/>
  <c r="M25" i="3"/>
  <c r="M24" i="3"/>
  <c r="M23" i="3"/>
  <c r="M27" i="3" s="1"/>
  <c r="M26" i="3" l="1"/>
</calcChain>
</file>

<file path=xl/sharedStrings.xml><?xml version="1.0" encoding="utf-8"?>
<sst xmlns="http://schemas.openxmlformats.org/spreadsheetml/2006/main" count="41" uniqueCount="29">
  <si>
    <t>Cholesta-5,22-dien-3-ol</t>
  </si>
  <si>
    <t xml:space="preserve">Cholest-5-en-3-ol </t>
  </si>
  <si>
    <t>Ergosta-5,22-dien-3-ol</t>
  </si>
  <si>
    <t>Stigmasta-5,24(28)-dien-3-ol</t>
  </si>
  <si>
    <t>Stigmast-5-en-3-ol</t>
  </si>
  <si>
    <t>Peak</t>
  </si>
  <si>
    <t>Compound</t>
  </si>
  <si>
    <t>Similarity (%)</t>
  </si>
  <si>
    <t>Expanded GC chromatogram of DPCMH24</t>
  </si>
  <si>
    <t>Full GC chromatogram of DPCMH24</t>
  </si>
  <si>
    <t>22,23-Methylenecholestene-3-ol</t>
  </si>
  <si>
    <t>AVG</t>
  </si>
  <si>
    <t>IC50 Dexamethasone</t>
  </si>
  <si>
    <t>E1</t>
  </si>
  <si>
    <t>E2</t>
  </si>
  <si>
    <t>E3</t>
  </si>
  <si>
    <t>STD</t>
  </si>
  <si>
    <t>IC50 = 4.40 ± 0.20</t>
  </si>
  <si>
    <t>IC50 = 3.38 ± 0.15</t>
  </si>
  <si>
    <t>Trial 1</t>
  </si>
  <si>
    <t>Trial 2</t>
  </si>
  <si>
    <t>Average</t>
  </si>
  <si>
    <t>Standard deviation</t>
  </si>
  <si>
    <r>
      <t xml:space="preserve">3.39 </t>
    </r>
    <r>
      <rPr>
        <b/>
        <sz val="18"/>
        <color rgb="FFFF0000"/>
        <rFont val="Calibri"/>
        <family val="2"/>
      </rPr>
      <t xml:space="preserve">± </t>
    </r>
    <r>
      <rPr>
        <b/>
        <sz val="18"/>
        <color rgb="FFFF0000"/>
        <rFont val="Calibri"/>
        <family val="2"/>
        <scheme val="minor"/>
      </rPr>
      <t>0.02</t>
    </r>
  </si>
  <si>
    <r>
      <t>Mean IC</t>
    </r>
    <r>
      <rPr>
        <b/>
        <vertAlign val="subscript"/>
        <sz val="18"/>
        <color rgb="FFFF0000"/>
        <rFont val="Calibri"/>
        <family val="2"/>
        <scheme val="minor"/>
      </rPr>
      <t>50</t>
    </r>
    <r>
      <rPr>
        <b/>
        <sz val="18"/>
        <color rgb="FFFF0000"/>
        <rFont val="Calibri"/>
        <family val="2"/>
        <scheme val="minor"/>
      </rPr>
      <t xml:space="preserve"> value</t>
    </r>
  </si>
  <si>
    <t>with triplicate determinations</t>
  </si>
  <si>
    <t>Control</t>
  </si>
  <si>
    <t>LPS</t>
  </si>
  <si>
    <t>Dexamethasone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</si>
</sst>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color rgb="FFFF0000"/>
      <name val="Calibri"/>
      <family val="2"/>
    </font>
    <font>
      <b/>
      <vertAlign val="subscript"/>
      <sz val="1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4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0" fillId="3" borderId="0" xfId="0" applyFill="1"/>
    <xf numFmtId="0" fontId="0" fillId="6" borderId="0" xfId="0" applyFill="1"/>
    <xf numFmtId="0" fontId="3" fillId="0" borderId="0" xfId="0" applyFont="1"/>
    <xf numFmtId="0" fontId="0" fillId="5" borderId="0" xfId="0" applyFill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'[1]Trial 2'!$D$47</c:f>
              <c:strCache>
                <c:ptCount val="1"/>
                <c:pt idx="0">
                  <c:v>0.390625 µg/ml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2'!$J$38,'[1]Trial 2'!$J$39,'[1]Trial 2'!$O$41)</c:f>
                <c:numCache>
                  <c:formatCode>General</c:formatCode>
                  <c:ptCount val="3"/>
                  <c:pt idx="2">
                    <c:v>0.92952853853060569</c:v>
                  </c:pt>
                </c:numCache>
              </c:numRef>
            </c:plus>
            <c:minus>
              <c:numRef>
                <c:f>('[1]Trial 2'!$J$38,'[1]Trial 2'!$J$39,'[1]Trial 2'!$O$41)</c:f>
                <c:numCache>
                  <c:formatCode>General</c:formatCode>
                  <c:ptCount val="3"/>
                  <c:pt idx="2">
                    <c:v>0.92952853853060569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2'!$N$47)</c:f>
              <c:numCache>
                <c:formatCode>General</c:formatCode>
                <c:ptCount val="3"/>
                <c:pt idx="2">
                  <c:v>84.38133874239351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5D-4F35-AEDB-5FB61C8C7E4E}"/>
            </c:ext>
          </c:extLst>
        </c:ser>
        <c:ser>
          <c:idx val="5"/>
          <c:order val="1"/>
          <c:tx>
            <c:strRef>
              <c:f>'[1]Trial 2'!$D$46</c:f>
              <c:strCache>
                <c:ptCount val="1"/>
                <c:pt idx="0">
                  <c:v>0.78125 µg/ml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2'!$J$38,'[1]Trial 2'!$J$39,'[1]Trial 2'!$O$42)</c:f>
                <c:numCache>
                  <c:formatCode>General</c:formatCode>
                  <c:ptCount val="3"/>
                  <c:pt idx="2">
                    <c:v>2.5334677478289582</c:v>
                  </c:pt>
                </c:numCache>
              </c:numRef>
            </c:plus>
            <c:minus>
              <c:numRef>
                <c:f>('[1]Trial 2'!$J$38,'[1]Trial 2'!$J$39,'[1]Trial 2'!$O$42)</c:f>
                <c:numCache>
                  <c:formatCode>General</c:formatCode>
                  <c:ptCount val="3"/>
                  <c:pt idx="2">
                    <c:v>2.5334677478289582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2'!$N$46)</c:f>
              <c:numCache>
                <c:formatCode>General</c:formatCode>
                <c:ptCount val="3"/>
                <c:pt idx="2">
                  <c:v>74.442190669371186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5D-4F35-AEDB-5FB61C8C7E4E}"/>
            </c:ext>
          </c:extLst>
        </c:ser>
        <c:ser>
          <c:idx val="4"/>
          <c:order val="2"/>
          <c:tx>
            <c:strRef>
              <c:f>'[1]Trial 2'!$D$45</c:f>
              <c:strCache>
                <c:ptCount val="1"/>
                <c:pt idx="0">
                  <c:v>1.5625 µg/ml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2'!$J$38,'[1]Trial 2'!$J$39,'[1]Trial 2'!$O$43)</c:f>
                <c:numCache>
                  <c:formatCode>General</c:formatCode>
                  <c:ptCount val="3"/>
                  <c:pt idx="2">
                    <c:v>1.531406579162427</c:v>
                  </c:pt>
                </c:numCache>
              </c:numRef>
            </c:plus>
            <c:minus>
              <c:numRef>
                <c:f>('[1]Trial 2'!$J$38,'[1]Trial 2'!$J$39,'[1]Trial 2'!$O$43)</c:f>
                <c:numCache>
                  <c:formatCode>General</c:formatCode>
                  <c:ptCount val="3"/>
                  <c:pt idx="2">
                    <c:v>1.531406579162427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2'!$N$45)</c:f>
              <c:numCache>
                <c:formatCode>General</c:formatCode>
                <c:ptCount val="3"/>
                <c:pt idx="2">
                  <c:v>59.634888438133864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5D-4F35-AEDB-5FB61C8C7E4E}"/>
            </c:ext>
          </c:extLst>
        </c:ser>
        <c:ser>
          <c:idx val="3"/>
          <c:order val="3"/>
          <c:tx>
            <c:strRef>
              <c:f>'[1]Trial 2'!$D$44</c:f>
              <c:strCache>
                <c:ptCount val="1"/>
                <c:pt idx="0">
                  <c:v>3.125 µg/ml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B05D-4F35-AEDB-5FB61C8C7E4E}"/>
              </c:ext>
            </c:extLst>
          </c:dPt>
          <c:errBars>
            <c:errBarType val="both"/>
            <c:errValType val="cust"/>
            <c:noEndCap val="0"/>
            <c:plus>
              <c:numRef>
                <c:f>('[1]Trial 2'!$O$38,'[1]Trial 2'!$O$39,'[1]Trial 2'!$O$44)</c:f>
                <c:numCache>
                  <c:formatCode>General</c:formatCode>
                  <c:ptCount val="3"/>
                  <c:pt idx="0">
                    <c:v>0.60851926977687665</c:v>
                  </c:pt>
                  <c:pt idx="1">
                    <c:v>1.9561157730208873</c:v>
                  </c:pt>
                  <c:pt idx="2">
                    <c:v>1.5314065791624167</c:v>
                  </c:pt>
                </c:numCache>
              </c:numRef>
            </c:plus>
            <c:minus>
              <c:numRef>
                <c:f>('[1]Trial 2'!$O$38,'[1]Trial 2'!$O$39,'[1]Trial 2'!$O$44)</c:f>
                <c:numCache>
                  <c:formatCode>General</c:formatCode>
                  <c:ptCount val="3"/>
                  <c:pt idx="0">
                    <c:v>0.60851926977687665</c:v>
                  </c:pt>
                  <c:pt idx="1">
                    <c:v>1.9561157730208873</c:v>
                  </c:pt>
                  <c:pt idx="2">
                    <c:v>1.5314065791624167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2'!$N$38,'[1]Trial 2'!$N$39,'[1]Trial 2'!$N$44)</c:f>
              <c:numCache>
                <c:formatCode>General</c:formatCode>
                <c:ptCount val="3"/>
                <c:pt idx="0">
                  <c:v>0</c:v>
                </c:pt>
                <c:pt idx="1">
                  <c:v>99.999999999999986</c:v>
                </c:pt>
                <c:pt idx="2">
                  <c:v>51.926977687626767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5D-4F35-AEDB-5FB61C8C7E4E}"/>
            </c:ext>
          </c:extLst>
        </c:ser>
        <c:ser>
          <c:idx val="0"/>
          <c:order val="4"/>
          <c:tx>
            <c:strRef>
              <c:f>'[1]Trial 2'!$D$43</c:f>
              <c:strCache>
                <c:ptCount val="1"/>
                <c:pt idx="0">
                  <c:v>6.25 µg/ml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2'!$J$38,'[1]Trial 2'!$J$39,'[1]Trial 2'!$O$45)</c:f>
                <c:numCache>
                  <c:formatCode>General</c:formatCode>
                  <c:ptCount val="3"/>
                  <c:pt idx="2">
                    <c:v>1.2170385395537551</c:v>
                  </c:pt>
                </c:numCache>
              </c:numRef>
            </c:plus>
            <c:minus>
              <c:numRef>
                <c:f>('[1]Trial 2'!$J$38,'[1]Trial 2'!$J$39,'[1]Trial 2'!$O$45)</c:f>
                <c:numCache>
                  <c:formatCode>General</c:formatCode>
                  <c:ptCount val="3"/>
                  <c:pt idx="2">
                    <c:v>1.2170385395537551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2'!$N$43)</c:f>
              <c:numCache>
                <c:formatCode>General</c:formatCode>
                <c:ptCount val="3"/>
                <c:pt idx="2">
                  <c:v>30.223123732251512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5D-4F35-AEDB-5FB61C8C7E4E}"/>
            </c:ext>
          </c:extLst>
        </c:ser>
        <c:ser>
          <c:idx val="1"/>
          <c:order val="5"/>
          <c:tx>
            <c:strRef>
              <c:f>'[1]Trial 2'!$D$42</c:f>
              <c:strCache>
                <c:ptCount val="1"/>
                <c:pt idx="0">
                  <c:v>12.5 µg/ml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05D-4F35-AEDB-5FB61C8C7E4E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B05D-4F35-AEDB-5FB61C8C7E4E}"/>
              </c:ext>
            </c:extLst>
          </c:dPt>
          <c:errBars>
            <c:errBarType val="both"/>
            <c:errValType val="cust"/>
            <c:noEndCap val="0"/>
            <c:plus>
              <c:numRef>
                <c:f>('[1]Trial 2'!$J$38,'[1]Trial 2'!$J$39,'[1]Trial 2'!$O$46)</c:f>
                <c:numCache>
                  <c:formatCode>General</c:formatCode>
                  <c:ptCount val="3"/>
                  <c:pt idx="2">
                    <c:v>3.5655975316930997</c:v>
                  </c:pt>
                </c:numCache>
              </c:numRef>
            </c:plus>
            <c:minus>
              <c:numRef>
                <c:f>('[1]Trial 2'!$J$38,'[1]Trial 2'!$J$39,'[1]Trial 2'!$O$46)</c:f>
                <c:numCache>
                  <c:formatCode>General</c:formatCode>
                  <c:ptCount val="3"/>
                  <c:pt idx="2">
                    <c:v>3.5655975316930997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2'!$N$42)</c:f>
              <c:numCache>
                <c:formatCode>General</c:formatCode>
                <c:ptCount val="3"/>
                <c:pt idx="2">
                  <c:v>17.241379310344822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05D-4F35-AEDB-5FB61C8C7E4E}"/>
            </c:ext>
          </c:extLst>
        </c:ser>
        <c:ser>
          <c:idx val="2"/>
          <c:order val="6"/>
          <c:tx>
            <c:strRef>
              <c:f>'[1]Trial 2'!$D$41</c:f>
              <c:strCache>
                <c:ptCount val="1"/>
                <c:pt idx="0">
                  <c:v>25 µg/ml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2'!$J$38,'[1]Trial 2'!$J$39,'[1]Trial 2'!$O$47)</c:f>
                <c:numCache>
                  <c:formatCode>General</c:formatCode>
                  <c:ptCount val="3"/>
                  <c:pt idx="2">
                    <c:v>3.1226783607181838</c:v>
                  </c:pt>
                </c:numCache>
              </c:numRef>
            </c:plus>
            <c:minus>
              <c:numRef>
                <c:f>('[1]Trial 2'!$J$38,'[1]Trial 2'!$J$39,'[1]Trial 2'!$O$47)</c:f>
                <c:numCache>
                  <c:formatCode>General</c:formatCode>
                  <c:ptCount val="3"/>
                  <c:pt idx="2">
                    <c:v>3.1226783607181838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2'!$B$38,'[1]Trial 2'!$B$39,'[1]Trial 2'!$B$41:$B$47)</c:f>
            </c:strRef>
          </c:cat>
          <c:val>
            <c:numRef>
              <c:f>('[1]Trial 2'!$J$38,'[1]Trial 2'!$J$39,'[1]Trial 2'!$N$41)</c:f>
              <c:numCache>
                <c:formatCode>General</c:formatCode>
                <c:ptCount val="3"/>
                <c:pt idx="2">
                  <c:v>6.8965517241379315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05D-4F35-AEDB-5FB61C8C7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986287"/>
        <c:axId val="664981295"/>
      </c:barChart>
      <c:catAx>
        <c:axId val="66498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4981295"/>
        <c:crosses val="autoZero"/>
        <c:auto val="1"/>
        <c:lblAlgn val="ctr"/>
        <c:lblOffset val="100"/>
        <c:noMultiLvlLbl val="0"/>
      </c:catAx>
      <c:valAx>
        <c:axId val="66498129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NO production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498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'[1]Trial 1'!$D$47</c:f>
              <c:strCache>
                <c:ptCount val="1"/>
                <c:pt idx="0">
                  <c:v>0.390625 µg/ml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1'!$J$38,'[1]Trial 1'!$J$39,'[1]Trial 1'!$O$41)</c:f>
                <c:numCache>
                  <c:formatCode>General</c:formatCode>
                  <c:ptCount val="3"/>
                  <c:pt idx="2">
                    <c:v>0.93331480548998103</c:v>
                  </c:pt>
                </c:numCache>
              </c:numRef>
            </c:plus>
            <c:minus>
              <c:numRef>
                <c:f>('[1]Trial 1'!$J$38,'[1]Trial 1'!$J$39,'[1]Trial 1'!$O$41)</c:f>
                <c:numCache>
                  <c:formatCode>General</c:formatCode>
                  <c:ptCount val="3"/>
                  <c:pt idx="2">
                    <c:v>0.93331480548998103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1'!$N$47)</c:f>
              <c:numCache>
                <c:formatCode>General</c:formatCode>
                <c:ptCount val="3"/>
                <c:pt idx="2">
                  <c:v>83.706720977596731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5-4CBD-8F2A-4F60D08FBE9F}"/>
            </c:ext>
          </c:extLst>
        </c:ser>
        <c:ser>
          <c:idx val="5"/>
          <c:order val="1"/>
          <c:tx>
            <c:strRef>
              <c:f>'[1]Trial 1'!$D$46</c:f>
              <c:strCache>
                <c:ptCount val="1"/>
                <c:pt idx="0">
                  <c:v>0.78125 µg/ml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1'!$J$38,'[1]Trial 1'!$J$39,'[1]Trial 1'!$O$42)</c:f>
                <c:numCache>
                  <c:formatCode>General</c:formatCode>
                  <c:ptCount val="3"/>
                  <c:pt idx="2">
                    <c:v>1.8666296109799776</c:v>
                  </c:pt>
                </c:numCache>
              </c:numRef>
            </c:plus>
            <c:minus>
              <c:numRef>
                <c:f>('[1]Trial 1'!$J$38,'[1]Trial 1'!$J$39,'[1]Trial 1'!$O$42)</c:f>
                <c:numCache>
                  <c:formatCode>General</c:formatCode>
                  <c:ptCount val="3"/>
                  <c:pt idx="2">
                    <c:v>1.8666296109799776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1'!$N$46)</c:f>
              <c:numCache>
                <c:formatCode>General</c:formatCode>
                <c:ptCount val="3"/>
                <c:pt idx="2">
                  <c:v>74.134419551934812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5-4CBD-8F2A-4F60D08FBE9F}"/>
            </c:ext>
          </c:extLst>
        </c:ser>
        <c:ser>
          <c:idx val="4"/>
          <c:order val="2"/>
          <c:tx>
            <c:strRef>
              <c:f>'[1]Trial 1'!$D$45</c:f>
              <c:strCache>
                <c:ptCount val="1"/>
                <c:pt idx="0">
                  <c:v>1.5625 µg/ml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1'!$J$38,'[1]Trial 1'!$J$39,'[1]Trial 1'!$O$43)</c:f>
                <c:numCache>
                  <c:formatCode>General</c:formatCode>
                  <c:ptCount val="3"/>
                  <c:pt idx="2">
                    <c:v>4.2331180633047598</c:v>
                  </c:pt>
                </c:numCache>
              </c:numRef>
            </c:plus>
            <c:minus>
              <c:numRef>
                <c:f>('[1]Trial 1'!$J$38,'[1]Trial 1'!$J$39,'[1]Trial 1'!$O$43)</c:f>
                <c:numCache>
                  <c:formatCode>General</c:formatCode>
                  <c:ptCount val="3"/>
                  <c:pt idx="2">
                    <c:v>4.2331180633047598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1'!$N$45)</c:f>
              <c:numCache>
                <c:formatCode>General</c:formatCode>
                <c:ptCount val="3"/>
                <c:pt idx="2">
                  <c:v>59.877800407331968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65-4CBD-8F2A-4F60D08FBE9F}"/>
            </c:ext>
          </c:extLst>
        </c:ser>
        <c:ser>
          <c:idx val="3"/>
          <c:order val="3"/>
          <c:tx>
            <c:strRef>
              <c:f>'[1]Trial 1'!$D$44</c:f>
              <c:strCache>
                <c:ptCount val="1"/>
                <c:pt idx="0">
                  <c:v>3.125 µg/ml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5765-4CBD-8F2A-4F60D08FBE9F}"/>
              </c:ext>
            </c:extLst>
          </c:dPt>
          <c:errBars>
            <c:errBarType val="both"/>
            <c:errValType val="cust"/>
            <c:noEndCap val="0"/>
            <c:plus>
              <c:numRef>
                <c:f>('[1]Trial 1'!$O$38,'[1]Trial 1'!$O$39,'[1]Trial 1'!$O$44)</c:f>
                <c:numCache>
                  <c:formatCode>General</c:formatCode>
                  <c:ptCount val="3"/>
                  <c:pt idx="0">
                    <c:v>0.93331480548998869</c:v>
                  </c:pt>
                  <c:pt idx="1">
                    <c:v>3.401892686046867</c:v>
                  </c:pt>
                  <c:pt idx="2">
                    <c:v>0.70551967721746467</c:v>
                  </c:pt>
                </c:numCache>
              </c:numRef>
            </c:plus>
            <c:minus>
              <c:numRef>
                <c:f>('[1]Trial 1'!$O$38,'[1]Trial 1'!$O$39,'[1]Trial 1'!$O$44)</c:f>
                <c:numCache>
                  <c:formatCode>General</c:formatCode>
                  <c:ptCount val="3"/>
                  <c:pt idx="0">
                    <c:v>0.93331480548998869</c:v>
                  </c:pt>
                  <c:pt idx="1">
                    <c:v>3.401892686046867</c:v>
                  </c:pt>
                  <c:pt idx="2">
                    <c:v>0.70551967721746467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1'!$N$38,'[1]Trial 1'!$N$39,'[1]Trial 1'!$N$44)</c:f>
              <c:numCache>
                <c:formatCode>General</c:formatCode>
                <c:ptCount val="3"/>
                <c:pt idx="0">
                  <c:v>-2.8125649957170631E-15</c:v>
                </c:pt>
                <c:pt idx="1">
                  <c:v>100</c:v>
                </c:pt>
                <c:pt idx="2">
                  <c:v>51.323828920570264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65-4CBD-8F2A-4F60D08FBE9F}"/>
            </c:ext>
          </c:extLst>
        </c:ser>
        <c:ser>
          <c:idx val="0"/>
          <c:order val="4"/>
          <c:tx>
            <c:strRef>
              <c:f>'[1]Trial 1'!$D$43</c:f>
              <c:strCache>
                <c:ptCount val="1"/>
                <c:pt idx="0">
                  <c:v>6.25 µg/ml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1'!$J$38,'[1]Trial 1'!$J$39,'[1]Trial 1'!$O$45)</c:f>
                <c:numCache>
                  <c:formatCode>General</c:formatCode>
                  <c:ptCount val="3"/>
                  <c:pt idx="2">
                    <c:v>1.5376444878351876</c:v>
                  </c:pt>
                </c:numCache>
              </c:numRef>
            </c:plus>
            <c:minus>
              <c:numRef>
                <c:f>('[1]Trial 1'!$J$38,'[1]Trial 1'!$J$39,'[1]Trial 1'!$O$45)</c:f>
                <c:numCache>
                  <c:formatCode>General</c:formatCode>
                  <c:ptCount val="3"/>
                  <c:pt idx="2">
                    <c:v>1.5376444878351876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1'!$N$43)</c:f>
              <c:numCache>
                <c:formatCode>General</c:formatCode>
                <c:ptCount val="3"/>
                <c:pt idx="2">
                  <c:v>33.401221995926683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765-4CBD-8F2A-4F60D08FBE9F}"/>
            </c:ext>
          </c:extLst>
        </c:ser>
        <c:ser>
          <c:idx val="1"/>
          <c:order val="5"/>
          <c:tx>
            <c:strRef>
              <c:f>'[1]Trial 1'!$D$42</c:f>
              <c:strCache>
                <c:ptCount val="1"/>
                <c:pt idx="0">
                  <c:v>12.5 µg/ml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765-4CBD-8F2A-4F60D08FBE9F}"/>
              </c:ext>
            </c:extLst>
          </c:dPt>
          <c:dPt>
            <c:idx val="1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>
                <a:solidFill>
                  <a:sysClr val="windowText" lastClr="0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765-4CBD-8F2A-4F60D08FBE9F}"/>
              </c:ext>
            </c:extLst>
          </c:dPt>
          <c:errBars>
            <c:errBarType val="both"/>
            <c:errValType val="cust"/>
            <c:noEndCap val="0"/>
            <c:plus>
              <c:numRef>
                <c:f>('[1]Trial 1'!$J$38,'[1]Trial 1'!$J$39,'[1]Trial 1'!$O$46)</c:f>
                <c:numCache>
                  <c:formatCode>General</c:formatCode>
                  <c:ptCount val="3"/>
                  <c:pt idx="2">
                    <c:v>1.8666296109799771</c:v>
                  </c:pt>
                </c:numCache>
              </c:numRef>
            </c:plus>
            <c:minus>
              <c:numRef>
                <c:f>('[1]Trial 1'!$J$38,'[1]Trial 1'!$J$39,'[1]Trial 1'!$O$46)</c:f>
                <c:numCache>
                  <c:formatCode>General</c:formatCode>
                  <c:ptCount val="3"/>
                  <c:pt idx="2">
                    <c:v>1.8666296109799771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1'!$N$42)</c:f>
              <c:numCache>
                <c:formatCode>General</c:formatCode>
                <c:ptCount val="3"/>
                <c:pt idx="2">
                  <c:v>15.478615071283095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765-4CBD-8F2A-4F60D08FBE9F}"/>
            </c:ext>
          </c:extLst>
        </c:ser>
        <c:ser>
          <c:idx val="2"/>
          <c:order val="6"/>
          <c:tx>
            <c:strRef>
              <c:f>'[1]Trial 1'!$D$41</c:f>
              <c:strCache>
                <c:ptCount val="1"/>
                <c:pt idx="0">
                  <c:v>25 µg/ml</c:v>
                </c:pt>
              </c:strCache>
            </c:strRef>
          </c:tx>
          <c:spPr>
            <a:solidFill>
              <a:schemeClr val="tx1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('[1]Trial 1'!$J$38,'[1]Trial 1'!$J$39,'[1]Trial 1'!$O$47)</c:f>
                <c:numCache>
                  <c:formatCode>General</c:formatCode>
                  <c:ptCount val="3"/>
                  <c:pt idx="2">
                    <c:v>1.2718936860281878</c:v>
                  </c:pt>
                </c:numCache>
              </c:numRef>
            </c:plus>
            <c:minus>
              <c:numRef>
                <c:f>('[1]Trial 1'!$J$38,'[1]Trial 1'!$J$39,'[1]Trial 1'!$O$47)</c:f>
                <c:numCache>
                  <c:formatCode>General</c:formatCode>
                  <c:ptCount val="3"/>
                  <c:pt idx="2">
                    <c:v>1.2718936860281878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('[1]Trial 1'!$B$38,'[1]Trial 1'!$B$39,'[1]Trial 1'!$B$41:$B$47)</c:f>
            </c:strRef>
          </c:cat>
          <c:val>
            <c:numRef>
              <c:f>('[1]Trial 1'!$J$38,'[1]Trial 1'!$J$39,'[1]Trial 1'!$N$41)</c:f>
              <c:numCache>
                <c:formatCode>General</c:formatCode>
                <c:ptCount val="3"/>
                <c:pt idx="2">
                  <c:v>5.4989816700610987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765-4CBD-8F2A-4F60D08FBE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4986287"/>
        <c:axId val="664981295"/>
      </c:barChart>
      <c:catAx>
        <c:axId val="664986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4981295"/>
        <c:crosses val="autoZero"/>
        <c:auto val="1"/>
        <c:lblAlgn val="ctr"/>
        <c:lblOffset val="100"/>
        <c:noMultiLvlLbl val="0"/>
      </c:catAx>
      <c:valAx>
        <c:axId val="664981295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NO production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6649862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65942</xdr:rowOff>
    </xdr:from>
    <xdr:to>
      <xdr:col>29</xdr:col>
      <xdr:colOff>336306</xdr:colOff>
      <xdr:row>16</xdr:row>
      <xdr:rowOff>27842</xdr:rowOff>
    </xdr:to>
    <xdr:pic>
      <xdr:nvPicPr>
        <xdr:cNvPr id="33" name="Picture 3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023231" y="637442"/>
          <a:ext cx="9458325" cy="2438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537882</xdr:colOff>
      <xdr:row>3</xdr:row>
      <xdr:rowOff>44823</xdr:rowOff>
    </xdr:from>
    <xdr:to>
      <xdr:col>14</xdr:col>
      <xdr:colOff>11766</xdr:colOff>
      <xdr:row>16</xdr:row>
      <xdr:rowOff>6723</xdr:rowOff>
    </xdr:to>
    <xdr:pic>
      <xdr:nvPicPr>
        <xdr:cNvPr id="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37882" y="616323"/>
          <a:ext cx="9458325" cy="2438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17</xdr:col>
      <xdr:colOff>542925</xdr:colOff>
      <xdr:row>31</xdr:row>
      <xdr:rowOff>123825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609600" y="6096000"/>
          <a:ext cx="1180147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17</xdr:col>
      <xdr:colOff>542925</xdr:colOff>
      <xdr:row>43</xdr:row>
      <xdr:rowOff>123825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609600" y="8191500"/>
          <a:ext cx="1180147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46</xdr:row>
      <xdr:rowOff>0</xdr:rowOff>
    </xdr:from>
    <xdr:to>
      <xdr:col>17</xdr:col>
      <xdr:colOff>542925</xdr:colOff>
      <xdr:row>55</xdr:row>
      <xdr:rowOff>123825</xdr:rowOff>
    </xdr:to>
    <xdr:pic>
      <xdr:nvPicPr>
        <xdr:cNvPr id="103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609600" y="10668000"/>
          <a:ext cx="1180147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70</xdr:row>
      <xdr:rowOff>0</xdr:rowOff>
    </xdr:from>
    <xdr:to>
      <xdr:col>17</xdr:col>
      <xdr:colOff>542925</xdr:colOff>
      <xdr:row>79</xdr:row>
      <xdr:rowOff>123825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609600" y="15240000"/>
          <a:ext cx="11801475" cy="18383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82</xdr:row>
      <xdr:rowOff>0</xdr:rowOff>
    </xdr:from>
    <xdr:to>
      <xdr:col>17</xdr:col>
      <xdr:colOff>542925</xdr:colOff>
      <xdr:row>91</xdr:row>
      <xdr:rowOff>123825</xdr:rowOff>
    </xdr:to>
    <xdr:pic>
      <xdr:nvPicPr>
        <xdr:cNvPr id="1034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609600" y="17526000"/>
          <a:ext cx="11801475" cy="1838325"/>
        </a:xfrm>
        <a:prstGeom prst="rect">
          <a:avLst/>
        </a:prstGeom>
        <a:noFill/>
      </xdr:spPr>
    </xdr:pic>
    <xdr:clientData/>
  </xdr:twoCellAnchor>
  <xdr:oneCellAnchor>
    <xdr:from>
      <xdr:col>3</xdr:col>
      <xdr:colOff>412506</xdr:colOff>
      <xdr:row>9</xdr:row>
      <xdr:rowOff>102325</xdr:rowOff>
    </xdr:from>
    <xdr:ext cx="274434" cy="298800"/>
    <xdr:sp macro="" textlink="">
      <xdr:nvSpPr>
        <xdr:cNvPr id="19" name="TextBox 18"/>
        <xdr:cNvSpPr txBox="1"/>
      </xdr:nvSpPr>
      <xdr:spPr>
        <a:xfrm>
          <a:off x="3746256" y="1816825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oneCellAnchor>
  <xdr:oneCellAnchor>
    <xdr:from>
      <xdr:col>4</xdr:col>
      <xdr:colOff>200278</xdr:colOff>
      <xdr:row>3</xdr:row>
      <xdr:rowOff>175113</xdr:rowOff>
    </xdr:from>
    <xdr:ext cx="274434" cy="298800"/>
    <xdr:sp macro="" textlink="">
      <xdr:nvSpPr>
        <xdr:cNvPr id="20" name="TextBox 19"/>
        <xdr:cNvSpPr txBox="1"/>
      </xdr:nvSpPr>
      <xdr:spPr>
        <a:xfrm>
          <a:off x="4142163" y="746613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oneCellAnchor>
  <xdr:oneCellAnchor>
    <xdr:from>
      <xdr:col>5</xdr:col>
      <xdr:colOff>232921</xdr:colOff>
      <xdr:row>7</xdr:row>
      <xdr:rowOff>182768</xdr:rowOff>
    </xdr:from>
    <xdr:ext cx="274434" cy="298800"/>
    <xdr:sp macro="" textlink="">
      <xdr:nvSpPr>
        <xdr:cNvPr id="21" name="TextBox 20"/>
        <xdr:cNvSpPr txBox="1"/>
      </xdr:nvSpPr>
      <xdr:spPr>
        <a:xfrm>
          <a:off x="4782940" y="1516268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oneCellAnchor>
  <xdr:oneCellAnchor>
    <xdr:from>
      <xdr:col>6</xdr:col>
      <xdr:colOff>310459</xdr:colOff>
      <xdr:row>11</xdr:row>
      <xdr:rowOff>84183</xdr:rowOff>
    </xdr:from>
    <xdr:ext cx="274434" cy="298800"/>
    <xdr:sp macro="" textlink="">
      <xdr:nvSpPr>
        <xdr:cNvPr id="22" name="TextBox 21"/>
        <xdr:cNvSpPr txBox="1"/>
      </xdr:nvSpPr>
      <xdr:spPr>
        <a:xfrm>
          <a:off x="5468613" y="2179683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</a:p>
      </xdr:txBody>
    </xdr:sp>
    <xdr:clientData/>
  </xdr:oneCellAnchor>
  <xdr:oneCellAnchor>
    <xdr:from>
      <xdr:col>8</xdr:col>
      <xdr:colOff>212255</xdr:colOff>
      <xdr:row>11</xdr:row>
      <xdr:rowOff>153890</xdr:rowOff>
    </xdr:from>
    <xdr:ext cx="274434" cy="298800"/>
    <xdr:sp macro="" textlink="">
      <xdr:nvSpPr>
        <xdr:cNvPr id="23" name="TextBox 22"/>
        <xdr:cNvSpPr txBox="1"/>
      </xdr:nvSpPr>
      <xdr:spPr>
        <a:xfrm>
          <a:off x="6594005" y="2249390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</a:p>
      </xdr:txBody>
    </xdr:sp>
    <xdr:clientData/>
  </xdr:oneCellAnchor>
  <xdr:oneCellAnchor>
    <xdr:from>
      <xdr:col>8</xdr:col>
      <xdr:colOff>457402</xdr:colOff>
      <xdr:row>11</xdr:row>
      <xdr:rowOff>50405</xdr:rowOff>
    </xdr:from>
    <xdr:ext cx="274434" cy="298800"/>
    <xdr:sp macro="" textlink="">
      <xdr:nvSpPr>
        <xdr:cNvPr id="24" name="TextBox 23"/>
        <xdr:cNvSpPr txBox="1"/>
      </xdr:nvSpPr>
      <xdr:spPr>
        <a:xfrm>
          <a:off x="6831825" y="2145905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</a:p>
      </xdr:txBody>
    </xdr:sp>
    <xdr:clientData/>
  </xdr:oneCellAnchor>
  <xdr:oneCellAnchor>
    <xdr:from>
      <xdr:col>20</xdr:col>
      <xdr:colOff>255983</xdr:colOff>
      <xdr:row>9</xdr:row>
      <xdr:rowOff>124600</xdr:rowOff>
    </xdr:from>
    <xdr:ext cx="274434" cy="298800"/>
    <xdr:sp macro="" textlink="">
      <xdr:nvSpPr>
        <xdr:cNvPr id="26" name="TextBox 25"/>
        <xdr:cNvSpPr txBox="1"/>
      </xdr:nvSpPr>
      <xdr:spPr>
        <a:xfrm>
          <a:off x="13912452" y="1839100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1</a:t>
          </a:r>
        </a:p>
      </xdr:txBody>
    </xdr:sp>
    <xdr:clientData/>
  </xdr:oneCellAnchor>
  <xdr:oneCellAnchor>
    <xdr:from>
      <xdr:col>20</xdr:col>
      <xdr:colOff>387006</xdr:colOff>
      <xdr:row>4</xdr:row>
      <xdr:rowOff>22001</xdr:rowOff>
    </xdr:from>
    <xdr:ext cx="274434" cy="298800"/>
    <xdr:sp macro="" textlink="">
      <xdr:nvSpPr>
        <xdr:cNvPr id="27" name="TextBox 26"/>
        <xdr:cNvSpPr txBox="1"/>
      </xdr:nvSpPr>
      <xdr:spPr>
        <a:xfrm>
          <a:off x="14043475" y="784001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</a:p>
      </xdr:txBody>
    </xdr:sp>
    <xdr:clientData/>
  </xdr:oneCellAnchor>
  <xdr:oneCellAnchor>
    <xdr:from>
      <xdr:col>21</xdr:col>
      <xdr:colOff>83067</xdr:colOff>
      <xdr:row>8</xdr:row>
      <xdr:rowOff>34236</xdr:rowOff>
    </xdr:from>
    <xdr:ext cx="274434" cy="298800"/>
    <xdr:sp macro="" textlink="">
      <xdr:nvSpPr>
        <xdr:cNvPr id="28" name="TextBox 27"/>
        <xdr:cNvSpPr txBox="1"/>
      </xdr:nvSpPr>
      <xdr:spPr>
        <a:xfrm>
          <a:off x="14346755" y="1558236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</a:p>
      </xdr:txBody>
    </xdr:sp>
    <xdr:clientData/>
  </xdr:oneCellAnchor>
  <xdr:oneCellAnchor>
    <xdr:from>
      <xdr:col>21</xdr:col>
      <xdr:colOff>361182</xdr:colOff>
      <xdr:row>11</xdr:row>
      <xdr:rowOff>111956</xdr:rowOff>
    </xdr:from>
    <xdr:ext cx="274434" cy="298800"/>
    <xdr:sp macro="" textlink="">
      <xdr:nvSpPr>
        <xdr:cNvPr id="29" name="TextBox 28"/>
        <xdr:cNvSpPr txBox="1"/>
      </xdr:nvSpPr>
      <xdr:spPr>
        <a:xfrm>
          <a:off x="14624870" y="2207456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4</a:t>
          </a:r>
        </a:p>
      </xdr:txBody>
    </xdr:sp>
    <xdr:clientData/>
  </xdr:oneCellAnchor>
  <xdr:oneCellAnchor>
    <xdr:from>
      <xdr:col>22</xdr:col>
      <xdr:colOff>227259</xdr:colOff>
      <xdr:row>12</xdr:row>
      <xdr:rowOff>15432</xdr:rowOff>
    </xdr:from>
    <xdr:ext cx="274434" cy="298800"/>
    <xdr:sp macro="" textlink="">
      <xdr:nvSpPr>
        <xdr:cNvPr id="30" name="TextBox 29"/>
        <xdr:cNvSpPr txBox="1"/>
      </xdr:nvSpPr>
      <xdr:spPr>
        <a:xfrm>
          <a:off x="15098165" y="2301432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</a:p>
      </xdr:txBody>
    </xdr:sp>
    <xdr:clientData/>
  </xdr:oneCellAnchor>
  <xdr:oneCellAnchor>
    <xdr:from>
      <xdr:col>22</xdr:col>
      <xdr:colOff>373693</xdr:colOff>
      <xdr:row>11</xdr:row>
      <xdr:rowOff>68560</xdr:rowOff>
    </xdr:from>
    <xdr:ext cx="274434" cy="298800"/>
    <xdr:sp macro="" textlink="">
      <xdr:nvSpPr>
        <xdr:cNvPr id="31" name="TextBox 30"/>
        <xdr:cNvSpPr txBox="1"/>
      </xdr:nvSpPr>
      <xdr:spPr>
        <a:xfrm>
          <a:off x="15244599" y="2164060"/>
          <a:ext cx="274434" cy="2988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n-US" sz="1400">
              <a:latin typeface="Times New Roman" panose="02020603050405020304" pitchFamily="18" charset="0"/>
              <a:cs typeface="Times New Roman" panose="02020603050405020304" pitchFamily="18" charset="0"/>
            </a:rPr>
            <a:t>6</a:t>
          </a:r>
        </a:p>
      </xdr:txBody>
    </xdr:sp>
    <xdr:clientData/>
  </xdr:oneCellAnchor>
  <xdr:twoCellAnchor editAs="oneCell">
    <xdr:from>
      <xdr:col>1</xdr:col>
      <xdr:colOff>0</xdr:colOff>
      <xdr:row>58</xdr:row>
      <xdr:rowOff>0</xdr:rowOff>
    </xdr:from>
    <xdr:to>
      <xdr:col>17</xdr:col>
      <xdr:colOff>542925</xdr:colOff>
      <xdr:row>67</xdr:row>
      <xdr:rowOff>123825</xdr:rowOff>
    </xdr:to>
    <xdr:pic>
      <xdr:nvPicPr>
        <xdr:cNvPr id="25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8"/>
        <a:srcRect/>
        <a:stretch>
          <a:fillRect/>
        </a:stretch>
      </xdr:blipFill>
      <xdr:spPr bwMode="auto">
        <a:xfrm>
          <a:off x="609600" y="11049000"/>
          <a:ext cx="11801475" cy="1838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</xdr:colOff>
      <xdr:row>2</xdr:row>
      <xdr:rowOff>0</xdr:rowOff>
    </xdr:from>
    <xdr:to>
      <xdr:col>19</xdr:col>
      <xdr:colOff>0</xdr:colOff>
      <xdr:row>17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2</xdr:row>
      <xdr:rowOff>9526</xdr:rowOff>
    </xdr:from>
    <xdr:to>
      <xdr:col>9</xdr:col>
      <xdr:colOff>0</xdr:colOff>
      <xdr:row>18</xdr:row>
      <xdr:rowOff>9526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750f474c814ed68/Documents/PhD/Soft%20coral%20project/SC3/Data/dexamethasone%20NO%20production%202018%2004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1"/>
      <sheetName val="Trial 2"/>
    </sheetNames>
    <sheetDataSet>
      <sheetData sheetId="0">
        <row r="38">
          <cell r="B38" t="str">
            <v>CON</v>
          </cell>
          <cell r="N38">
            <v>-2.8125649957170631E-15</v>
          </cell>
          <cell r="O38">
            <v>0.93331480548998869</v>
          </cell>
        </row>
        <row r="39">
          <cell r="B39" t="str">
            <v>LPS</v>
          </cell>
          <cell r="N39">
            <v>100</v>
          </cell>
          <cell r="O39">
            <v>3.401892686046867</v>
          </cell>
        </row>
        <row r="41">
          <cell r="B41" t="str">
            <v>Dexamethasone</v>
          </cell>
          <cell r="D41" t="str">
            <v>25 µg/ml</v>
          </cell>
          <cell r="N41">
            <v>5.4989816700610987</v>
          </cell>
          <cell r="O41">
            <v>0.93331480548998103</v>
          </cell>
        </row>
        <row r="42">
          <cell r="B42"/>
          <cell r="D42" t="str">
            <v>12.5 µg/ml</v>
          </cell>
          <cell r="N42">
            <v>15.478615071283095</v>
          </cell>
          <cell r="O42">
            <v>1.8666296109799776</v>
          </cell>
        </row>
        <row r="43">
          <cell r="B43"/>
          <cell r="D43" t="str">
            <v>6.25 µg/ml</v>
          </cell>
          <cell r="N43">
            <v>33.401221995926683</v>
          </cell>
          <cell r="O43">
            <v>4.2331180633047598</v>
          </cell>
        </row>
        <row r="44">
          <cell r="B44"/>
          <cell r="D44" t="str">
            <v>3.125 µg/ml</v>
          </cell>
          <cell r="N44">
            <v>51.323828920570264</v>
          </cell>
          <cell r="O44">
            <v>0.70551967721746467</v>
          </cell>
        </row>
        <row r="45">
          <cell r="B45"/>
          <cell r="D45" t="str">
            <v>1.5625 µg/ml</v>
          </cell>
          <cell r="N45">
            <v>59.877800407331968</v>
          </cell>
          <cell r="O45">
            <v>1.5376444878351876</v>
          </cell>
        </row>
        <row r="46">
          <cell r="B46"/>
          <cell r="D46" t="str">
            <v>0.78125 µg/ml</v>
          </cell>
          <cell r="N46">
            <v>74.134419551934812</v>
          </cell>
          <cell r="O46">
            <v>1.8666296109799771</v>
          </cell>
        </row>
        <row r="47">
          <cell r="B47"/>
          <cell r="D47" t="str">
            <v>0.390625 µg/ml</v>
          </cell>
          <cell r="N47">
            <v>83.706720977596731</v>
          </cell>
          <cell r="O47">
            <v>1.2718936860281878</v>
          </cell>
        </row>
      </sheetData>
      <sheetData sheetId="1">
        <row r="38">
          <cell r="B38" t="str">
            <v>CON</v>
          </cell>
          <cell r="N38">
            <v>0</v>
          </cell>
          <cell r="O38">
            <v>0.60851926977687665</v>
          </cell>
        </row>
        <row r="39">
          <cell r="B39" t="str">
            <v>LPS</v>
          </cell>
          <cell r="N39">
            <v>99.999999999999986</v>
          </cell>
          <cell r="O39">
            <v>1.9561157730208873</v>
          </cell>
        </row>
        <row r="41">
          <cell r="B41" t="str">
            <v>Dexamethasone</v>
          </cell>
          <cell r="D41" t="str">
            <v>25 µg/ml</v>
          </cell>
          <cell r="N41">
            <v>6.8965517241379315</v>
          </cell>
          <cell r="O41">
            <v>0.92952853853060569</v>
          </cell>
        </row>
        <row r="42">
          <cell r="B42"/>
          <cell r="D42" t="str">
            <v>12.5 µg/ml</v>
          </cell>
          <cell r="N42">
            <v>17.241379310344822</v>
          </cell>
          <cell r="O42">
            <v>2.5334677478289582</v>
          </cell>
        </row>
        <row r="43">
          <cell r="B43"/>
          <cell r="D43" t="str">
            <v>6.25 µg/ml</v>
          </cell>
          <cell r="N43">
            <v>30.223123732251512</v>
          </cell>
          <cell r="O43">
            <v>1.531406579162427</v>
          </cell>
        </row>
        <row r="44">
          <cell r="B44"/>
          <cell r="D44" t="str">
            <v>3.125 µg/ml</v>
          </cell>
          <cell r="N44">
            <v>51.926977687626767</v>
          </cell>
          <cell r="O44">
            <v>1.5314065791624167</v>
          </cell>
        </row>
        <row r="45">
          <cell r="B45"/>
          <cell r="D45" t="str">
            <v>1.5625 µg/ml</v>
          </cell>
          <cell r="N45">
            <v>59.634888438133864</v>
          </cell>
          <cell r="O45">
            <v>1.2170385395537551</v>
          </cell>
        </row>
        <row r="46">
          <cell r="B46"/>
          <cell r="D46" t="str">
            <v>0.78125 µg/ml</v>
          </cell>
          <cell r="N46">
            <v>74.442190669371186</v>
          </cell>
          <cell r="O46">
            <v>3.5655975316930997</v>
          </cell>
        </row>
        <row r="47">
          <cell r="B47"/>
          <cell r="D47" t="str">
            <v>0.390625 µg/ml</v>
          </cell>
          <cell r="N47">
            <v>84.38133874239351</v>
          </cell>
          <cell r="O47">
            <v>3.1226783607181838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82"/>
  <sheetViews>
    <sheetView topLeftCell="A34" zoomScaleNormal="100" workbookViewId="0">
      <selection activeCell="T66" sqref="T66"/>
    </sheetView>
  </sheetViews>
  <sheetFormatPr defaultRowHeight="15" x14ac:dyDescent="0.25"/>
  <cols>
    <col min="1" max="1" width="9.140625" style="4" customWidth="1"/>
    <col min="2" max="2" width="13.28515625" style="4" customWidth="1"/>
    <col min="3" max="3" width="27.5703125" style="4" customWidth="1"/>
  </cols>
  <sheetData>
    <row r="3" spans="2:17" x14ac:dyDescent="0.25">
      <c r="B3" s="9" t="s">
        <v>8</v>
      </c>
      <c r="C3" s="9"/>
      <c r="D3" s="9"/>
      <c r="O3" s="9" t="s">
        <v>9</v>
      </c>
      <c r="P3" s="9"/>
      <c r="Q3" s="9"/>
    </row>
    <row r="21" spans="1:3" x14ac:dyDescent="0.25">
      <c r="A21" s="1" t="s">
        <v>5</v>
      </c>
      <c r="B21" s="2" t="s">
        <v>7</v>
      </c>
      <c r="C21" s="3" t="s">
        <v>6</v>
      </c>
    </row>
    <row r="22" spans="1:3" x14ac:dyDescent="0.25">
      <c r="A22" s="1">
        <v>1</v>
      </c>
      <c r="B22" s="2">
        <v>88</v>
      </c>
      <c r="C22" s="3" t="s">
        <v>0</v>
      </c>
    </row>
    <row r="34" spans="1:3" x14ac:dyDescent="0.25">
      <c r="A34" s="1">
        <v>2</v>
      </c>
      <c r="B34" s="2">
        <v>90</v>
      </c>
      <c r="C34" s="3" t="s">
        <v>1</v>
      </c>
    </row>
    <row r="46" spans="1:3" x14ac:dyDescent="0.25">
      <c r="A46" s="1">
        <v>3</v>
      </c>
      <c r="B46" s="2">
        <v>85</v>
      </c>
      <c r="C46" s="3" t="s">
        <v>2</v>
      </c>
    </row>
    <row r="58" spans="1:3" x14ac:dyDescent="0.25">
      <c r="A58" s="1">
        <v>4</v>
      </c>
      <c r="B58" s="2">
        <v>81</v>
      </c>
      <c r="C58" s="3" t="s">
        <v>10</v>
      </c>
    </row>
    <row r="70" spans="1:3" x14ac:dyDescent="0.25">
      <c r="A70" s="1">
        <v>5</v>
      </c>
      <c r="B70" s="2">
        <v>87</v>
      </c>
      <c r="C70" s="3" t="s">
        <v>4</v>
      </c>
    </row>
    <row r="82" spans="1:3" x14ac:dyDescent="0.25">
      <c r="A82" s="1">
        <v>6</v>
      </c>
      <c r="B82" s="2">
        <v>86</v>
      </c>
      <c r="C82" s="3" t="s">
        <v>3</v>
      </c>
    </row>
  </sheetData>
  <mergeCells count="2">
    <mergeCell ref="B3:D3"/>
    <mergeCell ref="O3:Q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35"/>
  <sheetViews>
    <sheetView tabSelected="1" workbookViewId="0">
      <selection activeCell="T36" sqref="T36"/>
    </sheetView>
  </sheetViews>
  <sheetFormatPr defaultRowHeight="15" x14ac:dyDescent="0.25"/>
  <sheetData>
    <row r="2" spans="2:13" x14ac:dyDescent="0.25">
      <c r="B2" s="8" t="s">
        <v>19</v>
      </c>
      <c r="C2" t="s">
        <v>25</v>
      </c>
      <c r="L2" s="8" t="s">
        <v>20</v>
      </c>
      <c r="M2" t="s">
        <v>25</v>
      </c>
    </row>
    <row r="19" spans="2:18" x14ac:dyDescent="0.25">
      <c r="D19" t="s">
        <v>26</v>
      </c>
      <c r="F19" t="s">
        <v>27</v>
      </c>
      <c r="H19" t="s">
        <v>28</v>
      </c>
      <c r="N19" t="s">
        <v>26</v>
      </c>
      <c r="P19" t="s">
        <v>27</v>
      </c>
      <c r="R19" t="s">
        <v>28</v>
      </c>
    </row>
    <row r="21" spans="2:18" x14ac:dyDescent="0.25">
      <c r="B21" s="8" t="s">
        <v>19</v>
      </c>
      <c r="L21" s="8" t="s">
        <v>20</v>
      </c>
    </row>
    <row r="22" spans="2:18" x14ac:dyDescent="0.25">
      <c r="B22" s="5" t="s">
        <v>12</v>
      </c>
      <c r="L22" s="5" t="s">
        <v>12</v>
      </c>
    </row>
    <row r="23" spans="2:18" x14ac:dyDescent="0.25">
      <c r="B23" t="s">
        <v>13</v>
      </c>
      <c r="C23">
        <f>((50-67.617)/(-5.0835))</f>
        <v>3.4655257204681824</v>
      </c>
      <c r="L23" t="s">
        <v>13</v>
      </c>
      <c r="M23">
        <f>((50-71.805)/(-6.426))</f>
        <v>3.3932461873638355</v>
      </c>
    </row>
    <row r="24" spans="2:18" x14ac:dyDescent="0.25">
      <c r="B24" t="s">
        <v>14</v>
      </c>
      <c r="C24">
        <f>((50-72.505)/(-7.0387))</f>
        <v>3.1973233693721843</v>
      </c>
      <c r="L24" t="s">
        <v>14</v>
      </c>
      <c r="M24">
        <f>((50-76.673)/(-7.3996))</f>
        <v>3.6046543056381428</v>
      </c>
    </row>
    <row r="25" spans="2:18" x14ac:dyDescent="0.25">
      <c r="B25" t="s">
        <v>15</v>
      </c>
      <c r="C25">
        <f>((50-67.617)/(-5.0835))</f>
        <v>3.4655257204681824</v>
      </c>
      <c r="L25" t="s">
        <v>15</v>
      </c>
      <c r="M25">
        <f>((50-72.414)/(-7.0101))</f>
        <v>3.1973866278655083</v>
      </c>
    </row>
    <row r="26" spans="2:18" x14ac:dyDescent="0.25">
      <c r="B26" s="6" t="s">
        <v>11</v>
      </c>
      <c r="C26" s="6">
        <f>AVERAGE(C23:C25)</f>
        <v>3.3761249367695165</v>
      </c>
      <c r="L26" s="6" t="s">
        <v>11</v>
      </c>
      <c r="M26" s="6">
        <f>AVERAGE(M23:M25)</f>
        <v>3.3984290402891624</v>
      </c>
    </row>
    <row r="27" spans="2:18" x14ac:dyDescent="0.25">
      <c r="B27" s="7" t="s">
        <v>16</v>
      </c>
      <c r="C27" s="7">
        <f>_xlfn.STDEV.S(C23:C25)</f>
        <v>0.15484669960256503</v>
      </c>
      <c r="L27" s="7" t="s">
        <v>16</v>
      </c>
      <c r="M27" s="7">
        <f>_xlfn.STDEV.S(M23:M25)</f>
        <v>0.20368330027990214</v>
      </c>
    </row>
    <row r="30" spans="2:18" x14ac:dyDescent="0.25">
      <c r="B30" s="10" t="s">
        <v>18</v>
      </c>
      <c r="C30" s="10"/>
      <c r="L30" s="10" t="s">
        <v>17</v>
      </c>
      <c r="M30" s="10"/>
    </row>
    <row r="32" spans="2:18" x14ac:dyDescent="0.25">
      <c r="G32" t="s">
        <v>21</v>
      </c>
      <c r="H32" t="s">
        <v>22</v>
      </c>
    </row>
    <row r="33" spans="6:10" x14ac:dyDescent="0.25">
      <c r="G33">
        <f>AVERAGE(C26,M26)</f>
        <v>3.3872769885293392</v>
      </c>
      <c r="H33">
        <f>_xlfn.STDEV.S(C26,M26)</f>
        <v>1.5771382847028319E-2</v>
      </c>
    </row>
    <row r="35" spans="6:10" ht="26.25" x14ac:dyDescent="0.45">
      <c r="F35" s="11" t="s">
        <v>24</v>
      </c>
      <c r="G35" s="11"/>
      <c r="H35" s="11"/>
      <c r="I35" s="11" t="s">
        <v>23</v>
      </c>
      <c r="J35" s="11"/>
    </row>
  </sheetData>
  <mergeCells count="4">
    <mergeCell ref="L30:M30"/>
    <mergeCell ref="B30:C30"/>
    <mergeCell ref="F35:H35"/>
    <mergeCell ref="I35:J3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2018-04-25T06:58:49Z</dcterms:modified>
</cp:coreProperties>
</file>