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9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1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2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3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4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5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6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7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8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1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0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1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22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3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4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25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26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27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28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29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30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31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32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33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drawings/drawing34.xml" ContentType="application/vnd.openxmlformats-officedocument.drawing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35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drawings/drawing36.xml" ContentType="application/vnd.openxmlformats-officedocument.drawing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37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drawings/drawing38.xml" ContentType="application/vnd.openxmlformats-officedocument.drawing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drawings/drawing39.xml" ContentType="application/vnd.openxmlformats-officedocument.drawing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drawings/drawing40.xml" ContentType="application/vnd.openxmlformats-officedocument.drawing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drawings/drawing41.xml" ContentType="application/vnd.openxmlformats-officedocument.drawing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drawings/drawing42.xml" ContentType="application/vnd.openxmlformats-officedocument.drawing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drawings/drawing43.xml" ContentType="application/vnd.openxmlformats-officedocument.drawing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drawings/drawing44.xml" ContentType="application/vnd.openxmlformats-officedocument.drawing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drawings/drawing45.xml" ContentType="application/vnd.openxmlformats-officedocument.drawing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drawings/drawing46.xml" ContentType="application/vnd.openxmlformats-officedocument.drawing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drawings/drawing47.xml" ContentType="application/vnd.openxmlformats-officedocument.drawing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drawings/drawing48.xml" ContentType="application/vnd.openxmlformats-officedocument.drawing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charts/chart141.xml" ContentType="application/vnd.openxmlformats-officedocument.drawingml.chart+xml"/>
  <Override PartName="/xl/drawings/drawing49.xml" ContentType="application/vnd.openxmlformats-officedocument.drawing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drawings/drawing50.xml" ContentType="application/vnd.openxmlformats-officedocument.drawing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drawings/drawing51.xml" ContentType="application/vnd.openxmlformats-officedocument.drawing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charts/chart150.xml" ContentType="application/vnd.openxmlformats-officedocument.drawingml.chart+xml"/>
  <Override PartName="/xl/drawings/drawing52.xml" ContentType="application/vnd.openxmlformats-officedocument.drawing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charts/chart153.xml" ContentType="application/vnd.openxmlformats-officedocument.drawingml.chart+xml"/>
  <Override PartName="/xl/drawings/drawing53.xml" ContentType="application/vnd.openxmlformats-officedocument.drawing+xml"/>
  <Override PartName="/xl/charts/chart154.xml" ContentType="application/vnd.openxmlformats-officedocument.drawingml.chart+xml"/>
  <Override PartName="/xl/charts/chart155.xml" ContentType="application/vnd.openxmlformats-officedocument.drawingml.chart+xml"/>
  <Override PartName="/xl/charts/chart156.xml" ContentType="application/vnd.openxmlformats-officedocument.drawingml.chart+xml"/>
  <Override PartName="/xl/drawings/drawing54.xml" ContentType="application/vnd.openxmlformats-officedocument.drawing+xml"/>
  <Override PartName="/xl/charts/chart157.xml" ContentType="application/vnd.openxmlformats-officedocument.drawingml.chart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drawings/drawing55.xml" ContentType="application/vnd.openxmlformats-officedocument.drawing+xml"/>
  <Override PartName="/xl/charts/chart160.xml" ContentType="application/vnd.openxmlformats-officedocument.drawingml.chart+xml"/>
  <Override PartName="/xl/charts/chart161.xml" ContentType="application/vnd.openxmlformats-officedocument.drawingml.chart+xml"/>
  <Override PartName="/xl/charts/chart162.xml" ContentType="application/vnd.openxmlformats-officedocument.drawingml.chart+xml"/>
  <Override PartName="/xl/drawings/drawing56.xml" ContentType="application/vnd.openxmlformats-officedocument.drawing+xml"/>
  <Override PartName="/xl/charts/chart163.xml" ContentType="application/vnd.openxmlformats-officedocument.drawingml.chart+xml"/>
  <Override PartName="/xl/charts/chart164.xml" ContentType="application/vnd.openxmlformats-officedocument.drawingml.chart+xml"/>
  <Override PartName="/xl/charts/chart165.xml" ContentType="application/vnd.openxmlformats-officedocument.drawingml.chart+xml"/>
  <Override PartName="/xl/drawings/drawing57.xml" ContentType="application/vnd.openxmlformats-officedocument.drawing+xml"/>
  <Override PartName="/xl/charts/chart166.xml" ContentType="application/vnd.openxmlformats-officedocument.drawingml.chart+xml"/>
  <Override PartName="/xl/charts/chart167.xml" ContentType="application/vnd.openxmlformats-officedocument.drawingml.chart+xml"/>
  <Override PartName="/xl/charts/chart168.xml" ContentType="application/vnd.openxmlformats-officedocument.drawingml.chart+xml"/>
  <Override PartName="/xl/drawings/drawing58.xml" ContentType="application/vnd.openxmlformats-officedocument.drawing+xml"/>
  <Override PartName="/xl/charts/chart169.xml" ContentType="application/vnd.openxmlformats-officedocument.drawingml.chart+xml"/>
  <Override PartName="/xl/charts/chart170.xml" ContentType="application/vnd.openxmlformats-officedocument.drawingml.chart+xml"/>
  <Override PartName="/xl/charts/chart17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0" windowWidth="23256" windowHeight="11808"/>
  </bookViews>
  <sheets>
    <sheet name="CO2-CH4 equi" sheetId="41" r:id="rId1"/>
    <sheet name="CO2-CH4 15-85" sheetId="72" r:id="rId2"/>
    <sheet name="CH4-N2 85-15" sheetId="73" r:id="rId3"/>
    <sheet name="CO2-CH4 equi - S_sorbent" sheetId="74" r:id="rId4"/>
    <sheet name="ACO" sheetId="19" r:id="rId5"/>
    <sheet name="AEI" sheetId="16" r:id="rId6"/>
    <sheet name="AEL" sheetId="20" r:id="rId7"/>
    <sheet name="AEN" sheetId="18" r:id="rId8"/>
    <sheet name="AET" sheetId="51" r:id="rId9"/>
    <sheet name="AFI" sheetId="46" r:id="rId10"/>
    <sheet name="AFN" sheetId="21" r:id="rId11"/>
    <sheet name="AFO" sheetId="22" r:id="rId12"/>
    <sheet name="AFR" sheetId="47" r:id="rId13"/>
    <sheet name="AFS" sheetId="48" r:id="rId14"/>
    <sheet name="AFV" sheetId="49" r:id="rId15"/>
    <sheet name="AFT" sheetId="23" r:id="rId16"/>
    <sheet name="AFX" sheetId="50" r:id="rId17"/>
    <sheet name="AFY" sheetId="24" r:id="rId18"/>
    <sheet name="APC" sheetId="25" r:id="rId19"/>
    <sheet name="ATN" sheetId="26" r:id="rId20"/>
    <sheet name="ATO" sheetId="29" r:id="rId21"/>
    <sheet name="ATS" sheetId="52" r:id="rId22"/>
    <sheet name="ATT" sheetId="27" r:id="rId23"/>
    <sheet name="ATV" sheetId="28" r:id="rId24"/>
    <sheet name="AVL" sheetId="53" r:id="rId25"/>
    <sheet name="AWW" sheetId="55" r:id="rId26"/>
    <sheet name="BPH" sheetId="54" r:id="rId27"/>
    <sheet name="CHA" sheetId="17" r:id="rId28"/>
    <sheet name="DFT" sheetId="30" r:id="rId29"/>
    <sheet name="ERI" sheetId="56" r:id="rId30"/>
    <sheet name="EZT" sheetId="61" r:id="rId31"/>
    <sheet name="FAU" sheetId="57" r:id="rId32"/>
    <sheet name="GIS" sheetId="31" r:id="rId33"/>
    <sheet name="GME" sheetId="32" r:id="rId34"/>
    <sheet name="IFO" sheetId="58" r:id="rId35"/>
    <sheet name="JRY" sheetId="33" r:id="rId36"/>
    <sheet name="JSN" sheetId="34" r:id="rId37"/>
    <sheet name="KFI" sheetId="45" r:id="rId38"/>
    <sheet name="LEV" sheetId="59" r:id="rId39"/>
    <sheet name="LTA" sheetId="60" r:id="rId40"/>
    <sheet name="MER" sheetId="35" r:id="rId41"/>
    <sheet name="OSI" sheetId="62" r:id="rId42"/>
    <sheet name="OWE" sheetId="36" r:id="rId43"/>
    <sheet name="PHI" sheetId="37" r:id="rId44"/>
    <sheet name="PON" sheetId="38" r:id="rId45"/>
    <sheet name="RHO" sheetId="63" r:id="rId46"/>
    <sheet name="SAF" sheetId="64" r:id="rId47"/>
    <sheet name="SAO" sheetId="65" r:id="rId48"/>
    <sheet name="SAS" sheetId="66" r:id="rId49"/>
    <sheet name="SAT" sheetId="67" r:id="rId50"/>
    <sheet name="SAV" sheetId="68" r:id="rId51"/>
    <sheet name="SFO" sheetId="69" r:id="rId52"/>
    <sheet name="SFW" sheetId="44" r:id="rId53"/>
    <sheet name="SIV" sheetId="39" r:id="rId54"/>
    <sheet name="SWY" sheetId="70" r:id="rId55"/>
    <sheet name="VFI" sheetId="71" r:id="rId56"/>
    <sheet name="ZON" sheetId="40" r:id="rId57"/>
    <sheet name="OPLS-AA vs. TraPPE-UA" sheetId="75" r:id="rId58"/>
  </sheets>
  <definedNames>
    <definedName name="OLE_LINK29" localSheetId="3">'CO2-CH4 equi - S_sorbent'!$B$3</definedName>
  </definedNames>
  <calcPr calcId="145621"/>
</workbook>
</file>

<file path=xl/calcChain.xml><?xml version="1.0" encoding="utf-8"?>
<calcChain xmlns="http://schemas.openxmlformats.org/spreadsheetml/2006/main">
  <c r="R63" i="74" l="1"/>
  <c r="R62" i="74"/>
  <c r="R61" i="74"/>
  <c r="R60" i="74"/>
  <c r="R59" i="74"/>
  <c r="R58" i="74"/>
  <c r="R57" i="74"/>
  <c r="R56" i="74"/>
  <c r="R55" i="74"/>
  <c r="R54" i="74"/>
  <c r="R53" i="74"/>
  <c r="R52" i="74"/>
  <c r="R51" i="74"/>
  <c r="R50" i="74"/>
  <c r="R49" i="74"/>
  <c r="R48" i="74"/>
  <c r="R47" i="74"/>
  <c r="R46" i="74"/>
  <c r="R45" i="74"/>
  <c r="R44" i="74"/>
  <c r="R43" i="74"/>
  <c r="R42" i="74"/>
  <c r="R41" i="74"/>
  <c r="R40" i="74"/>
  <c r="R39" i="74"/>
  <c r="R38" i="74"/>
  <c r="R37" i="74"/>
  <c r="R36" i="74"/>
  <c r="R35" i="74"/>
  <c r="R34" i="74"/>
  <c r="R33" i="74"/>
  <c r="R32" i="74"/>
  <c r="R31" i="74"/>
  <c r="R30" i="74"/>
  <c r="R29" i="74"/>
  <c r="R28" i="74"/>
  <c r="R27" i="74"/>
  <c r="R26" i="74"/>
  <c r="R25" i="74"/>
  <c r="R24" i="74"/>
  <c r="R23" i="74"/>
  <c r="R22" i="74"/>
  <c r="R21" i="74"/>
  <c r="R20" i="74"/>
  <c r="R19" i="74"/>
  <c r="R18" i="74"/>
  <c r="R17" i="74"/>
  <c r="R16" i="74"/>
  <c r="R15" i="74"/>
  <c r="R14" i="74"/>
  <c r="R13" i="74"/>
  <c r="R12" i="74"/>
  <c r="R11" i="74"/>
  <c r="Q63" i="74"/>
  <c r="Q62" i="74"/>
  <c r="Q61" i="74"/>
  <c r="Q60" i="74"/>
  <c r="Q59" i="74"/>
  <c r="Q58" i="74"/>
  <c r="Q57" i="74"/>
  <c r="Q56" i="74"/>
  <c r="Q55" i="74"/>
  <c r="Q54" i="74"/>
  <c r="Q53" i="74"/>
  <c r="Q52" i="74"/>
  <c r="Q51" i="74"/>
  <c r="Q50" i="74"/>
  <c r="Q49" i="74"/>
  <c r="Q48" i="74"/>
  <c r="Q47" i="74"/>
  <c r="Q46" i="74"/>
  <c r="Q45" i="74"/>
  <c r="Q44" i="74"/>
  <c r="Q43" i="74"/>
  <c r="Q42" i="74"/>
  <c r="Q41" i="74"/>
  <c r="Q40" i="74"/>
  <c r="Q39" i="74"/>
  <c r="Q38" i="74"/>
  <c r="Q37" i="74"/>
  <c r="Q36" i="74"/>
  <c r="Q35" i="74"/>
  <c r="Q34" i="74"/>
  <c r="Q33" i="74"/>
  <c r="Q32" i="74"/>
  <c r="Q31" i="74"/>
  <c r="Q30" i="74"/>
  <c r="Q29" i="74"/>
  <c r="Q28" i="74"/>
  <c r="Q27" i="74"/>
  <c r="Q26" i="74"/>
  <c r="Q25" i="74"/>
  <c r="Q24" i="74"/>
  <c r="Q23" i="74"/>
  <c r="Q22" i="74"/>
  <c r="Q21" i="74"/>
  <c r="Q20" i="74"/>
  <c r="Q19" i="74"/>
  <c r="Q18" i="74"/>
  <c r="Q17" i="74"/>
  <c r="Q16" i="74"/>
  <c r="Q15" i="74"/>
  <c r="Q14" i="74"/>
  <c r="Q13" i="74"/>
  <c r="Q12" i="74"/>
  <c r="Q11" i="74"/>
  <c r="O63" i="74"/>
  <c r="O62" i="74"/>
  <c r="O61" i="74"/>
  <c r="O60" i="74"/>
  <c r="O59" i="74"/>
  <c r="O58" i="74"/>
  <c r="O57" i="74"/>
  <c r="O56" i="74"/>
  <c r="O55" i="74"/>
  <c r="O54" i="74"/>
  <c r="O53" i="74"/>
  <c r="O52" i="74"/>
  <c r="O51" i="74"/>
  <c r="O50" i="74"/>
  <c r="O49" i="74"/>
  <c r="O48" i="74"/>
  <c r="O47" i="74"/>
  <c r="O46" i="74"/>
  <c r="O45" i="74"/>
  <c r="O44" i="74"/>
  <c r="O43" i="74"/>
  <c r="O42" i="74"/>
  <c r="O41" i="74"/>
  <c r="O40" i="74"/>
  <c r="O39" i="74"/>
  <c r="O38" i="74"/>
  <c r="O37" i="74"/>
  <c r="O36" i="74"/>
  <c r="O35" i="74"/>
  <c r="O34" i="74"/>
  <c r="O33" i="74"/>
  <c r="O32" i="74"/>
  <c r="O31" i="74"/>
  <c r="O30" i="74"/>
  <c r="O29" i="74"/>
  <c r="O28" i="74"/>
  <c r="O27" i="74"/>
  <c r="O26" i="74"/>
  <c r="O25" i="74"/>
  <c r="O24" i="74"/>
  <c r="O23" i="74"/>
  <c r="O22" i="74"/>
  <c r="O21" i="74"/>
  <c r="O20" i="74"/>
  <c r="O19" i="74"/>
  <c r="O18" i="74"/>
  <c r="O17" i="74"/>
  <c r="O16" i="74"/>
  <c r="O15" i="74"/>
  <c r="O14" i="74"/>
  <c r="O13" i="74"/>
  <c r="O12" i="74"/>
  <c r="O11" i="74"/>
  <c r="L63" i="74"/>
  <c r="L62" i="74"/>
  <c r="L61" i="74"/>
  <c r="L60" i="74"/>
  <c r="L59" i="74"/>
  <c r="L58" i="74"/>
  <c r="L57" i="74"/>
  <c r="L56" i="74"/>
  <c r="L55" i="74"/>
  <c r="L54" i="74"/>
  <c r="L53" i="74"/>
  <c r="L52" i="74"/>
  <c r="L51" i="74"/>
  <c r="L50" i="74"/>
  <c r="L49" i="74"/>
  <c r="L48" i="74"/>
  <c r="L47" i="74"/>
  <c r="L46" i="74"/>
  <c r="L45" i="74"/>
  <c r="L44" i="74"/>
  <c r="L43" i="74"/>
  <c r="L42" i="74"/>
  <c r="L41" i="74"/>
  <c r="L40" i="74"/>
  <c r="L39" i="74"/>
  <c r="L38" i="74"/>
  <c r="L37" i="74"/>
  <c r="L36" i="74"/>
  <c r="L35" i="74"/>
  <c r="L34" i="74"/>
  <c r="L33" i="74"/>
  <c r="L32" i="74"/>
  <c r="L31" i="74"/>
  <c r="L30" i="74"/>
  <c r="L29" i="74"/>
  <c r="L28" i="74"/>
  <c r="L27" i="74"/>
  <c r="L26" i="74"/>
  <c r="L25" i="74"/>
  <c r="L24" i="74"/>
  <c r="L23" i="74"/>
  <c r="L22" i="74"/>
  <c r="L21" i="74"/>
  <c r="L20" i="74"/>
  <c r="L19" i="74"/>
  <c r="L18" i="74"/>
  <c r="L17" i="74"/>
  <c r="L16" i="74"/>
  <c r="L15" i="74"/>
  <c r="L14" i="74"/>
  <c r="L13" i="74"/>
  <c r="L12" i="74"/>
  <c r="L11" i="74"/>
  <c r="F12" i="74"/>
  <c r="F13" i="74"/>
  <c r="F14" i="74"/>
  <c r="F15" i="74"/>
  <c r="F16" i="74"/>
  <c r="F17" i="74"/>
  <c r="F18" i="74"/>
  <c r="F19" i="74"/>
  <c r="F20" i="74"/>
  <c r="F21" i="74"/>
  <c r="F22" i="74"/>
  <c r="F23" i="74"/>
  <c r="F24" i="74"/>
  <c r="F25" i="74"/>
  <c r="F26" i="74"/>
  <c r="F27" i="74"/>
  <c r="F28" i="74"/>
  <c r="F29" i="74"/>
  <c r="F30" i="74"/>
  <c r="F31" i="74"/>
  <c r="F32" i="74"/>
  <c r="F33" i="74"/>
  <c r="F34" i="74"/>
  <c r="F35" i="74"/>
  <c r="F36" i="74"/>
  <c r="F37" i="74"/>
  <c r="F38" i="74"/>
  <c r="F39" i="74"/>
  <c r="F40" i="74"/>
  <c r="F41" i="74"/>
  <c r="F42" i="74"/>
  <c r="F43" i="74"/>
  <c r="F44" i="74"/>
  <c r="F45" i="74"/>
  <c r="F46" i="74"/>
  <c r="F47" i="74"/>
  <c r="F48" i="74"/>
  <c r="F49" i="74"/>
  <c r="F50" i="74"/>
  <c r="F51" i="74"/>
  <c r="F52" i="74"/>
  <c r="F53" i="74"/>
  <c r="F54" i="74"/>
  <c r="F55" i="74"/>
  <c r="F56" i="74"/>
  <c r="F57" i="74"/>
  <c r="F58" i="74"/>
  <c r="F59" i="74"/>
  <c r="F60" i="74"/>
  <c r="F61" i="74"/>
  <c r="F62" i="74"/>
  <c r="F63" i="74"/>
  <c r="F11" i="74"/>
  <c r="K63" i="74"/>
  <c r="K62" i="74"/>
  <c r="K61" i="74"/>
  <c r="K60" i="74"/>
  <c r="K59" i="74"/>
  <c r="K58" i="74"/>
  <c r="K57" i="74"/>
  <c r="K56" i="74"/>
  <c r="K55" i="74"/>
  <c r="K54" i="74"/>
  <c r="K53" i="74"/>
  <c r="K52" i="74"/>
  <c r="K51" i="74"/>
  <c r="K50" i="74"/>
  <c r="K49" i="74"/>
  <c r="K48" i="74"/>
  <c r="K47" i="74"/>
  <c r="K46" i="74"/>
  <c r="K45" i="74"/>
  <c r="K44" i="74"/>
  <c r="K43" i="74"/>
  <c r="K42" i="74"/>
  <c r="K41" i="74"/>
  <c r="K40" i="74"/>
  <c r="K39" i="74"/>
  <c r="K38" i="74"/>
  <c r="K37" i="74"/>
  <c r="K36" i="74"/>
  <c r="K35" i="74"/>
  <c r="K34" i="74"/>
  <c r="K33" i="74"/>
  <c r="K32" i="74"/>
  <c r="K31" i="74"/>
  <c r="K30" i="74"/>
  <c r="K29" i="74"/>
  <c r="K28" i="74"/>
  <c r="K27" i="74"/>
  <c r="K26" i="74"/>
  <c r="K25" i="74"/>
  <c r="K24" i="74"/>
  <c r="K23" i="74"/>
  <c r="K22" i="74"/>
  <c r="K21" i="74"/>
  <c r="K20" i="74"/>
  <c r="K19" i="74"/>
  <c r="K18" i="74"/>
  <c r="K17" i="74"/>
  <c r="K16" i="74"/>
  <c r="K15" i="74"/>
  <c r="K14" i="74"/>
  <c r="K13" i="74"/>
  <c r="K12" i="74"/>
  <c r="K11" i="74"/>
  <c r="I63" i="74"/>
  <c r="I62" i="74"/>
  <c r="I61" i="74"/>
  <c r="I60" i="74"/>
  <c r="I59" i="74"/>
  <c r="I58" i="74"/>
  <c r="I57" i="74"/>
  <c r="I56" i="74"/>
  <c r="I55" i="74"/>
  <c r="I54" i="74"/>
  <c r="I53" i="74"/>
  <c r="I52" i="74"/>
  <c r="I51" i="74"/>
  <c r="I50" i="74"/>
  <c r="I49" i="74"/>
  <c r="I48" i="74"/>
  <c r="I47" i="74"/>
  <c r="I46" i="74"/>
  <c r="I45" i="74"/>
  <c r="I44" i="74"/>
  <c r="I43" i="74"/>
  <c r="I42" i="74"/>
  <c r="I41" i="74"/>
  <c r="I40" i="74"/>
  <c r="I39" i="74"/>
  <c r="I38" i="74"/>
  <c r="I37" i="74"/>
  <c r="I36" i="74"/>
  <c r="I35" i="74"/>
  <c r="I34" i="74"/>
  <c r="I33" i="74"/>
  <c r="I32" i="74"/>
  <c r="I31" i="74"/>
  <c r="I30" i="74"/>
  <c r="I29" i="74"/>
  <c r="I28" i="74"/>
  <c r="I27" i="74"/>
  <c r="I26" i="74"/>
  <c r="I25" i="74"/>
  <c r="I24" i="74"/>
  <c r="I23" i="74"/>
  <c r="I22" i="74"/>
  <c r="I21" i="74"/>
  <c r="I20" i="74"/>
  <c r="I19" i="74"/>
  <c r="I18" i="74"/>
  <c r="I17" i="74"/>
  <c r="I16" i="74"/>
  <c r="I15" i="74"/>
  <c r="I14" i="74"/>
  <c r="I13" i="74"/>
  <c r="I12" i="74"/>
  <c r="I11" i="74"/>
  <c r="E63" i="74"/>
  <c r="E62" i="74"/>
  <c r="E61" i="74"/>
  <c r="E60" i="74"/>
  <c r="E59" i="74"/>
  <c r="E58" i="74"/>
  <c r="E57" i="74"/>
  <c r="E56" i="74"/>
  <c r="E55" i="74"/>
  <c r="E54" i="74"/>
  <c r="E53" i="74"/>
  <c r="E52" i="74"/>
  <c r="E51" i="74"/>
  <c r="E50" i="74"/>
  <c r="E49" i="74"/>
  <c r="E48" i="74"/>
  <c r="E47" i="74"/>
  <c r="E46" i="74"/>
  <c r="E45" i="74"/>
  <c r="E44" i="74"/>
  <c r="E43" i="74"/>
  <c r="E42" i="74"/>
  <c r="E41" i="74"/>
  <c r="E40" i="74"/>
  <c r="E39" i="74"/>
  <c r="E38" i="74"/>
  <c r="E37" i="74"/>
  <c r="E36" i="74"/>
  <c r="E35" i="74"/>
  <c r="E34" i="74"/>
  <c r="E33" i="74"/>
  <c r="E32" i="74"/>
  <c r="E31" i="74"/>
  <c r="E30" i="74"/>
  <c r="E29" i="74"/>
  <c r="E28" i="74"/>
  <c r="E27" i="74"/>
  <c r="E26" i="74"/>
  <c r="E25" i="74"/>
  <c r="E24" i="74"/>
  <c r="E23" i="74"/>
  <c r="E22" i="74"/>
  <c r="E21" i="74"/>
  <c r="E20" i="74"/>
  <c r="E19" i="74"/>
  <c r="E18" i="74"/>
  <c r="E17" i="74"/>
  <c r="E16" i="74"/>
  <c r="E15" i="74"/>
  <c r="E14" i="74"/>
  <c r="E13" i="74"/>
  <c r="E12" i="74"/>
  <c r="E11" i="74"/>
  <c r="C63" i="74"/>
  <c r="C62" i="74"/>
  <c r="C61" i="74"/>
  <c r="C60" i="74"/>
  <c r="C59" i="74"/>
  <c r="C58" i="74"/>
  <c r="C57" i="74"/>
  <c r="C56" i="74"/>
  <c r="C55" i="74"/>
  <c r="C54" i="74"/>
  <c r="C53" i="74"/>
  <c r="C52" i="74"/>
  <c r="C51" i="74"/>
  <c r="C50" i="74"/>
  <c r="C49" i="74"/>
  <c r="C48" i="74"/>
  <c r="C47" i="74"/>
  <c r="C46" i="74"/>
  <c r="C45" i="74"/>
  <c r="C44" i="74"/>
  <c r="C43" i="74"/>
  <c r="C42" i="74"/>
  <c r="C41" i="74"/>
  <c r="C40" i="74"/>
  <c r="C39" i="74"/>
  <c r="C38" i="74"/>
  <c r="C37" i="74"/>
  <c r="C36" i="74"/>
  <c r="C35" i="74"/>
  <c r="C34" i="74"/>
  <c r="C33" i="74"/>
  <c r="C32" i="74"/>
  <c r="C31" i="74"/>
  <c r="C30" i="74"/>
  <c r="C29" i="74"/>
  <c r="C28" i="74"/>
  <c r="C27" i="74"/>
  <c r="C26" i="74"/>
  <c r="C25" i="74"/>
  <c r="C24" i="74"/>
  <c r="C23" i="74"/>
  <c r="C22" i="74"/>
  <c r="C21" i="74"/>
  <c r="C20" i="74"/>
  <c r="C19" i="74"/>
  <c r="C18" i="74"/>
  <c r="C17" i="74"/>
  <c r="C16" i="74"/>
  <c r="C15" i="74"/>
  <c r="C14" i="74"/>
  <c r="C13" i="74"/>
  <c r="C12" i="74"/>
  <c r="C11" i="74"/>
  <c r="P63" i="74"/>
  <c r="N63" i="74"/>
  <c r="J63" i="74"/>
  <c r="H63" i="74"/>
  <c r="D63" i="74"/>
  <c r="B63" i="74"/>
  <c r="P62" i="74"/>
  <c r="N62" i="74"/>
  <c r="J62" i="74"/>
  <c r="H62" i="74"/>
  <c r="D62" i="74"/>
  <c r="B62" i="74"/>
  <c r="P61" i="74"/>
  <c r="N61" i="74"/>
  <c r="J61" i="74"/>
  <c r="H61" i="74"/>
  <c r="D61" i="74"/>
  <c r="B61" i="74"/>
  <c r="P60" i="74"/>
  <c r="N60" i="74"/>
  <c r="J60" i="74"/>
  <c r="H60" i="74"/>
  <c r="D60" i="74"/>
  <c r="B60" i="74"/>
  <c r="P59" i="74"/>
  <c r="N59" i="74"/>
  <c r="J59" i="74"/>
  <c r="H59" i="74"/>
  <c r="D59" i="74"/>
  <c r="B59" i="74"/>
  <c r="P58" i="74"/>
  <c r="N58" i="74"/>
  <c r="J58" i="74"/>
  <c r="H58" i="74"/>
  <c r="D58" i="74"/>
  <c r="B58" i="74"/>
  <c r="P57" i="74"/>
  <c r="N57" i="74"/>
  <c r="J57" i="74"/>
  <c r="H57" i="74"/>
  <c r="D57" i="74"/>
  <c r="B57" i="74"/>
  <c r="P56" i="74"/>
  <c r="N56" i="74"/>
  <c r="J56" i="74"/>
  <c r="H56" i="74"/>
  <c r="D56" i="74"/>
  <c r="B56" i="74"/>
  <c r="P55" i="74"/>
  <c r="N55" i="74"/>
  <c r="J55" i="74"/>
  <c r="H55" i="74"/>
  <c r="D55" i="74"/>
  <c r="B55" i="74"/>
  <c r="P54" i="74"/>
  <c r="N54" i="74"/>
  <c r="J54" i="74"/>
  <c r="H54" i="74"/>
  <c r="D54" i="74"/>
  <c r="B54" i="74"/>
  <c r="P53" i="74"/>
  <c r="N53" i="74"/>
  <c r="J53" i="74"/>
  <c r="H53" i="74"/>
  <c r="D53" i="74"/>
  <c r="B53" i="74"/>
  <c r="P52" i="74"/>
  <c r="N52" i="74"/>
  <c r="J52" i="74"/>
  <c r="H52" i="74"/>
  <c r="D52" i="74"/>
  <c r="B52" i="74"/>
  <c r="P51" i="74"/>
  <c r="N51" i="74"/>
  <c r="J51" i="74"/>
  <c r="H51" i="74"/>
  <c r="D51" i="74"/>
  <c r="B51" i="74"/>
  <c r="P50" i="74"/>
  <c r="N50" i="74"/>
  <c r="J50" i="74"/>
  <c r="H50" i="74"/>
  <c r="D50" i="74"/>
  <c r="B50" i="74"/>
  <c r="P49" i="74"/>
  <c r="N49" i="74"/>
  <c r="J49" i="74"/>
  <c r="H49" i="74"/>
  <c r="D49" i="74"/>
  <c r="B49" i="74"/>
  <c r="P48" i="74"/>
  <c r="N48" i="74"/>
  <c r="J48" i="74"/>
  <c r="H48" i="74"/>
  <c r="D48" i="74"/>
  <c r="B48" i="74"/>
  <c r="P47" i="74"/>
  <c r="N47" i="74"/>
  <c r="J47" i="74"/>
  <c r="H47" i="74"/>
  <c r="D47" i="74"/>
  <c r="B47" i="74"/>
  <c r="P46" i="74"/>
  <c r="N46" i="74"/>
  <c r="J46" i="74"/>
  <c r="H46" i="74"/>
  <c r="D46" i="74"/>
  <c r="B46" i="74"/>
  <c r="P45" i="74"/>
  <c r="N45" i="74"/>
  <c r="J45" i="74"/>
  <c r="H45" i="74"/>
  <c r="D45" i="74"/>
  <c r="B45" i="74"/>
  <c r="P44" i="74"/>
  <c r="N44" i="74"/>
  <c r="J44" i="74"/>
  <c r="H44" i="74"/>
  <c r="D44" i="74"/>
  <c r="B44" i="74"/>
  <c r="P43" i="74"/>
  <c r="N43" i="74"/>
  <c r="J43" i="74"/>
  <c r="H43" i="74"/>
  <c r="D43" i="74"/>
  <c r="B43" i="74"/>
  <c r="P42" i="74"/>
  <c r="N42" i="74"/>
  <c r="J42" i="74"/>
  <c r="H42" i="74"/>
  <c r="D42" i="74"/>
  <c r="B42" i="74"/>
  <c r="P41" i="74"/>
  <c r="N41" i="74"/>
  <c r="J41" i="74"/>
  <c r="H41" i="74"/>
  <c r="D41" i="74"/>
  <c r="B41" i="74"/>
  <c r="P40" i="74"/>
  <c r="N40" i="74"/>
  <c r="J40" i="74"/>
  <c r="H40" i="74"/>
  <c r="D40" i="74"/>
  <c r="B40" i="74"/>
  <c r="P39" i="74"/>
  <c r="N39" i="74"/>
  <c r="J39" i="74"/>
  <c r="H39" i="74"/>
  <c r="D39" i="74"/>
  <c r="B39" i="74"/>
  <c r="P38" i="74"/>
  <c r="N38" i="74"/>
  <c r="J38" i="74"/>
  <c r="H38" i="74"/>
  <c r="D38" i="74"/>
  <c r="B38" i="74"/>
  <c r="P37" i="74"/>
  <c r="N37" i="74"/>
  <c r="J37" i="74"/>
  <c r="H37" i="74"/>
  <c r="D37" i="74"/>
  <c r="B37" i="74"/>
  <c r="P36" i="74"/>
  <c r="N36" i="74"/>
  <c r="J36" i="74"/>
  <c r="H36" i="74"/>
  <c r="D36" i="74"/>
  <c r="B36" i="74"/>
  <c r="P35" i="74"/>
  <c r="N35" i="74"/>
  <c r="J35" i="74"/>
  <c r="H35" i="74"/>
  <c r="D35" i="74"/>
  <c r="B35" i="74"/>
  <c r="P34" i="74"/>
  <c r="N34" i="74"/>
  <c r="J34" i="74"/>
  <c r="H34" i="74"/>
  <c r="D34" i="74"/>
  <c r="B34" i="74"/>
  <c r="P33" i="74"/>
  <c r="N33" i="74"/>
  <c r="J33" i="74"/>
  <c r="H33" i="74"/>
  <c r="D33" i="74"/>
  <c r="B33" i="74"/>
  <c r="P32" i="74"/>
  <c r="N32" i="74"/>
  <c r="J32" i="74"/>
  <c r="H32" i="74"/>
  <c r="D32" i="74"/>
  <c r="B32" i="74"/>
  <c r="P31" i="74"/>
  <c r="N31" i="74"/>
  <c r="J31" i="74"/>
  <c r="H31" i="74"/>
  <c r="D31" i="74"/>
  <c r="B31" i="74"/>
  <c r="P30" i="74"/>
  <c r="N30" i="74"/>
  <c r="J30" i="74"/>
  <c r="H30" i="74"/>
  <c r="D30" i="74"/>
  <c r="B30" i="74"/>
  <c r="P29" i="74"/>
  <c r="N29" i="74"/>
  <c r="J29" i="74"/>
  <c r="H29" i="74"/>
  <c r="D29" i="74"/>
  <c r="B29" i="74"/>
  <c r="P28" i="74"/>
  <c r="N28" i="74"/>
  <c r="J28" i="74"/>
  <c r="H28" i="74"/>
  <c r="D28" i="74"/>
  <c r="B28" i="74"/>
  <c r="P27" i="74"/>
  <c r="N27" i="74"/>
  <c r="J27" i="74"/>
  <c r="H27" i="74"/>
  <c r="D27" i="74"/>
  <c r="B27" i="74"/>
  <c r="P26" i="74"/>
  <c r="N26" i="74"/>
  <c r="J26" i="74"/>
  <c r="H26" i="74"/>
  <c r="D26" i="74"/>
  <c r="B26" i="74"/>
  <c r="P25" i="74"/>
  <c r="N25" i="74"/>
  <c r="J25" i="74"/>
  <c r="H25" i="74"/>
  <c r="D25" i="74"/>
  <c r="B25" i="74"/>
  <c r="P24" i="74"/>
  <c r="N24" i="74"/>
  <c r="J24" i="74"/>
  <c r="H24" i="74"/>
  <c r="D24" i="74"/>
  <c r="B24" i="74"/>
  <c r="P23" i="74"/>
  <c r="N23" i="74"/>
  <c r="J23" i="74"/>
  <c r="H23" i="74"/>
  <c r="D23" i="74"/>
  <c r="B23" i="74"/>
  <c r="P22" i="74"/>
  <c r="N22" i="74"/>
  <c r="J22" i="74"/>
  <c r="H22" i="74"/>
  <c r="D22" i="74"/>
  <c r="B22" i="74"/>
  <c r="P21" i="74"/>
  <c r="N21" i="74"/>
  <c r="J21" i="74"/>
  <c r="H21" i="74"/>
  <c r="D21" i="74"/>
  <c r="B21" i="74"/>
  <c r="P20" i="74"/>
  <c r="N20" i="74"/>
  <c r="J20" i="74"/>
  <c r="H20" i="74"/>
  <c r="D20" i="74"/>
  <c r="B20" i="74"/>
  <c r="P19" i="74"/>
  <c r="N19" i="74"/>
  <c r="J19" i="74"/>
  <c r="H19" i="74"/>
  <c r="D19" i="74"/>
  <c r="B19" i="74"/>
  <c r="P18" i="74"/>
  <c r="N18" i="74"/>
  <c r="J18" i="74"/>
  <c r="H18" i="74"/>
  <c r="D18" i="74"/>
  <c r="B18" i="74"/>
  <c r="P17" i="74"/>
  <c r="N17" i="74"/>
  <c r="J17" i="74"/>
  <c r="H17" i="74"/>
  <c r="D17" i="74"/>
  <c r="B17" i="74"/>
  <c r="P16" i="74"/>
  <c r="N16" i="74"/>
  <c r="J16" i="74"/>
  <c r="H16" i="74"/>
  <c r="D16" i="74"/>
  <c r="B16" i="74"/>
  <c r="P15" i="74"/>
  <c r="N15" i="74"/>
  <c r="J15" i="74"/>
  <c r="H15" i="74"/>
  <c r="D15" i="74"/>
  <c r="B15" i="74"/>
  <c r="P14" i="74"/>
  <c r="N14" i="74"/>
  <c r="J14" i="74"/>
  <c r="H14" i="74"/>
  <c r="D14" i="74"/>
  <c r="B14" i="74"/>
  <c r="P13" i="74"/>
  <c r="N13" i="74"/>
  <c r="J13" i="74"/>
  <c r="H13" i="74"/>
  <c r="D13" i="74"/>
  <c r="B13" i="74"/>
  <c r="P12" i="74"/>
  <c r="N12" i="74"/>
  <c r="J12" i="74"/>
  <c r="H12" i="74"/>
  <c r="D12" i="74"/>
  <c r="B12" i="74"/>
  <c r="P11" i="74"/>
  <c r="N11" i="74"/>
  <c r="J11" i="74"/>
  <c r="H11" i="74"/>
  <c r="D11" i="74"/>
  <c r="B11" i="74"/>
  <c r="M20" i="40" l="1"/>
  <c r="M19" i="40"/>
  <c r="M18" i="40"/>
  <c r="M17" i="40"/>
  <c r="M16" i="40"/>
  <c r="M15" i="40"/>
  <c r="M14" i="40"/>
  <c r="M13" i="40"/>
  <c r="M12" i="40"/>
  <c r="M11" i="40"/>
  <c r="M10" i="40"/>
  <c r="M9" i="40"/>
  <c r="M8" i="40"/>
  <c r="M7" i="40"/>
  <c r="M6" i="40"/>
  <c r="K58" i="73" l="1"/>
  <c r="K52" i="73"/>
  <c r="K51" i="73"/>
  <c r="K50" i="73"/>
  <c r="K47" i="73"/>
  <c r="K46" i="73"/>
  <c r="K45" i="73"/>
  <c r="K44" i="73"/>
  <c r="K43" i="73"/>
  <c r="K42" i="73"/>
  <c r="K41" i="73"/>
  <c r="K40" i="73"/>
  <c r="K39" i="73"/>
  <c r="K38" i="73"/>
  <c r="K37" i="73"/>
  <c r="K36" i="73"/>
  <c r="K35" i="73"/>
  <c r="K34" i="73"/>
  <c r="K33" i="73"/>
  <c r="K32" i="73"/>
  <c r="K31" i="73"/>
  <c r="K30" i="73"/>
  <c r="K29" i="73"/>
  <c r="K28" i="73"/>
  <c r="K27" i="73"/>
  <c r="K26" i="73"/>
  <c r="K25" i="73"/>
  <c r="K24" i="73"/>
  <c r="K23" i="73"/>
  <c r="K22" i="73"/>
  <c r="K21" i="73"/>
  <c r="K20" i="73"/>
  <c r="K19" i="73"/>
  <c r="K18" i="73"/>
  <c r="K17" i="73"/>
  <c r="K16" i="73"/>
  <c r="K15" i="73"/>
  <c r="K14" i="73"/>
  <c r="K13" i="73"/>
  <c r="K12" i="73"/>
  <c r="K11" i="73"/>
  <c r="K10" i="73"/>
  <c r="K9" i="73"/>
  <c r="K8" i="73"/>
  <c r="K7" i="73"/>
  <c r="K6" i="73"/>
  <c r="G58" i="73"/>
  <c r="G47" i="73"/>
  <c r="G46" i="73"/>
  <c r="G45" i="73"/>
  <c r="G44" i="73"/>
  <c r="G43" i="73"/>
  <c r="G42" i="73"/>
  <c r="G41" i="73"/>
  <c r="G40" i="73"/>
  <c r="G39" i="73"/>
  <c r="G38" i="73"/>
  <c r="G37" i="73"/>
  <c r="G36" i="73"/>
  <c r="G35" i="73"/>
  <c r="G34" i="73"/>
  <c r="G33" i="73"/>
  <c r="G32" i="73"/>
  <c r="G31" i="73"/>
  <c r="G30" i="73"/>
  <c r="G29" i="73"/>
  <c r="G28" i="73"/>
  <c r="G27" i="73"/>
  <c r="G26" i="73"/>
  <c r="G25" i="73"/>
  <c r="G24" i="73"/>
  <c r="G23" i="73"/>
  <c r="G22" i="73"/>
  <c r="G21" i="73"/>
  <c r="G20" i="73"/>
  <c r="G19" i="73"/>
  <c r="G18" i="73"/>
  <c r="G17" i="73"/>
  <c r="G16" i="73"/>
  <c r="G15" i="73"/>
  <c r="G14" i="73"/>
  <c r="G13" i="73"/>
  <c r="G12" i="73"/>
  <c r="G11" i="73"/>
  <c r="G10" i="73"/>
  <c r="G9" i="73"/>
  <c r="G8" i="73"/>
  <c r="G7" i="73"/>
  <c r="G6" i="73"/>
  <c r="C58" i="73"/>
  <c r="C57" i="73"/>
  <c r="C53" i="73"/>
  <c r="C51" i="73"/>
  <c r="C47" i="73"/>
  <c r="C46" i="73"/>
  <c r="C45" i="73"/>
  <c r="C44" i="73"/>
  <c r="C43" i="73"/>
  <c r="C42" i="73"/>
  <c r="C41" i="73"/>
  <c r="C40" i="73"/>
  <c r="C39" i="73"/>
  <c r="C38" i="73"/>
  <c r="C37" i="73"/>
  <c r="C36" i="73"/>
  <c r="C35" i="73"/>
  <c r="C34" i="73"/>
  <c r="C33" i="73"/>
  <c r="C32" i="73"/>
  <c r="C31" i="73"/>
  <c r="C30" i="73"/>
  <c r="C29" i="73"/>
  <c r="C28" i="73"/>
  <c r="C27" i="73"/>
  <c r="C26" i="73"/>
  <c r="C25" i="73"/>
  <c r="C24" i="73"/>
  <c r="C23" i="73"/>
  <c r="C22" i="73"/>
  <c r="C21" i="73"/>
  <c r="C20" i="73"/>
  <c r="C19" i="73"/>
  <c r="C18" i="73"/>
  <c r="C17" i="73"/>
  <c r="C16" i="73"/>
  <c r="C15" i="73"/>
  <c r="C14" i="73"/>
  <c r="C13" i="73"/>
  <c r="C12" i="73"/>
  <c r="C11" i="73"/>
  <c r="C10" i="73"/>
  <c r="C9" i="73"/>
  <c r="C8" i="73"/>
  <c r="C7" i="73"/>
  <c r="C6" i="73"/>
  <c r="J58" i="73"/>
  <c r="J57" i="73"/>
  <c r="J56" i="73"/>
  <c r="J55" i="73"/>
  <c r="J54" i="73"/>
  <c r="J53" i="73"/>
  <c r="J52" i="73"/>
  <c r="J51" i="73"/>
  <c r="J50" i="73"/>
  <c r="J49" i="73"/>
  <c r="J48" i="73"/>
  <c r="J47" i="73"/>
  <c r="J46" i="73"/>
  <c r="J45" i="73"/>
  <c r="J44" i="73"/>
  <c r="J43" i="73"/>
  <c r="J42" i="73"/>
  <c r="J41" i="73"/>
  <c r="J40" i="73"/>
  <c r="J39" i="73"/>
  <c r="J38" i="73"/>
  <c r="J37" i="73"/>
  <c r="J36" i="73"/>
  <c r="J35" i="73"/>
  <c r="J34" i="73"/>
  <c r="J33" i="73"/>
  <c r="J32" i="73"/>
  <c r="J31" i="73"/>
  <c r="J30" i="73"/>
  <c r="J29" i="73"/>
  <c r="J28" i="73"/>
  <c r="J27" i="73"/>
  <c r="J26" i="73"/>
  <c r="J25" i="73"/>
  <c r="J24" i="73"/>
  <c r="J23" i="73"/>
  <c r="J22" i="73"/>
  <c r="J21" i="73"/>
  <c r="J20" i="73"/>
  <c r="J19" i="73"/>
  <c r="J18" i="73"/>
  <c r="J17" i="73"/>
  <c r="J16" i="73"/>
  <c r="J15" i="73"/>
  <c r="J14" i="73"/>
  <c r="J13" i="73"/>
  <c r="J12" i="73"/>
  <c r="J11" i="73"/>
  <c r="J10" i="73"/>
  <c r="J9" i="73"/>
  <c r="J8" i="73"/>
  <c r="J7" i="73"/>
  <c r="J6" i="73"/>
  <c r="F58" i="73"/>
  <c r="F57" i="73"/>
  <c r="F56" i="73"/>
  <c r="F55" i="73"/>
  <c r="F54" i="73"/>
  <c r="F53" i="73"/>
  <c r="F52" i="73"/>
  <c r="F51" i="73"/>
  <c r="F50" i="73"/>
  <c r="F49" i="73"/>
  <c r="F48" i="73"/>
  <c r="F47" i="73"/>
  <c r="F46" i="73"/>
  <c r="F45" i="73"/>
  <c r="F44" i="73"/>
  <c r="F43" i="73"/>
  <c r="F42" i="73"/>
  <c r="F41" i="73"/>
  <c r="F40" i="73"/>
  <c r="F39" i="73"/>
  <c r="F38" i="73"/>
  <c r="F37" i="73"/>
  <c r="F36" i="73"/>
  <c r="F35" i="73"/>
  <c r="F34" i="73"/>
  <c r="F33" i="73"/>
  <c r="F32" i="73"/>
  <c r="F31" i="73"/>
  <c r="F30" i="73"/>
  <c r="F29" i="73"/>
  <c r="F28" i="73"/>
  <c r="F27" i="73"/>
  <c r="F26" i="73"/>
  <c r="F25" i="73"/>
  <c r="F24" i="73"/>
  <c r="F23" i="73"/>
  <c r="F22" i="73"/>
  <c r="F21" i="73"/>
  <c r="F20" i="73"/>
  <c r="F19" i="73"/>
  <c r="F18" i="73"/>
  <c r="F17" i="73"/>
  <c r="F16" i="73"/>
  <c r="F15" i="73"/>
  <c r="F14" i="73"/>
  <c r="F13" i="73"/>
  <c r="F12" i="73"/>
  <c r="F11" i="73"/>
  <c r="F10" i="73"/>
  <c r="F9" i="73"/>
  <c r="F8" i="73"/>
  <c r="F7" i="73"/>
  <c r="F6" i="73"/>
  <c r="B58" i="73"/>
  <c r="B57" i="73"/>
  <c r="B56" i="73"/>
  <c r="B55" i="73"/>
  <c r="B54" i="73"/>
  <c r="B53" i="73"/>
  <c r="B52" i="73"/>
  <c r="B51" i="73"/>
  <c r="B50" i="73"/>
  <c r="B49" i="73"/>
  <c r="B48" i="73"/>
  <c r="B47" i="73"/>
  <c r="B46" i="73"/>
  <c r="B45" i="73"/>
  <c r="B44" i="73"/>
  <c r="B43" i="73"/>
  <c r="B42" i="73"/>
  <c r="B41" i="73"/>
  <c r="B40" i="73"/>
  <c r="B39" i="73"/>
  <c r="B38" i="73"/>
  <c r="B37" i="73"/>
  <c r="B36" i="73"/>
  <c r="B35" i="73"/>
  <c r="B34" i="73"/>
  <c r="B33" i="73"/>
  <c r="B32" i="73"/>
  <c r="B31" i="73"/>
  <c r="B30" i="73"/>
  <c r="B29" i="73"/>
  <c r="B28" i="73"/>
  <c r="B27" i="73"/>
  <c r="B26" i="73"/>
  <c r="B25" i="73"/>
  <c r="B24" i="73"/>
  <c r="B23" i="73"/>
  <c r="B22" i="73"/>
  <c r="B21" i="73"/>
  <c r="B20" i="73"/>
  <c r="B19" i="73"/>
  <c r="B18" i="73"/>
  <c r="B17" i="73"/>
  <c r="B16" i="73"/>
  <c r="B15" i="73"/>
  <c r="B14" i="73"/>
  <c r="B13" i="73"/>
  <c r="B12" i="73"/>
  <c r="B11" i="73"/>
  <c r="B10" i="73"/>
  <c r="B9" i="73"/>
  <c r="B8" i="73"/>
  <c r="B7" i="73"/>
  <c r="B6" i="73"/>
  <c r="K58" i="72"/>
  <c r="K57" i="72"/>
  <c r="K55" i="72"/>
  <c r="K54" i="72"/>
  <c r="K53" i="72"/>
  <c r="K47" i="72"/>
  <c r="K46" i="72"/>
  <c r="K45" i="72"/>
  <c r="K44" i="72"/>
  <c r="K43" i="72"/>
  <c r="K42" i="72"/>
  <c r="K41" i="72"/>
  <c r="K40" i="72"/>
  <c r="K39" i="72"/>
  <c r="K38" i="72"/>
  <c r="K37" i="72"/>
  <c r="K36" i="72"/>
  <c r="K35" i="72"/>
  <c r="K34" i="72"/>
  <c r="K33" i="72"/>
  <c r="K32" i="72"/>
  <c r="K31" i="72"/>
  <c r="K30" i="72"/>
  <c r="K29" i="72"/>
  <c r="K28" i="72"/>
  <c r="K27" i="72"/>
  <c r="K26" i="72"/>
  <c r="K25" i="72"/>
  <c r="K24" i="72"/>
  <c r="K23" i="72"/>
  <c r="K22" i="72"/>
  <c r="K21" i="72"/>
  <c r="K20" i="72"/>
  <c r="K19" i="72"/>
  <c r="K18" i="72"/>
  <c r="K17" i="72"/>
  <c r="K16" i="72"/>
  <c r="K15" i="72"/>
  <c r="K14" i="72"/>
  <c r="K13" i="72"/>
  <c r="K12" i="72"/>
  <c r="K11" i="72"/>
  <c r="K10" i="72"/>
  <c r="K9" i="72"/>
  <c r="K8" i="72"/>
  <c r="K7" i="72"/>
  <c r="K6" i="72"/>
  <c r="G58" i="72"/>
  <c r="G55" i="72"/>
  <c r="G54" i="72"/>
  <c r="G53" i="72"/>
  <c r="G50" i="72"/>
  <c r="G47" i="72"/>
  <c r="G46" i="72"/>
  <c r="G45" i="72"/>
  <c r="G44" i="72"/>
  <c r="G43" i="72"/>
  <c r="G42" i="72"/>
  <c r="G41" i="72"/>
  <c r="G40" i="72"/>
  <c r="G39" i="72"/>
  <c r="G38" i="72"/>
  <c r="G37" i="72"/>
  <c r="G36" i="72"/>
  <c r="G35" i="72"/>
  <c r="G34" i="72"/>
  <c r="G33" i="72"/>
  <c r="G32" i="72"/>
  <c r="G31" i="72"/>
  <c r="G30" i="72"/>
  <c r="G29" i="72"/>
  <c r="G28" i="72"/>
  <c r="G27" i="72"/>
  <c r="G26" i="72"/>
  <c r="G25" i="72"/>
  <c r="G24" i="72"/>
  <c r="G23" i="72"/>
  <c r="G22" i="72"/>
  <c r="G21" i="72"/>
  <c r="G20" i="72"/>
  <c r="G19" i="72"/>
  <c r="G18" i="72"/>
  <c r="G17" i="72"/>
  <c r="G16" i="72"/>
  <c r="G15" i="72"/>
  <c r="G14" i="72"/>
  <c r="G13" i="72"/>
  <c r="G12" i="72"/>
  <c r="G11" i="72"/>
  <c r="G10" i="72"/>
  <c r="G9" i="72"/>
  <c r="G8" i="72"/>
  <c r="G7" i="72"/>
  <c r="G6" i="72"/>
  <c r="C58" i="72"/>
  <c r="C55" i="72"/>
  <c r="C54" i="72"/>
  <c r="C53" i="72"/>
  <c r="C51" i="72"/>
  <c r="C47" i="72"/>
  <c r="C46" i="72"/>
  <c r="C45" i="72"/>
  <c r="C44" i="72"/>
  <c r="C43" i="72"/>
  <c r="C42" i="72"/>
  <c r="C41" i="72"/>
  <c r="C40" i="72"/>
  <c r="C39" i="72"/>
  <c r="C38" i="72"/>
  <c r="C37" i="72"/>
  <c r="C36" i="72"/>
  <c r="C35" i="72"/>
  <c r="C34" i="72"/>
  <c r="C33" i="72"/>
  <c r="C32" i="72"/>
  <c r="C31" i="72"/>
  <c r="C30" i="72"/>
  <c r="C29" i="72"/>
  <c r="C28" i="72"/>
  <c r="C27" i="72"/>
  <c r="C26" i="72"/>
  <c r="C25" i="72"/>
  <c r="C24" i="72"/>
  <c r="C23" i="72"/>
  <c r="C22" i="72"/>
  <c r="C21" i="72"/>
  <c r="C20" i="72"/>
  <c r="C19" i="72"/>
  <c r="C18" i="72"/>
  <c r="C17" i="72"/>
  <c r="C16" i="72"/>
  <c r="C15" i="72"/>
  <c r="C14" i="72"/>
  <c r="C13" i="72"/>
  <c r="C12" i="72"/>
  <c r="C11" i="72"/>
  <c r="C10" i="72"/>
  <c r="C9" i="72"/>
  <c r="C8" i="72"/>
  <c r="C7" i="72"/>
  <c r="C6" i="72"/>
  <c r="J58" i="72"/>
  <c r="J57" i="72"/>
  <c r="J56" i="72"/>
  <c r="J55" i="72"/>
  <c r="J54" i="72"/>
  <c r="J53" i="72"/>
  <c r="J52" i="72"/>
  <c r="J51" i="72"/>
  <c r="J50" i="72"/>
  <c r="J49" i="72"/>
  <c r="J48" i="72"/>
  <c r="J47" i="72"/>
  <c r="J46" i="72"/>
  <c r="J45" i="72"/>
  <c r="J44" i="72"/>
  <c r="J43" i="72"/>
  <c r="J42" i="72"/>
  <c r="J41" i="72"/>
  <c r="J40" i="72"/>
  <c r="J39" i="72"/>
  <c r="J38" i="72"/>
  <c r="J37" i="72"/>
  <c r="J36" i="72"/>
  <c r="J35" i="72"/>
  <c r="J34" i="72"/>
  <c r="J33" i="72"/>
  <c r="J32" i="72"/>
  <c r="J31" i="72"/>
  <c r="J30" i="72"/>
  <c r="J29" i="72"/>
  <c r="J28" i="72"/>
  <c r="J27" i="72"/>
  <c r="J26" i="72"/>
  <c r="J25" i="72"/>
  <c r="J24" i="72"/>
  <c r="J23" i="72"/>
  <c r="J22" i="72"/>
  <c r="J21" i="72"/>
  <c r="J20" i="72"/>
  <c r="J19" i="72"/>
  <c r="J18" i="72"/>
  <c r="J17" i="72"/>
  <c r="J16" i="72"/>
  <c r="J15" i="72"/>
  <c r="J14" i="72"/>
  <c r="J13" i="72"/>
  <c r="J12" i="72"/>
  <c r="J11" i="72"/>
  <c r="J10" i="72"/>
  <c r="J9" i="72"/>
  <c r="J8" i="72"/>
  <c r="J7" i="72"/>
  <c r="J6" i="72"/>
  <c r="F58" i="72"/>
  <c r="F57" i="72"/>
  <c r="F56" i="72"/>
  <c r="F55" i="72"/>
  <c r="F54" i="72"/>
  <c r="F53" i="72"/>
  <c r="F52" i="72"/>
  <c r="F51" i="72"/>
  <c r="F50" i="72"/>
  <c r="F49" i="72"/>
  <c r="F48" i="72"/>
  <c r="F47" i="72"/>
  <c r="F46" i="72"/>
  <c r="F45" i="72"/>
  <c r="F44" i="72"/>
  <c r="F43" i="72"/>
  <c r="F42" i="72"/>
  <c r="F41" i="72"/>
  <c r="F40" i="72"/>
  <c r="F39" i="72"/>
  <c r="F38" i="72"/>
  <c r="F37" i="72"/>
  <c r="F36" i="72"/>
  <c r="F35" i="72"/>
  <c r="F34" i="72"/>
  <c r="F33" i="72"/>
  <c r="F32" i="72"/>
  <c r="F31" i="72"/>
  <c r="F30" i="72"/>
  <c r="F29" i="72"/>
  <c r="F28" i="72"/>
  <c r="F27" i="72"/>
  <c r="F26" i="72"/>
  <c r="F25" i="72"/>
  <c r="F24" i="72"/>
  <c r="F23" i="72"/>
  <c r="F22" i="72"/>
  <c r="F21" i="72"/>
  <c r="F20" i="72"/>
  <c r="F19" i="72"/>
  <c r="F18" i="72"/>
  <c r="F17" i="72"/>
  <c r="F16" i="72"/>
  <c r="F15" i="72"/>
  <c r="F14" i="72"/>
  <c r="F13" i="72"/>
  <c r="F12" i="72"/>
  <c r="F11" i="72"/>
  <c r="F10" i="72"/>
  <c r="F9" i="72"/>
  <c r="F8" i="72"/>
  <c r="F7" i="72"/>
  <c r="F6" i="72"/>
  <c r="B58" i="72"/>
  <c r="B57" i="72"/>
  <c r="B56" i="72"/>
  <c r="B55" i="72"/>
  <c r="B54" i="72"/>
  <c r="B53" i="72"/>
  <c r="B52" i="72"/>
  <c r="B51" i="72"/>
  <c r="B50" i="72"/>
  <c r="B49" i="72"/>
  <c r="B48" i="72"/>
  <c r="B47" i="72"/>
  <c r="B46" i="72"/>
  <c r="B45" i="72"/>
  <c r="B44" i="72"/>
  <c r="B43" i="72"/>
  <c r="B42" i="72"/>
  <c r="B41" i="72"/>
  <c r="B40" i="72"/>
  <c r="B39" i="72"/>
  <c r="B38" i="72"/>
  <c r="B37" i="72"/>
  <c r="B36" i="72"/>
  <c r="B35" i="72"/>
  <c r="B34" i="72"/>
  <c r="B33" i="72"/>
  <c r="B32" i="72"/>
  <c r="B31" i="72"/>
  <c r="B30" i="72"/>
  <c r="B29" i="72"/>
  <c r="B28" i="72"/>
  <c r="B27" i="72"/>
  <c r="B26" i="72"/>
  <c r="B25" i="72"/>
  <c r="B24" i="72"/>
  <c r="B23" i="72"/>
  <c r="B22" i="72"/>
  <c r="B21" i="72"/>
  <c r="B20" i="72"/>
  <c r="B19" i="72"/>
  <c r="B18" i="72"/>
  <c r="B17" i="72"/>
  <c r="B16" i="72"/>
  <c r="B15" i="72"/>
  <c r="B14" i="72"/>
  <c r="B13" i="72"/>
  <c r="B12" i="72"/>
  <c r="B11" i="72"/>
  <c r="B10" i="72"/>
  <c r="B9" i="72"/>
  <c r="B8" i="72"/>
  <c r="B7" i="72"/>
  <c r="B6" i="72"/>
  <c r="J58" i="41"/>
  <c r="F58" i="41"/>
  <c r="B58" i="41"/>
  <c r="K57" i="41"/>
  <c r="J57" i="41"/>
  <c r="G57" i="41"/>
  <c r="F57" i="41"/>
  <c r="C57" i="41"/>
  <c r="B57" i="41"/>
  <c r="K56" i="41"/>
  <c r="J56" i="41"/>
  <c r="F56" i="41"/>
  <c r="C56" i="41"/>
  <c r="B56" i="41"/>
  <c r="K53" i="41"/>
  <c r="J53" i="41"/>
  <c r="G53" i="41"/>
  <c r="F53" i="41"/>
  <c r="B53" i="41"/>
  <c r="K52" i="41"/>
  <c r="J52" i="41"/>
  <c r="G52" i="41"/>
  <c r="F52" i="41"/>
  <c r="B52" i="41"/>
  <c r="K51" i="41"/>
  <c r="J51" i="41"/>
  <c r="G51" i="41"/>
  <c r="F51" i="41"/>
  <c r="B51" i="41"/>
  <c r="J50" i="41"/>
  <c r="F50" i="41"/>
  <c r="C50" i="41"/>
  <c r="B50" i="41"/>
  <c r="J49" i="41"/>
  <c r="F49" i="41"/>
  <c r="B49" i="41"/>
  <c r="T20" i="71"/>
  <c r="K57" i="73" s="1"/>
  <c r="M20" i="71"/>
  <c r="F20" i="71"/>
  <c r="T19" i="71"/>
  <c r="M19" i="71"/>
  <c r="F19" i="71"/>
  <c r="T18" i="71"/>
  <c r="G57" i="73" s="1"/>
  <c r="M18" i="71"/>
  <c r="G57" i="72" s="1"/>
  <c r="F18" i="71"/>
  <c r="T17" i="71"/>
  <c r="M17" i="71"/>
  <c r="F17" i="71"/>
  <c r="T16" i="71"/>
  <c r="M16" i="71"/>
  <c r="F16" i="71"/>
  <c r="T15" i="71"/>
  <c r="M15" i="71"/>
  <c r="C57" i="72" s="1"/>
  <c r="F15" i="71"/>
  <c r="T14" i="71"/>
  <c r="M14" i="71"/>
  <c r="F14" i="71"/>
  <c r="T13" i="71"/>
  <c r="M13" i="71"/>
  <c r="F13" i="71"/>
  <c r="T12" i="71"/>
  <c r="M12" i="71"/>
  <c r="F12" i="71"/>
  <c r="T11" i="71"/>
  <c r="M11" i="71"/>
  <c r="F11" i="71"/>
  <c r="T10" i="71"/>
  <c r="M10" i="71"/>
  <c r="F10" i="71"/>
  <c r="T9" i="71"/>
  <c r="M9" i="71"/>
  <c r="F9" i="71"/>
  <c r="T8" i="71"/>
  <c r="M8" i="71"/>
  <c r="F8" i="71"/>
  <c r="T7" i="71"/>
  <c r="M7" i="71"/>
  <c r="F7" i="71"/>
  <c r="T6" i="71"/>
  <c r="M6" i="71"/>
  <c r="F6" i="71"/>
  <c r="T20" i="70"/>
  <c r="K56" i="73" s="1"/>
  <c r="M20" i="70"/>
  <c r="K56" i="72" s="1"/>
  <c r="F20" i="70"/>
  <c r="T19" i="70"/>
  <c r="M19" i="70"/>
  <c r="F19" i="70"/>
  <c r="T18" i="70"/>
  <c r="G56" i="73" s="1"/>
  <c r="M18" i="70"/>
  <c r="G56" i="72" s="1"/>
  <c r="F18" i="70"/>
  <c r="G56" i="41" s="1"/>
  <c r="T17" i="70"/>
  <c r="M17" i="70"/>
  <c r="F17" i="70"/>
  <c r="T16" i="70"/>
  <c r="M16" i="70"/>
  <c r="F16" i="70"/>
  <c r="T15" i="70"/>
  <c r="C56" i="73" s="1"/>
  <c r="M15" i="70"/>
  <c r="C56" i="72" s="1"/>
  <c r="F15" i="70"/>
  <c r="T14" i="70"/>
  <c r="M14" i="70"/>
  <c r="F14" i="70"/>
  <c r="T13" i="70"/>
  <c r="M13" i="70"/>
  <c r="F13" i="70"/>
  <c r="T12" i="70"/>
  <c r="M12" i="70"/>
  <c r="F12" i="70"/>
  <c r="T11" i="70"/>
  <c r="M11" i="70"/>
  <c r="F11" i="70"/>
  <c r="T10" i="70"/>
  <c r="M10" i="70"/>
  <c r="F10" i="70"/>
  <c r="T9" i="70"/>
  <c r="M9" i="70"/>
  <c r="F9" i="70"/>
  <c r="T8" i="70"/>
  <c r="M8" i="70"/>
  <c r="F8" i="70"/>
  <c r="T7" i="70"/>
  <c r="M7" i="70"/>
  <c r="F7" i="70"/>
  <c r="T6" i="70"/>
  <c r="M6" i="70"/>
  <c r="F6" i="70"/>
  <c r="T20" i="69"/>
  <c r="K53" i="73" s="1"/>
  <c r="M20" i="69"/>
  <c r="F20" i="69"/>
  <c r="T19" i="69"/>
  <c r="M19" i="69"/>
  <c r="F19" i="69"/>
  <c r="T18" i="69"/>
  <c r="G53" i="73" s="1"/>
  <c r="M18" i="69"/>
  <c r="F18" i="69"/>
  <c r="T17" i="69"/>
  <c r="M17" i="69"/>
  <c r="F17" i="69"/>
  <c r="T16" i="69"/>
  <c r="M16" i="69"/>
  <c r="F16" i="69"/>
  <c r="T15" i="69"/>
  <c r="M15" i="69"/>
  <c r="F15" i="69"/>
  <c r="C53" i="41" s="1"/>
  <c r="T14" i="69"/>
  <c r="M14" i="69"/>
  <c r="F14" i="69"/>
  <c r="T13" i="69"/>
  <c r="M13" i="69"/>
  <c r="F13" i="69"/>
  <c r="T12" i="69"/>
  <c r="M12" i="69"/>
  <c r="F12" i="69"/>
  <c r="T11" i="69"/>
  <c r="M11" i="69"/>
  <c r="F11" i="69"/>
  <c r="T10" i="69"/>
  <c r="M10" i="69"/>
  <c r="F10" i="69"/>
  <c r="T9" i="69"/>
  <c r="M9" i="69"/>
  <c r="F9" i="69"/>
  <c r="T8" i="69"/>
  <c r="M8" i="69"/>
  <c r="F8" i="69"/>
  <c r="T7" i="69"/>
  <c r="M7" i="69"/>
  <c r="F7" i="69"/>
  <c r="T6" i="69"/>
  <c r="M6" i="69"/>
  <c r="F6" i="69"/>
  <c r="T20" i="68"/>
  <c r="M20" i="68"/>
  <c r="K52" i="72" s="1"/>
  <c r="F20" i="68"/>
  <c r="T19" i="68"/>
  <c r="M19" i="68"/>
  <c r="F19" i="68"/>
  <c r="T18" i="68"/>
  <c r="G52" i="73" s="1"/>
  <c r="M18" i="68"/>
  <c r="G52" i="72" s="1"/>
  <c r="F18" i="68"/>
  <c r="T17" i="68"/>
  <c r="M17" i="68"/>
  <c r="F17" i="68"/>
  <c r="T16" i="68"/>
  <c r="M16" i="68"/>
  <c r="F16" i="68"/>
  <c r="T15" i="68"/>
  <c r="C52" i="73" s="1"/>
  <c r="M15" i="68"/>
  <c r="C52" i="72" s="1"/>
  <c r="F15" i="68"/>
  <c r="C52" i="41" s="1"/>
  <c r="T14" i="68"/>
  <c r="M14" i="68"/>
  <c r="F14" i="68"/>
  <c r="T13" i="68"/>
  <c r="M13" i="68"/>
  <c r="F13" i="68"/>
  <c r="T12" i="68"/>
  <c r="M12" i="68"/>
  <c r="F12" i="68"/>
  <c r="T11" i="68"/>
  <c r="M11" i="68"/>
  <c r="F11" i="68"/>
  <c r="T10" i="68"/>
  <c r="M10" i="68"/>
  <c r="F10" i="68"/>
  <c r="T9" i="68"/>
  <c r="M9" i="68"/>
  <c r="F9" i="68"/>
  <c r="T8" i="68"/>
  <c r="M8" i="68"/>
  <c r="F8" i="68"/>
  <c r="T7" i="68"/>
  <c r="M7" i="68"/>
  <c r="F7" i="68"/>
  <c r="T6" i="68"/>
  <c r="M6" i="68"/>
  <c r="F6" i="68"/>
  <c r="T20" i="67"/>
  <c r="M20" i="67"/>
  <c r="K51" i="72" s="1"/>
  <c r="F20" i="67"/>
  <c r="T19" i="67"/>
  <c r="M19" i="67"/>
  <c r="F19" i="67"/>
  <c r="T18" i="67"/>
  <c r="G51" i="73" s="1"/>
  <c r="M18" i="67"/>
  <c r="G51" i="72" s="1"/>
  <c r="F18" i="67"/>
  <c r="T17" i="67"/>
  <c r="M17" i="67"/>
  <c r="F17" i="67"/>
  <c r="T16" i="67"/>
  <c r="M16" i="67"/>
  <c r="F16" i="67"/>
  <c r="T15" i="67"/>
  <c r="M15" i="67"/>
  <c r="F15" i="67"/>
  <c r="C51" i="41" s="1"/>
  <c r="T14" i="67"/>
  <c r="M14" i="67"/>
  <c r="F14" i="67"/>
  <c r="T13" i="67"/>
  <c r="M13" i="67"/>
  <c r="F13" i="67"/>
  <c r="T12" i="67"/>
  <c r="M12" i="67"/>
  <c r="F12" i="67"/>
  <c r="T11" i="67"/>
  <c r="M11" i="67"/>
  <c r="F11" i="67"/>
  <c r="T10" i="67"/>
  <c r="M10" i="67"/>
  <c r="F10" i="67"/>
  <c r="T9" i="67"/>
  <c r="M9" i="67"/>
  <c r="F9" i="67"/>
  <c r="T8" i="67"/>
  <c r="M8" i="67"/>
  <c r="F8" i="67"/>
  <c r="T7" i="67"/>
  <c r="M7" i="67"/>
  <c r="F7" i="67"/>
  <c r="T6" i="67"/>
  <c r="M6" i="67"/>
  <c r="F6" i="67"/>
  <c r="T20" i="66"/>
  <c r="M20" i="66"/>
  <c r="K50" i="72" s="1"/>
  <c r="F20" i="66"/>
  <c r="K50" i="41" s="1"/>
  <c r="T19" i="66"/>
  <c r="M19" i="66"/>
  <c r="F19" i="66"/>
  <c r="T18" i="66"/>
  <c r="G50" i="73" s="1"/>
  <c r="M18" i="66"/>
  <c r="F18" i="66"/>
  <c r="G50" i="41" s="1"/>
  <c r="T17" i="66"/>
  <c r="M17" i="66"/>
  <c r="F17" i="66"/>
  <c r="T16" i="66"/>
  <c r="M16" i="66"/>
  <c r="F16" i="66"/>
  <c r="T15" i="66"/>
  <c r="C50" i="73" s="1"/>
  <c r="M15" i="66"/>
  <c r="C50" i="72" s="1"/>
  <c r="F15" i="66"/>
  <c r="T14" i="66"/>
  <c r="M14" i="66"/>
  <c r="F14" i="66"/>
  <c r="T13" i="66"/>
  <c r="M13" i="66"/>
  <c r="F13" i="66"/>
  <c r="T12" i="66"/>
  <c r="M12" i="66"/>
  <c r="F12" i="66"/>
  <c r="T11" i="66"/>
  <c r="M11" i="66"/>
  <c r="F11" i="66"/>
  <c r="T10" i="66"/>
  <c r="M10" i="66"/>
  <c r="F10" i="66"/>
  <c r="T9" i="66"/>
  <c r="M9" i="66"/>
  <c r="F9" i="66"/>
  <c r="T8" i="66"/>
  <c r="M8" i="66"/>
  <c r="F8" i="66"/>
  <c r="T7" i="66"/>
  <c r="M7" i="66"/>
  <c r="F7" i="66"/>
  <c r="T6" i="66"/>
  <c r="M6" i="66"/>
  <c r="F6" i="66"/>
  <c r="T20" i="65"/>
  <c r="K49" i="73" s="1"/>
  <c r="M20" i="65"/>
  <c r="K49" i="72" s="1"/>
  <c r="F20" i="65"/>
  <c r="K49" i="41" s="1"/>
  <c r="T19" i="65"/>
  <c r="M19" i="65"/>
  <c r="F19" i="65"/>
  <c r="T18" i="65"/>
  <c r="G49" i="73" s="1"/>
  <c r="M18" i="65"/>
  <c r="G49" i="72" s="1"/>
  <c r="F18" i="65"/>
  <c r="G49" i="41" s="1"/>
  <c r="T17" i="65"/>
  <c r="M17" i="65"/>
  <c r="F17" i="65"/>
  <c r="T16" i="65"/>
  <c r="M16" i="65"/>
  <c r="F16" i="65"/>
  <c r="T15" i="65"/>
  <c r="C49" i="73" s="1"/>
  <c r="M15" i="65"/>
  <c r="C49" i="72" s="1"/>
  <c r="F15" i="65"/>
  <c r="C49" i="41" s="1"/>
  <c r="T14" i="65"/>
  <c r="M14" i="65"/>
  <c r="F14" i="65"/>
  <c r="T13" i="65"/>
  <c r="M13" i="65"/>
  <c r="F13" i="65"/>
  <c r="T12" i="65"/>
  <c r="M12" i="65"/>
  <c r="F12" i="65"/>
  <c r="T11" i="65"/>
  <c r="M11" i="65"/>
  <c r="F11" i="65"/>
  <c r="T10" i="65"/>
  <c r="M10" i="65"/>
  <c r="F10" i="65"/>
  <c r="T9" i="65"/>
  <c r="M9" i="65"/>
  <c r="F9" i="65"/>
  <c r="T8" i="65"/>
  <c r="M8" i="65"/>
  <c r="F8" i="65"/>
  <c r="T7" i="65"/>
  <c r="M7" i="65"/>
  <c r="F7" i="65"/>
  <c r="T6" i="65"/>
  <c r="M6" i="65"/>
  <c r="F6" i="65"/>
  <c r="J48" i="41"/>
  <c r="F48" i="41"/>
  <c r="B48" i="41"/>
  <c r="K47" i="41"/>
  <c r="J47" i="41"/>
  <c r="G47" i="41"/>
  <c r="F47" i="41"/>
  <c r="C47" i="41"/>
  <c r="B47" i="41"/>
  <c r="K46" i="41"/>
  <c r="J46" i="41"/>
  <c r="G46" i="41"/>
  <c r="F46" i="41"/>
  <c r="C46" i="41"/>
  <c r="B46" i="41"/>
  <c r="K45" i="41"/>
  <c r="J45" i="41"/>
  <c r="G45" i="41"/>
  <c r="F45" i="41"/>
  <c r="C45" i="41"/>
  <c r="B45" i="41"/>
  <c r="K44" i="41"/>
  <c r="J44" i="41"/>
  <c r="G44" i="41"/>
  <c r="F44" i="41"/>
  <c r="C44" i="41"/>
  <c r="B44" i="41"/>
  <c r="K43" i="41"/>
  <c r="J43" i="41"/>
  <c r="G43" i="41"/>
  <c r="F43" i="41"/>
  <c r="C43" i="41"/>
  <c r="B43" i="41"/>
  <c r="K42" i="41"/>
  <c r="J42" i="41"/>
  <c r="G42" i="41"/>
  <c r="F42" i="41"/>
  <c r="C42" i="41"/>
  <c r="B42" i="41"/>
  <c r="K41" i="41"/>
  <c r="J41" i="41"/>
  <c r="G41" i="41"/>
  <c r="F41" i="41"/>
  <c r="C41" i="41"/>
  <c r="B41" i="41"/>
  <c r="K40" i="41"/>
  <c r="J40" i="41"/>
  <c r="G40" i="41"/>
  <c r="F40" i="41"/>
  <c r="C40" i="41"/>
  <c r="B40" i="41"/>
  <c r="K39" i="41"/>
  <c r="J39" i="41"/>
  <c r="G39" i="41"/>
  <c r="F39" i="41"/>
  <c r="C39" i="41"/>
  <c r="B39" i="41"/>
  <c r="K38" i="41"/>
  <c r="J38" i="41"/>
  <c r="G38" i="41"/>
  <c r="F38" i="41"/>
  <c r="C38" i="41"/>
  <c r="B38" i="41"/>
  <c r="K37" i="41"/>
  <c r="J37" i="41"/>
  <c r="G37" i="41"/>
  <c r="F37" i="41"/>
  <c r="C37" i="41"/>
  <c r="B37" i="41"/>
  <c r="K36" i="41"/>
  <c r="J36" i="41"/>
  <c r="G36" i="41"/>
  <c r="F36" i="41"/>
  <c r="C36" i="41"/>
  <c r="B36" i="41"/>
  <c r="K35" i="41"/>
  <c r="J35" i="41"/>
  <c r="G35" i="41"/>
  <c r="F35" i="41"/>
  <c r="C35" i="41"/>
  <c r="B35" i="41"/>
  <c r="K34" i="41"/>
  <c r="J34" i="41"/>
  <c r="G34" i="41"/>
  <c r="F34" i="41"/>
  <c r="C34" i="41"/>
  <c r="B34" i="41"/>
  <c r="K33" i="41"/>
  <c r="J33" i="41"/>
  <c r="G33" i="41"/>
  <c r="F33" i="41"/>
  <c r="C33" i="41"/>
  <c r="B33" i="41"/>
  <c r="K32" i="41"/>
  <c r="J32" i="41"/>
  <c r="G32" i="41"/>
  <c r="F32" i="41"/>
  <c r="C32" i="41"/>
  <c r="B32" i="41"/>
  <c r="T20" i="64" l="1"/>
  <c r="K48" i="73" s="1"/>
  <c r="M20" i="64"/>
  <c r="K48" i="72" s="1"/>
  <c r="F20" i="64"/>
  <c r="K48" i="41" s="1"/>
  <c r="T19" i="64"/>
  <c r="M19" i="64"/>
  <c r="F19" i="64"/>
  <c r="T18" i="64"/>
  <c r="G48" i="73" s="1"/>
  <c r="M18" i="64"/>
  <c r="G48" i="72" s="1"/>
  <c r="F18" i="64"/>
  <c r="G48" i="41" s="1"/>
  <c r="T17" i="64"/>
  <c r="M17" i="64"/>
  <c r="F17" i="64"/>
  <c r="T16" i="64"/>
  <c r="M16" i="64"/>
  <c r="F16" i="64"/>
  <c r="T15" i="64"/>
  <c r="C48" i="73" s="1"/>
  <c r="M15" i="64"/>
  <c r="C48" i="72" s="1"/>
  <c r="F15" i="64"/>
  <c r="C48" i="41" s="1"/>
  <c r="T14" i="64"/>
  <c r="M14" i="64"/>
  <c r="F14" i="64"/>
  <c r="T13" i="64"/>
  <c r="M13" i="64"/>
  <c r="F13" i="64"/>
  <c r="T12" i="64"/>
  <c r="M12" i="64"/>
  <c r="F12" i="64"/>
  <c r="T11" i="64"/>
  <c r="M11" i="64"/>
  <c r="F11" i="64"/>
  <c r="T10" i="64"/>
  <c r="M10" i="64"/>
  <c r="F10" i="64"/>
  <c r="T9" i="64"/>
  <c r="M9" i="64"/>
  <c r="F9" i="64"/>
  <c r="T8" i="64"/>
  <c r="M8" i="64"/>
  <c r="F8" i="64"/>
  <c r="T7" i="64"/>
  <c r="M7" i="64"/>
  <c r="F7" i="64"/>
  <c r="T6" i="64"/>
  <c r="M6" i="64"/>
  <c r="F6" i="64"/>
  <c r="T20" i="63"/>
  <c r="M20" i="63"/>
  <c r="F20" i="63"/>
  <c r="T19" i="63"/>
  <c r="M19" i="63"/>
  <c r="F19" i="63"/>
  <c r="T18" i="63"/>
  <c r="M18" i="63"/>
  <c r="F18" i="63"/>
  <c r="T17" i="63"/>
  <c r="M17" i="63"/>
  <c r="F17" i="63"/>
  <c r="T16" i="63"/>
  <c r="M16" i="63"/>
  <c r="F16" i="63"/>
  <c r="T15" i="63"/>
  <c r="M15" i="63"/>
  <c r="F15" i="63"/>
  <c r="T14" i="63"/>
  <c r="M14" i="63"/>
  <c r="F14" i="63"/>
  <c r="T13" i="63"/>
  <c r="M13" i="63"/>
  <c r="F13" i="63"/>
  <c r="T12" i="63"/>
  <c r="M12" i="63"/>
  <c r="F12" i="63"/>
  <c r="T11" i="63"/>
  <c r="M11" i="63"/>
  <c r="F11" i="63"/>
  <c r="T10" i="63"/>
  <c r="M10" i="63"/>
  <c r="F10" i="63"/>
  <c r="T9" i="63"/>
  <c r="M9" i="63"/>
  <c r="F9" i="63"/>
  <c r="T8" i="63"/>
  <c r="M8" i="63"/>
  <c r="F8" i="63"/>
  <c r="T7" i="63"/>
  <c r="M7" i="63"/>
  <c r="F7" i="63"/>
  <c r="T6" i="63"/>
  <c r="M6" i="63"/>
  <c r="F6" i="63"/>
  <c r="T20" i="62"/>
  <c r="M20" i="62"/>
  <c r="F20" i="62"/>
  <c r="T19" i="62"/>
  <c r="M19" i="62"/>
  <c r="F19" i="62"/>
  <c r="T18" i="62"/>
  <c r="M18" i="62"/>
  <c r="F18" i="62"/>
  <c r="T17" i="62"/>
  <c r="M17" i="62"/>
  <c r="F17" i="62"/>
  <c r="T16" i="62"/>
  <c r="M16" i="62"/>
  <c r="F16" i="62"/>
  <c r="T15" i="62"/>
  <c r="M15" i="62"/>
  <c r="F15" i="62"/>
  <c r="T14" i="62"/>
  <c r="M14" i="62"/>
  <c r="F14" i="62"/>
  <c r="T13" i="62"/>
  <c r="M13" i="62"/>
  <c r="F13" i="62"/>
  <c r="T12" i="62"/>
  <c r="M12" i="62"/>
  <c r="F12" i="62"/>
  <c r="T11" i="62"/>
  <c r="M11" i="62"/>
  <c r="F11" i="62"/>
  <c r="T10" i="62"/>
  <c r="M10" i="62"/>
  <c r="F10" i="62"/>
  <c r="T9" i="62"/>
  <c r="M9" i="62"/>
  <c r="F9" i="62"/>
  <c r="T8" i="62"/>
  <c r="M8" i="62"/>
  <c r="F8" i="62"/>
  <c r="T7" i="62"/>
  <c r="M7" i="62"/>
  <c r="F7" i="62"/>
  <c r="T6" i="62"/>
  <c r="M6" i="62"/>
  <c r="F6" i="62"/>
  <c r="T20" i="61"/>
  <c r="M20" i="61"/>
  <c r="F20" i="61"/>
  <c r="T19" i="61"/>
  <c r="M19" i="61"/>
  <c r="F19" i="61"/>
  <c r="T18" i="61"/>
  <c r="M18" i="61"/>
  <c r="F18" i="61"/>
  <c r="T17" i="61"/>
  <c r="M17" i="61"/>
  <c r="F17" i="61"/>
  <c r="T16" i="61"/>
  <c r="M16" i="61"/>
  <c r="F16" i="61"/>
  <c r="T15" i="61"/>
  <c r="M15" i="61"/>
  <c r="F15" i="61"/>
  <c r="T14" i="61"/>
  <c r="M14" i="61"/>
  <c r="F14" i="61"/>
  <c r="T13" i="61"/>
  <c r="M13" i="61"/>
  <c r="F13" i="61"/>
  <c r="T12" i="61"/>
  <c r="M12" i="61"/>
  <c r="F12" i="61"/>
  <c r="T11" i="61"/>
  <c r="M11" i="61"/>
  <c r="F11" i="61"/>
  <c r="T10" i="61"/>
  <c r="M10" i="61"/>
  <c r="F10" i="61"/>
  <c r="T9" i="61"/>
  <c r="M9" i="61"/>
  <c r="F9" i="61"/>
  <c r="T8" i="61"/>
  <c r="M8" i="61"/>
  <c r="F8" i="61"/>
  <c r="T7" i="61"/>
  <c r="M7" i="61"/>
  <c r="F7" i="61"/>
  <c r="T6" i="61"/>
  <c r="M6" i="61"/>
  <c r="F6" i="61"/>
  <c r="T20" i="60" l="1"/>
  <c r="M20" i="60"/>
  <c r="F20" i="60"/>
  <c r="T19" i="60"/>
  <c r="M19" i="60"/>
  <c r="F19" i="60"/>
  <c r="T18" i="60"/>
  <c r="M18" i="60"/>
  <c r="F18" i="60"/>
  <c r="T17" i="60"/>
  <c r="M17" i="60"/>
  <c r="F17" i="60"/>
  <c r="T16" i="60"/>
  <c r="M16" i="60"/>
  <c r="F16" i="60"/>
  <c r="T15" i="60"/>
  <c r="M15" i="60"/>
  <c r="F15" i="60"/>
  <c r="T14" i="60"/>
  <c r="M14" i="60"/>
  <c r="F14" i="60"/>
  <c r="T13" i="60"/>
  <c r="M13" i="60"/>
  <c r="F13" i="60"/>
  <c r="T12" i="60"/>
  <c r="M12" i="60"/>
  <c r="F12" i="60"/>
  <c r="T11" i="60"/>
  <c r="M11" i="60"/>
  <c r="F11" i="60"/>
  <c r="T10" i="60"/>
  <c r="M10" i="60"/>
  <c r="F10" i="60"/>
  <c r="T9" i="60"/>
  <c r="M9" i="60"/>
  <c r="F9" i="60"/>
  <c r="T8" i="60"/>
  <c r="M8" i="60"/>
  <c r="F8" i="60"/>
  <c r="T7" i="60"/>
  <c r="M7" i="60"/>
  <c r="F7" i="60"/>
  <c r="T6" i="60"/>
  <c r="M6" i="60"/>
  <c r="F6" i="60"/>
  <c r="T20" i="59"/>
  <c r="M20" i="59"/>
  <c r="F20" i="59"/>
  <c r="T19" i="59"/>
  <c r="M19" i="59"/>
  <c r="F19" i="59"/>
  <c r="T18" i="59"/>
  <c r="M18" i="59"/>
  <c r="F18" i="59"/>
  <c r="T17" i="59"/>
  <c r="M17" i="59"/>
  <c r="F17" i="59"/>
  <c r="T16" i="59"/>
  <c r="M16" i="59"/>
  <c r="F16" i="59"/>
  <c r="T15" i="59"/>
  <c r="M15" i="59"/>
  <c r="F15" i="59"/>
  <c r="T14" i="59"/>
  <c r="M14" i="59"/>
  <c r="F14" i="59"/>
  <c r="T13" i="59"/>
  <c r="M13" i="59"/>
  <c r="F13" i="59"/>
  <c r="T12" i="59"/>
  <c r="M12" i="59"/>
  <c r="F12" i="59"/>
  <c r="T11" i="59"/>
  <c r="M11" i="59"/>
  <c r="F11" i="59"/>
  <c r="T10" i="59"/>
  <c r="M10" i="59"/>
  <c r="F10" i="59"/>
  <c r="T9" i="59"/>
  <c r="M9" i="59"/>
  <c r="F9" i="59"/>
  <c r="T8" i="59"/>
  <c r="M8" i="59"/>
  <c r="F8" i="59"/>
  <c r="T7" i="59"/>
  <c r="M7" i="59"/>
  <c r="F7" i="59"/>
  <c r="T6" i="59"/>
  <c r="M6" i="59"/>
  <c r="F6" i="59"/>
  <c r="T20" i="58"/>
  <c r="M20" i="58"/>
  <c r="F20" i="58"/>
  <c r="T19" i="58"/>
  <c r="M19" i="58"/>
  <c r="F19" i="58"/>
  <c r="T18" i="58"/>
  <c r="M18" i="58"/>
  <c r="F18" i="58"/>
  <c r="T17" i="58"/>
  <c r="M17" i="58"/>
  <c r="F17" i="58"/>
  <c r="T16" i="58"/>
  <c r="M16" i="58"/>
  <c r="F16" i="58"/>
  <c r="T15" i="58"/>
  <c r="M15" i="58"/>
  <c r="F15" i="58"/>
  <c r="T14" i="58"/>
  <c r="M14" i="58"/>
  <c r="F14" i="58"/>
  <c r="T13" i="58"/>
  <c r="M13" i="58"/>
  <c r="F13" i="58"/>
  <c r="T12" i="58"/>
  <c r="M12" i="58"/>
  <c r="F12" i="58"/>
  <c r="T11" i="58"/>
  <c r="M11" i="58"/>
  <c r="F11" i="58"/>
  <c r="T10" i="58"/>
  <c r="M10" i="58"/>
  <c r="F10" i="58"/>
  <c r="T9" i="58"/>
  <c r="M9" i="58"/>
  <c r="F9" i="58"/>
  <c r="T8" i="58"/>
  <c r="M8" i="58"/>
  <c r="F8" i="58"/>
  <c r="T7" i="58"/>
  <c r="M7" i="58"/>
  <c r="F7" i="58"/>
  <c r="T6" i="58"/>
  <c r="M6" i="58"/>
  <c r="F6" i="58"/>
  <c r="T20" i="57"/>
  <c r="M20" i="57"/>
  <c r="F20" i="57"/>
  <c r="T19" i="57"/>
  <c r="M19" i="57"/>
  <c r="F19" i="57"/>
  <c r="T18" i="57"/>
  <c r="M18" i="57"/>
  <c r="F18" i="57"/>
  <c r="T17" i="57"/>
  <c r="M17" i="57"/>
  <c r="F17" i="57"/>
  <c r="T16" i="57"/>
  <c r="M16" i="57"/>
  <c r="F16" i="57"/>
  <c r="T15" i="57"/>
  <c r="M15" i="57"/>
  <c r="F15" i="57"/>
  <c r="T14" i="57"/>
  <c r="M14" i="57"/>
  <c r="F14" i="57"/>
  <c r="T13" i="57"/>
  <c r="M13" i="57"/>
  <c r="F13" i="57"/>
  <c r="T12" i="57"/>
  <c r="M12" i="57"/>
  <c r="F12" i="57"/>
  <c r="T11" i="57"/>
  <c r="M11" i="57"/>
  <c r="F11" i="57"/>
  <c r="T10" i="57"/>
  <c r="M10" i="57"/>
  <c r="F10" i="57"/>
  <c r="T9" i="57"/>
  <c r="M9" i="57"/>
  <c r="F9" i="57"/>
  <c r="T8" i="57"/>
  <c r="M8" i="57"/>
  <c r="F8" i="57"/>
  <c r="T7" i="57"/>
  <c r="M7" i="57"/>
  <c r="F7" i="57"/>
  <c r="T6" i="57"/>
  <c r="M6" i="57"/>
  <c r="F6" i="57"/>
  <c r="J31" i="41" l="1"/>
  <c r="J30" i="41"/>
  <c r="J29" i="41"/>
  <c r="J28" i="41"/>
  <c r="J27" i="41"/>
  <c r="J26" i="41"/>
  <c r="J25" i="41"/>
  <c r="J24" i="41"/>
  <c r="J23" i="41"/>
  <c r="J22" i="41"/>
  <c r="J21" i="41"/>
  <c r="J20" i="41"/>
  <c r="J19" i="41"/>
  <c r="J18" i="41"/>
  <c r="J17" i="41"/>
  <c r="J16" i="41"/>
  <c r="J15" i="41"/>
  <c r="J14" i="41"/>
  <c r="J13" i="41"/>
  <c r="J12" i="41"/>
  <c r="J11" i="41"/>
  <c r="J10" i="41"/>
  <c r="J9" i="41"/>
  <c r="J8" i="41"/>
  <c r="J7" i="41"/>
  <c r="J6" i="41"/>
  <c r="F31" i="41"/>
  <c r="F30" i="41"/>
  <c r="F29" i="41"/>
  <c r="F28" i="41"/>
  <c r="F27" i="41"/>
  <c r="F26" i="41"/>
  <c r="F25" i="4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7" i="41"/>
  <c r="F6" i="41"/>
  <c r="B31" i="41"/>
  <c r="B30" i="41"/>
  <c r="B29" i="41"/>
  <c r="B28" i="41"/>
  <c r="B27" i="41"/>
  <c r="B26" i="41"/>
  <c r="B25" i="41"/>
  <c r="B24" i="41"/>
  <c r="B23" i="41"/>
  <c r="B22" i="41"/>
  <c r="B21" i="41"/>
  <c r="B20" i="41"/>
  <c r="B19" i="41"/>
  <c r="B18" i="41"/>
  <c r="B17" i="41"/>
  <c r="B16" i="41"/>
  <c r="B15" i="41"/>
  <c r="B14" i="41"/>
  <c r="B13" i="41"/>
  <c r="B12" i="41"/>
  <c r="B11" i="41"/>
  <c r="B10" i="41"/>
  <c r="B9" i="41"/>
  <c r="B8" i="41"/>
  <c r="B7" i="41"/>
  <c r="B6" i="41"/>
  <c r="K31" i="41"/>
  <c r="K30" i="41"/>
  <c r="K29" i="41"/>
  <c r="K28" i="41"/>
  <c r="K27" i="41"/>
  <c r="K26" i="41"/>
  <c r="K25" i="41"/>
  <c r="K24" i="41"/>
  <c r="K23" i="41"/>
  <c r="K22" i="41"/>
  <c r="K21" i="41"/>
  <c r="K20" i="41"/>
  <c r="K19" i="41"/>
  <c r="K18" i="41"/>
  <c r="K17" i="41"/>
  <c r="K16" i="41"/>
  <c r="K15" i="41"/>
  <c r="K14" i="41"/>
  <c r="K13" i="41"/>
  <c r="K12" i="41"/>
  <c r="K11" i="41"/>
  <c r="K10" i="41"/>
  <c r="K9" i="41"/>
  <c r="K8" i="41"/>
  <c r="K7" i="41"/>
  <c r="K6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15" i="41"/>
  <c r="G14" i="41"/>
  <c r="G13" i="41"/>
  <c r="G12" i="41"/>
  <c r="G11" i="41"/>
  <c r="G10" i="41"/>
  <c r="G9" i="41"/>
  <c r="G8" i="41"/>
  <c r="G7" i="41"/>
  <c r="G6" i="41"/>
  <c r="C31" i="41"/>
  <c r="C30" i="41"/>
  <c r="C29" i="41"/>
  <c r="C28" i="41"/>
  <c r="C27" i="41"/>
  <c r="C26" i="41"/>
  <c r="C25" i="41"/>
  <c r="C24" i="41"/>
  <c r="C23" i="41"/>
  <c r="C22" i="41"/>
  <c r="C21" i="41"/>
  <c r="C20" i="41"/>
  <c r="C19" i="41"/>
  <c r="C18" i="41"/>
  <c r="C17" i="41"/>
  <c r="C16" i="41"/>
  <c r="C15" i="41"/>
  <c r="C14" i="41"/>
  <c r="C13" i="41"/>
  <c r="C12" i="41"/>
  <c r="C11" i="41"/>
  <c r="C10" i="41"/>
  <c r="C9" i="41"/>
  <c r="C8" i="41"/>
  <c r="C7" i="41"/>
  <c r="C6" i="41"/>
  <c r="K55" i="41"/>
  <c r="J55" i="41"/>
  <c r="G55" i="41"/>
  <c r="F55" i="41"/>
  <c r="C55" i="41"/>
  <c r="B55" i="41"/>
  <c r="K54" i="41"/>
  <c r="J54" i="41"/>
  <c r="G54" i="41"/>
  <c r="F54" i="41"/>
  <c r="C54" i="41"/>
  <c r="B54" i="41"/>
  <c r="T20" i="56" l="1"/>
  <c r="M20" i="56"/>
  <c r="F20" i="56"/>
  <c r="T19" i="56"/>
  <c r="M19" i="56"/>
  <c r="F19" i="56"/>
  <c r="T18" i="56"/>
  <c r="M18" i="56"/>
  <c r="F18" i="56"/>
  <c r="T17" i="56"/>
  <c r="M17" i="56"/>
  <c r="F17" i="56"/>
  <c r="T16" i="56"/>
  <c r="M16" i="56"/>
  <c r="F16" i="56"/>
  <c r="T15" i="56"/>
  <c r="M15" i="56"/>
  <c r="F15" i="56"/>
  <c r="T14" i="56"/>
  <c r="M14" i="56"/>
  <c r="F14" i="56"/>
  <c r="T13" i="56"/>
  <c r="M13" i="56"/>
  <c r="F13" i="56"/>
  <c r="T12" i="56"/>
  <c r="M12" i="56"/>
  <c r="F12" i="56"/>
  <c r="T11" i="56"/>
  <c r="M11" i="56"/>
  <c r="F11" i="56"/>
  <c r="T10" i="56"/>
  <c r="M10" i="56"/>
  <c r="F10" i="56"/>
  <c r="T9" i="56"/>
  <c r="M9" i="56"/>
  <c r="F9" i="56"/>
  <c r="T8" i="56"/>
  <c r="M8" i="56"/>
  <c r="F8" i="56"/>
  <c r="T7" i="56"/>
  <c r="M7" i="56"/>
  <c r="F7" i="56"/>
  <c r="T6" i="56"/>
  <c r="M6" i="56"/>
  <c r="F6" i="56"/>
  <c r="T20" i="55"/>
  <c r="M20" i="55"/>
  <c r="F20" i="55"/>
  <c r="T19" i="55"/>
  <c r="M19" i="55"/>
  <c r="F19" i="55"/>
  <c r="T18" i="55"/>
  <c r="M18" i="55"/>
  <c r="F18" i="55"/>
  <c r="T17" i="55"/>
  <c r="M17" i="55"/>
  <c r="F17" i="55"/>
  <c r="T16" i="55"/>
  <c r="M16" i="55"/>
  <c r="F16" i="55"/>
  <c r="T15" i="55"/>
  <c r="M15" i="55"/>
  <c r="F15" i="55"/>
  <c r="T14" i="55"/>
  <c r="M14" i="55"/>
  <c r="F14" i="55"/>
  <c r="T13" i="55"/>
  <c r="M13" i="55"/>
  <c r="F13" i="55"/>
  <c r="T12" i="55"/>
  <c r="M12" i="55"/>
  <c r="F12" i="55"/>
  <c r="T11" i="55"/>
  <c r="M11" i="55"/>
  <c r="F11" i="55"/>
  <c r="T10" i="55"/>
  <c r="M10" i="55"/>
  <c r="F10" i="55"/>
  <c r="T9" i="55"/>
  <c r="M9" i="55"/>
  <c r="F9" i="55"/>
  <c r="T8" i="55"/>
  <c r="M8" i="55"/>
  <c r="F8" i="55"/>
  <c r="T7" i="55"/>
  <c r="M7" i="55"/>
  <c r="F7" i="55"/>
  <c r="T6" i="55"/>
  <c r="M6" i="55"/>
  <c r="F6" i="55"/>
  <c r="T20" i="54" l="1"/>
  <c r="M20" i="54"/>
  <c r="F20" i="54"/>
  <c r="T19" i="54"/>
  <c r="M19" i="54"/>
  <c r="F19" i="54"/>
  <c r="T18" i="54"/>
  <c r="M18" i="54"/>
  <c r="F18" i="54"/>
  <c r="T17" i="54"/>
  <c r="M17" i="54"/>
  <c r="F17" i="54"/>
  <c r="T16" i="54"/>
  <c r="M16" i="54"/>
  <c r="F16" i="54"/>
  <c r="T15" i="54"/>
  <c r="M15" i="54"/>
  <c r="F15" i="54"/>
  <c r="T14" i="54"/>
  <c r="M14" i="54"/>
  <c r="F14" i="54"/>
  <c r="T13" i="54"/>
  <c r="M13" i="54"/>
  <c r="F13" i="54"/>
  <c r="T12" i="54"/>
  <c r="M12" i="54"/>
  <c r="F12" i="54"/>
  <c r="T11" i="54"/>
  <c r="M11" i="54"/>
  <c r="F11" i="54"/>
  <c r="T10" i="54"/>
  <c r="M10" i="54"/>
  <c r="F10" i="54"/>
  <c r="T9" i="54"/>
  <c r="M9" i="54"/>
  <c r="F9" i="54"/>
  <c r="T8" i="54"/>
  <c r="M8" i="54"/>
  <c r="F8" i="54"/>
  <c r="T7" i="54"/>
  <c r="M7" i="54"/>
  <c r="F7" i="54"/>
  <c r="T6" i="54"/>
  <c r="M6" i="54"/>
  <c r="F6" i="54"/>
  <c r="T20" i="53" l="1"/>
  <c r="M20" i="53"/>
  <c r="F20" i="53"/>
  <c r="T19" i="53"/>
  <c r="M19" i="53"/>
  <c r="F19" i="53"/>
  <c r="T18" i="53"/>
  <c r="M18" i="53"/>
  <c r="F18" i="53"/>
  <c r="T17" i="53"/>
  <c r="M17" i="53"/>
  <c r="F17" i="53"/>
  <c r="T16" i="53"/>
  <c r="M16" i="53"/>
  <c r="F16" i="53"/>
  <c r="T15" i="53"/>
  <c r="M15" i="53"/>
  <c r="F15" i="53"/>
  <c r="T14" i="53"/>
  <c r="M14" i="53"/>
  <c r="F14" i="53"/>
  <c r="T13" i="53"/>
  <c r="M13" i="53"/>
  <c r="F13" i="53"/>
  <c r="T12" i="53"/>
  <c r="M12" i="53"/>
  <c r="F12" i="53"/>
  <c r="T11" i="53"/>
  <c r="M11" i="53"/>
  <c r="F11" i="53"/>
  <c r="T10" i="53"/>
  <c r="M10" i="53"/>
  <c r="F10" i="53"/>
  <c r="T9" i="53"/>
  <c r="M9" i="53"/>
  <c r="F9" i="53"/>
  <c r="T8" i="53"/>
  <c r="M8" i="53"/>
  <c r="F8" i="53"/>
  <c r="T7" i="53"/>
  <c r="M7" i="53"/>
  <c r="F7" i="53"/>
  <c r="T6" i="53"/>
  <c r="M6" i="53"/>
  <c r="F6" i="53"/>
  <c r="T20" i="52"/>
  <c r="M20" i="52"/>
  <c r="F20" i="52"/>
  <c r="T19" i="52"/>
  <c r="M19" i="52"/>
  <c r="F19" i="52"/>
  <c r="T18" i="52"/>
  <c r="M18" i="52"/>
  <c r="F18" i="52"/>
  <c r="T17" i="52"/>
  <c r="M17" i="52"/>
  <c r="F17" i="52"/>
  <c r="T16" i="52"/>
  <c r="M16" i="52"/>
  <c r="F16" i="52"/>
  <c r="T15" i="52"/>
  <c r="M15" i="52"/>
  <c r="F15" i="52"/>
  <c r="T14" i="52"/>
  <c r="M14" i="52"/>
  <c r="F14" i="52"/>
  <c r="T13" i="52"/>
  <c r="M13" i="52"/>
  <c r="F13" i="52"/>
  <c r="T12" i="52"/>
  <c r="M12" i="52"/>
  <c r="F12" i="52"/>
  <c r="T11" i="52"/>
  <c r="M11" i="52"/>
  <c r="F11" i="52"/>
  <c r="T10" i="52"/>
  <c r="M10" i="52"/>
  <c r="F10" i="52"/>
  <c r="T9" i="52"/>
  <c r="M9" i="52"/>
  <c r="F9" i="52"/>
  <c r="T8" i="52"/>
  <c r="M8" i="52"/>
  <c r="F8" i="52"/>
  <c r="T7" i="52"/>
  <c r="M7" i="52"/>
  <c r="F7" i="52"/>
  <c r="T6" i="52"/>
  <c r="M6" i="52"/>
  <c r="F6" i="52"/>
  <c r="T20" i="51"/>
  <c r="M20" i="51"/>
  <c r="F20" i="51"/>
  <c r="T19" i="51"/>
  <c r="M19" i="51"/>
  <c r="F19" i="51"/>
  <c r="T18" i="51"/>
  <c r="M18" i="51"/>
  <c r="F18" i="51"/>
  <c r="T17" i="51"/>
  <c r="M17" i="51"/>
  <c r="F17" i="51"/>
  <c r="T16" i="51"/>
  <c r="M16" i="51"/>
  <c r="F16" i="51"/>
  <c r="T15" i="51"/>
  <c r="M15" i="51"/>
  <c r="F15" i="51"/>
  <c r="T14" i="51"/>
  <c r="M14" i="51"/>
  <c r="F14" i="51"/>
  <c r="T13" i="51"/>
  <c r="M13" i="51"/>
  <c r="F13" i="51"/>
  <c r="T12" i="51"/>
  <c r="M12" i="51"/>
  <c r="F12" i="51"/>
  <c r="T11" i="51"/>
  <c r="M11" i="51"/>
  <c r="F11" i="51"/>
  <c r="T10" i="51"/>
  <c r="M10" i="51"/>
  <c r="F10" i="51"/>
  <c r="T9" i="51"/>
  <c r="M9" i="51"/>
  <c r="F9" i="51"/>
  <c r="T8" i="51"/>
  <c r="M8" i="51"/>
  <c r="F8" i="51"/>
  <c r="T7" i="51"/>
  <c r="M7" i="51"/>
  <c r="F7" i="51"/>
  <c r="T6" i="51"/>
  <c r="M6" i="51"/>
  <c r="F6" i="51"/>
  <c r="T20" i="50" l="1"/>
  <c r="M20" i="50"/>
  <c r="F20" i="50"/>
  <c r="T19" i="50"/>
  <c r="M19" i="50"/>
  <c r="F19" i="50"/>
  <c r="T18" i="50"/>
  <c r="M18" i="50"/>
  <c r="F18" i="50"/>
  <c r="T17" i="50"/>
  <c r="M17" i="50"/>
  <c r="F17" i="50"/>
  <c r="T16" i="50"/>
  <c r="M16" i="50"/>
  <c r="F16" i="50"/>
  <c r="T15" i="50"/>
  <c r="M15" i="50"/>
  <c r="F15" i="50"/>
  <c r="T14" i="50"/>
  <c r="M14" i="50"/>
  <c r="F14" i="50"/>
  <c r="T13" i="50"/>
  <c r="M13" i="50"/>
  <c r="F13" i="50"/>
  <c r="T12" i="50"/>
  <c r="M12" i="50"/>
  <c r="F12" i="50"/>
  <c r="T11" i="50"/>
  <c r="M11" i="50"/>
  <c r="F11" i="50"/>
  <c r="T10" i="50"/>
  <c r="M10" i="50"/>
  <c r="F10" i="50"/>
  <c r="T9" i="50"/>
  <c r="M9" i="50"/>
  <c r="F9" i="50"/>
  <c r="T8" i="50"/>
  <c r="M8" i="50"/>
  <c r="F8" i="50"/>
  <c r="T7" i="50"/>
  <c r="M7" i="50"/>
  <c r="F7" i="50"/>
  <c r="T6" i="50"/>
  <c r="M6" i="50"/>
  <c r="F6" i="50"/>
  <c r="T20" i="49"/>
  <c r="M20" i="49"/>
  <c r="F20" i="49"/>
  <c r="T19" i="49"/>
  <c r="M19" i="49"/>
  <c r="F19" i="49"/>
  <c r="T18" i="49"/>
  <c r="M18" i="49"/>
  <c r="F18" i="49"/>
  <c r="T17" i="49"/>
  <c r="M17" i="49"/>
  <c r="F17" i="49"/>
  <c r="T16" i="49"/>
  <c r="M16" i="49"/>
  <c r="F16" i="49"/>
  <c r="T15" i="49"/>
  <c r="M15" i="49"/>
  <c r="F15" i="49"/>
  <c r="T14" i="49"/>
  <c r="M14" i="49"/>
  <c r="F14" i="49"/>
  <c r="T13" i="49"/>
  <c r="M13" i="49"/>
  <c r="F13" i="49"/>
  <c r="T12" i="49"/>
  <c r="M12" i="49"/>
  <c r="F12" i="49"/>
  <c r="T11" i="49"/>
  <c r="M11" i="49"/>
  <c r="F11" i="49"/>
  <c r="T10" i="49"/>
  <c r="M10" i="49"/>
  <c r="F10" i="49"/>
  <c r="T9" i="49"/>
  <c r="M9" i="49"/>
  <c r="F9" i="49"/>
  <c r="T8" i="49"/>
  <c r="M8" i="49"/>
  <c r="F8" i="49"/>
  <c r="T7" i="49"/>
  <c r="M7" i="49"/>
  <c r="F7" i="49"/>
  <c r="T6" i="49"/>
  <c r="M6" i="49"/>
  <c r="F6" i="49"/>
  <c r="T20" i="48" l="1"/>
  <c r="M20" i="48"/>
  <c r="F20" i="48"/>
  <c r="T19" i="48"/>
  <c r="M19" i="48"/>
  <c r="F19" i="48"/>
  <c r="T18" i="48"/>
  <c r="M18" i="48"/>
  <c r="F18" i="48"/>
  <c r="T17" i="48"/>
  <c r="M17" i="48"/>
  <c r="F17" i="48"/>
  <c r="T16" i="48"/>
  <c r="M16" i="48"/>
  <c r="F16" i="48"/>
  <c r="T15" i="48"/>
  <c r="M15" i="48"/>
  <c r="F15" i="48"/>
  <c r="T14" i="48"/>
  <c r="M14" i="48"/>
  <c r="F14" i="48"/>
  <c r="T13" i="48"/>
  <c r="M13" i="48"/>
  <c r="F13" i="48"/>
  <c r="T12" i="48"/>
  <c r="M12" i="48"/>
  <c r="F12" i="48"/>
  <c r="T11" i="48"/>
  <c r="M11" i="48"/>
  <c r="F11" i="48"/>
  <c r="T10" i="48"/>
  <c r="M10" i="48"/>
  <c r="F10" i="48"/>
  <c r="T9" i="48"/>
  <c r="M9" i="48"/>
  <c r="F9" i="48"/>
  <c r="T8" i="48"/>
  <c r="M8" i="48"/>
  <c r="F8" i="48"/>
  <c r="T7" i="48"/>
  <c r="M7" i="48"/>
  <c r="F7" i="48"/>
  <c r="T6" i="48"/>
  <c r="M6" i="48"/>
  <c r="F6" i="48"/>
  <c r="T20" i="47"/>
  <c r="M20" i="47"/>
  <c r="F20" i="47"/>
  <c r="T19" i="47"/>
  <c r="M19" i="47"/>
  <c r="F19" i="47"/>
  <c r="T18" i="47"/>
  <c r="M18" i="47"/>
  <c r="F18" i="47"/>
  <c r="T17" i="47"/>
  <c r="M17" i="47"/>
  <c r="F17" i="47"/>
  <c r="T16" i="47"/>
  <c r="M16" i="47"/>
  <c r="F16" i="47"/>
  <c r="T15" i="47"/>
  <c r="M15" i="47"/>
  <c r="F15" i="47"/>
  <c r="T14" i="47"/>
  <c r="M14" i="47"/>
  <c r="F14" i="47"/>
  <c r="T13" i="47"/>
  <c r="M13" i="47"/>
  <c r="F13" i="47"/>
  <c r="T12" i="47"/>
  <c r="M12" i="47"/>
  <c r="F12" i="47"/>
  <c r="T11" i="47"/>
  <c r="M11" i="47"/>
  <c r="F11" i="47"/>
  <c r="T10" i="47"/>
  <c r="M10" i="47"/>
  <c r="F10" i="47"/>
  <c r="T9" i="47"/>
  <c r="M9" i="47"/>
  <c r="F9" i="47"/>
  <c r="T8" i="47"/>
  <c r="M8" i="47"/>
  <c r="F8" i="47"/>
  <c r="T7" i="47"/>
  <c r="M7" i="47"/>
  <c r="F7" i="47"/>
  <c r="T6" i="47"/>
  <c r="M6" i="47"/>
  <c r="F6" i="47"/>
  <c r="T20" i="46"/>
  <c r="M20" i="46"/>
  <c r="F20" i="46"/>
  <c r="T19" i="46"/>
  <c r="M19" i="46"/>
  <c r="F19" i="46"/>
  <c r="T18" i="46"/>
  <c r="M18" i="46"/>
  <c r="F18" i="46"/>
  <c r="T17" i="46"/>
  <c r="M17" i="46"/>
  <c r="F17" i="46"/>
  <c r="T16" i="46"/>
  <c r="M16" i="46"/>
  <c r="F16" i="46"/>
  <c r="T15" i="46"/>
  <c r="M15" i="46"/>
  <c r="F15" i="46"/>
  <c r="T14" i="46"/>
  <c r="M14" i="46"/>
  <c r="F14" i="46"/>
  <c r="T13" i="46"/>
  <c r="M13" i="46"/>
  <c r="F13" i="46"/>
  <c r="T12" i="46"/>
  <c r="M12" i="46"/>
  <c r="F12" i="46"/>
  <c r="T11" i="46"/>
  <c r="M11" i="46"/>
  <c r="F11" i="46"/>
  <c r="T10" i="46"/>
  <c r="M10" i="46"/>
  <c r="F10" i="46"/>
  <c r="T9" i="46"/>
  <c r="M9" i="46"/>
  <c r="F9" i="46"/>
  <c r="T8" i="46"/>
  <c r="M8" i="46"/>
  <c r="F8" i="46"/>
  <c r="T7" i="46"/>
  <c r="M7" i="46"/>
  <c r="F7" i="46"/>
  <c r="T6" i="46"/>
  <c r="M6" i="46"/>
  <c r="F6" i="46"/>
  <c r="T20" i="45" l="1"/>
  <c r="M20" i="45"/>
  <c r="F20" i="45"/>
  <c r="T19" i="45"/>
  <c r="M19" i="45"/>
  <c r="F19" i="45"/>
  <c r="T18" i="45"/>
  <c r="M18" i="45"/>
  <c r="F18" i="45"/>
  <c r="T17" i="45"/>
  <c r="M17" i="45"/>
  <c r="F17" i="45"/>
  <c r="T16" i="45"/>
  <c r="M16" i="45"/>
  <c r="F16" i="45"/>
  <c r="T15" i="45"/>
  <c r="M15" i="45"/>
  <c r="F15" i="45"/>
  <c r="T14" i="45"/>
  <c r="M14" i="45"/>
  <c r="F14" i="45"/>
  <c r="T13" i="45"/>
  <c r="M13" i="45"/>
  <c r="F13" i="45"/>
  <c r="T12" i="45"/>
  <c r="M12" i="45"/>
  <c r="F12" i="45"/>
  <c r="T11" i="45"/>
  <c r="M11" i="45"/>
  <c r="F11" i="45"/>
  <c r="T10" i="45"/>
  <c r="M10" i="45"/>
  <c r="F10" i="45"/>
  <c r="T9" i="45"/>
  <c r="M9" i="45"/>
  <c r="F9" i="45"/>
  <c r="T8" i="45"/>
  <c r="M8" i="45"/>
  <c r="F8" i="45"/>
  <c r="T7" i="45"/>
  <c r="M7" i="45"/>
  <c r="F7" i="45"/>
  <c r="T6" i="45"/>
  <c r="M6" i="45"/>
  <c r="F6" i="45"/>
  <c r="T20" i="44"/>
  <c r="K54" i="73" s="1"/>
  <c r="M20" i="44"/>
  <c r="F20" i="44"/>
  <c r="T19" i="44"/>
  <c r="M19" i="44"/>
  <c r="F19" i="44"/>
  <c r="T18" i="44"/>
  <c r="G54" i="73" s="1"/>
  <c r="M18" i="44"/>
  <c r="F18" i="44"/>
  <c r="T17" i="44"/>
  <c r="M17" i="44"/>
  <c r="F17" i="44"/>
  <c r="T16" i="44"/>
  <c r="M16" i="44"/>
  <c r="F16" i="44"/>
  <c r="T15" i="44"/>
  <c r="C54" i="73" s="1"/>
  <c r="M15" i="44"/>
  <c r="F15" i="44"/>
  <c r="T14" i="44"/>
  <c r="M14" i="44"/>
  <c r="F14" i="44"/>
  <c r="T13" i="44"/>
  <c r="M13" i="44"/>
  <c r="F13" i="44"/>
  <c r="T12" i="44"/>
  <c r="M12" i="44"/>
  <c r="F12" i="44"/>
  <c r="T11" i="44"/>
  <c r="M11" i="44"/>
  <c r="F11" i="44"/>
  <c r="T10" i="44"/>
  <c r="M10" i="44"/>
  <c r="F10" i="44"/>
  <c r="T9" i="44"/>
  <c r="M9" i="44"/>
  <c r="F9" i="44"/>
  <c r="T8" i="44"/>
  <c r="M8" i="44"/>
  <c r="F8" i="44"/>
  <c r="T7" i="44"/>
  <c r="M7" i="44"/>
  <c r="F7" i="44"/>
  <c r="T6" i="44"/>
  <c r="M6" i="44"/>
  <c r="F6" i="44"/>
  <c r="T20" i="40" l="1"/>
  <c r="F20" i="40"/>
  <c r="K58" i="41" s="1"/>
  <c r="T19" i="40"/>
  <c r="F19" i="40"/>
  <c r="T18" i="40"/>
  <c r="F18" i="40"/>
  <c r="G58" i="41" s="1"/>
  <c r="T17" i="40"/>
  <c r="F17" i="40"/>
  <c r="T16" i="40"/>
  <c r="F16" i="40"/>
  <c r="T15" i="40"/>
  <c r="F15" i="40"/>
  <c r="C58" i="41" s="1"/>
  <c r="T14" i="40"/>
  <c r="F14" i="40"/>
  <c r="T13" i="40"/>
  <c r="F13" i="40"/>
  <c r="T12" i="40"/>
  <c r="F12" i="40"/>
  <c r="T11" i="40"/>
  <c r="F11" i="40"/>
  <c r="T10" i="40"/>
  <c r="F10" i="40"/>
  <c r="T9" i="40"/>
  <c r="F9" i="40"/>
  <c r="T8" i="40"/>
  <c r="F8" i="40"/>
  <c r="T7" i="40"/>
  <c r="F7" i="40"/>
  <c r="T6" i="40"/>
  <c r="F6" i="40"/>
  <c r="T20" i="39"/>
  <c r="K55" i="73" s="1"/>
  <c r="M20" i="39"/>
  <c r="F20" i="39"/>
  <c r="T19" i="39"/>
  <c r="M19" i="39"/>
  <c r="F19" i="39"/>
  <c r="T18" i="39"/>
  <c r="G55" i="73" s="1"/>
  <c r="M18" i="39"/>
  <c r="F18" i="39"/>
  <c r="T17" i="39"/>
  <c r="M17" i="39"/>
  <c r="F17" i="39"/>
  <c r="T16" i="39"/>
  <c r="M16" i="39"/>
  <c r="F16" i="39"/>
  <c r="T15" i="39"/>
  <c r="C55" i="73" s="1"/>
  <c r="M15" i="39"/>
  <c r="F15" i="39"/>
  <c r="T14" i="39"/>
  <c r="M14" i="39"/>
  <c r="F14" i="39"/>
  <c r="T13" i="39"/>
  <c r="M13" i="39"/>
  <c r="F13" i="39"/>
  <c r="T12" i="39"/>
  <c r="M12" i="39"/>
  <c r="F12" i="39"/>
  <c r="T11" i="39"/>
  <c r="M11" i="39"/>
  <c r="F11" i="39"/>
  <c r="T10" i="39"/>
  <c r="M10" i="39"/>
  <c r="F10" i="39"/>
  <c r="T9" i="39"/>
  <c r="M9" i="39"/>
  <c r="F9" i="39"/>
  <c r="T8" i="39"/>
  <c r="M8" i="39"/>
  <c r="F8" i="39"/>
  <c r="T7" i="39"/>
  <c r="M7" i="39"/>
  <c r="F7" i="39"/>
  <c r="T6" i="39"/>
  <c r="M6" i="39"/>
  <c r="F6" i="39"/>
  <c r="T20" i="38"/>
  <c r="M20" i="38"/>
  <c r="F20" i="38"/>
  <c r="T19" i="38"/>
  <c r="M19" i="38"/>
  <c r="F19" i="38"/>
  <c r="T18" i="38"/>
  <c r="M18" i="38"/>
  <c r="F18" i="38"/>
  <c r="T17" i="38"/>
  <c r="M17" i="38"/>
  <c r="F17" i="38"/>
  <c r="T16" i="38"/>
  <c r="M16" i="38"/>
  <c r="F16" i="38"/>
  <c r="T15" i="38"/>
  <c r="M15" i="38"/>
  <c r="F15" i="38"/>
  <c r="T14" i="38"/>
  <c r="M14" i="38"/>
  <c r="F14" i="38"/>
  <c r="T13" i="38"/>
  <c r="M13" i="38"/>
  <c r="F13" i="38"/>
  <c r="T12" i="38"/>
  <c r="M12" i="38"/>
  <c r="F12" i="38"/>
  <c r="T11" i="38"/>
  <c r="M11" i="38"/>
  <c r="F11" i="38"/>
  <c r="T10" i="38"/>
  <c r="M10" i="38"/>
  <c r="F10" i="38"/>
  <c r="T9" i="38"/>
  <c r="M9" i="38"/>
  <c r="F9" i="38"/>
  <c r="T8" i="38"/>
  <c r="M8" i="38"/>
  <c r="F8" i="38"/>
  <c r="T7" i="38"/>
  <c r="M7" i="38"/>
  <c r="F7" i="38"/>
  <c r="T6" i="38"/>
  <c r="M6" i="38"/>
  <c r="F6" i="38"/>
  <c r="T20" i="37"/>
  <c r="M20" i="37"/>
  <c r="F20" i="37"/>
  <c r="T19" i="37"/>
  <c r="M19" i="37"/>
  <c r="F19" i="37"/>
  <c r="T18" i="37"/>
  <c r="M18" i="37"/>
  <c r="F18" i="37"/>
  <c r="T17" i="37"/>
  <c r="M17" i="37"/>
  <c r="F17" i="37"/>
  <c r="T16" i="37"/>
  <c r="M16" i="37"/>
  <c r="F16" i="37"/>
  <c r="T15" i="37"/>
  <c r="M15" i="37"/>
  <c r="F15" i="37"/>
  <c r="T14" i="37"/>
  <c r="M14" i="37"/>
  <c r="F14" i="37"/>
  <c r="T13" i="37"/>
  <c r="M13" i="37"/>
  <c r="F13" i="37"/>
  <c r="T12" i="37"/>
  <c r="M12" i="37"/>
  <c r="F12" i="37"/>
  <c r="T11" i="37"/>
  <c r="M11" i="37"/>
  <c r="F11" i="37"/>
  <c r="T10" i="37"/>
  <c r="M10" i="37"/>
  <c r="F10" i="37"/>
  <c r="T9" i="37"/>
  <c r="M9" i="37"/>
  <c r="F9" i="37"/>
  <c r="T8" i="37"/>
  <c r="M8" i="37"/>
  <c r="F8" i="37"/>
  <c r="T7" i="37"/>
  <c r="M7" i="37"/>
  <c r="F7" i="37"/>
  <c r="T6" i="37"/>
  <c r="M6" i="37"/>
  <c r="F6" i="37"/>
  <c r="T20" i="36"/>
  <c r="M20" i="36"/>
  <c r="F20" i="36"/>
  <c r="T19" i="36"/>
  <c r="M19" i="36"/>
  <c r="F19" i="36"/>
  <c r="T18" i="36"/>
  <c r="M18" i="36"/>
  <c r="F18" i="36"/>
  <c r="T17" i="36"/>
  <c r="M17" i="36"/>
  <c r="F17" i="36"/>
  <c r="T16" i="36"/>
  <c r="M16" i="36"/>
  <c r="F16" i="36"/>
  <c r="T15" i="36"/>
  <c r="M15" i="36"/>
  <c r="F15" i="36"/>
  <c r="T14" i="36"/>
  <c r="M14" i="36"/>
  <c r="F14" i="36"/>
  <c r="T13" i="36"/>
  <c r="M13" i="36"/>
  <c r="F13" i="36"/>
  <c r="T12" i="36"/>
  <c r="M12" i="36"/>
  <c r="F12" i="36"/>
  <c r="T11" i="36"/>
  <c r="M11" i="36"/>
  <c r="F11" i="36"/>
  <c r="T10" i="36"/>
  <c r="M10" i="36"/>
  <c r="F10" i="36"/>
  <c r="T9" i="36"/>
  <c r="M9" i="36"/>
  <c r="F9" i="36"/>
  <c r="T8" i="36"/>
  <c r="M8" i="36"/>
  <c r="F8" i="36"/>
  <c r="T7" i="36"/>
  <c r="M7" i="36"/>
  <c r="F7" i="36"/>
  <c r="T6" i="36"/>
  <c r="M6" i="36"/>
  <c r="F6" i="36"/>
  <c r="T20" i="35" l="1"/>
  <c r="M20" i="35"/>
  <c r="F20" i="35"/>
  <c r="T19" i="35"/>
  <c r="M19" i="35"/>
  <c r="F19" i="35"/>
  <c r="T18" i="35"/>
  <c r="M18" i="35"/>
  <c r="F18" i="35"/>
  <c r="T17" i="35"/>
  <c r="M17" i="35"/>
  <c r="F17" i="35"/>
  <c r="T16" i="35"/>
  <c r="M16" i="35"/>
  <c r="F16" i="35"/>
  <c r="T15" i="35"/>
  <c r="M15" i="35"/>
  <c r="F15" i="35"/>
  <c r="T14" i="35"/>
  <c r="M14" i="35"/>
  <c r="F14" i="35"/>
  <c r="T13" i="35"/>
  <c r="M13" i="35"/>
  <c r="F13" i="35"/>
  <c r="T12" i="35"/>
  <c r="M12" i="35"/>
  <c r="F12" i="35"/>
  <c r="T11" i="35"/>
  <c r="M11" i="35"/>
  <c r="F11" i="35"/>
  <c r="T10" i="35"/>
  <c r="M10" i="35"/>
  <c r="F10" i="35"/>
  <c r="T9" i="35"/>
  <c r="M9" i="35"/>
  <c r="F9" i="35"/>
  <c r="T8" i="35"/>
  <c r="M8" i="35"/>
  <c r="F8" i="35"/>
  <c r="T7" i="35"/>
  <c r="M7" i="35"/>
  <c r="F7" i="35"/>
  <c r="T6" i="35"/>
  <c r="M6" i="35"/>
  <c r="F6" i="35"/>
  <c r="T20" i="34" l="1"/>
  <c r="M20" i="34"/>
  <c r="F20" i="34"/>
  <c r="T19" i="34"/>
  <c r="M19" i="34"/>
  <c r="F19" i="34"/>
  <c r="T18" i="34"/>
  <c r="M18" i="34"/>
  <c r="F18" i="34"/>
  <c r="T17" i="34"/>
  <c r="M17" i="34"/>
  <c r="F17" i="34"/>
  <c r="T16" i="34"/>
  <c r="M16" i="34"/>
  <c r="F16" i="34"/>
  <c r="T15" i="34"/>
  <c r="M15" i="34"/>
  <c r="F15" i="34"/>
  <c r="T14" i="34"/>
  <c r="M14" i="34"/>
  <c r="F14" i="34"/>
  <c r="T13" i="34"/>
  <c r="M13" i="34"/>
  <c r="F13" i="34"/>
  <c r="T12" i="34"/>
  <c r="M12" i="34"/>
  <c r="F12" i="34"/>
  <c r="T11" i="34"/>
  <c r="M11" i="34"/>
  <c r="F11" i="34"/>
  <c r="T10" i="34"/>
  <c r="M10" i="34"/>
  <c r="F10" i="34"/>
  <c r="T9" i="34"/>
  <c r="M9" i="34"/>
  <c r="F9" i="34"/>
  <c r="T8" i="34"/>
  <c r="M8" i="34"/>
  <c r="F8" i="34"/>
  <c r="T7" i="34"/>
  <c r="M7" i="34"/>
  <c r="F7" i="34"/>
  <c r="T6" i="34"/>
  <c r="M6" i="34"/>
  <c r="F6" i="34"/>
  <c r="F6" i="33"/>
  <c r="F7" i="33"/>
  <c r="F8" i="33"/>
  <c r="F9" i="33"/>
  <c r="F10" i="33"/>
  <c r="F11" i="33"/>
  <c r="F12" i="33"/>
  <c r="F13" i="33"/>
  <c r="F14" i="33"/>
  <c r="F15" i="33"/>
  <c r="F16" i="33"/>
  <c r="F17" i="33"/>
  <c r="F18" i="33"/>
  <c r="F19" i="33"/>
  <c r="F20" i="33"/>
  <c r="T20" i="33"/>
  <c r="M20" i="33"/>
  <c r="T19" i="33"/>
  <c r="M19" i="33"/>
  <c r="T18" i="33"/>
  <c r="M18" i="33"/>
  <c r="T17" i="33"/>
  <c r="M17" i="33"/>
  <c r="T16" i="33"/>
  <c r="M16" i="33"/>
  <c r="T15" i="33"/>
  <c r="M15" i="33"/>
  <c r="T14" i="33"/>
  <c r="M14" i="33"/>
  <c r="T13" i="33"/>
  <c r="M13" i="33"/>
  <c r="T12" i="33"/>
  <c r="M12" i="33"/>
  <c r="T11" i="33"/>
  <c r="M11" i="33"/>
  <c r="T10" i="33"/>
  <c r="M10" i="33"/>
  <c r="T9" i="33"/>
  <c r="M9" i="33"/>
  <c r="T8" i="33"/>
  <c r="M8" i="33"/>
  <c r="T7" i="33"/>
  <c r="M7" i="33"/>
  <c r="T6" i="33"/>
  <c r="M6" i="33"/>
  <c r="T20" i="32"/>
  <c r="M20" i="32"/>
  <c r="F20" i="32"/>
  <c r="T19" i="32"/>
  <c r="M19" i="32"/>
  <c r="F19" i="32"/>
  <c r="T18" i="32"/>
  <c r="M18" i="32"/>
  <c r="F18" i="32"/>
  <c r="T17" i="32"/>
  <c r="M17" i="32"/>
  <c r="F17" i="32"/>
  <c r="T16" i="32"/>
  <c r="M16" i="32"/>
  <c r="F16" i="32"/>
  <c r="T15" i="32"/>
  <c r="M15" i="32"/>
  <c r="F15" i="32"/>
  <c r="T14" i="32"/>
  <c r="M14" i="32"/>
  <c r="F14" i="32"/>
  <c r="T13" i="32"/>
  <c r="M13" i="32"/>
  <c r="F13" i="32"/>
  <c r="T12" i="32"/>
  <c r="M12" i="32"/>
  <c r="F12" i="32"/>
  <c r="T11" i="32"/>
  <c r="M11" i="32"/>
  <c r="F11" i="32"/>
  <c r="T10" i="32"/>
  <c r="M10" i="32"/>
  <c r="F10" i="32"/>
  <c r="T9" i="32"/>
  <c r="M9" i="32"/>
  <c r="F9" i="32"/>
  <c r="T8" i="32"/>
  <c r="M8" i="32"/>
  <c r="F8" i="32"/>
  <c r="T7" i="32"/>
  <c r="M7" i="32"/>
  <c r="F7" i="32"/>
  <c r="T6" i="32"/>
  <c r="M6" i="32"/>
  <c r="F6" i="32"/>
  <c r="T20" i="31"/>
  <c r="M20" i="31"/>
  <c r="F20" i="31"/>
  <c r="T19" i="31"/>
  <c r="M19" i="31"/>
  <c r="F19" i="31"/>
  <c r="T18" i="31"/>
  <c r="M18" i="31"/>
  <c r="F18" i="31"/>
  <c r="T17" i="31"/>
  <c r="M17" i="31"/>
  <c r="F17" i="31"/>
  <c r="T16" i="31"/>
  <c r="M16" i="31"/>
  <c r="F16" i="31"/>
  <c r="T15" i="31"/>
  <c r="M15" i="31"/>
  <c r="F15" i="31"/>
  <c r="T14" i="31"/>
  <c r="M14" i="31"/>
  <c r="F14" i="31"/>
  <c r="T13" i="31"/>
  <c r="M13" i="31"/>
  <c r="F13" i="31"/>
  <c r="T12" i="31"/>
  <c r="M12" i="31"/>
  <c r="F12" i="31"/>
  <c r="T11" i="31"/>
  <c r="M11" i="31"/>
  <c r="F11" i="31"/>
  <c r="T10" i="31"/>
  <c r="M10" i="31"/>
  <c r="F10" i="31"/>
  <c r="T9" i="31"/>
  <c r="M9" i="31"/>
  <c r="F9" i="31"/>
  <c r="T8" i="31"/>
  <c r="M8" i="31"/>
  <c r="F8" i="31"/>
  <c r="T7" i="31"/>
  <c r="M7" i="31"/>
  <c r="F7" i="31"/>
  <c r="T6" i="31"/>
  <c r="M6" i="31"/>
  <c r="F6" i="31"/>
  <c r="T20" i="30" l="1"/>
  <c r="M20" i="30"/>
  <c r="F20" i="30"/>
  <c r="T19" i="30"/>
  <c r="M19" i="30"/>
  <c r="F19" i="30"/>
  <c r="T18" i="30"/>
  <c r="M18" i="30"/>
  <c r="F18" i="30"/>
  <c r="T17" i="30"/>
  <c r="M17" i="30"/>
  <c r="F17" i="30"/>
  <c r="T16" i="30"/>
  <c r="M16" i="30"/>
  <c r="F16" i="30"/>
  <c r="T15" i="30"/>
  <c r="M15" i="30"/>
  <c r="F15" i="30"/>
  <c r="T14" i="30"/>
  <c r="M14" i="30"/>
  <c r="F14" i="30"/>
  <c r="T13" i="30"/>
  <c r="M13" i="30"/>
  <c r="F13" i="30"/>
  <c r="T12" i="30"/>
  <c r="M12" i="30"/>
  <c r="F12" i="30"/>
  <c r="T11" i="30"/>
  <c r="M11" i="30"/>
  <c r="F11" i="30"/>
  <c r="T10" i="30"/>
  <c r="M10" i="30"/>
  <c r="F10" i="30"/>
  <c r="T9" i="30"/>
  <c r="M9" i="30"/>
  <c r="F9" i="30"/>
  <c r="T8" i="30"/>
  <c r="M8" i="30"/>
  <c r="F8" i="30"/>
  <c r="T7" i="30"/>
  <c r="M7" i="30"/>
  <c r="F7" i="30"/>
  <c r="T6" i="30"/>
  <c r="M6" i="30"/>
  <c r="F6" i="30"/>
  <c r="T20" i="29"/>
  <c r="M20" i="29"/>
  <c r="F20" i="29"/>
  <c r="T19" i="29"/>
  <c r="M19" i="29"/>
  <c r="F19" i="29"/>
  <c r="T18" i="29"/>
  <c r="M18" i="29"/>
  <c r="F18" i="29"/>
  <c r="T17" i="29"/>
  <c r="M17" i="29"/>
  <c r="F17" i="29"/>
  <c r="T16" i="29"/>
  <c r="M16" i="29"/>
  <c r="F16" i="29"/>
  <c r="T15" i="29"/>
  <c r="M15" i="29"/>
  <c r="F15" i="29"/>
  <c r="T14" i="29"/>
  <c r="M14" i="29"/>
  <c r="F14" i="29"/>
  <c r="T13" i="29"/>
  <c r="M13" i="29"/>
  <c r="F13" i="29"/>
  <c r="T12" i="29"/>
  <c r="M12" i="29"/>
  <c r="F12" i="29"/>
  <c r="T11" i="29"/>
  <c r="M11" i="29"/>
  <c r="F11" i="29"/>
  <c r="T10" i="29"/>
  <c r="M10" i="29"/>
  <c r="F10" i="29"/>
  <c r="T9" i="29"/>
  <c r="M9" i="29"/>
  <c r="F9" i="29"/>
  <c r="T8" i="29"/>
  <c r="M8" i="29"/>
  <c r="F8" i="29"/>
  <c r="T7" i="29"/>
  <c r="M7" i="29"/>
  <c r="F7" i="29"/>
  <c r="T6" i="29"/>
  <c r="M6" i="29"/>
  <c r="F6" i="29"/>
  <c r="T20" i="28" l="1"/>
  <c r="M20" i="28"/>
  <c r="F20" i="28"/>
  <c r="T19" i="28"/>
  <c r="M19" i="28"/>
  <c r="F19" i="28"/>
  <c r="T18" i="28"/>
  <c r="M18" i="28"/>
  <c r="F18" i="28"/>
  <c r="T17" i="28"/>
  <c r="M17" i="28"/>
  <c r="F17" i="28"/>
  <c r="T16" i="28"/>
  <c r="M16" i="28"/>
  <c r="F16" i="28"/>
  <c r="T15" i="28"/>
  <c r="M15" i="28"/>
  <c r="F15" i="28"/>
  <c r="T14" i="28"/>
  <c r="M14" i="28"/>
  <c r="F14" i="28"/>
  <c r="T13" i="28"/>
  <c r="M13" i="28"/>
  <c r="F13" i="28"/>
  <c r="T12" i="28"/>
  <c r="M12" i="28"/>
  <c r="F12" i="28"/>
  <c r="T11" i="28"/>
  <c r="M11" i="28"/>
  <c r="F11" i="28"/>
  <c r="T10" i="28"/>
  <c r="M10" i="28"/>
  <c r="F10" i="28"/>
  <c r="T9" i="28"/>
  <c r="M9" i="28"/>
  <c r="F9" i="28"/>
  <c r="T8" i="28"/>
  <c r="M8" i="28"/>
  <c r="F8" i="28"/>
  <c r="T7" i="28"/>
  <c r="M7" i="28"/>
  <c r="F7" i="28"/>
  <c r="T6" i="28"/>
  <c r="M6" i="28"/>
  <c r="F6" i="28"/>
  <c r="T20" i="27"/>
  <c r="M20" i="27"/>
  <c r="F20" i="27"/>
  <c r="T19" i="27"/>
  <c r="M19" i="27"/>
  <c r="F19" i="27"/>
  <c r="T18" i="27"/>
  <c r="M18" i="27"/>
  <c r="F18" i="27"/>
  <c r="T17" i="27"/>
  <c r="M17" i="27"/>
  <c r="F17" i="27"/>
  <c r="T16" i="27"/>
  <c r="M16" i="27"/>
  <c r="F16" i="27"/>
  <c r="T15" i="27"/>
  <c r="M15" i="27"/>
  <c r="F15" i="27"/>
  <c r="T14" i="27"/>
  <c r="M14" i="27"/>
  <c r="F14" i="27"/>
  <c r="T13" i="27"/>
  <c r="M13" i="27"/>
  <c r="F13" i="27"/>
  <c r="T12" i="27"/>
  <c r="M12" i="27"/>
  <c r="F12" i="27"/>
  <c r="T11" i="27"/>
  <c r="M11" i="27"/>
  <c r="F11" i="27"/>
  <c r="T10" i="27"/>
  <c r="M10" i="27"/>
  <c r="F10" i="27"/>
  <c r="T9" i="27"/>
  <c r="M9" i="27"/>
  <c r="F9" i="27"/>
  <c r="T8" i="27"/>
  <c r="M8" i="27"/>
  <c r="F8" i="27"/>
  <c r="T7" i="27"/>
  <c r="M7" i="27"/>
  <c r="F7" i="27"/>
  <c r="T6" i="27"/>
  <c r="M6" i="27"/>
  <c r="F6" i="27"/>
  <c r="T20" i="26"/>
  <c r="M20" i="26"/>
  <c r="F20" i="26"/>
  <c r="T19" i="26"/>
  <c r="M19" i="26"/>
  <c r="F19" i="26"/>
  <c r="T18" i="26"/>
  <c r="M18" i="26"/>
  <c r="F18" i="26"/>
  <c r="T17" i="26"/>
  <c r="M17" i="26"/>
  <c r="F17" i="26"/>
  <c r="T16" i="26"/>
  <c r="M16" i="26"/>
  <c r="F16" i="26"/>
  <c r="T15" i="26"/>
  <c r="M15" i="26"/>
  <c r="F15" i="26"/>
  <c r="T14" i="26"/>
  <c r="M14" i="26"/>
  <c r="F14" i="26"/>
  <c r="T13" i="26"/>
  <c r="M13" i="26"/>
  <c r="F13" i="26"/>
  <c r="T12" i="26"/>
  <c r="M12" i="26"/>
  <c r="F12" i="26"/>
  <c r="T11" i="26"/>
  <c r="M11" i="26"/>
  <c r="F11" i="26"/>
  <c r="T10" i="26"/>
  <c r="M10" i="26"/>
  <c r="F10" i="26"/>
  <c r="T9" i="26"/>
  <c r="M9" i="26"/>
  <c r="F9" i="26"/>
  <c r="T8" i="26"/>
  <c r="M8" i="26"/>
  <c r="F8" i="26"/>
  <c r="T7" i="26"/>
  <c r="M7" i="26"/>
  <c r="F7" i="26"/>
  <c r="T6" i="26"/>
  <c r="M6" i="26"/>
  <c r="F6" i="26"/>
  <c r="T20" i="25" l="1"/>
  <c r="M20" i="25"/>
  <c r="F20" i="25"/>
  <c r="T19" i="25"/>
  <c r="M19" i="25"/>
  <c r="F19" i="25"/>
  <c r="T18" i="25"/>
  <c r="M18" i="25"/>
  <c r="F18" i="25"/>
  <c r="T17" i="25"/>
  <c r="M17" i="25"/>
  <c r="F17" i="25"/>
  <c r="T16" i="25"/>
  <c r="M16" i="25"/>
  <c r="F16" i="25"/>
  <c r="T15" i="25"/>
  <c r="M15" i="25"/>
  <c r="F15" i="25"/>
  <c r="T14" i="25"/>
  <c r="M14" i="25"/>
  <c r="F14" i="25"/>
  <c r="T13" i="25"/>
  <c r="M13" i="25"/>
  <c r="F13" i="25"/>
  <c r="T12" i="25"/>
  <c r="M12" i="25"/>
  <c r="F12" i="25"/>
  <c r="T11" i="25"/>
  <c r="M11" i="25"/>
  <c r="F11" i="25"/>
  <c r="T10" i="25"/>
  <c r="M10" i="25"/>
  <c r="F10" i="25"/>
  <c r="T9" i="25"/>
  <c r="M9" i="25"/>
  <c r="F9" i="25"/>
  <c r="T8" i="25"/>
  <c r="M8" i="25"/>
  <c r="F8" i="25"/>
  <c r="T7" i="25"/>
  <c r="M7" i="25"/>
  <c r="F7" i="25"/>
  <c r="T6" i="25"/>
  <c r="M6" i="25"/>
  <c r="F6" i="25"/>
  <c r="T20" i="24"/>
  <c r="M20" i="24"/>
  <c r="F20" i="24"/>
  <c r="T19" i="24"/>
  <c r="M19" i="24"/>
  <c r="F19" i="24"/>
  <c r="T18" i="24"/>
  <c r="M18" i="24"/>
  <c r="F18" i="24"/>
  <c r="T17" i="24"/>
  <c r="M17" i="24"/>
  <c r="F17" i="24"/>
  <c r="T16" i="24"/>
  <c r="M16" i="24"/>
  <c r="F16" i="24"/>
  <c r="T15" i="24"/>
  <c r="M15" i="24"/>
  <c r="F15" i="24"/>
  <c r="T14" i="24"/>
  <c r="M14" i="24"/>
  <c r="F14" i="24"/>
  <c r="T13" i="24"/>
  <c r="M13" i="24"/>
  <c r="F13" i="24"/>
  <c r="T12" i="24"/>
  <c r="M12" i="24"/>
  <c r="F12" i="24"/>
  <c r="T11" i="24"/>
  <c r="M11" i="24"/>
  <c r="F11" i="24"/>
  <c r="T10" i="24"/>
  <c r="M10" i="24"/>
  <c r="F10" i="24"/>
  <c r="T9" i="24"/>
  <c r="M9" i="24"/>
  <c r="F9" i="24"/>
  <c r="T8" i="24"/>
  <c r="M8" i="24"/>
  <c r="F8" i="24"/>
  <c r="T7" i="24"/>
  <c r="M7" i="24"/>
  <c r="F7" i="24"/>
  <c r="T6" i="24"/>
  <c r="M6" i="24"/>
  <c r="F6" i="24"/>
  <c r="T20" i="23"/>
  <c r="M20" i="23"/>
  <c r="F20" i="23"/>
  <c r="T19" i="23"/>
  <c r="M19" i="23"/>
  <c r="F19" i="23"/>
  <c r="T18" i="23"/>
  <c r="M18" i="23"/>
  <c r="F18" i="23"/>
  <c r="T17" i="23"/>
  <c r="M17" i="23"/>
  <c r="F17" i="23"/>
  <c r="T16" i="23"/>
  <c r="M16" i="23"/>
  <c r="F16" i="23"/>
  <c r="T15" i="23"/>
  <c r="M15" i="23"/>
  <c r="F15" i="23"/>
  <c r="T14" i="23"/>
  <c r="M14" i="23"/>
  <c r="F14" i="23"/>
  <c r="T13" i="23"/>
  <c r="M13" i="23"/>
  <c r="F13" i="23"/>
  <c r="T12" i="23"/>
  <c r="M12" i="23"/>
  <c r="F12" i="23"/>
  <c r="T11" i="23"/>
  <c r="M11" i="23"/>
  <c r="F11" i="23"/>
  <c r="T10" i="23"/>
  <c r="M10" i="23"/>
  <c r="F10" i="23"/>
  <c r="T9" i="23"/>
  <c r="M9" i="23"/>
  <c r="F9" i="23"/>
  <c r="T8" i="23"/>
  <c r="M8" i="23"/>
  <c r="F8" i="23"/>
  <c r="T7" i="23"/>
  <c r="M7" i="23"/>
  <c r="F7" i="23"/>
  <c r="T6" i="23"/>
  <c r="M6" i="23"/>
  <c r="F6" i="23"/>
  <c r="T20" i="22" l="1"/>
  <c r="M20" i="22"/>
  <c r="F20" i="22"/>
  <c r="T19" i="22"/>
  <c r="M19" i="22"/>
  <c r="F19" i="22"/>
  <c r="T18" i="22"/>
  <c r="M18" i="22"/>
  <c r="F18" i="22"/>
  <c r="T17" i="22"/>
  <c r="M17" i="22"/>
  <c r="F17" i="22"/>
  <c r="T16" i="22"/>
  <c r="M16" i="22"/>
  <c r="F16" i="22"/>
  <c r="T15" i="22"/>
  <c r="M15" i="22"/>
  <c r="F15" i="22"/>
  <c r="T14" i="22"/>
  <c r="M14" i="22"/>
  <c r="F14" i="22"/>
  <c r="T13" i="22"/>
  <c r="M13" i="22"/>
  <c r="F13" i="22"/>
  <c r="T12" i="22"/>
  <c r="M12" i="22"/>
  <c r="F12" i="22"/>
  <c r="T11" i="22"/>
  <c r="M11" i="22"/>
  <c r="F11" i="22"/>
  <c r="T10" i="22"/>
  <c r="M10" i="22"/>
  <c r="F10" i="22"/>
  <c r="T9" i="22"/>
  <c r="M9" i="22"/>
  <c r="F9" i="22"/>
  <c r="T8" i="22"/>
  <c r="M8" i="22"/>
  <c r="F8" i="22"/>
  <c r="T7" i="22"/>
  <c r="M7" i="22"/>
  <c r="F7" i="22"/>
  <c r="T6" i="22"/>
  <c r="M6" i="22"/>
  <c r="F6" i="22"/>
  <c r="T20" i="21"/>
  <c r="M20" i="21"/>
  <c r="F20" i="21"/>
  <c r="T19" i="21"/>
  <c r="M19" i="21"/>
  <c r="F19" i="21"/>
  <c r="T18" i="21"/>
  <c r="M18" i="21"/>
  <c r="F18" i="21"/>
  <c r="T17" i="21"/>
  <c r="M17" i="21"/>
  <c r="F17" i="21"/>
  <c r="T16" i="21"/>
  <c r="M16" i="21"/>
  <c r="F16" i="21"/>
  <c r="T15" i="21"/>
  <c r="M15" i="21"/>
  <c r="F15" i="21"/>
  <c r="T14" i="21"/>
  <c r="M14" i="21"/>
  <c r="F14" i="21"/>
  <c r="T13" i="21"/>
  <c r="M13" i="21"/>
  <c r="F13" i="21"/>
  <c r="T12" i="21"/>
  <c r="M12" i="21"/>
  <c r="F12" i="21"/>
  <c r="T11" i="21"/>
  <c r="M11" i="21"/>
  <c r="F11" i="21"/>
  <c r="T10" i="21"/>
  <c r="M10" i="21"/>
  <c r="F10" i="21"/>
  <c r="T9" i="21"/>
  <c r="M9" i="21"/>
  <c r="F9" i="21"/>
  <c r="T8" i="21"/>
  <c r="M8" i="21"/>
  <c r="F8" i="21"/>
  <c r="T7" i="21"/>
  <c r="M7" i="21"/>
  <c r="F7" i="21"/>
  <c r="T6" i="21"/>
  <c r="M6" i="21"/>
  <c r="F6" i="21"/>
  <c r="T20" i="20"/>
  <c r="M20" i="20"/>
  <c r="F20" i="20"/>
  <c r="T19" i="20"/>
  <c r="M19" i="20"/>
  <c r="F19" i="20"/>
  <c r="T18" i="20"/>
  <c r="M18" i="20"/>
  <c r="F18" i="20"/>
  <c r="T17" i="20"/>
  <c r="M17" i="20"/>
  <c r="F17" i="20"/>
  <c r="T16" i="20"/>
  <c r="M16" i="20"/>
  <c r="F16" i="20"/>
  <c r="T15" i="20"/>
  <c r="M15" i="20"/>
  <c r="F15" i="20"/>
  <c r="T14" i="20"/>
  <c r="M14" i="20"/>
  <c r="F14" i="20"/>
  <c r="T13" i="20"/>
  <c r="M13" i="20"/>
  <c r="F13" i="20"/>
  <c r="T12" i="20"/>
  <c r="M12" i="20"/>
  <c r="F12" i="20"/>
  <c r="T11" i="20"/>
  <c r="M11" i="20"/>
  <c r="F11" i="20"/>
  <c r="T10" i="20"/>
  <c r="M10" i="20"/>
  <c r="F10" i="20"/>
  <c r="T9" i="20"/>
  <c r="M9" i="20"/>
  <c r="F9" i="20"/>
  <c r="T8" i="20"/>
  <c r="M8" i="20"/>
  <c r="F8" i="20"/>
  <c r="T7" i="20"/>
  <c r="M7" i="20"/>
  <c r="F7" i="20"/>
  <c r="T6" i="20"/>
  <c r="M6" i="20"/>
  <c r="F6" i="20"/>
  <c r="T20" i="19"/>
  <c r="M20" i="19"/>
  <c r="F20" i="19"/>
  <c r="T19" i="19"/>
  <c r="M19" i="19"/>
  <c r="F19" i="19"/>
  <c r="T18" i="19"/>
  <c r="M18" i="19"/>
  <c r="F18" i="19"/>
  <c r="T17" i="19"/>
  <c r="M17" i="19"/>
  <c r="F17" i="19"/>
  <c r="T16" i="19"/>
  <c r="M16" i="19"/>
  <c r="F16" i="19"/>
  <c r="T15" i="19"/>
  <c r="M15" i="19"/>
  <c r="F15" i="19"/>
  <c r="T14" i="19"/>
  <c r="M14" i="19"/>
  <c r="F14" i="19"/>
  <c r="T13" i="19"/>
  <c r="M13" i="19"/>
  <c r="F13" i="19"/>
  <c r="T12" i="19"/>
  <c r="M12" i="19"/>
  <c r="F12" i="19"/>
  <c r="T11" i="19"/>
  <c r="M11" i="19"/>
  <c r="F11" i="19"/>
  <c r="T10" i="19"/>
  <c r="M10" i="19"/>
  <c r="F10" i="19"/>
  <c r="T9" i="19"/>
  <c r="M9" i="19"/>
  <c r="F9" i="19"/>
  <c r="T8" i="19"/>
  <c r="M8" i="19"/>
  <c r="F8" i="19"/>
  <c r="T7" i="19"/>
  <c r="M7" i="19"/>
  <c r="F7" i="19"/>
  <c r="T6" i="19"/>
  <c r="M6" i="19"/>
  <c r="F6" i="19"/>
  <c r="T20" i="18"/>
  <c r="M20" i="18"/>
  <c r="F20" i="18"/>
  <c r="T19" i="18"/>
  <c r="M19" i="18"/>
  <c r="F19" i="18"/>
  <c r="T18" i="18"/>
  <c r="M18" i="18"/>
  <c r="F18" i="18"/>
  <c r="T17" i="18"/>
  <c r="M17" i="18"/>
  <c r="F17" i="18"/>
  <c r="T16" i="18"/>
  <c r="M16" i="18"/>
  <c r="F16" i="18"/>
  <c r="T15" i="18"/>
  <c r="M15" i="18"/>
  <c r="F15" i="18"/>
  <c r="T14" i="18"/>
  <c r="M14" i="18"/>
  <c r="F14" i="18"/>
  <c r="T13" i="18"/>
  <c r="M13" i="18"/>
  <c r="F13" i="18"/>
  <c r="T12" i="18"/>
  <c r="M12" i="18"/>
  <c r="F12" i="18"/>
  <c r="T11" i="18"/>
  <c r="M11" i="18"/>
  <c r="F11" i="18"/>
  <c r="T10" i="18"/>
  <c r="M10" i="18"/>
  <c r="F10" i="18"/>
  <c r="T9" i="18"/>
  <c r="M9" i="18"/>
  <c r="F9" i="18"/>
  <c r="T8" i="18"/>
  <c r="M8" i="18"/>
  <c r="F8" i="18"/>
  <c r="T7" i="18"/>
  <c r="M7" i="18"/>
  <c r="F7" i="18"/>
  <c r="T6" i="18"/>
  <c r="M6" i="18"/>
  <c r="F6" i="18"/>
  <c r="T20" i="17"/>
  <c r="M20" i="17"/>
  <c r="F20" i="17"/>
  <c r="T19" i="17"/>
  <c r="M19" i="17"/>
  <c r="F19" i="17"/>
  <c r="T18" i="17"/>
  <c r="M18" i="17"/>
  <c r="F18" i="17"/>
  <c r="T17" i="17"/>
  <c r="M17" i="17"/>
  <c r="F17" i="17"/>
  <c r="T16" i="17"/>
  <c r="M16" i="17"/>
  <c r="F16" i="17"/>
  <c r="T15" i="17"/>
  <c r="M15" i="17"/>
  <c r="F15" i="17"/>
  <c r="T14" i="17"/>
  <c r="M14" i="17"/>
  <c r="F14" i="17"/>
  <c r="T13" i="17"/>
  <c r="M13" i="17"/>
  <c r="F13" i="17"/>
  <c r="T12" i="17"/>
  <c r="M12" i="17"/>
  <c r="F12" i="17"/>
  <c r="T11" i="17"/>
  <c r="M11" i="17"/>
  <c r="F11" i="17"/>
  <c r="T10" i="17"/>
  <c r="M10" i="17"/>
  <c r="F10" i="17"/>
  <c r="T9" i="17"/>
  <c r="M9" i="17"/>
  <c r="F9" i="17"/>
  <c r="T8" i="17"/>
  <c r="M8" i="17"/>
  <c r="F8" i="17"/>
  <c r="T7" i="17"/>
  <c r="M7" i="17"/>
  <c r="F7" i="17"/>
  <c r="T6" i="17"/>
  <c r="M6" i="17"/>
  <c r="F6" i="17"/>
  <c r="T7" i="16"/>
  <c r="T8" i="16"/>
  <c r="T9" i="16"/>
  <c r="T10" i="16"/>
  <c r="T11" i="16"/>
  <c r="T12" i="16"/>
  <c r="T13" i="16"/>
  <c r="T14" i="16"/>
  <c r="T15" i="16"/>
  <c r="T16" i="16"/>
  <c r="T17" i="16"/>
  <c r="T18" i="16"/>
  <c r="T19" i="16"/>
  <c r="T20" i="16"/>
  <c r="T6" i="16"/>
  <c r="M7" i="16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6" i="16"/>
</calcChain>
</file>

<file path=xl/sharedStrings.xml><?xml version="1.0" encoding="utf-8"?>
<sst xmlns="http://schemas.openxmlformats.org/spreadsheetml/2006/main" count="1489" uniqueCount="95">
  <si>
    <t>Equimolar CO2/CH4 mixture</t>
  </si>
  <si>
    <t>15:85 CO2/CH4 mixture</t>
  </si>
  <si>
    <t>p_total / kPa</t>
  </si>
  <si>
    <t>n_CO2 / mmol/g</t>
  </si>
  <si>
    <t>n_CH4 / mmol/g</t>
  </si>
  <si>
    <t>qst_CO2 / kJ/mol</t>
  </si>
  <si>
    <t>qst_CH4 / kJ/mol</t>
  </si>
  <si>
    <t>15:85 N2/CH4 mixture</t>
  </si>
  <si>
    <t>n_N2 / mmol/g</t>
  </si>
  <si>
    <t>qst_N2 / kJ/mol</t>
  </si>
  <si>
    <t>AEI</t>
  </si>
  <si>
    <t>S_CO2/CH4</t>
  </si>
  <si>
    <t>S_CH4/N2</t>
  </si>
  <si>
    <t>CHA</t>
  </si>
  <si>
    <t>AEN</t>
  </si>
  <si>
    <t>ACO</t>
  </si>
  <si>
    <t>AEL</t>
  </si>
  <si>
    <t>AFN</t>
  </si>
  <si>
    <t>AFO</t>
  </si>
  <si>
    <t>AFT</t>
  </si>
  <si>
    <t>AFY</t>
  </si>
  <si>
    <t>APC</t>
  </si>
  <si>
    <t>ATN</t>
  </si>
  <si>
    <t>ATT</t>
  </si>
  <si>
    <t>ATV</t>
  </si>
  <si>
    <t>ATO</t>
  </si>
  <si>
    <t>DFT</t>
  </si>
  <si>
    <t>GIS</t>
  </si>
  <si>
    <t>GME</t>
  </si>
  <si>
    <t>JRY</t>
  </si>
  <si>
    <t>JSN</t>
  </si>
  <si>
    <t>MER</t>
  </si>
  <si>
    <t>OWE</t>
  </si>
  <si>
    <t>PHI</t>
  </si>
  <si>
    <t>PON</t>
  </si>
  <si>
    <t>SIV</t>
  </si>
  <si>
    <t>ZON</t>
  </si>
  <si>
    <t>CO2/CH4 - equimolar mixture</t>
  </si>
  <si>
    <t>VSA - p_ads = 1 bar, p_des = 0.1 bar</t>
  </si>
  <si>
    <t>PSA - p_ads = 6 bar, p_des = 1 bar</t>
  </si>
  <si>
    <t>PSA - p_ads = 10 bar, p_des = 1 bar</t>
  </si>
  <si>
    <t>S(CO2/CH4)</t>
  </si>
  <si>
    <t>CO2/CH4 - 15:85 mixture</t>
  </si>
  <si>
    <t>S(CH4/N2)</t>
  </si>
  <si>
    <t>SFW</t>
  </si>
  <si>
    <t>KFI</t>
  </si>
  <si>
    <t>AFI</t>
  </si>
  <si>
    <t>AFR</t>
  </si>
  <si>
    <t>AFS</t>
  </si>
  <si>
    <t>AFV</t>
  </si>
  <si>
    <t>AFX</t>
  </si>
  <si>
    <t>AET</t>
  </si>
  <si>
    <t>ATS</t>
  </si>
  <si>
    <t>AVL</t>
  </si>
  <si>
    <t>BPH</t>
  </si>
  <si>
    <t>AWW</t>
  </si>
  <si>
    <t>ERI</t>
  </si>
  <si>
    <t>EZT</t>
  </si>
  <si>
    <t>FAU</t>
  </si>
  <si>
    <t>IFO</t>
  </si>
  <si>
    <t>LEV</t>
  </si>
  <si>
    <t>LTA</t>
  </si>
  <si>
    <t>OSI</t>
  </si>
  <si>
    <t>RHO</t>
  </si>
  <si>
    <t>SAF</t>
  </si>
  <si>
    <t>SAO</t>
  </si>
  <si>
    <t>SAS</t>
  </si>
  <si>
    <t>SAT</t>
  </si>
  <si>
    <t>SAV</t>
  </si>
  <si>
    <t>SFO</t>
  </si>
  <si>
    <t>SWY</t>
  </si>
  <si>
    <t>VFI</t>
  </si>
  <si>
    <t xml:space="preserve">VSA </t>
  </si>
  <si>
    <t>PSA, p_ads = 6 bar</t>
  </si>
  <si>
    <t>PSA, p_ads = 10 bar</t>
  </si>
  <si>
    <t>Deltan(CH4)</t>
  </si>
  <si>
    <t>Deltan(CO2)</t>
  </si>
  <si>
    <t>CH4/N2 mixture - 85:15 mixture</t>
  </si>
  <si>
    <t>Sorbent selection parameter calculated according to Bae &amp; Snurr:</t>
  </si>
  <si>
    <t>at p_ads</t>
  </si>
  <si>
    <t>at p_des</t>
  </si>
  <si>
    <t>S_sorbent</t>
  </si>
  <si>
    <t>Calculations for 50/50 CO2/CH4 mixture</t>
  </si>
  <si>
    <t>Force field validation for methane in AlPOs</t>
  </si>
  <si>
    <t>a) Simulations with OPLS-AA force field for methane</t>
  </si>
  <si>
    <t>b) Simulations with TraPPE-UA force field for methane</t>
  </si>
  <si>
    <r>
      <t xml:space="preserve">AlPO-18, </t>
    </r>
    <r>
      <rPr>
        <b/>
        <i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293 K</t>
    </r>
  </si>
  <si>
    <r>
      <t xml:space="preserve">AlPO-18, </t>
    </r>
    <r>
      <rPr>
        <b/>
        <i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273 K</t>
    </r>
  </si>
  <si>
    <r>
      <t xml:space="preserve">AlPO-11, </t>
    </r>
    <r>
      <rPr>
        <b/>
        <i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296 K</t>
    </r>
  </si>
  <si>
    <r>
      <t xml:space="preserve">AlPO-11, </t>
    </r>
    <r>
      <rPr>
        <b/>
        <i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313 K</t>
    </r>
  </si>
  <si>
    <r>
      <t xml:space="preserve">AlPO-17, </t>
    </r>
    <r>
      <rPr>
        <b/>
        <i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293 K</t>
    </r>
  </si>
  <si>
    <r>
      <t xml:space="preserve">AlPO-17, </t>
    </r>
    <r>
      <rPr>
        <b/>
        <i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313 K</t>
    </r>
  </si>
  <si>
    <t>AlPO-17</t>
  </si>
  <si>
    <t>AlPO-11</t>
  </si>
  <si>
    <t>AlPO-18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</si>
</sst>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1" applyNumberFormat="1"/>
    <xf numFmtId="165" fontId="2" fillId="0" borderId="0" xfId="1" applyNumberFormat="1"/>
    <xf numFmtId="164" fontId="0" fillId="0" borderId="0" xfId="0" applyNumberFormat="1"/>
    <xf numFmtId="0" fontId="2" fillId="0" borderId="0" xfId="1"/>
    <xf numFmtId="2" fontId="0" fillId="0" borderId="0" xfId="0" applyNumberFormat="1"/>
    <xf numFmtId="165" fontId="0" fillId="0" borderId="0" xfId="0" applyNumberFormat="1"/>
    <xf numFmtId="2" fontId="1" fillId="0" borderId="0" xfId="0" applyNumberFormat="1" applyFont="1"/>
    <xf numFmtId="165" fontId="1" fillId="0" borderId="0" xfId="0" applyNumberFormat="1" applyFont="1"/>
    <xf numFmtId="2" fontId="0" fillId="0" borderId="0" xfId="0" applyNumberFormat="1" applyFont="1"/>
    <xf numFmtId="165" fontId="0" fillId="0" borderId="0" xfId="0" applyNumberFormat="1" applyFont="1"/>
    <xf numFmtId="0" fontId="0" fillId="0" borderId="0" xfId="0" applyFont="1"/>
    <xf numFmtId="0" fontId="3" fillId="0" borderId="0" xfId="0" applyFont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00000"/>
              </a:solidFill>
              <a:ln w="15875"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'CO2-CH4 equi'!$B$6:$B$58</c:f>
              <c:numCache>
                <c:formatCode>0.00</c:formatCode>
                <c:ptCount val="53"/>
                <c:pt idx="0">
                  <c:v>0.87800876192968347</c:v>
                </c:pt>
                <c:pt idx="1">
                  <c:v>1.271243506090594</c:v>
                </c:pt>
                <c:pt idx="2">
                  <c:v>0.55784993581942854</c:v>
                </c:pt>
                <c:pt idx="3">
                  <c:v>0.86303000336938895</c:v>
                </c:pt>
                <c:pt idx="4">
                  <c:v>0.24270144778637767</c:v>
                </c:pt>
                <c:pt idx="5">
                  <c:v>0.32073650212604976</c:v>
                </c:pt>
                <c:pt idx="6">
                  <c:v>0.97905811518559949</c:v>
                </c:pt>
                <c:pt idx="7">
                  <c:v>0.60049255764133291</c:v>
                </c:pt>
                <c:pt idx="8">
                  <c:v>0.70817971714900496</c:v>
                </c:pt>
                <c:pt idx="9">
                  <c:v>0.71056547472614706</c:v>
                </c:pt>
                <c:pt idx="10">
                  <c:v>1.2085271415300052</c:v>
                </c:pt>
                <c:pt idx="11">
                  <c:v>1.1540712923692908</c:v>
                </c:pt>
                <c:pt idx="12">
                  <c:v>1.2108934783601044</c:v>
                </c:pt>
                <c:pt idx="13">
                  <c:v>1.4376052330399833</c:v>
                </c:pt>
                <c:pt idx="14">
                  <c:v>0.88781924458629047</c:v>
                </c:pt>
                <c:pt idx="15">
                  <c:v>1.014791061898717</c:v>
                </c:pt>
                <c:pt idx="16">
                  <c:v>0.4611998067658204</c:v>
                </c:pt>
                <c:pt idx="17">
                  <c:v>0.78822023284317755</c:v>
                </c:pt>
                <c:pt idx="18">
                  <c:v>1.6201545171860703</c:v>
                </c:pt>
                <c:pt idx="19">
                  <c:v>0.53251187547098233</c:v>
                </c:pt>
                <c:pt idx="20">
                  <c:v>1.2276078648299997</c:v>
                </c:pt>
                <c:pt idx="21">
                  <c:v>1.1222581324547045</c:v>
                </c:pt>
                <c:pt idx="22">
                  <c:v>0.83275433464865245</c:v>
                </c:pt>
                <c:pt idx="23">
                  <c:v>1.1871813635984272</c:v>
                </c:pt>
                <c:pt idx="24">
                  <c:v>0.58319600355368162</c:v>
                </c:pt>
                <c:pt idx="25">
                  <c:v>0.89354906442512094</c:v>
                </c:pt>
                <c:pt idx="26">
                  <c:v>0.67958354578037938</c:v>
                </c:pt>
                <c:pt idx="27">
                  <c:v>0.23171191287624082</c:v>
                </c:pt>
                <c:pt idx="28">
                  <c:v>2.5914499103166708</c:v>
                </c:pt>
                <c:pt idx="29">
                  <c:v>1.1676173504940739</c:v>
                </c:pt>
                <c:pt idx="30">
                  <c:v>0.22573521127107046</c:v>
                </c:pt>
                <c:pt idx="31">
                  <c:v>1.2300642607517036</c:v>
                </c:pt>
                <c:pt idx="32">
                  <c:v>0.92462986834782579</c:v>
                </c:pt>
                <c:pt idx="33">
                  <c:v>1.4705171328026683</c:v>
                </c:pt>
                <c:pt idx="34">
                  <c:v>1.1440547946944548</c:v>
                </c:pt>
                <c:pt idx="35">
                  <c:v>0.54129964085667392</c:v>
                </c:pt>
                <c:pt idx="36">
                  <c:v>1.0552770103716678</c:v>
                </c:pt>
                <c:pt idx="37">
                  <c:v>0.31566722510324102</c:v>
                </c:pt>
                <c:pt idx="38">
                  <c:v>1.4021135392715125</c:v>
                </c:pt>
                <c:pt idx="39">
                  <c:v>1.412332836330249</c:v>
                </c:pt>
                <c:pt idx="40">
                  <c:v>1.0784937243233674</c:v>
                </c:pt>
                <c:pt idx="41">
                  <c:v>1.0876399815713198</c:v>
                </c:pt>
                <c:pt idx="42">
                  <c:v>0.31993975793701562</c:v>
                </c:pt>
                <c:pt idx="43">
                  <c:v>0.41455169650149504</c:v>
                </c:pt>
                <c:pt idx="44">
                  <c:v>0.81979281299235618</c:v>
                </c:pt>
                <c:pt idx="45">
                  <c:v>0.72052655539483079</c:v>
                </c:pt>
                <c:pt idx="46">
                  <c:v>1.2685994925051598</c:v>
                </c:pt>
                <c:pt idx="47">
                  <c:v>0.6930039828582113</c:v>
                </c:pt>
                <c:pt idx="48">
                  <c:v>1.1983045419751024</c:v>
                </c:pt>
                <c:pt idx="49">
                  <c:v>2.0479914460527859</c:v>
                </c:pt>
                <c:pt idx="50">
                  <c:v>0.89182693586790118</c:v>
                </c:pt>
                <c:pt idx="51">
                  <c:v>0.11941112715929113</c:v>
                </c:pt>
                <c:pt idx="52">
                  <c:v>0.93603415652501587</c:v>
                </c:pt>
              </c:numCache>
            </c:numRef>
          </c:xVal>
          <c:yVal>
            <c:numRef>
              <c:f>'CO2-CH4 equi'!$C$6:$C$58</c:f>
              <c:numCache>
                <c:formatCode>0.0</c:formatCode>
                <c:ptCount val="53"/>
                <c:pt idx="0">
                  <c:v>7.2590150424932647</c:v>
                </c:pt>
                <c:pt idx="1">
                  <c:v>7.6334822116017698</c:v>
                </c:pt>
                <c:pt idx="2">
                  <c:v>5.336215312239025</c:v>
                </c:pt>
                <c:pt idx="3">
                  <c:v>55.816454060042005</c:v>
                </c:pt>
                <c:pt idx="4">
                  <c:v>4.5181858579818392</c:v>
                </c:pt>
                <c:pt idx="5">
                  <c:v>3.818630034076794</c:v>
                </c:pt>
                <c:pt idx="6">
                  <c:v>18.685385812661988</c:v>
                </c:pt>
                <c:pt idx="7">
                  <c:v>5.9282939656478382</c:v>
                </c:pt>
                <c:pt idx="8">
                  <c:v>5.1793756107828184</c:v>
                </c:pt>
                <c:pt idx="9">
                  <c:v>5.6973153402848453</c:v>
                </c:pt>
                <c:pt idx="10">
                  <c:v>8.131152232070928</c:v>
                </c:pt>
                <c:pt idx="11">
                  <c:v>6.5091903289070263</c:v>
                </c:pt>
                <c:pt idx="12">
                  <c:v>8.5689828515007527</c:v>
                </c:pt>
                <c:pt idx="13">
                  <c:v>9.2863510868849453</c:v>
                </c:pt>
                <c:pt idx="14">
                  <c:v>61.196401837532036</c:v>
                </c:pt>
                <c:pt idx="15">
                  <c:v>25.646396515446209</c:v>
                </c:pt>
                <c:pt idx="16">
                  <c:v>4.1834895297173746</c:v>
                </c:pt>
                <c:pt idx="17">
                  <c:v>7.2266270351141078</c:v>
                </c:pt>
                <c:pt idx="18">
                  <c:v>24.96877661117372</c:v>
                </c:pt>
                <c:pt idx="19">
                  <c:v>2.1848723323857602</c:v>
                </c:pt>
                <c:pt idx="20">
                  <c:v>7.361160428551524</c:v>
                </c:pt>
                <c:pt idx="21">
                  <c:v>7.8706315523072314</c:v>
                </c:pt>
                <c:pt idx="22">
                  <c:v>6.761897214580455</c:v>
                </c:pt>
                <c:pt idx="23">
                  <c:v>6.9981670055643193</c:v>
                </c:pt>
                <c:pt idx="24">
                  <c:v>6.5079909541194256</c:v>
                </c:pt>
                <c:pt idx="25">
                  <c:v>5.4207768286414364</c:v>
                </c:pt>
                <c:pt idx="26">
                  <c:v>4.5422569715814456</c:v>
                </c:pt>
                <c:pt idx="27">
                  <c:v>3.1688633550326886</c:v>
                </c:pt>
                <c:pt idx="28">
                  <c:v>54.968997042066391</c:v>
                </c:pt>
                <c:pt idx="29">
                  <c:v>10.510484713091124</c:v>
                </c:pt>
                <c:pt idx="30">
                  <c:v>3.7886819194641457</c:v>
                </c:pt>
                <c:pt idx="31">
                  <c:v>9.8485191173728452</c:v>
                </c:pt>
                <c:pt idx="32">
                  <c:v>4.6030281284647154</c:v>
                </c:pt>
                <c:pt idx="33">
                  <c:v>12.790192658399681</c:v>
                </c:pt>
                <c:pt idx="34">
                  <c:v>6.2209387128070741</c:v>
                </c:pt>
                <c:pt idx="35">
                  <c:v>4.5007591606014703</c:v>
                </c:pt>
                <c:pt idx="36">
                  <c:v>14.867179156889575</c:v>
                </c:pt>
                <c:pt idx="37">
                  <c:v>3.8853619770499859</c:v>
                </c:pt>
                <c:pt idx="38">
                  <c:v>10.953207747606189</c:v>
                </c:pt>
                <c:pt idx="39">
                  <c:v>12.564346441954926</c:v>
                </c:pt>
                <c:pt idx="40">
                  <c:v>10.38347547661829</c:v>
                </c:pt>
                <c:pt idx="41">
                  <c:v>5.2191764350819154</c:v>
                </c:pt>
                <c:pt idx="42">
                  <c:v>4.2079522790580386</c:v>
                </c:pt>
                <c:pt idx="43">
                  <c:v>3.5294777568438014</c:v>
                </c:pt>
                <c:pt idx="44">
                  <c:v>4.7486313500622508</c:v>
                </c:pt>
                <c:pt idx="45">
                  <c:v>4.5511832369081793</c:v>
                </c:pt>
                <c:pt idx="46">
                  <c:v>8.2203124211608625</c:v>
                </c:pt>
                <c:pt idx="47">
                  <c:v>5.1616968270942714</c:v>
                </c:pt>
                <c:pt idx="48">
                  <c:v>9.386218287902647</c:v>
                </c:pt>
                <c:pt idx="49">
                  <c:v>23.519148966581241</c:v>
                </c:pt>
                <c:pt idx="50">
                  <c:v>5.5332046064879501</c:v>
                </c:pt>
                <c:pt idx="51">
                  <c:v>2.7921320769395117</c:v>
                </c:pt>
                <c:pt idx="52">
                  <c:v>5.8321264243220226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30784"/>
        <c:axId val="83047168"/>
      </c:scatterChart>
      <c:valAx>
        <c:axId val="8143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>
                    <a:latin typeface="+mj-lt"/>
                  </a:defRPr>
                </a:pPr>
                <a:r>
                  <a:rPr lang="de-DE" sz="1100">
                    <a:latin typeface="+mj-lt"/>
                  </a:rPr>
                  <a:t>CO</a:t>
                </a:r>
                <a:r>
                  <a:rPr lang="de-DE" sz="1100" baseline="-25000">
                    <a:latin typeface="+mj-lt"/>
                  </a:rPr>
                  <a:t>2</a:t>
                </a:r>
                <a:r>
                  <a:rPr lang="de-DE" sz="1100">
                    <a:latin typeface="+mj-lt"/>
                  </a:rPr>
                  <a:t> working capacity / mmol g</a:t>
                </a:r>
                <a:r>
                  <a:rPr lang="de-DE" sz="1100" baseline="30000">
                    <a:latin typeface="+mj-lt"/>
                  </a:rPr>
                  <a:t>-1</a:t>
                </a:r>
              </a:p>
            </c:rich>
          </c:tx>
          <c:layout>
            <c:manualLayout>
              <c:xMode val="edge"/>
              <c:yMode val="edge"/>
              <c:x val="0.34779397668004147"/>
              <c:y val="0.9280639755275553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+mj-lt"/>
              </a:defRPr>
            </a:pPr>
            <a:endParaRPr lang="de-DE"/>
          </a:p>
        </c:txPr>
        <c:crossAx val="83047168"/>
        <c:crosses val="autoZero"/>
        <c:crossBetween val="midCat"/>
      </c:valAx>
      <c:valAx>
        <c:axId val="83047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>
                    <a:latin typeface="+mj-lt"/>
                  </a:defRPr>
                </a:pPr>
                <a:r>
                  <a:rPr lang="de-DE" sz="1100">
                    <a:latin typeface="+mj-lt"/>
                  </a:rPr>
                  <a:t>CO</a:t>
                </a:r>
                <a:r>
                  <a:rPr lang="de-DE" sz="1100" baseline="-25000">
                    <a:latin typeface="+mj-lt"/>
                  </a:rPr>
                  <a:t>2</a:t>
                </a:r>
                <a:r>
                  <a:rPr lang="de-DE" sz="1100">
                    <a:latin typeface="+mj-lt"/>
                  </a:rPr>
                  <a:t>/CH</a:t>
                </a:r>
                <a:r>
                  <a:rPr lang="de-DE" sz="1100" baseline="-25000">
                    <a:latin typeface="+mj-lt"/>
                  </a:rPr>
                  <a:t>4</a:t>
                </a:r>
                <a:r>
                  <a:rPr lang="de-DE" sz="1100">
                    <a:latin typeface="+mj-lt"/>
                  </a:rPr>
                  <a:t> selectivity</a:t>
                </a:r>
                <a:r>
                  <a:rPr lang="de-DE" sz="1100" baseline="0">
                    <a:latin typeface="+mj-lt"/>
                  </a:rPr>
                  <a:t> at 1 bar</a:t>
                </a:r>
                <a:endParaRPr lang="de-DE" sz="1100">
                  <a:latin typeface="+mj-lt"/>
                </a:endParaRPr>
              </a:p>
            </c:rich>
          </c:tx>
          <c:layout>
            <c:manualLayout>
              <c:xMode val="edge"/>
              <c:yMode val="edge"/>
              <c:x val="6.3872247458186312E-3"/>
              <c:y val="0.2179966684169902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+mj-lt"/>
              </a:defRPr>
            </a:pPr>
            <a:endParaRPr lang="de-DE"/>
          </a:p>
        </c:txPr>
        <c:crossAx val="814307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ACO!$A$6:$A$20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ACO!$B$6:$B$20</c:f>
              <c:numCache>
                <c:formatCode>0.000</c:formatCode>
                <c:ptCount val="15"/>
                <c:pt idx="0">
                  <c:v>0.13410905965318681</c:v>
                </c:pt>
                <c:pt idx="1">
                  <c:v>0.25377274064160887</c:v>
                </c:pt>
                <c:pt idx="2">
                  <c:v>0.36808307496492426</c:v>
                </c:pt>
                <c:pt idx="3">
                  <c:v>0.46965853305785377</c:v>
                </c:pt>
                <c:pt idx="4">
                  <c:v>0.59212626297415172</c:v>
                </c:pt>
                <c:pt idx="5">
                  <c:v>0.66869755716571888</c:v>
                </c:pt>
                <c:pt idx="6">
                  <c:v>0.77827372242334081</c:v>
                </c:pt>
                <c:pt idx="7">
                  <c:v>0.83393487889090911</c:v>
                </c:pt>
                <c:pt idx="8">
                  <c:v>0.92518829277371473</c:v>
                </c:pt>
                <c:pt idx="9">
                  <c:v>1.0121178215828703</c:v>
                </c:pt>
                <c:pt idx="10">
                  <c:v>1.5952297346777846</c:v>
                </c:pt>
                <c:pt idx="11">
                  <c:v>2.2339379281665965</c:v>
                </c:pt>
                <c:pt idx="12">
                  <c:v>2.6144024579834713</c:v>
                </c:pt>
                <c:pt idx="13">
                  <c:v>2.8594855434568558</c:v>
                </c:pt>
                <c:pt idx="14">
                  <c:v>3.0181414849948305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ACO!$A$6:$A$20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ACO!$D$6:$D$20</c:f>
              <c:numCache>
                <c:formatCode>0.000</c:formatCode>
                <c:ptCount val="15"/>
                <c:pt idx="0">
                  <c:v>1.5516376007521385E-2</c:v>
                </c:pt>
                <c:pt idx="1">
                  <c:v>3.1148922129638434E-2</c:v>
                </c:pt>
                <c:pt idx="2">
                  <c:v>4.616335060972758E-2</c:v>
                </c:pt>
                <c:pt idx="3">
                  <c:v>6.0504186801301298E-2</c:v>
                </c:pt>
                <c:pt idx="4">
                  <c:v>7.5100500056915764E-2</c:v>
                </c:pt>
                <c:pt idx="5">
                  <c:v>8.9333059627431974E-2</c:v>
                </c:pt>
                <c:pt idx="6">
                  <c:v>9.9446609612410336E-2</c:v>
                </c:pt>
                <c:pt idx="7">
                  <c:v>0.11472617777666011</c:v>
                </c:pt>
                <c:pt idx="8">
                  <c:v>0.12616143084163775</c:v>
                </c:pt>
                <c:pt idx="9">
                  <c:v>0.13942908447744953</c:v>
                </c:pt>
                <c:pt idx="10">
                  <c:v>0.24743678766459862</c:v>
                </c:pt>
                <c:pt idx="11">
                  <c:v>0.39294890076041156</c:v>
                </c:pt>
                <c:pt idx="12">
                  <c:v>0.51568134212593797</c:v>
                </c:pt>
                <c:pt idx="13">
                  <c:v>0.59777802712591921</c:v>
                </c:pt>
                <c:pt idx="14">
                  <c:v>0.6765757162487398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350656"/>
        <c:axId val="88032768"/>
      </c:scatterChart>
      <c:valAx>
        <c:axId val="87350656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8032768"/>
        <c:crosses val="autoZero"/>
        <c:crossBetween val="midCat"/>
      </c:valAx>
      <c:valAx>
        <c:axId val="880327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73506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IFO!$A$6:$A$20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IFO!$B$6:$B$20</c:f>
              <c:numCache>
                <c:formatCode>0.000</c:formatCode>
                <c:ptCount val="15"/>
                <c:pt idx="0">
                  <c:v>2.3828384076439384E-2</c:v>
                </c:pt>
                <c:pt idx="1">
                  <c:v>4.7548775047643412E-2</c:v>
                </c:pt>
                <c:pt idx="2">
                  <c:v>7.2289647356733544E-2</c:v>
                </c:pt>
                <c:pt idx="3">
                  <c:v>9.6583758105940581E-2</c:v>
                </c:pt>
                <c:pt idx="4">
                  <c:v>0.12173034155653739</c:v>
                </c:pt>
                <c:pt idx="5">
                  <c:v>0.14623634659476692</c:v>
                </c:pt>
                <c:pt idx="6">
                  <c:v>0.17169223092541383</c:v>
                </c:pt>
                <c:pt idx="7">
                  <c:v>0.19654370606719607</c:v>
                </c:pt>
                <c:pt idx="8">
                  <c:v>0.22060124594497962</c:v>
                </c:pt>
                <c:pt idx="9">
                  <c:v>0.24956359534750985</c:v>
                </c:pt>
                <c:pt idx="10">
                  <c:v>0.50547924682404566</c:v>
                </c:pt>
                <c:pt idx="11">
                  <c:v>1.0131908828054017</c:v>
                </c:pt>
                <c:pt idx="12">
                  <c:v>1.3971874374731439</c:v>
                </c:pt>
                <c:pt idx="13">
                  <c:v>1.7086877089012</c:v>
                </c:pt>
                <c:pt idx="14">
                  <c:v>1.9324439492864147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IFO!$A$6:$A$20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IFO!$D$6:$D$20</c:f>
              <c:numCache>
                <c:formatCode>0.000</c:formatCode>
                <c:ptCount val="15"/>
                <c:pt idx="0">
                  <c:v>6.7854922934112681E-3</c:v>
                </c:pt>
                <c:pt idx="1">
                  <c:v>1.3533037960566671E-2</c:v>
                </c:pt>
                <c:pt idx="2">
                  <c:v>2.0227562904066992E-2</c:v>
                </c:pt>
                <c:pt idx="3">
                  <c:v>2.6943506883284292E-2</c:v>
                </c:pt>
                <c:pt idx="4">
                  <c:v>3.3419487140378325E-2</c:v>
                </c:pt>
                <c:pt idx="5">
                  <c:v>4.0229645765886328E-2</c:v>
                </c:pt>
                <c:pt idx="6">
                  <c:v>4.6413260695577441E-2</c:v>
                </c:pt>
                <c:pt idx="7">
                  <c:v>5.3128729060678517E-2</c:v>
                </c:pt>
                <c:pt idx="8">
                  <c:v>5.9299518809718274E-2</c:v>
                </c:pt>
                <c:pt idx="9">
                  <c:v>6.5870822796020578E-2</c:v>
                </c:pt>
                <c:pt idx="10">
                  <c:v>0.12517619452945361</c:v>
                </c:pt>
                <c:pt idx="11">
                  <c:v>0.21487263791989344</c:v>
                </c:pt>
                <c:pt idx="12">
                  <c:v>0.27344177745195475</c:v>
                </c:pt>
                <c:pt idx="13">
                  <c:v>0.30632506707799084</c:v>
                </c:pt>
                <c:pt idx="14">
                  <c:v>0.32966548747166813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174720"/>
        <c:axId val="108197376"/>
      </c:scatterChart>
      <c:valAx>
        <c:axId val="10817472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197376"/>
        <c:crosses val="autoZero"/>
        <c:crossBetween val="midCat"/>
      </c:valAx>
      <c:valAx>
        <c:axId val="1081973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1747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IFO!$H$6:$H$20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IFO!$I$6:$I$20</c:f>
              <c:numCache>
                <c:formatCode>0.000</c:formatCode>
                <c:ptCount val="15"/>
                <c:pt idx="0">
                  <c:v>7.0923166999596532E-3</c:v>
                </c:pt>
                <c:pt idx="1">
                  <c:v>1.4279840275659381E-2</c:v>
                </c:pt>
                <c:pt idx="2">
                  <c:v>2.1318912795331765E-2</c:v>
                </c:pt>
                <c:pt idx="3">
                  <c:v>2.855469685340261E-2</c:v>
                </c:pt>
                <c:pt idx="4">
                  <c:v>3.5498164785530834E-2</c:v>
                </c:pt>
                <c:pt idx="5">
                  <c:v>4.331292087749164E-2</c:v>
                </c:pt>
                <c:pt idx="6">
                  <c:v>5.0188009030108012E-2</c:v>
                </c:pt>
                <c:pt idx="7">
                  <c:v>5.7348414400939421E-2</c:v>
                </c:pt>
                <c:pt idx="8">
                  <c:v>6.4465258028858288E-2</c:v>
                </c:pt>
                <c:pt idx="9">
                  <c:v>7.1576742797726217E-2</c:v>
                </c:pt>
                <c:pt idx="10">
                  <c:v>0.14392113292922534</c:v>
                </c:pt>
                <c:pt idx="11">
                  <c:v>0.28510289050379012</c:v>
                </c:pt>
                <c:pt idx="12">
                  <c:v>0.41286618186827784</c:v>
                </c:pt>
                <c:pt idx="13">
                  <c:v>0.53750110088267411</c:v>
                </c:pt>
                <c:pt idx="14">
                  <c:v>0.6394322520492407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IFO!$H$6:$H$20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IFO!$K$6:$K$20</c:f>
              <c:numCache>
                <c:formatCode>0.000</c:formatCode>
                <c:ptCount val="15"/>
                <c:pt idx="0">
                  <c:v>1.1528925128497812E-2</c:v>
                </c:pt>
                <c:pt idx="1">
                  <c:v>2.2987240011283532E-2</c:v>
                </c:pt>
                <c:pt idx="2">
                  <c:v>3.4374555136796457E-2</c:v>
                </c:pt>
                <c:pt idx="3">
                  <c:v>4.5891903571698006E-2</c:v>
                </c:pt>
                <c:pt idx="4">
                  <c:v>5.7126808973690331E-2</c:v>
                </c:pt>
                <c:pt idx="5">
                  <c:v>6.8398332562510447E-2</c:v>
                </c:pt>
                <c:pt idx="6">
                  <c:v>7.9347207325113397E-2</c:v>
                </c:pt>
                <c:pt idx="7">
                  <c:v>9.0883717678740705E-2</c:v>
                </c:pt>
                <c:pt idx="8">
                  <c:v>0.10158711405554516</c:v>
                </c:pt>
                <c:pt idx="9">
                  <c:v>0.11225364623822033</c:v>
                </c:pt>
                <c:pt idx="10">
                  <c:v>0.21819960581430056</c:v>
                </c:pt>
                <c:pt idx="11">
                  <c:v>0.40369006852123368</c:v>
                </c:pt>
                <c:pt idx="12">
                  <c:v>0.55594288858493324</c:v>
                </c:pt>
                <c:pt idx="13">
                  <c:v>0.67766349645257473</c:v>
                </c:pt>
                <c:pt idx="14">
                  <c:v>0.77767509774690113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989248"/>
        <c:axId val="107991424"/>
      </c:scatterChart>
      <c:valAx>
        <c:axId val="10798924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991424"/>
        <c:crosses val="autoZero"/>
        <c:crossBetween val="midCat"/>
      </c:valAx>
      <c:valAx>
        <c:axId val="1079914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9892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IFO!$O$6:$O$20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IFO!$P$6:$P$20</c:f>
              <c:numCache>
                <c:formatCode>0.000</c:formatCode>
                <c:ptCount val="15"/>
                <c:pt idx="0">
                  <c:v>1.0227897063984858E-3</c:v>
                </c:pt>
                <c:pt idx="1">
                  <c:v>2.0542778209657261E-3</c:v>
                </c:pt>
                <c:pt idx="2">
                  <c:v>3.0763992075284793E-3</c:v>
                </c:pt>
                <c:pt idx="3">
                  <c:v>4.0874297649154227E-3</c:v>
                </c:pt>
                <c:pt idx="4">
                  <c:v>5.0877528545047214E-3</c:v>
                </c:pt>
                <c:pt idx="5">
                  <c:v>6.0663924505279312E-3</c:v>
                </c:pt>
                <c:pt idx="6">
                  <c:v>7.0753831973732976E-3</c:v>
                </c:pt>
                <c:pt idx="7">
                  <c:v>8.0825616904309713E-3</c:v>
                </c:pt>
                <c:pt idx="8">
                  <c:v>9.0286278696751713E-3</c:v>
                </c:pt>
                <c:pt idx="9">
                  <c:v>9.9571455280792736E-3</c:v>
                </c:pt>
                <c:pt idx="10">
                  <c:v>1.9253521594520925E-2</c:v>
                </c:pt>
                <c:pt idx="11">
                  <c:v>3.6174822218723444E-2</c:v>
                </c:pt>
                <c:pt idx="12">
                  <c:v>5.0662686268528448E-2</c:v>
                </c:pt>
                <c:pt idx="13">
                  <c:v>6.3047083337433446E-2</c:v>
                </c:pt>
                <c:pt idx="14">
                  <c:v>7.4055850627646636E-2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IFO!$O$6:$O$20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IFO!$R$6:$R$20</c:f>
              <c:numCache>
                <c:formatCode>0.000</c:formatCode>
                <c:ptCount val="15"/>
                <c:pt idx="0">
                  <c:v>1.151104654786154E-2</c:v>
                </c:pt>
                <c:pt idx="1">
                  <c:v>2.2984740987112496E-2</c:v>
                </c:pt>
                <c:pt idx="2">
                  <c:v>3.4453839189947148E-2</c:v>
                </c:pt>
                <c:pt idx="3">
                  <c:v>4.5786485342884972E-2</c:v>
                </c:pt>
                <c:pt idx="4">
                  <c:v>5.7251795033276584E-2</c:v>
                </c:pt>
                <c:pt idx="5">
                  <c:v>6.8283838714333037E-2</c:v>
                </c:pt>
                <c:pt idx="6">
                  <c:v>7.9486353154961636E-2</c:v>
                </c:pt>
                <c:pt idx="7">
                  <c:v>9.0900524077554612E-2</c:v>
                </c:pt>
                <c:pt idx="8">
                  <c:v>0.10160546005005427</c:v>
                </c:pt>
                <c:pt idx="9">
                  <c:v>0.11293087563838895</c:v>
                </c:pt>
                <c:pt idx="10">
                  <c:v>0.21947911439011511</c:v>
                </c:pt>
                <c:pt idx="11">
                  <c:v>0.41367431790375536</c:v>
                </c:pt>
                <c:pt idx="12">
                  <c:v>0.58220092482344876</c:v>
                </c:pt>
                <c:pt idx="13">
                  <c:v>0.73510568268666199</c:v>
                </c:pt>
                <c:pt idx="14">
                  <c:v>0.87412964666791304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070016"/>
        <c:axId val="108071936"/>
      </c:scatterChart>
      <c:valAx>
        <c:axId val="108070016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071936"/>
        <c:crosses val="autoZero"/>
        <c:crossBetween val="midCat"/>
      </c:valAx>
      <c:valAx>
        <c:axId val="10807193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0700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JRY!$A$6:$A$20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JRY!$B$6:$B$20</c:f>
              <c:numCache>
                <c:formatCode>0.000</c:formatCode>
                <c:ptCount val="15"/>
                <c:pt idx="0">
                  <c:v>0.35047435522701126</c:v>
                </c:pt>
                <c:pt idx="1">
                  <c:v>0.62025080930327936</c:v>
                </c:pt>
                <c:pt idx="2">
                  <c:v>0.83205204682326817</c:v>
                </c:pt>
                <c:pt idx="3">
                  <c:v>1.002606260576036</c:v>
                </c:pt>
                <c:pt idx="4">
                  <c:v>1.1369020276225503</c:v>
                </c:pt>
                <c:pt idx="5">
                  <c:v>1.2595875909300691</c:v>
                </c:pt>
                <c:pt idx="6">
                  <c:v>1.3538058924033309</c:v>
                </c:pt>
                <c:pt idx="7">
                  <c:v>1.4438756634148755</c:v>
                </c:pt>
                <c:pt idx="8">
                  <c:v>1.5445806034115686</c:v>
                </c:pt>
                <c:pt idx="9">
                  <c:v>1.5805386159787149</c:v>
                </c:pt>
                <c:pt idx="10">
                  <c:v>1.9367182282784969</c:v>
                </c:pt>
                <c:pt idx="11">
                  <c:v>2.2740999185078037</c:v>
                </c:pt>
                <c:pt idx="12">
                  <c:v>2.3500595747681792</c:v>
                </c:pt>
                <c:pt idx="13">
                  <c:v>2.4552330490946748</c:v>
                </c:pt>
                <c:pt idx="14">
                  <c:v>2.5100435320549943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JRY!$A$6:$A$20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JRY!$D$6:$D$20</c:f>
              <c:numCache>
                <c:formatCode>0.000</c:formatCode>
                <c:ptCount val="15"/>
                <c:pt idx="0">
                  <c:v>3.3087409552834048E-2</c:v>
                </c:pt>
                <c:pt idx="1">
                  <c:v>5.9692033178063236E-2</c:v>
                </c:pt>
                <c:pt idx="2">
                  <c:v>7.9728901168601485E-2</c:v>
                </c:pt>
                <c:pt idx="3">
                  <c:v>9.7460852341801199E-2</c:v>
                </c:pt>
                <c:pt idx="4">
                  <c:v>0.1141945909250883</c:v>
                </c:pt>
                <c:pt idx="5">
                  <c:v>0.12380184573507771</c:v>
                </c:pt>
                <c:pt idx="6">
                  <c:v>0.13419112738525338</c:v>
                </c:pt>
                <c:pt idx="7">
                  <c:v>0.1421359012972542</c:v>
                </c:pt>
                <c:pt idx="8">
                  <c:v>0.1529999512237375</c:v>
                </c:pt>
                <c:pt idx="9">
                  <c:v>0.16048490104371485</c:v>
                </c:pt>
                <c:pt idx="10">
                  <c:v>0.20381331058646562</c:v>
                </c:pt>
                <c:pt idx="11">
                  <c:v>0.21917291616326284</c:v>
                </c:pt>
                <c:pt idx="12">
                  <c:v>0.24618819582861515</c:v>
                </c:pt>
                <c:pt idx="13">
                  <c:v>0.25006931635360569</c:v>
                </c:pt>
                <c:pt idx="14">
                  <c:v>0.2553702330922219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245376"/>
        <c:axId val="108247296"/>
      </c:scatterChart>
      <c:valAx>
        <c:axId val="108245376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247296"/>
        <c:crosses val="autoZero"/>
        <c:crossBetween val="midCat"/>
      </c:valAx>
      <c:valAx>
        <c:axId val="1082472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2453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JRY!$H$6:$H$20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JRY!$I$6:$I$20</c:f>
              <c:numCache>
                <c:formatCode>0.000</c:formatCode>
                <c:ptCount val="15"/>
                <c:pt idx="0">
                  <c:v>0.11183853799743741</c:v>
                </c:pt>
                <c:pt idx="1">
                  <c:v>0.20996876405810241</c:v>
                </c:pt>
                <c:pt idx="2">
                  <c:v>0.30582651285682755</c:v>
                </c:pt>
                <c:pt idx="3">
                  <c:v>0.38800479938985327</c:v>
                </c:pt>
                <c:pt idx="4">
                  <c:v>0.45735065261181396</c:v>
                </c:pt>
                <c:pt idx="5">
                  <c:v>0.52811335755260036</c:v>
                </c:pt>
                <c:pt idx="6">
                  <c:v>0.58509000313795989</c:v>
                </c:pt>
                <c:pt idx="7">
                  <c:v>0.65078453550723603</c:v>
                </c:pt>
                <c:pt idx="8">
                  <c:v>0.69973398410464827</c:v>
                </c:pt>
                <c:pt idx="9">
                  <c:v>0.74228892846873029</c:v>
                </c:pt>
                <c:pt idx="10">
                  <c:v>1.0517842712164289</c:v>
                </c:pt>
                <c:pt idx="11">
                  <c:v>1.3337710334724218</c:v>
                </c:pt>
                <c:pt idx="12">
                  <c:v>1.4610362687046032</c:v>
                </c:pt>
                <c:pt idx="13">
                  <c:v>1.490492687934089</c:v>
                </c:pt>
                <c:pt idx="14">
                  <c:v>1.5265958721432629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JRY!$H$6:$H$20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JRY!$K$6:$K$20</c:f>
              <c:numCache>
                <c:formatCode>0.000</c:formatCode>
                <c:ptCount val="15"/>
                <c:pt idx="0">
                  <c:v>5.9957229049076688E-2</c:v>
                </c:pt>
                <c:pt idx="1">
                  <c:v>0.11503258138923785</c:v>
                </c:pt>
                <c:pt idx="2">
                  <c:v>0.16536678990113909</c:v>
                </c:pt>
                <c:pt idx="3">
                  <c:v>0.21102993629443517</c:v>
                </c:pt>
                <c:pt idx="4">
                  <c:v>0.24935044961023328</c:v>
                </c:pt>
                <c:pt idx="5">
                  <c:v>0.28793621953958853</c:v>
                </c:pt>
                <c:pt idx="6">
                  <c:v>0.3223021624466999</c:v>
                </c:pt>
                <c:pt idx="7">
                  <c:v>0.35047424285330564</c:v>
                </c:pt>
                <c:pt idx="8">
                  <c:v>0.38144160248305803</c:v>
                </c:pt>
                <c:pt idx="9">
                  <c:v>0.40502204316535229</c:v>
                </c:pt>
                <c:pt idx="10">
                  <c:v>0.59483372366491838</c:v>
                </c:pt>
                <c:pt idx="11">
                  <c:v>0.75199547759614549</c:v>
                </c:pt>
                <c:pt idx="12">
                  <c:v>0.82973901783923465</c:v>
                </c:pt>
                <c:pt idx="13">
                  <c:v>0.92146864415232133</c:v>
                </c:pt>
                <c:pt idx="14">
                  <c:v>0.9593588223624403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260352"/>
        <c:axId val="108270720"/>
      </c:scatterChart>
      <c:valAx>
        <c:axId val="10826035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270720"/>
        <c:crosses val="autoZero"/>
        <c:crossBetween val="midCat"/>
      </c:valAx>
      <c:valAx>
        <c:axId val="1082707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2603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JRY!$O$6:$O$20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JRY!$P$6:$P$20</c:f>
              <c:numCache>
                <c:formatCode>0.000</c:formatCode>
                <c:ptCount val="15"/>
                <c:pt idx="0">
                  <c:v>3.0150715613980164E-3</c:v>
                </c:pt>
                <c:pt idx="1">
                  <c:v>5.8728032307258137E-3</c:v>
                </c:pt>
                <c:pt idx="2">
                  <c:v>8.5387433558287273E-3</c:v>
                </c:pt>
                <c:pt idx="3">
                  <c:v>1.1437553688815705E-2</c:v>
                </c:pt>
                <c:pt idx="4">
                  <c:v>1.3872369954162462E-2</c:v>
                </c:pt>
                <c:pt idx="5">
                  <c:v>1.6423895424179154E-2</c:v>
                </c:pt>
                <c:pt idx="6">
                  <c:v>1.8595824035168473E-2</c:v>
                </c:pt>
                <c:pt idx="7">
                  <c:v>2.0845955633889142E-2</c:v>
                </c:pt>
                <c:pt idx="8">
                  <c:v>2.325018499141647E-2</c:v>
                </c:pt>
                <c:pt idx="9">
                  <c:v>2.5410282473480109E-2</c:v>
                </c:pt>
                <c:pt idx="10">
                  <c:v>4.254782837510173E-2</c:v>
                </c:pt>
                <c:pt idx="11">
                  <c:v>6.4076302414285274E-2</c:v>
                </c:pt>
                <c:pt idx="12">
                  <c:v>7.554320538159498E-2</c:v>
                </c:pt>
                <c:pt idx="13">
                  <c:v>8.461713458470263E-2</c:v>
                </c:pt>
                <c:pt idx="14">
                  <c:v>9.1116677861517448E-2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JRY!$O$6:$O$20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JRY!$R$6:$R$20</c:f>
              <c:numCache>
                <c:formatCode>0.000</c:formatCode>
                <c:ptCount val="15"/>
                <c:pt idx="0">
                  <c:v>6.1892395373702107E-2</c:v>
                </c:pt>
                <c:pt idx="1">
                  <c:v>0.12391292866164862</c:v>
                </c:pt>
                <c:pt idx="2">
                  <c:v>0.18104540316830678</c:v>
                </c:pt>
                <c:pt idx="3">
                  <c:v>0.23530439850121418</c:v>
                </c:pt>
                <c:pt idx="4">
                  <c:v>0.28985487300374185</c:v>
                </c:pt>
                <c:pt idx="5">
                  <c:v>0.34237193467309524</c:v>
                </c:pt>
                <c:pt idx="6">
                  <c:v>0.38739151533573069</c:v>
                </c:pt>
                <c:pt idx="7">
                  <c:v>0.44386950260239283</c:v>
                </c:pt>
                <c:pt idx="8">
                  <c:v>0.48605040805018496</c:v>
                </c:pt>
                <c:pt idx="9">
                  <c:v>0.53257394068344843</c:v>
                </c:pt>
                <c:pt idx="10">
                  <c:v>0.90706224397777158</c:v>
                </c:pt>
                <c:pt idx="11">
                  <c:v>1.370941872665892</c:v>
                </c:pt>
                <c:pt idx="12">
                  <c:v>1.6650860545689146</c:v>
                </c:pt>
                <c:pt idx="13">
                  <c:v>1.8743812263385013</c:v>
                </c:pt>
                <c:pt idx="14">
                  <c:v>1.9954770449068411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316544"/>
        <c:axId val="108322816"/>
      </c:scatterChart>
      <c:valAx>
        <c:axId val="10831654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322816"/>
        <c:crosses val="autoZero"/>
        <c:crossBetween val="midCat"/>
      </c:valAx>
      <c:valAx>
        <c:axId val="1083228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3165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JSN!$A$6:$A$20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JSN!$B$6:$B$20</c:f>
              <c:numCache>
                <c:formatCode>0.000</c:formatCode>
                <c:ptCount val="15"/>
                <c:pt idx="0">
                  <c:v>0.22028103156601689</c:v>
                </c:pt>
                <c:pt idx="1">
                  <c:v>0.40744938126430263</c:v>
                </c:pt>
                <c:pt idx="2">
                  <c:v>0.55681338063780395</c:v>
                </c:pt>
                <c:pt idx="3">
                  <c:v>0.69263263996175417</c:v>
                </c:pt>
                <c:pt idx="4">
                  <c:v>0.78600497091920352</c:v>
                </c:pt>
                <c:pt idx="5">
                  <c:v>0.88326218084652752</c:v>
                </c:pt>
                <c:pt idx="6">
                  <c:v>0.96733464824235982</c:v>
                </c:pt>
                <c:pt idx="7">
                  <c:v>1.0367606523894963</c:v>
                </c:pt>
                <c:pt idx="8">
                  <c:v>1.0865217878416633</c:v>
                </c:pt>
                <c:pt idx="9">
                  <c:v>1.1449108999138427</c:v>
                </c:pt>
                <c:pt idx="10">
                  <c:v>1.485371666122717</c:v>
                </c:pt>
                <c:pt idx="11">
                  <c:v>1.7669649727287238</c:v>
                </c:pt>
                <c:pt idx="12">
                  <c:v>1.9207391859973739</c:v>
                </c:pt>
                <c:pt idx="13">
                  <c:v>2.0440929051357575</c:v>
                </c:pt>
                <c:pt idx="14">
                  <c:v>2.1503126633215137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JSN!$A$6:$A$20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JSN!$D$6:$D$20</c:f>
              <c:numCache>
                <c:formatCode>0.000</c:formatCode>
                <c:ptCount val="15"/>
                <c:pt idx="0">
                  <c:v>4.8983439745158307E-2</c:v>
                </c:pt>
                <c:pt idx="1">
                  <c:v>8.8355083795553721E-2</c:v>
                </c:pt>
                <c:pt idx="2">
                  <c:v>0.12147636566853304</c:v>
                </c:pt>
                <c:pt idx="3">
                  <c:v>0.1484744352629053</c:v>
                </c:pt>
                <c:pt idx="4">
                  <c:v>0.17495364129074018</c:v>
                </c:pt>
                <c:pt idx="5">
                  <c:v>0.19472642860540099</c:v>
                </c:pt>
                <c:pt idx="6">
                  <c:v>0.21006599009191926</c:v>
                </c:pt>
                <c:pt idx="7">
                  <c:v>0.22462302797813705</c:v>
                </c:pt>
                <c:pt idx="8">
                  <c:v>0.24136130327014774</c:v>
                </c:pt>
                <c:pt idx="9">
                  <c:v>0.2487299377628861</c:v>
                </c:pt>
                <c:pt idx="10">
                  <c:v>0.32753408704503678</c:v>
                </c:pt>
                <c:pt idx="11">
                  <c:v>0.4111522831664311</c:v>
                </c:pt>
                <c:pt idx="12">
                  <c:v>0.46654645964058877</c:v>
                </c:pt>
                <c:pt idx="13">
                  <c:v>0.50360764753331211</c:v>
                </c:pt>
                <c:pt idx="14">
                  <c:v>0.5057004709399775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348544"/>
        <c:axId val="108350464"/>
      </c:scatterChart>
      <c:valAx>
        <c:axId val="10834854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350464"/>
        <c:crosses val="autoZero"/>
        <c:crossBetween val="midCat"/>
      </c:valAx>
      <c:valAx>
        <c:axId val="108350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3485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JSN!$H$6:$H$20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JSN!$I$6:$I$20</c:f>
              <c:numCache>
                <c:formatCode>0.000</c:formatCode>
                <c:ptCount val="15"/>
                <c:pt idx="0">
                  <c:v>6.8663709522231955E-2</c:v>
                </c:pt>
                <c:pt idx="1">
                  <c:v>0.12891087374139931</c:v>
                </c:pt>
                <c:pt idx="2">
                  <c:v>0.18956184015374911</c:v>
                </c:pt>
                <c:pt idx="3">
                  <c:v>0.23826891119628429</c:v>
                </c:pt>
                <c:pt idx="4">
                  <c:v>0.27956280163228575</c:v>
                </c:pt>
                <c:pt idx="5">
                  <c:v>0.319443798675278</c:v>
                </c:pt>
                <c:pt idx="6">
                  <c:v>0.36342544359216583</c:v>
                </c:pt>
                <c:pt idx="7">
                  <c:v>0.39286126787243036</c:v>
                </c:pt>
                <c:pt idx="8">
                  <c:v>0.42648665116547324</c:v>
                </c:pt>
                <c:pt idx="9">
                  <c:v>0.45093752528408376</c:v>
                </c:pt>
                <c:pt idx="10">
                  <c:v>0.64130389814969702</c:v>
                </c:pt>
                <c:pt idx="11">
                  <c:v>0.82436357569426</c:v>
                </c:pt>
                <c:pt idx="12">
                  <c:v>0.92199611417800209</c:v>
                </c:pt>
                <c:pt idx="13">
                  <c:v>0.97839143444944099</c:v>
                </c:pt>
                <c:pt idx="14">
                  <c:v>1.0023531794256986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JSN!$H$6:$H$20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JSN!$K$6:$K$20</c:f>
              <c:numCache>
                <c:formatCode>0.000</c:formatCode>
                <c:ptCount val="15"/>
                <c:pt idx="0">
                  <c:v>8.6821341024068258E-2</c:v>
                </c:pt>
                <c:pt idx="1">
                  <c:v>0.16374010230623645</c:v>
                </c:pt>
                <c:pt idx="2">
                  <c:v>0.233409001079152</c:v>
                </c:pt>
                <c:pt idx="3">
                  <c:v>0.29917104593831012</c:v>
                </c:pt>
                <c:pt idx="4">
                  <c:v>0.35709667000416573</c:v>
                </c:pt>
                <c:pt idx="5">
                  <c:v>0.40420966840129152</c:v>
                </c:pt>
                <c:pt idx="6">
                  <c:v>0.45329887761902105</c:v>
                </c:pt>
                <c:pt idx="7">
                  <c:v>0.49145044845764357</c:v>
                </c:pt>
                <c:pt idx="8">
                  <c:v>0.53808706909087722</c:v>
                </c:pt>
                <c:pt idx="9">
                  <c:v>0.56961937101126492</c:v>
                </c:pt>
                <c:pt idx="10">
                  <c:v>0.82261980248073763</c:v>
                </c:pt>
                <c:pt idx="11">
                  <c:v>1.0864979968855475</c:v>
                </c:pt>
                <c:pt idx="12">
                  <c:v>1.2256152437604348</c:v>
                </c:pt>
                <c:pt idx="13">
                  <c:v>1.3437602878886779</c:v>
                </c:pt>
                <c:pt idx="14">
                  <c:v>1.4485923633046764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404736"/>
        <c:axId val="108406656"/>
      </c:scatterChart>
      <c:valAx>
        <c:axId val="108404736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406656"/>
        <c:crosses val="autoZero"/>
        <c:crossBetween val="midCat"/>
      </c:valAx>
      <c:valAx>
        <c:axId val="10840665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4047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JSN!$O$6:$O$20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JSN!$P$6:$P$20</c:f>
              <c:numCache>
                <c:formatCode>0.000</c:formatCode>
                <c:ptCount val="15"/>
                <c:pt idx="0">
                  <c:v>3.6368455249085122E-3</c:v>
                </c:pt>
                <c:pt idx="1">
                  <c:v>7.1580744516497249E-3</c:v>
                </c:pt>
                <c:pt idx="2">
                  <c:v>1.021059284206222E-2</c:v>
                </c:pt>
                <c:pt idx="3">
                  <c:v>1.3276159869758266E-2</c:v>
                </c:pt>
                <c:pt idx="4">
                  <c:v>1.6033917094992713E-2</c:v>
                </c:pt>
                <c:pt idx="5">
                  <c:v>1.8737887557169364E-2</c:v>
                </c:pt>
                <c:pt idx="6">
                  <c:v>2.1140613536743104E-2</c:v>
                </c:pt>
                <c:pt idx="7">
                  <c:v>2.3450695558310836E-2</c:v>
                </c:pt>
                <c:pt idx="8">
                  <c:v>2.5772527845293113E-2</c:v>
                </c:pt>
                <c:pt idx="9">
                  <c:v>2.7889854604217987E-2</c:v>
                </c:pt>
                <c:pt idx="10">
                  <c:v>4.3975175266535244E-2</c:v>
                </c:pt>
                <c:pt idx="11">
                  <c:v>6.2399871611522752E-2</c:v>
                </c:pt>
                <c:pt idx="12">
                  <c:v>7.2849803932180712E-2</c:v>
                </c:pt>
                <c:pt idx="13">
                  <c:v>8.2149141311514129E-2</c:v>
                </c:pt>
                <c:pt idx="14">
                  <c:v>8.7476159500747316E-2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JSN!$O$6:$O$20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JSN!$R$6:$R$20</c:f>
              <c:numCache>
                <c:formatCode>0.000</c:formatCode>
                <c:ptCount val="15"/>
                <c:pt idx="0">
                  <c:v>8.8710709558859707E-2</c:v>
                </c:pt>
                <c:pt idx="1">
                  <c:v>0.17015888039890356</c:v>
                </c:pt>
                <c:pt idx="2">
                  <c:v>0.25045769145928248</c:v>
                </c:pt>
                <c:pt idx="3">
                  <c:v>0.32311882487505561</c:v>
                </c:pt>
                <c:pt idx="4">
                  <c:v>0.39189000883712893</c:v>
                </c:pt>
                <c:pt idx="5">
                  <c:v>0.45367250804170528</c:v>
                </c:pt>
                <c:pt idx="6">
                  <c:v>0.52157506413957033</c:v>
                </c:pt>
                <c:pt idx="7">
                  <c:v>0.58017578520063806</c:v>
                </c:pt>
                <c:pt idx="8">
                  <c:v>0.6323494544651419</c:v>
                </c:pt>
                <c:pt idx="9">
                  <c:v>0.68293371838942851</c:v>
                </c:pt>
                <c:pt idx="10">
                  <c:v>1.0877987980766601</c:v>
                </c:pt>
                <c:pt idx="11">
                  <c:v>1.5365200367480241</c:v>
                </c:pt>
                <c:pt idx="12">
                  <c:v>1.8178091724095704</c:v>
                </c:pt>
                <c:pt idx="13">
                  <c:v>1.9926785049480269</c:v>
                </c:pt>
                <c:pt idx="14">
                  <c:v>2.1425765964233818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436096"/>
        <c:axId val="108442368"/>
      </c:scatterChart>
      <c:valAx>
        <c:axId val="108436096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442368"/>
        <c:crosses val="autoZero"/>
        <c:crossBetween val="midCat"/>
      </c:valAx>
      <c:valAx>
        <c:axId val="1084423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4360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KFI!$A$6:$A$20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KFI!$B$6:$B$20</c:f>
              <c:numCache>
                <c:formatCode>0.000</c:formatCode>
                <c:ptCount val="15"/>
                <c:pt idx="0">
                  <c:v>0.21868895943831612</c:v>
                </c:pt>
                <c:pt idx="1">
                  <c:v>0.41344215158805914</c:v>
                </c:pt>
                <c:pt idx="2">
                  <c:v>0.59617777601472544</c:v>
                </c:pt>
                <c:pt idx="3">
                  <c:v>0.77987336022466469</c:v>
                </c:pt>
                <c:pt idx="4">
                  <c:v>0.94175770901463685</c:v>
                </c:pt>
                <c:pt idx="5">
                  <c:v>1.1031472952658901</c:v>
                </c:pt>
                <c:pt idx="6">
                  <c:v>1.2604541059028631</c:v>
                </c:pt>
                <c:pt idx="7">
                  <c:v>1.3824808787408143</c:v>
                </c:pt>
                <c:pt idx="8">
                  <c:v>1.5252696718371934</c:v>
                </c:pt>
                <c:pt idx="9">
                  <c:v>1.6892060922409844</c:v>
                </c:pt>
                <c:pt idx="10">
                  <c:v>2.7537247811765053</c:v>
                </c:pt>
                <c:pt idx="11">
                  <c:v>3.9756879893153565</c:v>
                </c:pt>
                <c:pt idx="12">
                  <c:v>4.593987357753111</c:v>
                </c:pt>
                <c:pt idx="13">
                  <c:v>4.9444766816512447</c:v>
                </c:pt>
                <c:pt idx="14">
                  <c:v>5.1180890988219527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KFI!$A$6:$A$20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KFI!$D$6:$D$20</c:f>
              <c:numCache>
                <c:formatCode>0.000</c:formatCode>
                <c:ptCount val="15"/>
                <c:pt idx="0">
                  <c:v>2.123005342048552E-2</c:v>
                </c:pt>
                <c:pt idx="1">
                  <c:v>3.9206599631043712E-2</c:v>
                </c:pt>
                <c:pt idx="2">
                  <c:v>5.5879062844751901E-2</c:v>
                </c:pt>
                <c:pt idx="3">
                  <c:v>6.9913662370832491E-2</c:v>
                </c:pt>
                <c:pt idx="4">
                  <c:v>8.3088306644274537E-2</c:v>
                </c:pt>
                <c:pt idx="5">
                  <c:v>9.531659243396344E-2</c:v>
                </c:pt>
                <c:pt idx="6">
                  <c:v>0.10565046824756424</c:v>
                </c:pt>
                <c:pt idx="7">
                  <c:v>0.11638772770025814</c:v>
                </c:pt>
                <c:pt idx="8">
                  <c:v>0.12629807888114786</c:v>
                </c:pt>
                <c:pt idx="9">
                  <c:v>0.13207041812084316</c:v>
                </c:pt>
                <c:pt idx="10">
                  <c:v>0.18873861515793122</c:v>
                </c:pt>
                <c:pt idx="11">
                  <c:v>0.22964415829695159</c:v>
                </c:pt>
                <c:pt idx="12">
                  <c:v>0.24187622559470898</c:v>
                </c:pt>
                <c:pt idx="13">
                  <c:v>0.24892124004490451</c:v>
                </c:pt>
                <c:pt idx="14">
                  <c:v>0.25658557018888983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049728"/>
        <c:axId val="109056000"/>
      </c:scatterChart>
      <c:valAx>
        <c:axId val="10904972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056000"/>
        <c:crosses val="autoZero"/>
        <c:crossBetween val="midCat"/>
      </c:valAx>
      <c:valAx>
        <c:axId val="1090560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0497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ACO!$H$6:$H$20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ACO!$I$6:$I$20</c:f>
              <c:numCache>
                <c:formatCode>0.000</c:formatCode>
                <c:ptCount val="15"/>
                <c:pt idx="0">
                  <c:v>4.1718237086165608E-2</c:v>
                </c:pt>
                <c:pt idx="1">
                  <c:v>7.9814121438679858E-2</c:v>
                </c:pt>
                <c:pt idx="2">
                  <c:v>0.11737505835839876</c:v>
                </c:pt>
                <c:pt idx="3">
                  <c:v>0.15633952615713634</c:v>
                </c:pt>
                <c:pt idx="4">
                  <c:v>0.194625742714266</c:v>
                </c:pt>
                <c:pt idx="5">
                  <c:v>0.22896291035992022</c:v>
                </c:pt>
                <c:pt idx="6">
                  <c:v>0.2665906686332673</c:v>
                </c:pt>
                <c:pt idx="7">
                  <c:v>0.29627389748335142</c:v>
                </c:pt>
                <c:pt idx="8">
                  <c:v>0.33153478913772677</c:v>
                </c:pt>
                <c:pt idx="9">
                  <c:v>0.36482435746841113</c:v>
                </c:pt>
                <c:pt idx="10">
                  <c:v>0.64268317035501465</c:v>
                </c:pt>
                <c:pt idx="11">
                  <c:v>1.0353629953144416</c:v>
                </c:pt>
                <c:pt idx="12">
                  <c:v>1.2291279144424267</c:v>
                </c:pt>
                <c:pt idx="13">
                  <c:v>1.4310053343494347</c:v>
                </c:pt>
                <c:pt idx="14">
                  <c:v>1.5159838734013626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ACO!$H$6:$H$20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ACO!$K$6:$K$20</c:f>
              <c:numCache>
                <c:formatCode>0.000</c:formatCode>
                <c:ptCount val="15"/>
                <c:pt idx="0">
                  <c:v>2.7154020190578516E-2</c:v>
                </c:pt>
                <c:pt idx="1">
                  <c:v>5.3538400464170216E-2</c:v>
                </c:pt>
                <c:pt idx="2">
                  <c:v>8.1591830941838653E-2</c:v>
                </c:pt>
                <c:pt idx="3">
                  <c:v>0.10809270630263418</c:v>
                </c:pt>
                <c:pt idx="4">
                  <c:v>0.13334689106906025</c:v>
                </c:pt>
                <c:pt idx="5">
                  <c:v>0.1598731659244535</c:v>
                </c:pt>
                <c:pt idx="6">
                  <c:v>0.18330566206760571</c:v>
                </c:pt>
                <c:pt idx="7">
                  <c:v>0.21056934532779895</c:v>
                </c:pt>
                <c:pt idx="8">
                  <c:v>0.23798846116419403</c:v>
                </c:pt>
                <c:pt idx="9">
                  <c:v>0.26766184061083675</c:v>
                </c:pt>
                <c:pt idx="10">
                  <c:v>0.50343587919911681</c:v>
                </c:pt>
                <c:pt idx="11">
                  <c:v>0.91811263380519359</c:v>
                </c:pt>
                <c:pt idx="12">
                  <c:v>1.3175220583509881</c:v>
                </c:pt>
                <c:pt idx="13">
                  <c:v>1.5205182511298416</c:v>
                </c:pt>
                <c:pt idx="14">
                  <c:v>1.7488155522900364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66304"/>
        <c:axId val="88072576"/>
      </c:scatterChart>
      <c:valAx>
        <c:axId val="8806630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8072576"/>
        <c:crosses val="autoZero"/>
        <c:crossBetween val="midCat"/>
      </c:valAx>
      <c:valAx>
        <c:axId val="880725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1.5330708661417322E-2"/>
              <c:y val="0.478589967920676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80663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KFI!$H$6:$H$20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KFI!$I$6:$I$20</c:f>
              <c:numCache>
                <c:formatCode>0.000</c:formatCode>
                <c:ptCount val="15"/>
                <c:pt idx="0">
                  <c:v>6.5203732142603318E-2</c:v>
                </c:pt>
                <c:pt idx="1">
                  <c:v>0.12742610692352016</c:v>
                </c:pt>
                <c:pt idx="2">
                  <c:v>0.18689276343555211</c:v>
                </c:pt>
                <c:pt idx="3">
                  <c:v>0.24707421039173114</c:v>
                </c:pt>
                <c:pt idx="4">
                  <c:v>0.30565030509688862</c:v>
                </c:pt>
                <c:pt idx="5">
                  <c:v>0.3574794180724617</c:v>
                </c:pt>
                <c:pt idx="6">
                  <c:v>0.41260717205586661</c:v>
                </c:pt>
                <c:pt idx="7">
                  <c:v>0.46094021803900465</c:v>
                </c:pt>
                <c:pt idx="8">
                  <c:v>0.51584510136594186</c:v>
                </c:pt>
                <c:pt idx="9">
                  <c:v>0.56125759906304018</c:v>
                </c:pt>
                <c:pt idx="10">
                  <c:v>1.0046013914651322</c:v>
                </c:pt>
                <c:pt idx="11">
                  <c:v>1.6954278167767685</c:v>
                </c:pt>
                <c:pt idx="12">
                  <c:v>2.2123566033689879</c:v>
                </c:pt>
                <c:pt idx="13">
                  <c:v>2.6256201630522726</c:v>
                </c:pt>
                <c:pt idx="14">
                  <c:v>2.8987536877177846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KFI!$H$6:$H$20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KFI!$K$6:$K$20</c:f>
              <c:numCache>
                <c:formatCode>0.000</c:formatCode>
                <c:ptCount val="15"/>
                <c:pt idx="0">
                  <c:v>3.7269333987166073E-2</c:v>
                </c:pt>
                <c:pt idx="1">
                  <c:v>7.2571546611003415E-2</c:v>
                </c:pt>
                <c:pt idx="2">
                  <c:v>0.10537675266535242</c:v>
                </c:pt>
                <c:pt idx="3">
                  <c:v>0.13725021033624279</c:v>
                </c:pt>
                <c:pt idx="4">
                  <c:v>0.16620294461172938</c:v>
                </c:pt>
                <c:pt idx="5">
                  <c:v>0.19384910079547829</c:v>
                </c:pt>
                <c:pt idx="6">
                  <c:v>0.22164143400526126</c:v>
                </c:pt>
                <c:pt idx="7">
                  <c:v>0.24580187685803848</c:v>
                </c:pt>
                <c:pt idx="8">
                  <c:v>0.27157172851973577</c:v>
                </c:pt>
                <c:pt idx="9">
                  <c:v>0.29493958795280378</c:v>
                </c:pt>
                <c:pt idx="10">
                  <c:v>0.48710035943033453</c:v>
                </c:pt>
                <c:pt idx="11">
                  <c:v>0.72475121059509706</c:v>
                </c:pt>
                <c:pt idx="12">
                  <c:v>0.85468861728316092</c:v>
                </c:pt>
                <c:pt idx="13">
                  <c:v>0.91654376295638451</c:v>
                </c:pt>
                <c:pt idx="14">
                  <c:v>0.9912281398595244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077248"/>
        <c:axId val="109079168"/>
      </c:scatterChart>
      <c:valAx>
        <c:axId val="10907724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079168"/>
        <c:crosses val="autoZero"/>
        <c:crossBetween val="midCat"/>
      </c:valAx>
      <c:valAx>
        <c:axId val="1090791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0772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KFI!$O$6:$O$20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KFI!$P$6:$P$20</c:f>
              <c:numCache>
                <c:formatCode>0.000</c:formatCode>
                <c:ptCount val="15"/>
                <c:pt idx="0">
                  <c:v>2.6987069309550439E-3</c:v>
                </c:pt>
                <c:pt idx="1">
                  <c:v>5.3287889292887537E-3</c:v>
                </c:pt>
                <c:pt idx="2">
                  <c:v>7.8923421822159681E-3</c:v>
                </c:pt>
                <c:pt idx="3">
                  <c:v>1.0433539521619668E-2</c:v>
                </c:pt>
                <c:pt idx="4">
                  <c:v>1.2855594158201282E-2</c:v>
                </c:pt>
                <c:pt idx="5">
                  <c:v>1.5309501615174604E-2</c:v>
                </c:pt>
                <c:pt idx="6">
                  <c:v>1.7595890912708956E-2</c:v>
                </c:pt>
                <c:pt idx="7">
                  <c:v>1.9898377458842979E-2</c:v>
                </c:pt>
                <c:pt idx="8">
                  <c:v>2.1956903347558024E-2</c:v>
                </c:pt>
                <c:pt idx="9">
                  <c:v>2.4317050417556392E-2</c:v>
                </c:pt>
                <c:pt idx="10">
                  <c:v>4.3959892062929752E-2</c:v>
                </c:pt>
                <c:pt idx="11">
                  <c:v>7.3704661366849361E-2</c:v>
                </c:pt>
                <c:pt idx="12">
                  <c:v>9.6219255579172255E-2</c:v>
                </c:pt>
                <c:pt idx="13">
                  <c:v>0.11444563928824075</c:v>
                </c:pt>
                <c:pt idx="14">
                  <c:v>0.13026518493735559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KFI!$O$6:$O$20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KFI!$R$6:$R$20</c:f>
              <c:numCache>
                <c:formatCode>0.000</c:formatCode>
                <c:ptCount val="15"/>
                <c:pt idx="0">
                  <c:v>3.7978970236669955E-2</c:v>
                </c:pt>
                <c:pt idx="1">
                  <c:v>7.5334594701604071E-2</c:v>
                </c:pt>
                <c:pt idx="2">
                  <c:v>0.11211667108113102</c:v>
                </c:pt>
                <c:pt idx="3">
                  <c:v>0.14632874591217865</c:v>
                </c:pt>
                <c:pt idx="4">
                  <c:v>0.18040016606859557</c:v>
                </c:pt>
                <c:pt idx="5">
                  <c:v>0.21466937011607171</c:v>
                </c:pt>
                <c:pt idx="6">
                  <c:v>0.24677396275121447</c:v>
                </c:pt>
                <c:pt idx="7">
                  <c:v>0.27699868375843395</c:v>
                </c:pt>
                <c:pt idx="8">
                  <c:v>0.31037067782255112</c:v>
                </c:pt>
                <c:pt idx="9">
                  <c:v>0.34323235536547386</c:v>
                </c:pt>
                <c:pt idx="10">
                  <c:v>0.6145905734648871</c:v>
                </c:pt>
                <c:pt idx="11">
                  <c:v>1.0467865612293037</c:v>
                </c:pt>
                <c:pt idx="12">
                  <c:v>1.3759255264487915</c:v>
                </c:pt>
                <c:pt idx="13">
                  <c:v>1.63297360915672</c:v>
                </c:pt>
                <c:pt idx="14">
                  <c:v>1.8436313416240526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116800"/>
        <c:axId val="109200896"/>
      </c:scatterChart>
      <c:valAx>
        <c:axId val="10911680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200896"/>
        <c:crosses val="autoZero"/>
        <c:crossBetween val="midCat"/>
      </c:valAx>
      <c:valAx>
        <c:axId val="1092008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1168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LEV!$A$6:$A$20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LEV!$B$6:$B$20</c:f>
              <c:numCache>
                <c:formatCode>0.000</c:formatCode>
                <c:ptCount val="15"/>
                <c:pt idx="0">
                  <c:v>0.19879232889706241</c:v>
                </c:pt>
                <c:pt idx="1">
                  <c:v>0.37350035771283907</c:v>
                </c:pt>
                <c:pt idx="2">
                  <c:v>0.537280790790167</c:v>
                </c:pt>
                <c:pt idx="3">
                  <c:v>0.68544645405075622</c:v>
                </c:pt>
                <c:pt idx="4">
                  <c:v>0.80744948073021772</c:v>
                </c:pt>
                <c:pt idx="5">
                  <c:v>0.94459732887094305</c:v>
                </c:pt>
                <c:pt idx="6">
                  <c:v>1.0614218259257193</c:v>
                </c:pt>
                <c:pt idx="7">
                  <c:v>1.1575552167943901</c:v>
                </c:pt>
                <c:pt idx="8">
                  <c:v>1.2595930304248466</c:v>
                </c:pt>
                <c:pt idx="9">
                  <c:v>1.3428471235915171</c:v>
                </c:pt>
                <c:pt idx="10">
                  <c:v>1.9898312228943993</c:v>
                </c:pt>
                <c:pt idx="11">
                  <c:v>2.7343603971128823</c:v>
                </c:pt>
                <c:pt idx="12">
                  <c:v>3.1721424687810664</c:v>
                </c:pt>
                <c:pt idx="13">
                  <c:v>3.4533866291447826</c:v>
                </c:pt>
                <c:pt idx="14">
                  <c:v>3.6421650592367358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LEV!$A$6:$A$20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LEV!$D$6:$D$20</c:f>
              <c:numCache>
                <c:formatCode>0.000</c:formatCode>
                <c:ptCount val="15"/>
                <c:pt idx="0">
                  <c:v>3.8602219010156515E-2</c:v>
                </c:pt>
                <c:pt idx="1">
                  <c:v>7.1283636031650749E-2</c:v>
                </c:pt>
                <c:pt idx="2">
                  <c:v>9.9768256566299326E-2</c:v>
                </c:pt>
                <c:pt idx="3">
                  <c:v>0.12238940088778871</c:v>
                </c:pt>
                <c:pt idx="4">
                  <c:v>0.14520143168960364</c:v>
                </c:pt>
                <c:pt idx="5">
                  <c:v>0.16233469676046652</c:v>
                </c:pt>
                <c:pt idx="6">
                  <c:v>0.1777942815268683</c:v>
                </c:pt>
                <c:pt idx="7">
                  <c:v>0.19087276314064708</c:v>
                </c:pt>
                <c:pt idx="8">
                  <c:v>0.20253715530276936</c:v>
                </c:pt>
                <c:pt idx="9">
                  <c:v>0.21585924336900986</c:v>
                </c:pt>
                <c:pt idx="10">
                  <c:v>0.28680921149739724</c:v>
                </c:pt>
                <c:pt idx="11">
                  <c:v>0.33124278910079524</c:v>
                </c:pt>
                <c:pt idx="12">
                  <c:v>0.35264180711253879</c:v>
                </c:pt>
                <c:pt idx="13">
                  <c:v>0.35775117527710448</c:v>
                </c:pt>
                <c:pt idx="14">
                  <c:v>0.36186037949754496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238912"/>
        <c:axId val="109241088"/>
      </c:scatterChart>
      <c:valAx>
        <c:axId val="10923891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241088"/>
        <c:crosses val="autoZero"/>
        <c:crossBetween val="midCat"/>
      </c:valAx>
      <c:valAx>
        <c:axId val="10924108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2389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LEV!$H$6:$H$20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LEV!$I$6:$I$20</c:f>
              <c:numCache>
                <c:formatCode>0.000</c:formatCode>
                <c:ptCount val="15"/>
                <c:pt idx="0">
                  <c:v>6.1099568509267434E-2</c:v>
                </c:pt>
                <c:pt idx="1">
                  <c:v>0.11660793621984331</c:v>
                </c:pt>
                <c:pt idx="2">
                  <c:v>0.17023235875566714</c:v>
                </c:pt>
                <c:pt idx="3">
                  <c:v>0.2194767746632646</c:v>
                </c:pt>
                <c:pt idx="4">
                  <c:v>0.26758069616543256</c:v>
                </c:pt>
                <c:pt idx="5">
                  <c:v>0.31072983623931744</c:v>
                </c:pt>
                <c:pt idx="6">
                  <c:v>0.3535371597977176</c:v>
                </c:pt>
                <c:pt idx="7">
                  <c:v>0.39394176648792567</c:v>
                </c:pt>
                <c:pt idx="8">
                  <c:v>0.4357057563764789</c:v>
                </c:pt>
                <c:pt idx="9">
                  <c:v>0.46276214811388933</c:v>
                </c:pt>
                <c:pt idx="10">
                  <c:v>0.76204404065231168</c:v>
                </c:pt>
                <c:pt idx="11">
                  <c:v>1.1744485093354609</c:v>
                </c:pt>
                <c:pt idx="12">
                  <c:v>1.4527212553224136</c:v>
                </c:pt>
                <c:pt idx="13">
                  <c:v>1.6869958672595624</c:v>
                </c:pt>
                <c:pt idx="14">
                  <c:v>1.8096142432396283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LEV!$H$6:$H$20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LEV!$K$6:$K$20</c:f>
              <c:numCache>
                <c:formatCode>0.000</c:formatCode>
                <c:ptCount val="15"/>
                <c:pt idx="0">
                  <c:v>6.7871968810404665E-2</c:v>
                </c:pt>
                <c:pt idx="1">
                  <c:v>0.12951683072620263</c:v>
                </c:pt>
                <c:pt idx="2">
                  <c:v>0.18596101780448993</c:v>
                </c:pt>
                <c:pt idx="3">
                  <c:v>0.23642185022273685</c:v>
                </c:pt>
                <c:pt idx="4">
                  <c:v>0.28185956129548301</c:v>
                </c:pt>
                <c:pt idx="5">
                  <c:v>0.3261797325700182</c:v>
                </c:pt>
                <c:pt idx="6">
                  <c:v>0.36655507198416609</c:v>
                </c:pt>
                <c:pt idx="7">
                  <c:v>0.40254320981580066</c:v>
                </c:pt>
                <c:pt idx="8">
                  <c:v>0.43586567782665125</c:v>
                </c:pt>
                <c:pt idx="9">
                  <c:v>0.46695275493554428</c:v>
                </c:pt>
                <c:pt idx="10">
                  <c:v>0.68964665971286032</c:v>
                </c:pt>
                <c:pt idx="11">
                  <c:v>0.90964069509879353</c:v>
                </c:pt>
                <c:pt idx="12">
                  <c:v>1.0175418011962152</c:v>
                </c:pt>
                <c:pt idx="13">
                  <c:v>1.0794262286667631</c:v>
                </c:pt>
                <c:pt idx="14">
                  <c:v>1.1425556611260963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278720"/>
        <c:axId val="109280640"/>
      </c:scatterChart>
      <c:valAx>
        <c:axId val="10927872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280640"/>
        <c:crosses val="autoZero"/>
        <c:crossBetween val="midCat"/>
      </c:valAx>
      <c:valAx>
        <c:axId val="1092806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2787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LEV!$O$6:$O$20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LEV!$P$6:$P$20</c:f>
              <c:numCache>
                <c:formatCode>0.000</c:formatCode>
                <c:ptCount val="15"/>
                <c:pt idx="0">
                  <c:v>3.9637607555303347E-3</c:v>
                </c:pt>
                <c:pt idx="1">
                  <c:v>7.6587873868837163E-3</c:v>
                </c:pt>
                <c:pt idx="2">
                  <c:v>1.1133569148036017E-2</c:v>
                </c:pt>
                <c:pt idx="3">
                  <c:v>1.4434106367239942E-2</c:v>
                </c:pt>
                <c:pt idx="4">
                  <c:v>1.7587318621246305E-2</c:v>
                </c:pt>
                <c:pt idx="5">
                  <c:v>2.0605620167399162E-2</c:v>
                </c:pt>
                <c:pt idx="6">
                  <c:v>2.3412610552947875E-2</c:v>
                </c:pt>
                <c:pt idx="7">
                  <c:v>2.6103107369856368E-2</c:v>
                </c:pt>
                <c:pt idx="8">
                  <c:v>2.8729652918320837E-2</c:v>
                </c:pt>
                <c:pt idx="9">
                  <c:v>3.1160968894593827E-2</c:v>
                </c:pt>
                <c:pt idx="10">
                  <c:v>5.0398329859467267E-2</c:v>
                </c:pt>
                <c:pt idx="11">
                  <c:v>7.4372960796883852E-2</c:v>
                </c:pt>
                <c:pt idx="12">
                  <c:v>9.0398729849116746E-2</c:v>
                </c:pt>
                <c:pt idx="13">
                  <c:v>0.10180298903123296</c:v>
                </c:pt>
                <c:pt idx="14">
                  <c:v>0.11267491422849134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LEV!$O$6:$O$20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LEV!$R$6:$R$20</c:f>
              <c:numCache>
                <c:formatCode>0.000</c:formatCode>
                <c:ptCount val="15"/>
                <c:pt idx="0">
                  <c:v>6.8923344793021618E-2</c:v>
                </c:pt>
                <c:pt idx="1">
                  <c:v>0.13411118260508489</c:v>
                </c:pt>
                <c:pt idx="2">
                  <c:v>0.19545289367151378</c:v>
                </c:pt>
                <c:pt idx="3">
                  <c:v>0.25325357715876268</c:v>
                </c:pt>
                <c:pt idx="4">
                  <c:v>0.30588908982522306</c:v>
                </c:pt>
                <c:pt idx="5">
                  <c:v>0.3570141601802741</c:v>
                </c:pt>
                <c:pt idx="6">
                  <c:v>0.40551421873608623</c:v>
                </c:pt>
                <c:pt idx="7">
                  <c:v>0.45336393573050138</c:v>
                </c:pt>
                <c:pt idx="8">
                  <c:v>0.4943568111768224</c:v>
                </c:pt>
                <c:pt idx="9">
                  <c:v>0.53750061198112653</c:v>
                </c:pt>
                <c:pt idx="10">
                  <c:v>0.863218520510874</c:v>
                </c:pt>
                <c:pt idx="11">
                  <c:v>1.2477628156744436</c:v>
                </c:pt>
                <c:pt idx="12">
                  <c:v>1.4809905966897985</c:v>
                </c:pt>
                <c:pt idx="13">
                  <c:v>1.6477428207476605</c:v>
                </c:pt>
                <c:pt idx="14">
                  <c:v>1.7708090469458468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326720"/>
        <c:axId val="109328640"/>
      </c:scatterChart>
      <c:valAx>
        <c:axId val="10932672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328640"/>
        <c:crosses val="autoZero"/>
        <c:crossBetween val="midCat"/>
      </c:valAx>
      <c:valAx>
        <c:axId val="1093286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3267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LTA!$A$6:$A$20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LTA!$B$6:$B$20</c:f>
              <c:numCache>
                <c:formatCode>0.000</c:formatCode>
                <c:ptCount val="15"/>
                <c:pt idx="0">
                  <c:v>5.5623306649741362E-2</c:v>
                </c:pt>
                <c:pt idx="1">
                  <c:v>0.11104530074119266</c:v>
                </c:pt>
                <c:pt idx="2">
                  <c:v>0.16943073978769022</c:v>
                </c:pt>
                <c:pt idx="3">
                  <c:v>0.227288923685255</c:v>
                </c:pt>
                <c:pt idx="4">
                  <c:v>0.28566554747011558</c:v>
                </c:pt>
                <c:pt idx="5">
                  <c:v>0.34784025064863927</c:v>
                </c:pt>
                <c:pt idx="6">
                  <c:v>0.40894030168148726</c:v>
                </c:pt>
                <c:pt idx="7">
                  <c:v>0.47738860447711418</c:v>
                </c:pt>
                <c:pt idx="8">
                  <c:v>0.53310349759514186</c:v>
                </c:pt>
                <c:pt idx="9">
                  <c:v>0.59692294750641528</c:v>
                </c:pt>
                <c:pt idx="10">
                  <c:v>1.2345347680752499</c:v>
                </c:pt>
                <c:pt idx="11">
                  <c:v>2.4626684295823233</c:v>
                </c:pt>
                <c:pt idx="12">
                  <c:v>3.3152207826694964</c:v>
                </c:pt>
                <c:pt idx="13">
                  <c:v>3.9047520239567377</c:v>
                </c:pt>
                <c:pt idx="14">
                  <c:v>4.3418338525454097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LTA!$A$6:$A$20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LTA!$D$6:$D$20</c:f>
              <c:numCache>
                <c:formatCode>0.000</c:formatCode>
                <c:ptCount val="15"/>
                <c:pt idx="0">
                  <c:v>1.3687378158050397E-2</c:v>
                </c:pt>
                <c:pt idx="1">
                  <c:v>2.7330700508524427E-2</c:v>
                </c:pt>
                <c:pt idx="2">
                  <c:v>4.0941877904936211E-2</c:v>
                </c:pt>
                <c:pt idx="3">
                  <c:v>5.428920563695664E-2</c:v>
                </c:pt>
                <c:pt idx="4">
                  <c:v>6.7981285267880082E-2</c:v>
                </c:pt>
                <c:pt idx="5">
                  <c:v>8.096797654621056E-2</c:v>
                </c:pt>
                <c:pt idx="6">
                  <c:v>9.4191292680900096E-2</c:v>
                </c:pt>
                <c:pt idx="7">
                  <c:v>0.1072537337074831</c:v>
                </c:pt>
                <c:pt idx="8">
                  <c:v>0.11977746657854138</c:v>
                </c:pt>
                <c:pt idx="9">
                  <c:v>0.13262716937438704</c:v>
                </c:pt>
                <c:pt idx="10">
                  <c:v>0.24546118237122613</c:v>
                </c:pt>
                <c:pt idx="11">
                  <c:v>0.3804979044278034</c:v>
                </c:pt>
                <c:pt idx="12">
                  <c:v>0.42851848867874398</c:v>
                </c:pt>
                <c:pt idx="13">
                  <c:v>0.43618699753008666</c:v>
                </c:pt>
                <c:pt idx="14">
                  <c:v>0.43808061481598104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838272"/>
        <c:axId val="108844544"/>
      </c:scatterChart>
      <c:valAx>
        <c:axId val="10883827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844544"/>
        <c:crosses val="autoZero"/>
        <c:crossBetween val="midCat"/>
      </c:valAx>
      <c:valAx>
        <c:axId val="1088445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8382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LTA!$H$6:$H$20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LTA!$I$6:$I$20</c:f>
              <c:numCache>
                <c:formatCode>0.000</c:formatCode>
                <c:ptCount val="15"/>
                <c:pt idx="0">
                  <c:v>1.6472214978673898E-2</c:v>
                </c:pt>
                <c:pt idx="1">
                  <c:v>3.2878640088037807E-2</c:v>
                </c:pt>
                <c:pt idx="2">
                  <c:v>4.9796784301891404E-2</c:v>
                </c:pt>
                <c:pt idx="3">
                  <c:v>6.567790182012602E-2</c:v>
                </c:pt>
                <c:pt idx="4">
                  <c:v>8.4232322598668058E-2</c:v>
                </c:pt>
                <c:pt idx="5">
                  <c:v>0.1021484330154919</c:v>
                </c:pt>
                <c:pt idx="6">
                  <c:v>0.11764383841912428</c:v>
                </c:pt>
                <c:pt idx="7">
                  <c:v>0.13382015444885073</c:v>
                </c:pt>
                <c:pt idx="8">
                  <c:v>0.15219178838561259</c:v>
                </c:pt>
                <c:pt idx="9">
                  <c:v>0.17047566263433364</c:v>
                </c:pt>
                <c:pt idx="10">
                  <c:v>0.338431407560843</c:v>
                </c:pt>
                <c:pt idx="11">
                  <c:v>0.68039400392736993</c:v>
                </c:pt>
                <c:pt idx="12">
                  <c:v>0.99720228196372862</c:v>
                </c:pt>
                <c:pt idx="13">
                  <c:v>1.2566627284997818</c:v>
                </c:pt>
                <c:pt idx="14">
                  <c:v>1.4891911361929222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LTA!$H$6:$H$20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LTA!$K$6:$K$20</c:f>
              <c:numCache>
                <c:formatCode>0.000</c:formatCode>
                <c:ptCount val="15"/>
                <c:pt idx="0">
                  <c:v>2.3236992090591914E-2</c:v>
                </c:pt>
                <c:pt idx="1">
                  <c:v>4.6608307584569117E-2</c:v>
                </c:pt>
                <c:pt idx="2">
                  <c:v>6.9653554067484733E-2</c:v>
                </c:pt>
                <c:pt idx="3">
                  <c:v>9.2133178512738265E-2</c:v>
                </c:pt>
                <c:pt idx="4">
                  <c:v>0.11571900554008444</c:v>
                </c:pt>
                <c:pt idx="5">
                  <c:v>0.13823590009151471</c:v>
                </c:pt>
                <c:pt idx="6">
                  <c:v>0.16050100616986313</c:v>
                </c:pt>
                <c:pt idx="7">
                  <c:v>0.18330898886078936</c:v>
                </c:pt>
                <c:pt idx="8">
                  <c:v>0.20560099173743476</c:v>
                </c:pt>
                <c:pt idx="9">
                  <c:v>0.22653469263301065</c:v>
                </c:pt>
                <c:pt idx="10">
                  <c:v>0.43615908936843911</c:v>
                </c:pt>
                <c:pt idx="11">
                  <c:v>0.78803089400693416</c:v>
                </c:pt>
                <c:pt idx="12">
                  <c:v>1.0579690921893228</c:v>
                </c:pt>
                <c:pt idx="13">
                  <c:v>1.2554271260771017</c:v>
                </c:pt>
                <c:pt idx="14">
                  <c:v>1.3987212198791392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365504"/>
        <c:axId val="108855680"/>
      </c:scatterChart>
      <c:valAx>
        <c:axId val="10936550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855680"/>
        <c:crosses val="autoZero"/>
        <c:crossBetween val="midCat"/>
      </c:valAx>
      <c:valAx>
        <c:axId val="1088556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3655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LTA!$O$6:$O$20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LTA!$P$6:$P$20</c:f>
              <c:numCache>
                <c:formatCode>0.000</c:formatCode>
                <c:ptCount val="15"/>
                <c:pt idx="0">
                  <c:v>1.9092079986267323E-3</c:v>
                </c:pt>
                <c:pt idx="1">
                  <c:v>3.7914816145076516E-3</c:v>
                </c:pt>
                <c:pt idx="2">
                  <c:v>5.6997705025218486E-3</c:v>
                </c:pt>
                <c:pt idx="3">
                  <c:v>7.5253155180312423E-3</c:v>
                </c:pt>
                <c:pt idx="4">
                  <c:v>9.3569662980930602E-3</c:v>
                </c:pt>
                <c:pt idx="5">
                  <c:v>1.1217987616539126E-2</c:v>
                </c:pt>
                <c:pt idx="6">
                  <c:v>1.2928753142059922E-2</c:v>
                </c:pt>
                <c:pt idx="7">
                  <c:v>1.4811737445700723E-2</c:v>
                </c:pt>
                <c:pt idx="8">
                  <c:v>1.6638714087034105E-2</c:v>
                </c:pt>
                <c:pt idx="9">
                  <c:v>1.8368326505264009E-2</c:v>
                </c:pt>
                <c:pt idx="10">
                  <c:v>3.5337500150337799E-2</c:v>
                </c:pt>
                <c:pt idx="11">
                  <c:v>6.5138069547904173E-2</c:v>
                </c:pt>
                <c:pt idx="12">
                  <c:v>9.0140109358445741E-2</c:v>
                </c:pt>
                <c:pt idx="13">
                  <c:v>0.11078260252764302</c:v>
                </c:pt>
                <c:pt idx="14">
                  <c:v>0.12828982489200277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LTA!$O$6:$O$20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LTA!$R$6:$R$20</c:f>
              <c:numCache>
                <c:formatCode>0.000</c:formatCode>
                <c:ptCount val="15"/>
                <c:pt idx="0">
                  <c:v>2.3347849130828869E-2</c:v>
                </c:pt>
                <c:pt idx="1">
                  <c:v>4.6432846293544654E-2</c:v>
                </c:pt>
                <c:pt idx="2">
                  <c:v>6.9727284505804135E-2</c:v>
                </c:pt>
                <c:pt idx="3">
                  <c:v>9.3154638413001437E-2</c:v>
                </c:pt>
                <c:pt idx="4">
                  <c:v>0.11505995197937476</c:v>
                </c:pt>
                <c:pt idx="5">
                  <c:v>0.13832785215398524</c:v>
                </c:pt>
                <c:pt idx="6">
                  <c:v>0.16017558634473603</c:v>
                </c:pt>
                <c:pt idx="7">
                  <c:v>0.1826382397029544</c:v>
                </c:pt>
                <c:pt idx="8">
                  <c:v>0.20532047849513504</c:v>
                </c:pt>
                <c:pt idx="9">
                  <c:v>0.22731329207517545</c:v>
                </c:pt>
                <c:pt idx="10">
                  <c:v>0.44103897903689782</c:v>
                </c:pt>
                <c:pt idx="11">
                  <c:v>0.82623281775669777</c:v>
                </c:pt>
                <c:pt idx="12">
                  <c:v>1.1624222070244377</c:v>
                </c:pt>
                <c:pt idx="13">
                  <c:v>1.4458907042861031</c:v>
                </c:pt>
                <c:pt idx="14">
                  <c:v>1.6939833652596143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893312"/>
        <c:axId val="108895232"/>
      </c:scatterChart>
      <c:valAx>
        <c:axId val="10889331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895232"/>
        <c:crosses val="autoZero"/>
        <c:crossBetween val="midCat"/>
      </c:valAx>
      <c:valAx>
        <c:axId val="1088952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8933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MER!$A$6:$A$20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MER!$B$6:$B$20</c:f>
              <c:numCache>
                <c:formatCode>0.000</c:formatCode>
                <c:ptCount val="15"/>
                <c:pt idx="0">
                  <c:v>0.17387905064688983</c:v>
                </c:pt>
                <c:pt idx="1">
                  <c:v>0.32747997568901177</c:v>
                </c:pt>
                <c:pt idx="2">
                  <c:v>0.46737079764860751</c:v>
                </c:pt>
                <c:pt idx="3">
                  <c:v>0.59987658121193033</c:v>
                </c:pt>
                <c:pt idx="4">
                  <c:v>0.71568215569638094</c:v>
                </c:pt>
                <c:pt idx="5">
                  <c:v>0.82622320980486696</c:v>
                </c:pt>
                <c:pt idx="6">
                  <c:v>0.94266238463624275</c:v>
                </c:pt>
                <c:pt idx="7">
                  <c:v>1.0477625738431915</c:v>
                </c:pt>
                <c:pt idx="8">
                  <c:v>1.1396551572150662</c:v>
                </c:pt>
                <c:pt idx="9">
                  <c:v>1.2291560610185577</c:v>
                </c:pt>
                <c:pt idx="10">
                  <c:v>1.8759055494600412</c:v>
                </c:pt>
                <c:pt idx="11">
                  <c:v>2.5117108974127684</c:v>
                </c:pt>
                <c:pt idx="12">
                  <c:v>2.8532160209931701</c:v>
                </c:pt>
                <c:pt idx="13">
                  <c:v>3.1356365254420751</c:v>
                </c:pt>
                <c:pt idx="14">
                  <c:v>3.2730613992539959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MER!$A$6:$A$20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MER!$D$6:$D$20</c:f>
              <c:numCache>
                <c:formatCode>0.000</c:formatCode>
                <c:ptCount val="15"/>
                <c:pt idx="0">
                  <c:v>1.4281152656277505E-2</c:v>
                </c:pt>
                <c:pt idx="1">
                  <c:v>2.676386039304313E-2</c:v>
                </c:pt>
                <c:pt idx="2">
                  <c:v>3.698303444812908E-2</c:v>
                </c:pt>
                <c:pt idx="3">
                  <c:v>4.6032571913401057E-2</c:v>
                </c:pt>
                <c:pt idx="4">
                  <c:v>5.4738083542986225E-2</c:v>
                </c:pt>
                <c:pt idx="5">
                  <c:v>6.1193364677396958E-2</c:v>
                </c:pt>
                <c:pt idx="6">
                  <c:v>6.6997512319498964E-2</c:v>
                </c:pt>
                <c:pt idx="7">
                  <c:v>7.3690397214322648E-2</c:v>
                </c:pt>
                <c:pt idx="8">
                  <c:v>7.8311699041227548E-2</c:v>
                </c:pt>
                <c:pt idx="9">
                  <c:v>8.2675808776337803E-2</c:v>
                </c:pt>
                <c:pt idx="10">
                  <c:v>0.11225303771182596</c:v>
                </c:pt>
                <c:pt idx="11">
                  <c:v>0.14971972251469756</c:v>
                </c:pt>
                <c:pt idx="12">
                  <c:v>0.15328856068781455</c:v>
                </c:pt>
                <c:pt idx="13">
                  <c:v>0.16930907892679586</c:v>
                </c:pt>
                <c:pt idx="14">
                  <c:v>0.18220921151106431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941696"/>
        <c:axId val="108943616"/>
      </c:scatterChart>
      <c:valAx>
        <c:axId val="108941696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943616"/>
        <c:crosses val="autoZero"/>
        <c:crossBetween val="midCat"/>
      </c:valAx>
      <c:valAx>
        <c:axId val="1089436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9416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MER!$H$6:$H$20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MER!$I$6:$I$20</c:f>
              <c:numCache>
                <c:formatCode>0.000</c:formatCode>
                <c:ptCount val="15"/>
                <c:pt idx="0">
                  <c:v>5.4229075643965112E-2</c:v>
                </c:pt>
                <c:pt idx="1">
                  <c:v>0.10555548722019403</c:v>
                </c:pt>
                <c:pt idx="2">
                  <c:v>0.14962887919346779</c:v>
                </c:pt>
                <c:pt idx="3">
                  <c:v>0.20112412694742113</c:v>
                </c:pt>
                <c:pt idx="4">
                  <c:v>0.24670010418409216</c:v>
                </c:pt>
                <c:pt idx="5">
                  <c:v>0.29005685467911352</c:v>
                </c:pt>
                <c:pt idx="6">
                  <c:v>0.32937078609993148</c:v>
                </c:pt>
                <c:pt idx="7">
                  <c:v>0.37438771174395113</c:v>
                </c:pt>
                <c:pt idx="8">
                  <c:v>0.39936738026551294</c:v>
                </c:pt>
                <c:pt idx="9">
                  <c:v>0.4445025756281113</c:v>
                </c:pt>
                <c:pt idx="10">
                  <c:v>0.750957675673814</c:v>
                </c:pt>
                <c:pt idx="11">
                  <c:v>1.1840680546398616</c:v>
                </c:pt>
                <c:pt idx="12">
                  <c:v>1.5553300010277638</c:v>
                </c:pt>
                <c:pt idx="13">
                  <c:v>1.7344707856762522</c:v>
                </c:pt>
                <c:pt idx="14">
                  <c:v>1.9370907719791122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MER!$H$6:$H$20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MER!$K$6:$K$20</c:f>
              <c:numCache>
                <c:formatCode>0.000</c:formatCode>
                <c:ptCount val="15"/>
                <c:pt idx="0">
                  <c:v>2.5855791066545522E-2</c:v>
                </c:pt>
                <c:pt idx="1">
                  <c:v>5.0245938966135183E-2</c:v>
                </c:pt>
                <c:pt idx="2">
                  <c:v>7.216606422211945E-2</c:v>
                </c:pt>
                <c:pt idx="3">
                  <c:v>9.6012611154299057E-2</c:v>
                </c:pt>
                <c:pt idx="4">
                  <c:v>0.1142987370531824</c:v>
                </c:pt>
                <c:pt idx="5">
                  <c:v>0.13291028448557685</c:v>
                </c:pt>
                <c:pt idx="6">
                  <c:v>0.15036372179526286</c:v>
                </c:pt>
                <c:pt idx="7">
                  <c:v>0.16750164961562727</c:v>
                </c:pt>
                <c:pt idx="8">
                  <c:v>0.1861801332430213</c:v>
                </c:pt>
                <c:pt idx="9">
                  <c:v>0.19980678347366684</c:v>
                </c:pt>
                <c:pt idx="10">
                  <c:v>0.32606490923150599</c:v>
                </c:pt>
                <c:pt idx="11">
                  <c:v>0.4764687678013616</c:v>
                </c:pt>
                <c:pt idx="12">
                  <c:v>0.53064350658260873</c:v>
                </c:pt>
                <c:pt idx="13">
                  <c:v>0.6312394661040206</c:v>
                </c:pt>
                <c:pt idx="14">
                  <c:v>0.67332293747478433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964864"/>
        <c:axId val="108983424"/>
      </c:scatterChart>
      <c:valAx>
        <c:axId val="10896486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983424"/>
        <c:crosses val="autoZero"/>
        <c:crossBetween val="midCat"/>
      </c:valAx>
      <c:valAx>
        <c:axId val="1089834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9648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ACO!$O$6:$O$20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ACO!$P$6:$P$20</c:f>
              <c:numCache>
                <c:formatCode>0.000</c:formatCode>
                <c:ptCount val="15"/>
                <c:pt idx="0">
                  <c:v>1.4620760610841595E-3</c:v>
                </c:pt>
                <c:pt idx="1">
                  <c:v>2.9690226391104473E-3</c:v>
                </c:pt>
                <c:pt idx="2">
                  <c:v>4.4319490958047193E-3</c:v>
                </c:pt>
                <c:pt idx="3">
                  <c:v>5.966401416127364E-3</c:v>
                </c:pt>
                <c:pt idx="4">
                  <c:v>7.4409464028447917E-3</c:v>
                </c:pt>
                <c:pt idx="5">
                  <c:v>8.8851474519171126E-3</c:v>
                </c:pt>
                <c:pt idx="6">
                  <c:v>1.0448150286285682E-2</c:v>
                </c:pt>
                <c:pt idx="7">
                  <c:v>1.1789330462883696E-2</c:v>
                </c:pt>
                <c:pt idx="8">
                  <c:v>1.3247509889797235E-2</c:v>
                </c:pt>
                <c:pt idx="9">
                  <c:v>1.4695856617468851E-2</c:v>
                </c:pt>
                <c:pt idx="10">
                  <c:v>2.9258816142403846E-2</c:v>
                </c:pt>
                <c:pt idx="11">
                  <c:v>5.7808542053824456E-2</c:v>
                </c:pt>
                <c:pt idx="12">
                  <c:v>8.365787315086029E-2</c:v>
                </c:pt>
                <c:pt idx="13">
                  <c:v>0.10791047563476869</c:v>
                </c:pt>
                <c:pt idx="14">
                  <c:v>0.12478358039148084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ACO!$O$6:$O$20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ACO!$R$6:$R$20</c:f>
              <c:numCache>
                <c:formatCode>0.000</c:formatCode>
                <c:ptCount val="15"/>
                <c:pt idx="0">
                  <c:v>2.7242421851376847E-2</c:v>
                </c:pt>
                <c:pt idx="1">
                  <c:v>5.3977356455347007E-2</c:v>
                </c:pt>
                <c:pt idx="2">
                  <c:v>8.1160710738783615E-2</c:v>
                </c:pt>
                <c:pt idx="3">
                  <c:v>0.10904271968421653</c:v>
                </c:pt>
                <c:pt idx="4">
                  <c:v>0.13538608203669264</c:v>
                </c:pt>
                <c:pt idx="5">
                  <c:v>0.16504477849198865</c:v>
                </c:pt>
                <c:pt idx="6">
                  <c:v>0.19283727722520286</c:v>
                </c:pt>
                <c:pt idx="7">
                  <c:v>0.21944022891192005</c:v>
                </c:pt>
                <c:pt idx="8">
                  <c:v>0.24681652732934595</c:v>
                </c:pt>
                <c:pt idx="9">
                  <c:v>0.27832311218552519</c:v>
                </c:pt>
                <c:pt idx="10">
                  <c:v>0.55565975483337526</c:v>
                </c:pt>
                <c:pt idx="11">
                  <c:v>1.1412596885875574</c:v>
                </c:pt>
                <c:pt idx="12">
                  <c:v>1.6986286444463152</c:v>
                </c:pt>
                <c:pt idx="13">
                  <c:v>2.1966266051368994</c:v>
                </c:pt>
                <c:pt idx="14">
                  <c:v>2.6824207844340666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14304"/>
        <c:axId val="88116224"/>
      </c:scatterChart>
      <c:valAx>
        <c:axId val="8811430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8116224"/>
        <c:crosses val="autoZero"/>
        <c:crossBetween val="midCat"/>
      </c:valAx>
      <c:valAx>
        <c:axId val="881162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81143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MER!$O$6:$O$20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MER!$P$6:$P$20</c:f>
              <c:numCache>
                <c:formatCode>0.000</c:formatCode>
                <c:ptCount val="15"/>
                <c:pt idx="0">
                  <c:v>1.8333830814765248E-3</c:v>
                </c:pt>
                <c:pt idx="1">
                  <c:v>3.5995737103477229E-3</c:v>
                </c:pt>
                <c:pt idx="2">
                  <c:v>5.3020826158120364E-3</c:v>
                </c:pt>
                <c:pt idx="3">
                  <c:v>7.0856902199523952E-3</c:v>
                </c:pt>
                <c:pt idx="4">
                  <c:v>8.6452295904142443E-3</c:v>
                </c:pt>
                <c:pt idx="5">
                  <c:v>1.0319678288051588E-2</c:v>
                </c:pt>
                <c:pt idx="6">
                  <c:v>1.1819762477216991E-2</c:v>
                </c:pt>
                <c:pt idx="7">
                  <c:v>1.3442930611180539E-2</c:v>
                </c:pt>
                <c:pt idx="8">
                  <c:v>1.504099062493508E-2</c:v>
                </c:pt>
                <c:pt idx="9">
                  <c:v>1.6339968970279038E-2</c:v>
                </c:pt>
                <c:pt idx="10">
                  <c:v>2.968570619675992E-2</c:v>
                </c:pt>
                <c:pt idx="11">
                  <c:v>5.0492716748833107E-2</c:v>
                </c:pt>
                <c:pt idx="12">
                  <c:v>6.6053623304873021E-2</c:v>
                </c:pt>
                <c:pt idx="13">
                  <c:v>7.8524056302324383E-2</c:v>
                </c:pt>
                <c:pt idx="14">
                  <c:v>8.9734306647554635E-2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MER!$O$6:$O$20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MER!$R$6:$R$20</c:f>
              <c:numCache>
                <c:formatCode>0.000</c:formatCode>
                <c:ptCount val="15"/>
                <c:pt idx="0">
                  <c:v>2.6650763661332136E-2</c:v>
                </c:pt>
                <c:pt idx="1">
                  <c:v>5.2540804411074921E-2</c:v>
                </c:pt>
                <c:pt idx="2">
                  <c:v>7.862678485130771E-2</c:v>
                </c:pt>
                <c:pt idx="3">
                  <c:v>0.10257376768109143</c:v>
                </c:pt>
                <c:pt idx="4">
                  <c:v>0.12870694052199466</c:v>
                </c:pt>
                <c:pt idx="5">
                  <c:v>0.15064285124649165</c:v>
                </c:pt>
                <c:pt idx="6">
                  <c:v>0.17562473895891897</c:v>
                </c:pt>
                <c:pt idx="7">
                  <c:v>0.19698243173024041</c:v>
                </c:pt>
                <c:pt idx="8">
                  <c:v>0.22120216490525438</c:v>
                </c:pt>
                <c:pt idx="9">
                  <c:v>0.24115383540416813</c:v>
                </c:pt>
                <c:pt idx="10">
                  <c:v>0.4408757463588186</c:v>
                </c:pt>
                <c:pt idx="11">
                  <c:v>0.76779744947830042</c:v>
                </c:pt>
                <c:pt idx="12">
                  <c:v>1.0209128637354623</c:v>
                </c:pt>
                <c:pt idx="13">
                  <c:v>1.1987080755723496</c:v>
                </c:pt>
                <c:pt idx="14">
                  <c:v>1.3380428390281291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684608"/>
        <c:axId val="109690880"/>
      </c:scatterChart>
      <c:valAx>
        <c:axId val="10968460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690880"/>
        <c:crosses val="autoZero"/>
        <c:crossBetween val="midCat"/>
      </c:valAx>
      <c:valAx>
        <c:axId val="1096908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6846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OSI!$A$6:$A$20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OSI!$B$6:$B$20</c:f>
              <c:numCache>
                <c:formatCode>0.000</c:formatCode>
                <c:ptCount val="15"/>
                <c:pt idx="0">
                  <c:v>4.6273919084918437E-2</c:v>
                </c:pt>
                <c:pt idx="1">
                  <c:v>8.9159147043484238E-2</c:v>
                </c:pt>
                <c:pt idx="2">
                  <c:v>0.13211783175724656</c:v>
                </c:pt>
                <c:pt idx="3">
                  <c:v>0.16884654864056364</c:v>
                </c:pt>
                <c:pt idx="4">
                  <c:v>0.20645525004182122</c:v>
                </c:pt>
                <c:pt idx="5">
                  <c:v>0.23966381872213965</c:v>
                </c:pt>
                <c:pt idx="6">
                  <c:v>0.27626726561244336</c:v>
                </c:pt>
                <c:pt idx="7">
                  <c:v>0.3037563346880135</c:v>
                </c:pt>
                <c:pt idx="8">
                  <c:v>0.33248535641537835</c:v>
                </c:pt>
                <c:pt idx="9">
                  <c:v>0.36194114418815948</c:v>
                </c:pt>
                <c:pt idx="10">
                  <c:v>0.56355048192830359</c:v>
                </c:pt>
                <c:pt idx="11">
                  <c:v>0.78895113351964286</c:v>
                </c:pt>
                <c:pt idx="12">
                  <c:v>0.9275992926470058</c:v>
                </c:pt>
                <c:pt idx="13">
                  <c:v>0.99639196978866329</c:v>
                </c:pt>
                <c:pt idx="14">
                  <c:v>1.0737282509044868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OSI!$A$6:$A$20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OSI!$D$6:$D$20</c:f>
              <c:numCache>
                <c:formatCode>0.000</c:formatCode>
                <c:ptCount val="15"/>
                <c:pt idx="0">
                  <c:v>1.3132757430240527E-2</c:v>
                </c:pt>
                <c:pt idx="1">
                  <c:v>2.5097092931718211E-2</c:v>
                </c:pt>
                <c:pt idx="2">
                  <c:v>3.6295397572399947E-2</c:v>
                </c:pt>
                <c:pt idx="3">
                  <c:v>4.643297920582283E-2</c:v>
                </c:pt>
                <c:pt idx="4">
                  <c:v>5.5805976296376472E-2</c:v>
                </c:pt>
                <c:pt idx="5">
                  <c:v>6.4659496168846295E-2</c:v>
                </c:pt>
                <c:pt idx="6">
                  <c:v>7.2327357200961714E-2</c:v>
                </c:pt>
                <c:pt idx="7">
                  <c:v>7.9878185384542194E-2</c:v>
                </c:pt>
                <c:pt idx="8">
                  <c:v>8.6233846545565457E-2</c:v>
                </c:pt>
                <c:pt idx="9">
                  <c:v>9.3155064142303734E-2</c:v>
                </c:pt>
                <c:pt idx="10">
                  <c:v>0.13721522809796993</c:v>
                </c:pt>
                <c:pt idx="11">
                  <c:v>0.18047028703311913</c:v>
                </c:pt>
                <c:pt idx="12">
                  <c:v>0.19479753291577692</c:v>
                </c:pt>
                <c:pt idx="13">
                  <c:v>0.21173210050874308</c:v>
                </c:pt>
                <c:pt idx="14">
                  <c:v>0.21486100894974561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814912"/>
        <c:axId val="109816832"/>
      </c:scatterChart>
      <c:valAx>
        <c:axId val="10981491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816832"/>
        <c:crosses val="autoZero"/>
        <c:crossBetween val="midCat"/>
      </c:valAx>
      <c:valAx>
        <c:axId val="1098168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8149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OSI!$H$6:$H$20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OSI!$I$6:$I$20</c:f>
              <c:numCache>
                <c:formatCode>0.000</c:formatCode>
                <c:ptCount val="15"/>
                <c:pt idx="0">
                  <c:v>1.3860398851637914E-2</c:v>
                </c:pt>
                <c:pt idx="1">
                  <c:v>2.7050973122882283E-2</c:v>
                </c:pt>
                <c:pt idx="2">
                  <c:v>3.9719628553575463E-2</c:v>
                </c:pt>
                <c:pt idx="3">
                  <c:v>5.2136227978246387E-2</c:v>
                </c:pt>
                <c:pt idx="4">
                  <c:v>6.4428117076514829E-2</c:v>
                </c:pt>
                <c:pt idx="5">
                  <c:v>7.5549947272435039E-2</c:v>
                </c:pt>
                <c:pt idx="6">
                  <c:v>8.6917957999993425E-2</c:v>
                </c:pt>
                <c:pt idx="7">
                  <c:v>9.780478152091554E-2</c:v>
                </c:pt>
                <c:pt idx="8">
                  <c:v>0.107839362972293</c:v>
                </c:pt>
                <c:pt idx="9">
                  <c:v>0.11636646805677192</c:v>
                </c:pt>
                <c:pt idx="10">
                  <c:v>0.19818177438506374</c:v>
                </c:pt>
                <c:pt idx="11">
                  <c:v>0.29931445350297997</c:v>
                </c:pt>
                <c:pt idx="12">
                  <c:v>0.3799619457455497</c:v>
                </c:pt>
                <c:pt idx="13">
                  <c:v>0.4191773649091905</c:v>
                </c:pt>
                <c:pt idx="14">
                  <c:v>0.45086793221022797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OSI!$H$6:$H$20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OSI!$K$6:$K$20</c:f>
              <c:numCache>
                <c:formatCode>0.000</c:formatCode>
                <c:ptCount val="15"/>
                <c:pt idx="0">
                  <c:v>2.2732172465878785E-2</c:v>
                </c:pt>
                <c:pt idx="1">
                  <c:v>4.3889978154551625E-2</c:v>
                </c:pt>
                <c:pt idx="2">
                  <c:v>6.4624915742499248E-2</c:v>
                </c:pt>
                <c:pt idx="3">
                  <c:v>8.328747654730391E-2</c:v>
                </c:pt>
                <c:pt idx="4">
                  <c:v>0.10164882703718646</c:v>
                </c:pt>
                <c:pt idx="5">
                  <c:v>0.11985051981342805</c:v>
                </c:pt>
                <c:pt idx="6">
                  <c:v>0.13624069887394255</c:v>
                </c:pt>
                <c:pt idx="7">
                  <c:v>0.15218859165740037</c:v>
                </c:pt>
                <c:pt idx="8">
                  <c:v>0.16614970077311894</c:v>
                </c:pt>
                <c:pt idx="9">
                  <c:v>0.18058539077439814</c:v>
                </c:pt>
                <c:pt idx="10">
                  <c:v>0.2932764472199535</c:v>
                </c:pt>
                <c:pt idx="11">
                  <c:v>0.42933481880742219</c:v>
                </c:pt>
                <c:pt idx="12">
                  <c:v>0.49393225040919209</c:v>
                </c:pt>
                <c:pt idx="13">
                  <c:v>0.5451939859825039</c:v>
                </c:pt>
                <c:pt idx="14">
                  <c:v>0.58714075861271564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849408"/>
        <c:axId val="104851328"/>
      </c:scatterChart>
      <c:valAx>
        <c:axId val="10484940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4851328"/>
        <c:crosses val="autoZero"/>
        <c:crossBetween val="midCat"/>
      </c:valAx>
      <c:valAx>
        <c:axId val="1048513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484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OSI!$O$6:$O$20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OSI!$P$6:$P$20</c:f>
              <c:numCache>
                <c:formatCode>0.000</c:formatCode>
                <c:ptCount val="15"/>
                <c:pt idx="0">
                  <c:v>1.4377527725022877E-3</c:v>
                </c:pt>
                <c:pt idx="1">
                  <c:v>2.827009305636191E-3</c:v>
                </c:pt>
                <c:pt idx="2">
                  <c:v>4.1517596492263885E-3</c:v>
                </c:pt>
                <c:pt idx="3">
                  <c:v>5.4154550807067941E-3</c:v>
                </c:pt>
                <c:pt idx="4">
                  <c:v>6.653563702770697E-3</c:v>
                </c:pt>
                <c:pt idx="5">
                  <c:v>7.8273854918013957E-3</c:v>
                </c:pt>
                <c:pt idx="6">
                  <c:v>8.9744201607903726E-3</c:v>
                </c:pt>
                <c:pt idx="7">
                  <c:v>1.0079533135543462E-2</c:v>
                </c:pt>
                <c:pt idx="8">
                  <c:v>1.1146506778321179E-2</c:v>
                </c:pt>
                <c:pt idx="9">
                  <c:v>1.2097847764121638E-2</c:v>
                </c:pt>
                <c:pt idx="10">
                  <c:v>2.0739524599090099E-2</c:v>
                </c:pt>
                <c:pt idx="11">
                  <c:v>3.2281610093187564E-2</c:v>
                </c:pt>
                <c:pt idx="12">
                  <c:v>3.953957068445791E-2</c:v>
                </c:pt>
                <c:pt idx="13">
                  <c:v>4.5208535264326638E-2</c:v>
                </c:pt>
                <c:pt idx="14">
                  <c:v>4.9356963564678592E-2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OSI!$O$6:$O$20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OSI!$R$6:$R$20</c:f>
              <c:numCache>
                <c:formatCode>0.000</c:formatCode>
                <c:ptCount val="15"/>
                <c:pt idx="0">
                  <c:v>2.2730922953793264E-2</c:v>
                </c:pt>
                <c:pt idx="1">
                  <c:v>4.4774097645218107E-2</c:v>
                </c:pt>
                <c:pt idx="2">
                  <c:v>6.5905414497702278E-2</c:v>
                </c:pt>
                <c:pt idx="3">
                  <c:v>8.5889625954098325E-2</c:v>
                </c:pt>
                <c:pt idx="4">
                  <c:v>0.10624277456054895</c:v>
                </c:pt>
                <c:pt idx="5">
                  <c:v>0.12486923174379815</c:v>
                </c:pt>
                <c:pt idx="6">
                  <c:v>0.14221470635748468</c:v>
                </c:pt>
                <c:pt idx="7">
                  <c:v>0.16128709072585273</c:v>
                </c:pt>
                <c:pt idx="8">
                  <c:v>0.17771969887066247</c:v>
                </c:pt>
                <c:pt idx="9">
                  <c:v>0.19516862570481089</c:v>
                </c:pt>
                <c:pt idx="10">
                  <c:v>0.33461658942037398</c:v>
                </c:pt>
                <c:pt idx="11">
                  <c:v>0.51824353656816524</c:v>
                </c:pt>
                <c:pt idx="12">
                  <c:v>0.64022560304589837</c:v>
                </c:pt>
                <c:pt idx="13">
                  <c:v>0.72631234850050341</c:v>
                </c:pt>
                <c:pt idx="14">
                  <c:v>0.78752148053754223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791872"/>
        <c:axId val="109798144"/>
      </c:scatterChart>
      <c:valAx>
        <c:axId val="10979187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798144"/>
        <c:crosses val="autoZero"/>
        <c:crossBetween val="midCat"/>
      </c:valAx>
      <c:valAx>
        <c:axId val="1097981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7918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OWE!$A$6:$A$20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OWE!$B$6:$B$20</c:f>
              <c:numCache>
                <c:formatCode>0.000</c:formatCode>
                <c:ptCount val="15"/>
                <c:pt idx="0">
                  <c:v>0.31348448192775691</c:v>
                </c:pt>
                <c:pt idx="1">
                  <c:v>0.57850581417756475</c:v>
                </c:pt>
                <c:pt idx="2">
                  <c:v>0.80050543054284529</c:v>
                </c:pt>
                <c:pt idx="3">
                  <c:v>0.99776002835097488</c:v>
                </c:pt>
                <c:pt idx="4">
                  <c:v>1.1454135782500023</c:v>
                </c:pt>
                <c:pt idx="5">
                  <c:v>1.2846240618921569</c:v>
                </c:pt>
                <c:pt idx="6">
                  <c:v>1.4004170148353337</c:v>
                </c:pt>
                <c:pt idx="7">
                  <c:v>1.5163437872086043</c:v>
                </c:pt>
                <c:pt idx="8">
                  <c:v>1.6220767669884442</c:v>
                </c:pt>
                <c:pt idx="9">
                  <c:v>1.7155980211992694</c:v>
                </c:pt>
                <c:pt idx="10">
                  <c:v>2.2699930492687019</c:v>
                </c:pt>
                <c:pt idx="11">
                  <c:v>2.8117355408525193</c:v>
                </c:pt>
                <c:pt idx="12">
                  <c:v>3.1228941604153473</c:v>
                </c:pt>
                <c:pt idx="13">
                  <c:v>3.3173260226113515</c:v>
                </c:pt>
                <c:pt idx="14">
                  <c:v>3.4825036122072102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OWE!$A$6:$A$20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OWE!$D$6:$D$20</c:f>
              <c:numCache>
                <c:formatCode>0.000</c:formatCode>
                <c:ptCount val="15"/>
                <c:pt idx="0">
                  <c:v>4.1321624342477152E-2</c:v>
                </c:pt>
                <c:pt idx="1">
                  <c:v>7.2005942511373738E-2</c:v>
                </c:pt>
                <c:pt idx="2">
                  <c:v>9.5738389890411946E-2</c:v>
                </c:pt>
                <c:pt idx="3">
                  <c:v>0.11135646068475312</c:v>
                </c:pt>
                <c:pt idx="4">
                  <c:v>0.12534541646029387</c:v>
                </c:pt>
                <c:pt idx="5">
                  <c:v>0.13601987144478447</c:v>
                </c:pt>
                <c:pt idx="6">
                  <c:v>0.14369749965012293</c:v>
                </c:pt>
                <c:pt idx="7">
                  <c:v>0.15016600880214126</c:v>
                </c:pt>
                <c:pt idx="8">
                  <c:v>0.15219017396269655</c:v>
                </c:pt>
                <c:pt idx="9">
                  <c:v>0.15662973447885267</c:v>
                </c:pt>
                <c:pt idx="10">
                  <c:v>0.16822654771393616</c:v>
                </c:pt>
                <c:pt idx="11">
                  <c:v>0.16519791936591346</c:v>
                </c:pt>
                <c:pt idx="12">
                  <c:v>0.16282850345831598</c:v>
                </c:pt>
                <c:pt idx="13">
                  <c:v>0.1480904622832539</c:v>
                </c:pt>
                <c:pt idx="14">
                  <c:v>0.16026948596501012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916864"/>
        <c:axId val="107814912"/>
      </c:scatterChart>
      <c:valAx>
        <c:axId val="10491686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814912"/>
        <c:crosses val="autoZero"/>
        <c:crossBetween val="midCat"/>
      </c:valAx>
      <c:valAx>
        <c:axId val="1078149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49168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OWE!$H$6:$H$20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OWE!$I$6:$I$20</c:f>
              <c:numCache>
                <c:formatCode>0.000</c:formatCode>
                <c:ptCount val="15"/>
                <c:pt idx="0">
                  <c:v>9.7387009529776192E-2</c:v>
                </c:pt>
                <c:pt idx="1">
                  <c:v>0.18650896641945663</c:v>
                </c:pt>
                <c:pt idx="2">
                  <c:v>0.26645180320618583</c:v>
                </c:pt>
                <c:pt idx="3">
                  <c:v>0.33947868626907513</c:v>
                </c:pt>
                <c:pt idx="4">
                  <c:v>0.40724392416633592</c:v>
                </c:pt>
                <c:pt idx="5">
                  <c:v>0.46928893024544965</c:v>
                </c:pt>
                <c:pt idx="6">
                  <c:v>0.52811550480151581</c:v>
                </c:pt>
                <c:pt idx="7">
                  <c:v>0.58015638308311657</c:v>
                </c:pt>
                <c:pt idx="8">
                  <c:v>0.62438996339411357</c:v>
                </c:pt>
                <c:pt idx="9">
                  <c:v>0.66800441849614089</c:v>
                </c:pt>
                <c:pt idx="10">
                  <c:v>1.0148035969957589</c:v>
                </c:pt>
                <c:pt idx="11">
                  <c:v>1.4041047377452831</c:v>
                </c:pt>
                <c:pt idx="12">
                  <c:v>1.6496992253230076</c:v>
                </c:pt>
                <c:pt idx="13">
                  <c:v>1.8135532409685253</c:v>
                </c:pt>
                <c:pt idx="14">
                  <c:v>1.9976697915060782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OWE!$H$6:$H$20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OWE!$K$6:$K$20</c:f>
              <c:numCache>
                <c:formatCode>0.000</c:formatCode>
                <c:ptCount val="15"/>
                <c:pt idx="0">
                  <c:v>7.4589588068973894E-2</c:v>
                </c:pt>
                <c:pt idx="1">
                  <c:v>0.140761950898036</c:v>
                </c:pt>
                <c:pt idx="2">
                  <c:v>0.1987853474907802</c:v>
                </c:pt>
                <c:pt idx="3">
                  <c:v>0.24902547453441751</c:v>
                </c:pt>
                <c:pt idx="4">
                  <c:v>0.29534959243423681</c:v>
                </c:pt>
                <c:pt idx="5">
                  <c:v>0.3340071387902126</c:v>
                </c:pt>
                <c:pt idx="6">
                  <c:v>0.3700492824377028</c:v>
                </c:pt>
                <c:pt idx="7">
                  <c:v>0.40118911900138521</c:v>
                </c:pt>
                <c:pt idx="8">
                  <c:v>0.43210023369326933</c:v>
                </c:pt>
                <c:pt idx="9">
                  <c:v>0.45908710653865537</c:v>
                </c:pt>
                <c:pt idx="10">
                  <c:v>0.61313803702027203</c:v>
                </c:pt>
                <c:pt idx="11">
                  <c:v>0.72272844716364515</c:v>
                </c:pt>
                <c:pt idx="12">
                  <c:v>0.74784042661219519</c:v>
                </c:pt>
                <c:pt idx="13">
                  <c:v>0.77421196686117633</c:v>
                </c:pt>
                <c:pt idx="14">
                  <c:v>0.74852588495659889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832064"/>
        <c:axId val="107833984"/>
      </c:scatterChart>
      <c:valAx>
        <c:axId val="10783206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833984"/>
        <c:crosses val="autoZero"/>
        <c:crossBetween val="midCat"/>
      </c:valAx>
      <c:valAx>
        <c:axId val="1078339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8320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OWE!$O$6:$O$20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OWE!$P$6:$P$20</c:f>
              <c:numCache>
                <c:formatCode>0.000</c:formatCode>
                <c:ptCount val="15"/>
                <c:pt idx="0">
                  <c:v>3.7524125799387057E-3</c:v>
                </c:pt>
                <c:pt idx="1">
                  <c:v>7.2273887172304612E-3</c:v>
                </c:pt>
                <c:pt idx="2">
                  <c:v>1.050259496701862E-2</c:v>
                </c:pt>
                <c:pt idx="3">
                  <c:v>1.3584728194732821E-2</c:v>
                </c:pt>
                <c:pt idx="4">
                  <c:v>1.649568305020626E-2</c:v>
                </c:pt>
                <c:pt idx="5">
                  <c:v>1.9209582640412764E-2</c:v>
                </c:pt>
                <c:pt idx="6">
                  <c:v>2.20268685074573E-2</c:v>
                </c:pt>
                <c:pt idx="7">
                  <c:v>2.4502506609396166E-2</c:v>
                </c:pt>
                <c:pt idx="8">
                  <c:v>2.6787859772011365E-2</c:v>
                </c:pt>
                <c:pt idx="9">
                  <c:v>2.8878028349881422E-2</c:v>
                </c:pt>
                <c:pt idx="10">
                  <c:v>4.5592950032090289E-2</c:v>
                </c:pt>
                <c:pt idx="11">
                  <c:v>6.4960867413544829E-2</c:v>
                </c:pt>
                <c:pt idx="12">
                  <c:v>7.6362342309319736E-2</c:v>
                </c:pt>
                <c:pt idx="13">
                  <c:v>8.3144193011315246E-2</c:v>
                </c:pt>
                <c:pt idx="14">
                  <c:v>8.9045805671178993E-2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OWE!$O$6:$O$20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OWE!$R$6:$R$20</c:f>
              <c:numCache>
                <c:formatCode>0.000</c:formatCode>
                <c:ptCount val="15"/>
                <c:pt idx="0">
                  <c:v>7.7548840649590473E-2</c:v>
                </c:pt>
                <c:pt idx="1">
                  <c:v>0.15076539705031777</c:v>
                </c:pt>
                <c:pt idx="2">
                  <c:v>0.21970426403088975</c:v>
                </c:pt>
                <c:pt idx="3">
                  <c:v>0.28541742860594765</c:v>
                </c:pt>
                <c:pt idx="4">
                  <c:v>0.34536889717386809</c:v>
                </c:pt>
                <c:pt idx="5">
                  <c:v>0.40383763531768291</c:v>
                </c:pt>
                <c:pt idx="6">
                  <c:v>0.45799347253793155</c:v>
                </c:pt>
                <c:pt idx="7">
                  <c:v>0.5084050239611112</c:v>
                </c:pt>
                <c:pt idx="8">
                  <c:v>0.55695484679485285</c:v>
                </c:pt>
                <c:pt idx="9">
                  <c:v>0.60092865877092561</c:v>
                </c:pt>
                <c:pt idx="10">
                  <c:v>0.95936042919253839</c:v>
                </c:pt>
                <c:pt idx="11">
                  <c:v>1.3458784842150782</c:v>
                </c:pt>
                <c:pt idx="12">
                  <c:v>1.5620850591428888</c:v>
                </c:pt>
                <c:pt idx="13">
                  <c:v>1.711246451002999</c:v>
                </c:pt>
                <c:pt idx="14">
                  <c:v>1.8314781034367766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847040"/>
        <c:axId val="109450752"/>
      </c:scatterChart>
      <c:valAx>
        <c:axId val="10784704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450752"/>
        <c:crosses val="autoZero"/>
        <c:crossBetween val="midCat"/>
      </c:valAx>
      <c:valAx>
        <c:axId val="10945075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8470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PHI!$A$6:$A$20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PHI!$B$6:$B$20</c:f>
              <c:numCache>
                <c:formatCode>0.000</c:formatCode>
                <c:ptCount val="15"/>
                <c:pt idx="0">
                  <c:v>0.33491498602678532</c:v>
                </c:pt>
                <c:pt idx="1">
                  <c:v>0.60107861047149203</c:v>
                </c:pt>
                <c:pt idx="2">
                  <c:v>0.83609874753582691</c:v>
                </c:pt>
                <c:pt idx="3">
                  <c:v>1.0306844548396195</c:v>
                </c:pt>
                <c:pt idx="4">
                  <c:v>1.1824169322178817</c:v>
                </c:pt>
                <c:pt idx="5">
                  <c:v>1.3514621717305904</c:v>
                </c:pt>
                <c:pt idx="6">
                  <c:v>1.4735452170303747</c:v>
                </c:pt>
                <c:pt idx="7">
                  <c:v>1.5713150070877435</c:v>
                </c:pt>
                <c:pt idx="8">
                  <c:v>1.6831558441904555</c:v>
                </c:pt>
                <c:pt idx="9">
                  <c:v>1.7472478223570342</c:v>
                </c:pt>
                <c:pt idx="10">
                  <c:v>2.4229957238464173</c:v>
                </c:pt>
                <c:pt idx="11">
                  <c:v>3.0457035115218885</c:v>
                </c:pt>
                <c:pt idx="12">
                  <c:v>3.382546169761985</c:v>
                </c:pt>
                <c:pt idx="13">
                  <c:v>3.5705518668127398</c:v>
                </c:pt>
                <c:pt idx="14">
                  <c:v>3.8234382277716001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PHI!$A$6:$A$20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PHI!$D$6:$D$20</c:f>
              <c:numCache>
                <c:formatCode>0.000</c:formatCode>
                <c:ptCount val="15"/>
                <c:pt idx="0">
                  <c:v>2.4465164751089813E-2</c:v>
                </c:pt>
                <c:pt idx="1">
                  <c:v>4.4587612151995339E-2</c:v>
                </c:pt>
                <c:pt idx="2">
                  <c:v>6.1669889362316266E-2</c:v>
                </c:pt>
                <c:pt idx="3">
                  <c:v>7.6810929790062835E-2</c:v>
                </c:pt>
                <c:pt idx="4">
                  <c:v>9.1236741573156546E-2</c:v>
                </c:pt>
                <c:pt idx="5">
                  <c:v>9.9559250585224024E-2</c:v>
                </c:pt>
                <c:pt idx="6">
                  <c:v>0.108779440240453</c:v>
                </c:pt>
                <c:pt idx="7">
                  <c:v>0.12078528503225974</c:v>
                </c:pt>
                <c:pt idx="8">
                  <c:v>0.12761788669887719</c:v>
                </c:pt>
                <c:pt idx="9">
                  <c:v>0.13906396408512073</c:v>
                </c:pt>
                <c:pt idx="10">
                  <c:v>0.19056404656590206</c:v>
                </c:pt>
                <c:pt idx="11">
                  <c:v>0.25923668410311751</c:v>
                </c:pt>
                <c:pt idx="12">
                  <c:v>0.30881939763472183</c:v>
                </c:pt>
                <c:pt idx="13">
                  <c:v>0.33065956026741539</c:v>
                </c:pt>
                <c:pt idx="14">
                  <c:v>0.33805929247480065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517440"/>
        <c:axId val="109536000"/>
      </c:scatterChart>
      <c:valAx>
        <c:axId val="10951744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536000"/>
        <c:crosses val="autoZero"/>
        <c:crossBetween val="midCat"/>
      </c:valAx>
      <c:valAx>
        <c:axId val="1095360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5174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PHI!$H$6:$H$20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PHI!$I$6:$I$20</c:f>
              <c:numCache>
                <c:formatCode>0.000</c:formatCode>
                <c:ptCount val="15"/>
                <c:pt idx="0">
                  <c:v>0.10567601371408702</c:v>
                </c:pt>
                <c:pt idx="1">
                  <c:v>0.20224376255320592</c:v>
                </c:pt>
                <c:pt idx="2">
                  <c:v>0.2890835541248864</c:v>
                </c:pt>
                <c:pt idx="3">
                  <c:v>0.37156060266868718</c:v>
                </c:pt>
                <c:pt idx="4">
                  <c:v>0.45212298151009123</c:v>
                </c:pt>
                <c:pt idx="5">
                  <c:v>0.52928600412526916</c:v>
                </c:pt>
                <c:pt idx="6">
                  <c:v>0.59070296381396603</c:v>
                </c:pt>
                <c:pt idx="7">
                  <c:v>0.65685255388379926</c:v>
                </c:pt>
                <c:pt idx="8">
                  <c:v>0.71182977531606473</c:v>
                </c:pt>
                <c:pt idx="9">
                  <c:v>0.7747197737662187</c:v>
                </c:pt>
                <c:pt idx="10">
                  <c:v>1.1978065749824787</c:v>
                </c:pt>
                <c:pt idx="11">
                  <c:v>1.6171444692228465</c:v>
                </c:pt>
                <c:pt idx="12">
                  <c:v>1.9367152999184347</c:v>
                </c:pt>
                <c:pt idx="13">
                  <c:v>2.0743174920348304</c:v>
                </c:pt>
                <c:pt idx="14">
                  <c:v>2.2930085391184409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PHI!$H$6:$H$20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PHI!$K$6:$K$20</c:f>
              <c:numCache>
                <c:formatCode>0.000</c:formatCode>
                <c:ptCount val="15"/>
                <c:pt idx="0">
                  <c:v>4.4538779702648239E-2</c:v>
                </c:pt>
                <c:pt idx="1">
                  <c:v>8.4772392336271193E-2</c:v>
                </c:pt>
                <c:pt idx="2">
                  <c:v>0.1235312680747031</c:v>
                </c:pt>
                <c:pt idx="3">
                  <c:v>0.15867382793921325</c:v>
                </c:pt>
                <c:pt idx="4">
                  <c:v>0.19559850228021433</c:v>
                </c:pt>
                <c:pt idx="5">
                  <c:v>0.22547049921441667</c:v>
                </c:pt>
                <c:pt idx="6">
                  <c:v>0.25634800657550177</c:v>
                </c:pt>
                <c:pt idx="7">
                  <c:v>0.28369754372643113</c:v>
                </c:pt>
                <c:pt idx="8">
                  <c:v>0.31176535215398526</c:v>
                </c:pt>
                <c:pt idx="9">
                  <c:v>0.33680129826253241</c:v>
                </c:pt>
                <c:pt idx="10">
                  <c:v>0.53257222432695139</c:v>
                </c:pt>
                <c:pt idx="11">
                  <c:v>0.77305658161100876</c:v>
                </c:pt>
                <c:pt idx="12">
                  <c:v>0.90029810276435673</c:v>
                </c:pt>
                <c:pt idx="13">
                  <c:v>1.0334719054878214</c:v>
                </c:pt>
                <c:pt idx="14">
                  <c:v>1.0756252002226092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581824"/>
        <c:axId val="109583744"/>
      </c:scatterChart>
      <c:valAx>
        <c:axId val="10958182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583744"/>
        <c:crosses val="autoZero"/>
        <c:crossBetween val="midCat"/>
      </c:valAx>
      <c:valAx>
        <c:axId val="1095837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5818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PHI!$O$6:$O$20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PHI!$P$6:$P$20</c:f>
              <c:numCache>
                <c:formatCode>0.000</c:formatCode>
                <c:ptCount val="15"/>
                <c:pt idx="0">
                  <c:v>2.530701027873174E-3</c:v>
                </c:pt>
                <c:pt idx="1">
                  <c:v>4.9791638649168447E-3</c:v>
                </c:pt>
                <c:pt idx="2">
                  <c:v>7.3293006586435481E-3</c:v>
                </c:pt>
                <c:pt idx="3">
                  <c:v>9.6697970412428502E-3</c:v>
                </c:pt>
                <c:pt idx="4">
                  <c:v>1.2107269843768961E-2</c:v>
                </c:pt>
                <c:pt idx="5">
                  <c:v>1.4335696233464208E-2</c:v>
                </c:pt>
                <c:pt idx="6">
                  <c:v>1.6491104580983965E-2</c:v>
                </c:pt>
                <c:pt idx="7">
                  <c:v>1.8496330596092091E-2</c:v>
                </c:pt>
                <c:pt idx="8">
                  <c:v>2.0610778727912643E-2</c:v>
                </c:pt>
                <c:pt idx="9">
                  <c:v>2.2800669098858854E-2</c:v>
                </c:pt>
                <c:pt idx="10">
                  <c:v>4.1257923826845851E-2</c:v>
                </c:pt>
                <c:pt idx="11">
                  <c:v>6.8042588920705832E-2</c:v>
                </c:pt>
                <c:pt idx="12">
                  <c:v>8.7500896901620023E-2</c:v>
                </c:pt>
                <c:pt idx="13">
                  <c:v>0.10255973159783383</c:v>
                </c:pt>
                <c:pt idx="14">
                  <c:v>0.10949167750465501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PHI!$O$6:$O$20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PHI!$R$6:$R$20</c:f>
              <c:numCache>
                <c:formatCode>0.000</c:formatCode>
                <c:ptCount val="15"/>
                <c:pt idx="0">
                  <c:v>4.562467984883125E-2</c:v>
                </c:pt>
                <c:pt idx="1">
                  <c:v>8.938277758917218E-2</c:v>
                </c:pt>
                <c:pt idx="2">
                  <c:v>0.13244863299209386</c:v>
                </c:pt>
                <c:pt idx="3">
                  <c:v>0.17788577498313482</c:v>
                </c:pt>
                <c:pt idx="4">
                  <c:v>0.22156462591309709</c:v>
                </c:pt>
                <c:pt idx="5">
                  <c:v>0.26236055486126825</c:v>
                </c:pt>
                <c:pt idx="6">
                  <c:v>0.30331303670592946</c:v>
                </c:pt>
                <c:pt idx="7">
                  <c:v>0.34126182406760497</c:v>
                </c:pt>
                <c:pt idx="8">
                  <c:v>0.38336610184756947</c:v>
                </c:pt>
                <c:pt idx="9">
                  <c:v>0.41825916930714507</c:v>
                </c:pt>
                <c:pt idx="10">
                  <c:v>0.77092503938850232</c:v>
                </c:pt>
                <c:pt idx="11">
                  <c:v>1.3219324768725802</c:v>
                </c:pt>
                <c:pt idx="12">
                  <c:v>1.7320220050797774</c:v>
                </c:pt>
                <c:pt idx="13">
                  <c:v>2.0116204982713883</c:v>
                </c:pt>
                <c:pt idx="14">
                  <c:v>2.248803029265575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597056"/>
        <c:axId val="109598976"/>
      </c:scatterChart>
      <c:valAx>
        <c:axId val="109597056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598976"/>
        <c:crosses val="autoZero"/>
        <c:crossBetween val="midCat"/>
      </c:valAx>
      <c:valAx>
        <c:axId val="1095989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5970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AEI!$A$6:$A$20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AEI!$B$6:$B$20</c:f>
              <c:numCache>
                <c:formatCode>0.000</c:formatCode>
                <c:ptCount val="15"/>
                <c:pt idx="0">
                  <c:v>0.15049716708925254</c:v>
                </c:pt>
                <c:pt idx="1">
                  <c:v>0.29907241580263433</c:v>
                </c:pt>
                <c:pt idx="2">
                  <c:v>0.45046016690775381</c:v>
                </c:pt>
                <c:pt idx="3">
                  <c:v>0.59445408998072391</c:v>
                </c:pt>
                <c:pt idx="4">
                  <c:v>0.74229763268540461</c:v>
                </c:pt>
                <c:pt idx="5">
                  <c:v>0.89486542956428283</c:v>
                </c:pt>
                <c:pt idx="6">
                  <c:v>1.0286003612753891</c:v>
                </c:pt>
                <c:pt idx="7">
                  <c:v>1.1657354453196838</c:v>
                </c:pt>
                <c:pt idx="8">
                  <c:v>1.297024522896173</c:v>
                </c:pt>
                <c:pt idx="9">
                  <c:v>1.4217406731798465</c:v>
                </c:pt>
                <c:pt idx="10">
                  <c:v>2.478460212282434</c:v>
                </c:pt>
                <c:pt idx="11">
                  <c:v>3.5931774487566788</c:v>
                </c:pt>
                <c:pt idx="12">
                  <c:v>4.1441164654600282</c:v>
                </c:pt>
                <c:pt idx="13">
                  <c:v>4.5064882085283626</c:v>
                </c:pt>
                <c:pt idx="14">
                  <c:v>4.7099790555533687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AEI!$A$6:$A$20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AEI!$D$6:$D$20</c:f>
              <c:numCache>
                <c:formatCode>0.000</c:formatCode>
                <c:ptCount val="15"/>
                <c:pt idx="0">
                  <c:v>2.4915739082469298E-2</c:v>
                </c:pt>
                <c:pt idx="1">
                  <c:v>4.867861619799542E-2</c:v>
                </c:pt>
                <c:pt idx="2">
                  <c:v>7.0599617854991276E-2</c:v>
                </c:pt>
                <c:pt idx="3">
                  <c:v>9.1599106911493144E-2</c:v>
                </c:pt>
                <c:pt idx="4">
                  <c:v>0.1114091592071786</c:v>
                </c:pt>
                <c:pt idx="5">
                  <c:v>0.127928211242643</c:v>
                </c:pt>
                <c:pt idx="6">
                  <c:v>0.14508797733616732</c:v>
                </c:pt>
                <c:pt idx="7">
                  <c:v>0.16105191218742038</c:v>
                </c:pt>
                <c:pt idx="8">
                  <c:v>0.17316891640343884</c:v>
                </c:pt>
                <c:pt idx="9">
                  <c:v>0.18625060408459587</c:v>
                </c:pt>
                <c:pt idx="10">
                  <c:v>0.26645075767515441</c:v>
                </c:pt>
                <c:pt idx="11">
                  <c:v>0.31299875076125594</c:v>
                </c:pt>
                <c:pt idx="12">
                  <c:v>0.32988710588263587</c:v>
                </c:pt>
                <c:pt idx="13">
                  <c:v>0.3334876397048131</c:v>
                </c:pt>
                <c:pt idx="14">
                  <c:v>0.34512239614938439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99552"/>
        <c:axId val="88201472"/>
      </c:scatterChart>
      <c:valAx>
        <c:axId val="8819955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8201472"/>
        <c:crosses val="autoZero"/>
        <c:crossBetween val="midCat"/>
      </c:valAx>
      <c:valAx>
        <c:axId val="882014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81995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PON!$A$6:$A$20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PON!$B$6:$B$20</c:f>
              <c:numCache>
                <c:formatCode>0.000</c:formatCode>
                <c:ptCount val="15"/>
                <c:pt idx="0">
                  <c:v>0.21755801489966001</c:v>
                </c:pt>
                <c:pt idx="1">
                  <c:v>0.4047061819387392</c:v>
                </c:pt>
                <c:pt idx="2">
                  <c:v>0.57174909855028211</c:v>
                </c:pt>
                <c:pt idx="3">
                  <c:v>0.72149749230483085</c:v>
                </c:pt>
                <c:pt idx="4">
                  <c:v>0.84778367162678125</c:v>
                </c:pt>
                <c:pt idx="5">
                  <c:v>0.95332890702418271</c:v>
                </c:pt>
                <c:pt idx="6">
                  <c:v>1.0662650081158112</c:v>
                </c:pt>
                <c:pt idx="7">
                  <c:v>1.1468120521224476</c:v>
                </c:pt>
                <c:pt idx="8">
                  <c:v>1.2236922327780615</c:v>
                </c:pt>
                <c:pt idx="9">
                  <c:v>1.2960517392230275</c:v>
                </c:pt>
                <c:pt idx="10">
                  <c:v>1.7461162508414361</c:v>
                </c:pt>
                <c:pt idx="11">
                  <c:v>2.0938889326235199</c:v>
                </c:pt>
                <c:pt idx="12">
                  <c:v>2.232709329738833</c:v>
                </c:pt>
                <c:pt idx="13">
                  <c:v>2.2987449922328511</c:v>
                </c:pt>
                <c:pt idx="14">
                  <c:v>2.3479600983446076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PON!$A$6:$A$20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PON!$D$6:$D$20</c:f>
              <c:numCache>
                <c:formatCode>0.000</c:formatCode>
                <c:ptCount val="15"/>
                <c:pt idx="0">
                  <c:v>2.2017380142509299E-2</c:v>
                </c:pt>
                <c:pt idx="1">
                  <c:v>4.1096625229318291E-2</c:v>
                </c:pt>
                <c:pt idx="2">
                  <c:v>5.6816541907556403E-2</c:v>
                </c:pt>
                <c:pt idx="3">
                  <c:v>7.0921247535219431E-2</c:v>
                </c:pt>
                <c:pt idx="4">
                  <c:v>8.2753313414638457E-2</c:v>
                </c:pt>
                <c:pt idx="5">
                  <c:v>9.4193056872150169E-2</c:v>
                </c:pt>
                <c:pt idx="6">
                  <c:v>0.10340909173739832</c:v>
                </c:pt>
                <c:pt idx="7">
                  <c:v>0.11202486574986731</c:v>
                </c:pt>
                <c:pt idx="8">
                  <c:v>0.11992751167076861</c:v>
                </c:pt>
                <c:pt idx="9">
                  <c:v>0.12481868350741539</c:v>
                </c:pt>
                <c:pt idx="10">
                  <c:v>0.1616721672077005</c:v>
                </c:pt>
                <c:pt idx="11">
                  <c:v>0.18826137741249641</c:v>
                </c:pt>
                <c:pt idx="12">
                  <c:v>0.19147595937684467</c:v>
                </c:pt>
                <c:pt idx="13">
                  <c:v>0.2042561920645212</c:v>
                </c:pt>
                <c:pt idx="14">
                  <c:v>0.21775303794720333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370176"/>
        <c:axId val="110376448"/>
      </c:scatterChart>
      <c:valAx>
        <c:axId val="110370176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376448"/>
        <c:crosses val="autoZero"/>
        <c:crossBetween val="midCat"/>
      </c:valAx>
      <c:valAx>
        <c:axId val="1103764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3701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PON!$H$6:$H$20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PON!$I$6:$I$20</c:f>
              <c:numCache>
                <c:formatCode>0.000</c:formatCode>
                <c:ptCount val="15"/>
                <c:pt idx="0">
                  <c:v>6.6505615405183752E-2</c:v>
                </c:pt>
                <c:pt idx="1">
                  <c:v>0.12971156980235471</c:v>
                </c:pt>
                <c:pt idx="2">
                  <c:v>0.18939498968773841</c:v>
                </c:pt>
                <c:pt idx="3">
                  <c:v>0.24468546933880406</c:v>
                </c:pt>
                <c:pt idx="4">
                  <c:v>0.29562530075151888</c:v>
                </c:pt>
                <c:pt idx="5">
                  <c:v>0.34665981156691106</c:v>
                </c:pt>
                <c:pt idx="6">
                  <c:v>0.39537185704412448</c:v>
                </c:pt>
                <c:pt idx="7">
                  <c:v>0.43981602814712278</c:v>
                </c:pt>
                <c:pt idx="8">
                  <c:v>0.49050194357916693</c:v>
                </c:pt>
                <c:pt idx="9">
                  <c:v>0.52639821590645552</c:v>
                </c:pt>
                <c:pt idx="10">
                  <c:v>0.83582498639670733</c:v>
                </c:pt>
                <c:pt idx="11">
                  <c:v>1.1561711204921896</c:v>
                </c:pt>
                <c:pt idx="12">
                  <c:v>1.2838184749175208</c:v>
                </c:pt>
                <c:pt idx="13">
                  <c:v>1.400676102474129</c:v>
                </c:pt>
                <c:pt idx="14">
                  <c:v>1.4761863489515776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PON!$H$6:$H$20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PON!$K$6:$K$20</c:f>
              <c:numCache>
                <c:formatCode>0.000</c:formatCode>
                <c:ptCount val="15"/>
                <c:pt idx="0">
                  <c:v>3.8942849527477674E-2</c:v>
                </c:pt>
                <c:pt idx="1">
                  <c:v>7.5356136570133403E-2</c:v>
                </c:pt>
                <c:pt idx="2">
                  <c:v>0.1094508139075642</c:v>
                </c:pt>
                <c:pt idx="3">
                  <c:v>0.14138146523892531</c:v>
                </c:pt>
                <c:pt idx="4">
                  <c:v>0.17379151494697845</c:v>
                </c:pt>
                <c:pt idx="5">
                  <c:v>0.20119751798677829</c:v>
                </c:pt>
                <c:pt idx="6">
                  <c:v>0.22712833368746238</c:v>
                </c:pt>
                <c:pt idx="7">
                  <c:v>0.25072407389792073</c:v>
                </c:pt>
                <c:pt idx="8">
                  <c:v>0.27934634462913827</c:v>
                </c:pt>
                <c:pt idx="9">
                  <c:v>0.29501656479534683</c:v>
                </c:pt>
                <c:pt idx="10">
                  <c:v>0.46967464349897459</c:v>
                </c:pt>
                <c:pt idx="11">
                  <c:v>0.6417690421496155</c:v>
                </c:pt>
                <c:pt idx="12">
                  <c:v>0.7354580877664153</c:v>
                </c:pt>
                <c:pt idx="13">
                  <c:v>0.76647993497632194</c:v>
                </c:pt>
                <c:pt idx="14">
                  <c:v>0.79862513808298718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414080"/>
        <c:axId val="110420352"/>
      </c:scatterChart>
      <c:valAx>
        <c:axId val="11041408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420352"/>
        <c:crosses val="autoZero"/>
        <c:crossBetween val="midCat"/>
      </c:valAx>
      <c:valAx>
        <c:axId val="11042035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4140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PON!$O$6:$O$20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PON!$P$6:$P$20</c:f>
              <c:numCache>
                <c:formatCode>0.000</c:formatCode>
                <c:ptCount val="15"/>
                <c:pt idx="0">
                  <c:v>2.230933917822385E-3</c:v>
                </c:pt>
                <c:pt idx="1">
                  <c:v>4.3973228088372623E-3</c:v>
                </c:pt>
                <c:pt idx="2">
                  <c:v>6.4933445002425443E-3</c:v>
                </c:pt>
                <c:pt idx="3">
                  <c:v>8.5361207965096841E-3</c:v>
                </c:pt>
                <c:pt idx="4">
                  <c:v>1.0498390444080231E-2</c:v>
                </c:pt>
                <c:pt idx="5">
                  <c:v>1.2418087161419544E-2</c:v>
                </c:pt>
                <c:pt idx="6">
                  <c:v>1.4317924104135559E-2</c:v>
                </c:pt>
                <c:pt idx="7">
                  <c:v>1.619880329900043E-2</c:v>
                </c:pt>
                <c:pt idx="8">
                  <c:v>1.8208370128129106E-2</c:v>
                </c:pt>
                <c:pt idx="9">
                  <c:v>1.9735569788748367E-2</c:v>
                </c:pt>
                <c:pt idx="10">
                  <c:v>3.5109478715994957E-2</c:v>
                </c:pt>
                <c:pt idx="11">
                  <c:v>5.5881996614696568E-2</c:v>
                </c:pt>
                <c:pt idx="12">
                  <c:v>6.9202031582964049E-2</c:v>
                </c:pt>
                <c:pt idx="13">
                  <c:v>8.0755287668789866E-2</c:v>
                </c:pt>
                <c:pt idx="14">
                  <c:v>8.6290931818560068E-2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PON!$O$6:$O$20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PON!$R$6:$R$20</c:f>
              <c:numCache>
                <c:formatCode>0.000</c:formatCode>
                <c:ptCount val="15"/>
                <c:pt idx="0">
                  <c:v>3.9718592551530631E-2</c:v>
                </c:pt>
                <c:pt idx="1">
                  <c:v>7.844738079974363E-2</c:v>
                </c:pt>
                <c:pt idx="2">
                  <c:v>0.11786348307706661</c:v>
                </c:pt>
                <c:pt idx="3">
                  <c:v>0.15304718918131566</c:v>
                </c:pt>
                <c:pt idx="4">
                  <c:v>0.18987976074240992</c:v>
                </c:pt>
                <c:pt idx="5">
                  <c:v>0.22456635442569567</c:v>
                </c:pt>
                <c:pt idx="6">
                  <c:v>0.26281941314684881</c:v>
                </c:pt>
                <c:pt idx="7">
                  <c:v>0.29345934313256339</c:v>
                </c:pt>
                <c:pt idx="8">
                  <c:v>0.32573776678580713</c:v>
                </c:pt>
                <c:pt idx="9">
                  <c:v>0.36059855034275196</c:v>
                </c:pt>
                <c:pt idx="10">
                  <c:v>0.64400129266206985</c:v>
                </c:pt>
                <c:pt idx="11">
                  <c:v>1.0560854810985605</c:v>
                </c:pt>
                <c:pt idx="12">
                  <c:v>1.33467355681487</c:v>
                </c:pt>
                <c:pt idx="13">
                  <c:v>1.5245308655946095</c:v>
                </c:pt>
                <c:pt idx="14">
                  <c:v>1.6745451583151136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191744"/>
        <c:axId val="110193664"/>
      </c:scatterChart>
      <c:valAx>
        <c:axId val="11019174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193664"/>
        <c:crosses val="autoZero"/>
        <c:crossBetween val="midCat"/>
      </c:valAx>
      <c:valAx>
        <c:axId val="1101936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1917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RHO!$A$6:$A$20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RHO!$B$6:$B$20</c:f>
              <c:numCache>
                <c:formatCode>0.000</c:formatCode>
                <c:ptCount val="15"/>
                <c:pt idx="0">
                  <c:v>0.13948152389496254</c:v>
                </c:pt>
                <c:pt idx="1">
                  <c:v>0.27781422615123214</c:v>
                </c:pt>
                <c:pt idx="2">
                  <c:v>0.40657480993202544</c:v>
                </c:pt>
                <c:pt idx="3">
                  <c:v>0.53464577032812999</c:v>
                </c:pt>
                <c:pt idx="4">
                  <c:v>0.65894198273138083</c:v>
                </c:pt>
                <c:pt idx="5">
                  <c:v>0.77612140207488023</c:v>
                </c:pt>
                <c:pt idx="6">
                  <c:v>0.88618328179480355</c:v>
                </c:pt>
                <c:pt idx="7">
                  <c:v>1.0140471347939606</c:v>
                </c:pt>
                <c:pt idx="8">
                  <c:v>1.1228158395491179</c:v>
                </c:pt>
                <c:pt idx="9">
                  <c:v>1.2271215054662823</c:v>
                </c:pt>
                <c:pt idx="10">
                  <c:v>2.1361813222783117</c:v>
                </c:pt>
                <c:pt idx="11">
                  <c:v>3.3300221655995417</c:v>
                </c:pt>
                <c:pt idx="12">
                  <c:v>4.0188280423996323</c:v>
                </c:pt>
                <c:pt idx="13">
                  <c:v>4.4999167094446033</c:v>
                </c:pt>
                <c:pt idx="14">
                  <c:v>4.7503510148347869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RHO!$A$6:$A$20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RHO!$D$6:$D$20</c:f>
              <c:numCache>
                <c:formatCode>0.000</c:formatCode>
                <c:ptCount val="15"/>
                <c:pt idx="0">
                  <c:v>2.9817385021654107E-2</c:v>
                </c:pt>
                <c:pt idx="1">
                  <c:v>5.7393597400304176E-2</c:v>
                </c:pt>
                <c:pt idx="2">
                  <c:v>8.3386694708765613E-2</c:v>
                </c:pt>
                <c:pt idx="3">
                  <c:v>0.10993129426081366</c:v>
                </c:pt>
                <c:pt idx="4">
                  <c:v>0.1305854949858245</c:v>
                </c:pt>
                <c:pt idx="5">
                  <c:v>0.15445243148149973</c:v>
                </c:pt>
                <c:pt idx="6">
                  <c:v>0.17667750670506566</c:v>
                </c:pt>
                <c:pt idx="7">
                  <c:v>0.19331130577122194</c:v>
                </c:pt>
                <c:pt idx="8">
                  <c:v>0.21308970171068009</c:v>
                </c:pt>
                <c:pt idx="9">
                  <c:v>0.23511784296424584</c:v>
                </c:pt>
                <c:pt idx="10">
                  <c:v>0.37800958840791726</c:v>
                </c:pt>
                <c:pt idx="11">
                  <c:v>0.51073347794462531</c:v>
                </c:pt>
                <c:pt idx="12">
                  <c:v>0.57358816409671043</c:v>
                </c:pt>
                <c:pt idx="13">
                  <c:v>0.5802872470088245</c:v>
                </c:pt>
                <c:pt idx="14">
                  <c:v>0.60090037647317374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281088"/>
        <c:axId val="110283008"/>
      </c:scatterChart>
      <c:valAx>
        <c:axId val="11028108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283008"/>
        <c:crosses val="autoZero"/>
        <c:crossBetween val="midCat"/>
      </c:valAx>
      <c:valAx>
        <c:axId val="1102830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2810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RHO!$H$6:$H$20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RHO!$I$6:$I$20</c:f>
              <c:numCache>
                <c:formatCode>0.000</c:formatCode>
                <c:ptCount val="15"/>
                <c:pt idx="0">
                  <c:v>4.3617868453335693E-2</c:v>
                </c:pt>
                <c:pt idx="1">
                  <c:v>8.3679773115666073E-2</c:v>
                </c:pt>
                <c:pt idx="2">
                  <c:v>0.12544703455965239</c:v>
                </c:pt>
                <c:pt idx="3">
                  <c:v>0.169259809131135</c:v>
                </c:pt>
                <c:pt idx="4">
                  <c:v>0.20518863054022107</c:v>
                </c:pt>
                <c:pt idx="5">
                  <c:v>0.239764847429005</c:v>
                </c:pt>
                <c:pt idx="6">
                  <c:v>0.28142453876364382</c:v>
                </c:pt>
                <c:pt idx="7">
                  <c:v>0.31087588712966335</c:v>
                </c:pt>
                <c:pt idx="8">
                  <c:v>0.35396750496388063</c:v>
                </c:pt>
                <c:pt idx="9">
                  <c:v>0.38700540061195682</c:v>
                </c:pt>
                <c:pt idx="10">
                  <c:v>0.69729306378313294</c:v>
                </c:pt>
                <c:pt idx="11">
                  <c:v>1.1839116213302543</c:v>
                </c:pt>
                <c:pt idx="12">
                  <c:v>1.5362859146742809</c:v>
                </c:pt>
                <c:pt idx="13">
                  <c:v>1.7599787548777781</c:v>
                </c:pt>
                <c:pt idx="14">
                  <c:v>2.0340595742214962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RHO!$H$6:$H$20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RHO!$K$6:$K$20</c:f>
              <c:numCache>
                <c:formatCode>0.000</c:formatCode>
                <c:ptCount val="15"/>
                <c:pt idx="0">
                  <c:v>5.032635943634807E-2</c:v>
                </c:pt>
                <c:pt idx="1">
                  <c:v>0.10007707032911403</c:v>
                </c:pt>
                <c:pt idx="2">
                  <c:v>0.14542731194928532</c:v>
                </c:pt>
                <c:pt idx="3">
                  <c:v>0.19293929318822181</c:v>
                </c:pt>
                <c:pt idx="4">
                  <c:v>0.24063093492614859</c:v>
                </c:pt>
                <c:pt idx="5">
                  <c:v>0.28437705176922984</c:v>
                </c:pt>
                <c:pt idx="6">
                  <c:v>0.33039978509895507</c:v>
                </c:pt>
                <c:pt idx="7">
                  <c:v>0.37059848177960586</c:v>
                </c:pt>
                <c:pt idx="8">
                  <c:v>0.41036679381144031</c:v>
                </c:pt>
                <c:pt idx="9">
                  <c:v>0.45154783181464825</c:v>
                </c:pt>
                <c:pt idx="10">
                  <c:v>0.80694667901076633</c:v>
                </c:pt>
                <c:pt idx="11">
                  <c:v>1.2911650987801317</c:v>
                </c:pt>
                <c:pt idx="12">
                  <c:v>1.6142621195497082</c:v>
                </c:pt>
                <c:pt idx="13">
                  <c:v>1.884762673339478</c:v>
                </c:pt>
                <c:pt idx="14">
                  <c:v>1.9775091600135359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312448"/>
        <c:axId val="110314624"/>
      </c:scatterChart>
      <c:valAx>
        <c:axId val="11031244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314624"/>
        <c:crosses val="autoZero"/>
        <c:crossBetween val="midCat"/>
      </c:valAx>
      <c:valAx>
        <c:axId val="1103146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312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RHO!$O$6:$O$20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RHO!$P$6:$P$20</c:f>
              <c:numCache>
                <c:formatCode>0.000</c:formatCode>
                <c:ptCount val="15"/>
                <c:pt idx="0">
                  <c:v>2.9941702419727816E-3</c:v>
                </c:pt>
                <c:pt idx="1">
                  <c:v>5.837854059175143E-3</c:v>
                </c:pt>
                <c:pt idx="2">
                  <c:v>8.7391052933117712E-3</c:v>
                </c:pt>
                <c:pt idx="3">
                  <c:v>1.1636531455586935E-2</c:v>
                </c:pt>
                <c:pt idx="4">
                  <c:v>1.4359803240626847E-2</c:v>
                </c:pt>
                <c:pt idx="5">
                  <c:v>1.7144665687010924E-2</c:v>
                </c:pt>
                <c:pt idx="6">
                  <c:v>1.9804812681840395E-2</c:v>
                </c:pt>
                <c:pt idx="7">
                  <c:v>2.2521862532213287E-2</c:v>
                </c:pt>
                <c:pt idx="8">
                  <c:v>2.5162007766723848E-2</c:v>
                </c:pt>
                <c:pt idx="9">
                  <c:v>2.7725654980773163E-2</c:v>
                </c:pt>
                <c:pt idx="10">
                  <c:v>5.2275179735667886E-2</c:v>
                </c:pt>
                <c:pt idx="11">
                  <c:v>9.236930622934221E-2</c:v>
                </c:pt>
                <c:pt idx="12">
                  <c:v>0.12390997239798078</c:v>
                </c:pt>
                <c:pt idx="13">
                  <c:v>0.14998617404797909</c:v>
                </c:pt>
                <c:pt idx="14">
                  <c:v>0.16914682173600246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RHO!$O$6:$O$20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RHO!$R$6:$R$20</c:f>
              <c:numCache>
                <c:formatCode>0.000</c:formatCode>
                <c:ptCount val="15"/>
                <c:pt idx="0">
                  <c:v>5.119303632598482E-2</c:v>
                </c:pt>
                <c:pt idx="1">
                  <c:v>0.10162994529344298</c:v>
                </c:pt>
                <c:pt idx="2">
                  <c:v>0.15212064614911103</c:v>
                </c:pt>
                <c:pt idx="3">
                  <c:v>0.19938167602314436</c:v>
                </c:pt>
                <c:pt idx="4">
                  <c:v>0.24735355424515668</c:v>
                </c:pt>
                <c:pt idx="5">
                  <c:v>0.29333015949746721</c:v>
                </c:pt>
                <c:pt idx="6">
                  <c:v>0.34110816859044374</c:v>
                </c:pt>
                <c:pt idx="7">
                  <c:v>0.38580117949567411</c:v>
                </c:pt>
                <c:pt idx="8">
                  <c:v>0.43543590990447256</c:v>
                </c:pt>
                <c:pt idx="9">
                  <c:v>0.48180352326190368</c:v>
                </c:pt>
                <c:pt idx="10">
                  <c:v>0.89714626746788506</c:v>
                </c:pt>
                <c:pt idx="11">
                  <c:v>1.5852266004004998</c:v>
                </c:pt>
                <c:pt idx="12">
                  <c:v>2.1201810039721978</c:v>
                </c:pt>
                <c:pt idx="13">
                  <c:v>2.5194878852337674</c:v>
                </c:pt>
                <c:pt idx="14">
                  <c:v>2.8659878026846499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348160"/>
        <c:axId val="110759936"/>
      </c:scatterChart>
      <c:valAx>
        <c:axId val="11034816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759936"/>
        <c:crosses val="autoZero"/>
        <c:crossBetween val="midCat"/>
      </c:valAx>
      <c:valAx>
        <c:axId val="11075993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3481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SAF!$A$6:$A$20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SAF!$B$6:$B$20</c:f>
              <c:numCache>
                <c:formatCode>0.000</c:formatCode>
                <c:ptCount val="15"/>
                <c:pt idx="0">
                  <c:v>3.7343103718318359E-2</c:v>
                </c:pt>
                <c:pt idx="1">
                  <c:v>7.5191706314843426E-2</c:v>
                </c:pt>
                <c:pt idx="2">
                  <c:v>0.11169413816535406</c:v>
                </c:pt>
                <c:pt idx="3">
                  <c:v>0.14813812278115079</c:v>
                </c:pt>
                <c:pt idx="4">
                  <c:v>0.18513231126866514</c:v>
                </c:pt>
                <c:pt idx="5">
                  <c:v>0.21853148059767749</c:v>
                </c:pt>
                <c:pt idx="6">
                  <c:v>0.25734401155359626</c:v>
                </c:pt>
                <c:pt idx="7">
                  <c:v>0.29081679515081343</c:v>
                </c:pt>
                <c:pt idx="8">
                  <c:v>0.32342562673093472</c:v>
                </c:pt>
                <c:pt idx="9">
                  <c:v>0.35728286165533396</c:v>
                </c:pt>
                <c:pt idx="10">
                  <c:v>0.62948329343914933</c:v>
                </c:pt>
                <c:pt idx="11">
                  <c:v>0.95383934711848917</c:v>
                </c:pt>
                <c:pt idx="12">
                  <c:v>1.1350350136725389</c:v>
                </c:pt>
                <c:pt idx="13">
                  <c:v>1.2440846006809483</c:v>
                </c:pt>
                <c:pt idx="14">
                  <c:v>1.3354820567741117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SAF!$A$6:$A$20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SAF!$D$6:$D$20</c:f>
              <c:numCache>
                <c:formatCode>0.000</c:formatCode>
                <c:ptCount val="15"/>
                <c:pt idx="0">
                  <c:v>1.0261637648738747E-2</c:v>
                </c:pt>
                <c:pt idx="1">
                  <c:v>2.0125288443561002E-2</c:v>
                </c:pt>
                <c:pt idx="2">
                  <c:v>2.9470794901526008E-2</c:v>
                </c:pt>
                <c:pt idx="3">
                  <c:v>3.8561789722252285E-2</c:v>
                </c:pt>
                <c:pt idx="4">
                  <c:v>4.7439424460451324E-2</c:v>
                </c:pt>
                <c:pt idx="5">
                  <c:v>5.5861776560861665E-2</c:v>
                </c:pt>
                <c:pt idx="6">
                  <c:v>6.3589486044279123E-2</c:v>
                </c:pt>
                <c:pt idx="7">
                  <c:v>7.1030914780884039E-2</c:v>
                </c:pt>
                <c:pt idx="8">
                  <c:v>7.7487408867961863E-2</c:v>
                </c:pt>
                <c:pt idx="9">
                  <c:v>8.4906585902469578E-2</c:v>
                </c:pt>
                <c:pt idx="10">
                  <c:v>0.13617464591349071</c:v>
                </c:pt>
                <c:pt idx="11">
                  <c:v>0.18639176785767003</c:v>
                </c:pt>
                <c:pt idx="12">
                  <c:v>0.20769645801420719</c:v>
                </c:pt>
                <c:pt idx="13">
                  <c:v>0.22389215224407863</c:v>
                </c:pt>
                <c:pt idx="14">
                  <c:v>0.22391301502995276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802048"/>
        <c:axId val="110803968"/>
      </c:scatterChart>
      <c:valAx>
        <c:axId val="11080204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803968"/>
        <c:crosses val="autoZero"/>
        <c:crossBetween val="midCat"/>
      </c:valAx>
      <c:valAx>
        <c:axId val="110803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8020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SAF!$H$6:$H$20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SAF!$I$6:$I$20</c:f>
              <c:numCache>
                <c:formatCode>0.000</c:formatCode>
                <c:ptCount val="15"/>
                <c:pt idx="0">
                  <c:v>1.1307819574418303E-2</c:v>
                </c:pt>
                <c:pt idx="1">
                  <c:v>2.2432008365341618E-2</c:v>
                </c:pt>
                <c:pt idx="2">
                  <c:v>3.3346515224571861E-2</c:v>
                </c:pt>
                <c:pt idx="3">
                  <c:v>4.4135828284716822E-2</c:v>
                </c:pt>
                <c:pt idx="4">
                  <c:v>5.4925679485833809E-2</c:v>
                </c:pt>
                <c:pt idx="5">
                  <c:v>6.5755720421448768E-2</c:v>
                </c:pt>
                <c:pt idx="6">
                  <c:v>7.573646385824731E-2</c:v>
                </c:pt>
                <c:pt idx="7">
                  <c:v>8.6679189805020068E-2</c:v>
                </c:pt>
                <c:pt idx="8">
                  <c:v>9.6291692770774762E-2</c:v>
                </c:pt>
                <c:pt idx="9">
                  <c:v>0.10575916418199292</c:v>
                </c:pt>
                <c:pt idx="10">
                  <c:v>0.19885737979536566</c:v>
                </c:pt>
                <c:pt idx="11">
                  <c:v>0.33813068242698774</c:v>
                </c:pt>
                <c:pt idx="12">
                  <c:v>0.43217102912781119</c:v>
                </c:pt>
                <c:pt idx="13">
                  <c:v>0.50864366471063516</c:v>
                </c:pt>
                <c:pt idx="14">
                  <c:v>0.55784734761761057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SAF!$H$6:$H$20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SAF!$K$6:$K$20</c:f>
              <c:numCache>
                <c:formatCode>0.000</c:formatCode>
                <c:ptCount val="15"/>
                <c:pt idx="0">
                  <c:v>1.7545811343013994E-2</c:v>
                </c:pt>
                <c:pt idx="1">
                  <c:v>3.4564644295309352E-2</c:v>
                </c:pt>
                <c:pt idx="2">
                  <c:v>5.0773879177067313E-2</c:v>
                </c:pt>
                <c:pt idx="3">
                  <c:v>6.7853258968059507E-2</c:v>
                </c:pt>
                <c:pt idx="4">
                  <c:v>8.3099001128353486E-2</c:v>
                </c:pt>
                <c:pt idx="5">
                  <c:v>9.9208702139279487E-2</c:v>
                </c:pt>
                <c:pt idx="6">
                  <c:v>0.11411153574704763</c:v>
                </c:pt>
                <c:pt idx="7">
                  <c:v>0.12817293725611109</c:v>
                </c:pt>
                <c:pt idx="8">
                  <c:v>0.14388042487101016</c:v>
                </c:pt>
                <c:pt idx="9">
                  <c:v>0.15713632843122785</c:v>
                </c:pt>
                <c:pt idx="10">
                  <c:v>0.27806009507362178</c:v>
                </c:pt>
                <c:pt idx="11">
                  <c:v>0.44414190329835651</c:v>
                </c:pt>
                <c:pt idx="12">
                  <c:v>0.54764786952210065</c:v>
                </c:pt>
                <c:pt idx="13">
                  <c:v>0.62103000592057578</c:v>
                </c:pt>
                <c:pt idx="14">
                  <c:v>0.66897416048641656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841856"/>
        <c:axId val="110843776"/>
      </c:scatterChart>
      <c:valAx>
        <c:axId val="110841856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843776"/>
        <c:crosses val="autoZero"/>
        <c:crossBetween val="midCat"/>
      </c:valAx>
      <c:valAx>
        <c:axId val="1108437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8418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SAF!$O$6:$O$20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SAF!$P$6:$P$20</c:f>
              <c:numCache>
                <c:formatCode>0.000</c:formatCode>
                <c:ptCount val="15"/>
                <c:pt idx="0">
                  <c:v>1.2350625733238429E-3</c:v>
                </c:pt>
                <c:pt idx="1">
                  <c:v>2.4603873576301079E-3</c:v>
                </c:pt>
                <c:pt idx="2">
                  <c:v>3.6148193295043665E-3</c:v>
                </c:pt>
                <c:pt idx="3">
                  <c:v>4.8085578013288763E-3</c:v>
                </c:pt>
                <c:pt idx="4">
                  <c:v>5.9288135505195126E-3</c:v>
                </c:pt>
                <c:pt idx="5">
                  <c:v>6.9765056876888096E-3</c:v>
                </c:pt>
                <c:pt idx="6">
                  <c:v>8.1453649627654286E-3</c:v>
                </c:pt>
                <c:pt idx="7">
                  <c:v>9.2112223474126037E-3</c:v>
                </c:pt>
                <c:pt idx="8">
                  <c:v>1.0229918082302015E-2</c:v>
                </c:pt>
                <c:pt idx="9">
                  <c:v>1.1285419242909796E-2</c:v>
                </c:pt>
                <c:pt idx="10">
                  <c:v>2.0497594868615698E-2</c:v>
                </c:pt>
                <c:pt idx="11">
                  <c:v>3.439012432388993E-2</c:v>
                </c:pt>
                <c:pt idx="12">
                  <c:v>4.4099519998753563E-2</c:v>
                </c:pt>
                <c:pt idx="13">
                  <c:v>5.0966150967027363E-2</c:v>
                </c:pt>
                <c:pt idx="14">
                  <c:v>5.7544599757054123E-2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SAF!$O$6:$O$20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SAF!$R$6:$R$20</c:f>
              <c:numCache>
                <c:formatCode>0.000</c:formatCode>
                <c:ptCount val="15"/>
                <c:pt idx="0">
                  <c:v>1.750178628635031E-2</c:v>
                </c:pt>
                <c:pt idx="1">
                  <c:v>3.4714440532928353E-2</c:v>
                </c:pt>
                <c:pt idx="2">
                  <c:v>5.1762326264176851E-2</c:v>
                </c:pt>
                <c:pt idx="3">
                  <c:v>6.8466698674950005E-2</c:v>
                </c:pt>
                <c:pt idx="4">
                  <c:v>8.5115873197449829E-2</c:v>
                </c:pt>
                <c:pt idx="5">
                  <c:v>0.10125389579896064</c:v>
                </c:pt>
                <c:pt idx="6">
                  <c:v>0.11642753902769168</c:v>
                </c:pt>
                <c:pt idx="7">
                  <c:v>0.13331260038464607</c:v>
                </c:pt>
                <c:pt idx="8">
                  <c:v>0.14866499354367502</c:v>
                </c:pt>
                <c:pt idx="9">
                  <c:v>0.16299697062508814</c:v>
                </c:pt>
                <c:pt idx="10">
                  <c:v>0.29988866461223235</c:v>
                </c:pt>
                <c:pt idx="11">
                  <c:v>0.51851394061875755</c:v>
                </c:pt>
                <c:pt idx="12">
                  <c:v>0.68313135963042049</c:v>
                </c:pt>
                <c:pt idx="13">
                  <c:v>0.81033197523635836</c:v>
                </c:pt>
                <c:pt idx="14">
                  <c:v>0.89734352603085266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856832"/>
        <c:axId val="110891776"/>
      </c:scatterChart>
      <c:valAx>
        <c:axId val="11085683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891776"/>
        <c:crosses val="autoZero"/>
        <c:crossBetween val="midCat"/>
      </c:valAx>
      <c:valAx>
        <c:axId val="1108917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8568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SAO!$A$6:$A$20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SAO!$B$6:$B$20</c:f>
              <c:numCache>
                <c:formatCode>0.000</c:formatCode>
                <c:ptCount val="15"/>
                <c:pt idx="0">
                  <c:v>4.3746541254487292E-2</c:v>
                </c:pt>
                <c:pt idx="1">
                  <c:v>8.8800697711850951E-2</c:v>
                </c:pt>
                <c:pt idx="2">
                  <c:v>0.13249355812309083</c:v>
                </c:pt>
                <c:pt idx="3">
                  <c:v>0.17790308237777069</c:v>
                </c:pt>
                <c:pt idx="4">
                  <c:v>0.22470093126649715</c:v>
                </c:pt>
                <c:pt idx="5">
                  <c:v>0.26927896694973913</c:v>
                </c:pt>
                <c:pt idx="6">
                  <c:v>0.31347696235338557</c:v>
                </c:pt>
                <c:pt idx="7">
                  <c:v>0.36143081419513673</c:v>
                </c:pt>
                <c:pt idx="8">
                  <c:v>0.40869627024815813</c:v>
                </c:pt>
                <c:pt idx="9">
                  <c:v>0.45829823775598233</c:v>
                </c:pt>
                <c:pt idx="10">
                  <c:v>0.92979495906438503</c:v>
                </c:pt>
                <c:pt idx="11">
                  <c:v>1.8606099639751594</c:v>
                </c:pt>
                <c:pt idx="12">
                  <c:v>2.6032073216575928</c:v>
                </c:pt>
                <c:pt idx="13">
                  <c:v>3.1915090902040832</c:v>
                </c:pt>
                <c:pt idx="14">
                  <c:v>3.6052811046360431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SAO!$A$6:$A$20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SAO!$D$6:$D$20</c:f>
              <c:numCache>
                <c:formatCode>0.000</c:formatCode>
                <c:ptCount val="15"/>
                <c:pt idx="0">
                  <c:v>1.3423798418337057E-2</c:v>
                </c:pt>
                <c:pt idx="1">
                  <c:v>2.6746133468098478E-2</c:v>
                </c:pt>
                <c:pt idx="2">
                  <c:v>3.9933419295313251E-2</c:v>
                </c:pt>
                <c:pt idx="3">
                  <c:v>5.284480354091195E-2</c:v>
                </c:pt>
                <c:pt idx="4">
                  <c:v>6.5948331203612987E-2</c:v>
                </c:pt>
                <c:pt idx="5">
                  <c:v>7.9130099438494195E-2</c:v>
                </c:pt>
                <c:pt idx="6">
                  <c:v>9.1970648224553586E-2</c:v>
                </c:pt>
                <c:pt idx="7">
                  <c:v>0.10473787512013356</c:v>
                </c:pt>
                <c:pt idx="8">
                  <c:v>0.11722182021505256</c:v>
                </c:pt>
                <c:pt idx="9">
                  <c:v>0.12984873948201639</c:v>
                </c:pt>
                <c:pt idx="10">
                  <c:v>0.24443690070864163</c:v>
                </c:pt>
                <c:pt idx="11">
                  <c:v>0.41820004921317494</c:v>
                </c:pt>
                <c:pt idx="12">
                  <c:v>0.51976324257303963</c:v>
                </c:pt>
                <c:pt idx="13">
                  <c:v>0.57303207044899374</c:v>
                </c:pt>
                <c:pt idx="14">
                  <c:v>0.60693882044419079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792256"/>
        <c:axId val="107798528"/>
      </c:scatterChart>
      <c:valAx>
        <c:axId val="107792256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798528"/>
        <c:crosses val="autoZero"/>
        <c:crossBetween val="midCat"/>
      </c:valAx>
      <c:valAx>
        <c:axId val="1077985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7922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AEI!$H$6:$H$20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AEI!$I$6:$I$20</c:f>
              <c:numCache>
                <c:formatCode>0.000</c:formatCode>
                <c:ptCount val="15"/>
                <c:pt idx="0">
                  <c:v>4.5067490394781577E-2</c:v>
                </c:pt>
                <c:pt idx="1">
                  <c:v>8.9325396386098072E-2</c:v>
                </c:pt>
                <c:pt idx="2">
                  <c:v>0.13447813172761633</c:v>
                </c:pt>
                <c:pt idx="3">
                  <c:v>0.17627708198712672</c:v>
                </c:pt>
                <c:pt idx="4">
                  <c:v>0.21907013750168103</c:v>
                </c:pt>
                <c:pt idx="5">
                  <c:v>0.26056812516195477</c:v>
                </c:pt>
                <c:pt idx="6">
                  <c:v>0.30270824313065614</c:v>
                </c:pt>
                <c:pt idx="7">
                  <c:v>0.34689973398410462</c:v>
                </c:pt>
                <c:pt idx="8">
                  <c:v>0.38998577394443734</c:v>
                </c:pt>
                <c:pt idx="9">
                  <c:v>0.42640060840339072</c:v>
                </c:pt>
                <c:pt idx="10">
                  <c:v>0.8014534948480605</c:v>
                </c:pt>
                <c:pt idx="11">
                  <c:v>1.3868351926018498</c:v>
                </c:pt>
                <c:pt idx="12">
                  <c:v>1.8200483872444668</c:v>
                </c:pt>
                <c:pt idx="13">
                  <c:v>2.1381956420216555</c:v>
                </c:pt>
                <c:pt idx="14">
                  <c:v>2.3962666188182462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AEI!$H$6:$H$20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AEI!$K$6:$K$20</c:f>
              <c:numCache>
                <c:formatCode>0.000</c:formatCode>
                <c:ptCount val="15"/>
                <c:pt idx="0">
                  <c:v>4.3144710993355623E-2</c:v>
                </c:pt>
                <c:pt idx="1">
                  <c:v>8.4802755445781627E-2</c:v>
                </c:pt>
                <c:pt idx="2">
                  <c:v>0.12500017767193999</c:v>
                </c:pt>
                <c:pt idx="3">
                  <c:v>0.16288776388383208</c:v>
                </c:pt>
                <c:pt idx="4">
                  <c:v>0.20161726395872764</c:v>
                </c:pt>
                <c:pt idx="5">
                  <c:v>0.23779714606929531</c:v>
                </c:pt>
                <c:pt idx="6">
                  <c:v>0.27190648722620753</c:v>
                </c:pt>
                <c:pt idx="7">
                  <c:v>0.30466877781932566</c:v>
                </c:pt>
                <c:pt idx="8">
                  <c:v>0.33800373582587928</c:v>
                </c:pt>
                <c:pt idx="9">
                  <c:v>0.36873550948658818</c:v>
                </c:pt>
                <c:pt idx="10">
                  <c:v>0.63342986386502609</c:v>
                </c:pt>
                <c:pt idx="11">
                  <c:v>0.95489985042756054</c:v>
                </c:pt>
                <c:pt idx="12">
                  <c:v>1.1287109261819555</c:v>
                </c:pt>
                <c:pt idx="13">
                  <c:v>1.2315380352572198</c:v>
                </c:pt>
                <c:pt idx="14">
                  <c:v>1.3000087093418264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22720"/>
        <c:axId val="88233088"/>
      </c:scatterChart>
      <c:valAx>
        <c:axId val="8822272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8233088"/>
        <c:crosses val="autoZero"/>
        <c:crossBetween val="midCat"/>
      </c:valAx>
      <c:valAx>
        <c:axId val="8823308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82227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SAO!$H$6:$H$20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SAO!$I$6:$I$20</c:f>
              <c:numCache>
                <c:formatCode>0.000</c:formatCode>
                <c:ptCount val="15"/>
                <c:pt idx="0">
                  <c:v>1.3136826508153619E-2</c:v>
                </c:pt>
                <c:pt idx="1">
                  <c:v>2.6285436473183096E-2</c:v>
                </c:pt>
                <c:pt idx="2">
                  <c:v>3.9652216842081589E-2</c:v>
                </c:pt>
                <c:pt idx="3">
                  <c:v>5.2467385874869904E-2</c:v>
                </c:pt>
                <c:pt idx="4">
                  <c:v>6.582283965759532E-2</c:v>
                </c:pt>
                <c:pt idx="5">
                  <c:v>7.9062498682103743E-2</c:v>
                </c:pt>
                <c:pt idx="6">
                  <c:v>9.2096811897662834E-2</c:v>
                </c:pt>
                <c:pt idx="7">
                  <c:v>0.10520634330998373</c:v>
                </c:pt>
                <c:pt idx="8">
                  <c:v>0.11887432886865225</c:v>
                </c:pt>
                <c:pt idx="9">
                  <c:v>0.13146796100479691</c:v>
                </c:pt>
                <c:pt idx="10">
                  <c:v>0.2635481287513185</c:v>
                </c:pt>
                <c:pt idx="11">
                  <c:v>0.52003912951136388</c:v>
                </c:pt>
                <c:pt idx="12">
                  <c:v>0.75943908783069836</c:v>
                </c:pt>
                <c:pt idx="13">
                  <c:v>0.97629727996755511</c:v>
                </c:pt>
                <c:pt idx="14">
                  <c:v>1.1742569203025373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SAO!$H$6:$H$20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SAO!$K$6:$K$20</c:f>
              <c:numCache>
                <c:formatCode>0.000</c:formatCode>
                <c:ptCount val="15"/>
                <c:pt idx="0">
                  <c:v>2.2830808654115138E-2</c:v>
                </c:pt>
                <c:pt idx="1">
                  <c:v>4.5464834896299731E-2</c:v>
                </c:pt>
                <c:pt idx="2">
                  <c:v>6.8017410756751273E-2</c:v>
                </c:pt>
                <c:pt idx="3">
                  <c:v>9.045146674239006E-2</c:v>
                </c:pt>
                <c:pt idx="4">
                  <c:v>0.112610290344846</c:v>
                </c:pt>
                <c:pt idx="5">
                  <c:v>0.13515860354306744</c:v>
                </c:pt>
                <c:pt idx="6">
                  <c:v>0.15721535461601069</c:v>
                </c:pt>
                <c:pt idx="7">
                  <c:v>0.1784974609117827</c:v>
                </c:pt>
                <c:pt idx="8">
                  <c:v>0.20009488853057733</c:v>
                </c:pt>
                <c:pt idx="9">
                  <c:v>0.22159562649390863</c:v>
                </c:pt>
                <c:pt idx="10">
                  <c:v>0.4250164649172502</c:v>
                </c:pt>
                <c:pt idx="11">
                  <c:v>0.78266026028509672</c:v>
                </c:pt>
                <c:pt idx="12">
                  <c:v>1.0744217217652736</c:v>
                </c:pt>
                <c:pt idx="13">
                  <c:v>1.2998516473468935</c:v>
                </c:pt>
                <c:pt idx="14">
                  <c:v>1.4850628100570598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36832"/>
        <c:axId val="110938752"/>
      </c:scatterChart>
      <c:valAx>
        <c:axId val="11093683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938752"/>
        <c:crosses val="autoZero"/>
        <c:crossBetween val="midCat"/>
      </c:valAx>
      <c:valAx>
        <c:axId val="11093875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9368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SAO!$O$6:$O$20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SAO!$P$6:$P$20</c:f>
              <c:numCache>
                <c:formatCode>0.000</c:formatCode>
                <c:ptCount val="15"/>
                <c:pt idx="0">
                  <c:v>1.9978033305171352E-3</c:v>
                </c:pt>
                <c:pt idx="1">
                  <c:v>3.9795312553448023E-3</c:v>
                </c:pt>
                <c:pt idx="2">
                  <c:v>5.9510337695394232E-3</c:v>
                </c:pt>
                <c:pt idx="3">
                  <c:v>7.9122757292007847E-3</c:v>
                </c:pt>
                <c:pt idx="4">
                  <c:v>9.8387940511217228E-3</c:v>
                </c:pt>
                <c:pt idx="5">
                  <c:v>1.1768018453359124E-2</c:v>
                </c:pt>
                <c:pt idx="6">
                  <c:v>1.3643668908378915E-2</c:v>
                </c:pt>
                <c:pt idx="7">
                  <c:v>1.5586536465545156E-2</c:v>
                </c:pt>
                <c:pt idx="8">
                  <c:v>1.7424099718708223E-2</c:v>
                </c:pt>
                <c:pt idx="9">
                  <c:v>1.9346126943047673E-2</c:v>
                </c:pt>
                <c:pt idx="10">
                  <c:v>3.7072787820342512E-2</c:v>
                </c:pt>
                <c:pt idx="11">
                  <c:v>6.9169694313670094E-2</c:v>
                </c:pt>
                <c:pt idx="12">
                  <c:v>9.6434857793722184E-2</c:v>
                </c:pt>
                <c:pt idx="13">
                  <c:v>0.1193118909269227</c:v>
                </c:pt>
                <c:pt idx="14">
                  <c:v>0.13966514394004356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SAO!$O$6:$O$20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SAO!$R$6:$R$20</c:f>
              <c:numCache>
                <c:formatCode>0.000</c:formatCode>
                <c:ptCount val="15"/>
                <c:pt idx="0">
                  <c:v>2.2863107362740814E-2</c:v>
                </c:pt>
                <c:pt idx="1">
                  <c:v>4.5543295117856243E-2</c:v>
                </c:pt>
                <c:pt idx="2">
                  <c:v>6.80734887068591E-2</c:v>
                </c:pt>
                <c:pt idx="3">
                  <c:v>9.0440979216834583E-2</c:v>
                </c:pt>
                <c:pt idx="4">
                  <c:v>0.11296623069486988</c:v>
                </c:pt>
                <c:pt idx="5">
                  <c:v>0.13484520781291073</c:v>
                </c:pt>
                <c:pt idx="6">
                  <c:v>0.15734540608308112</c:v>
                </c:pt>
                <c:pt idx="7">
                  <c:v>0.17918866089088381</c:v>
                </c:pt>
                <c:pt idx="8">
                  <c:v>0.20021317704138031</c:v>
                </c:pt>
                <c:pt idx="9">
                  <c:v>0.22221210907682598</c:v>
                </c:pt>
                <c:pt idx="10">
                  <c:v>0.43001832344383983</c:v>
                </c:pt>
                <c:pt idx="11">
                  <c:v>0.80642390080423298</c:v>
                </c:pt>
                <c:pt idx="12">
                  <c:v>1.1308500272716666</c:v>
                </c:pt>
                <c:pt idx="13">
                  <c:v>1.4124294442273333</c:v>
                </c:pt>
                <c:pt idx="14">
                  <c:v>1.6638826283935537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47456"/>
        <c:axId val="108557824"/>
      </c:scatterChart>
      <c:valAx>
        <c:axId val="108547456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557824"/>
        <c:crosses val="autoZero"/>
        <c:crossBetween val="midCat"/>
      </c:valAx>
      <c:valAx>
        <c:axId val="1085578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5474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SAS!$A$6:$A$20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SAS!$B$6:$B$20</c:f>
              <c:numCache>
                <c:formatCode>0.000</c:formatCode>
                <c:ptCount val="15"/>
                <c:pt idx="0">
                  <c:v>0.11009497282712684</c:v>
                </c:pt>
                <c:pt idx="1">
                  <c:v>0.21886769911830983</c:v>
                </c:pt>
                <c:pt idx="2">
                  <c:v>0.32314892831019221</c:v>
                </c:pt>
                <c:pt idx="3">
                  <c:v>0.42019620175660144</c:v>
                </c:pt>
                <c:pt idx="4">
                  <c:v>0.51771620215021308</c:v>
                </c:pt>
                <c:pt idx="5">
                  <c:v>0.60382568858810393</c:v>
                </c:pt>
                <c:pt idx="6">
                  <c:v>0.69293763263893682</c:v>
                </c:pt>
                <c:pt idx="7">
                  <c:v>0.78355358674545461</c:v>
                </c:pt>
                <c:pt idx="8">
                  <c:v>0.86536000571830318</c:v>
                </c:pt>
                <c:pt idx="9">
                  <c:v>0.92988778581948306</c:v>
                </c:pt>
                <c:pt idx="10">
                  <c:v>1.5523149099148597</c:v>
                </c:pt>
                <c:pt idx="11">
                  <c:v>2.2440237651253487</c:v>
                </c:pt>
                <c:pt idx="12">
                  <c:v>2.6123978557183576</c:v>
                </c:pt>
                <c:pt idx="13">
                  <c:v>2.8544988807351133</c:v>
                </c:pt>
                <c:pt idx="14">
                  <c:v>3.0305598880174762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SAS!$A$6:$A$20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SAS!$D$6:$D$20</c:f>
              <c:numCache>
                <c:formatCode>0.000</c:formatCode>
                <c:ptCount val="15"/>
                <c:pt idx="0">
                  <c:v>2.6301622923835047E-2</c:v>
                </c:pt>
                <c:pt idx="1">
                  <c:v>5.0799662108971397E-2</c:v>
                </c:pt>
                <c:pt idx="2">
                  <c:v>7.3898111087603746E-2</c:v>
                </c:pt>
                <c:pt idx="3">
                  <c:v>9.5214384087919726E-2</c:v>
                </c:pt>
                <c:pt idx="4">
                  <c:v>0.11394338121455444</c:v>
                </c:pt>
                <c:pt idx="5">
                  <c:v>0.13343962557142028</c:v>
                </c:pt>
                <c:pt idx="6">
                  <c:v>0.14981569269642589</c:v>
                </c:pt>
                <c:pt idx="7">
                  <c:v>0.1646637930963791</c:v>
                </c:pt>
                <c:pt idx="8">
                  <c:v>0.18133966453624342</c:v>
                </c:pt>
                <c:pt idx="9">
                  <c:v>0.19582227325507021</c:v>
                </c:pt>
                <c:pt idx="10">
                  <c:v>0.28435798620336383</c:v>
                </c:pt>
                <c:pt idx="11">
                  <c:v>0.35326453055793361</c:v>
                </c:pt>
                <c:pt idx="12">
                  <c:v>0.39099191818179829</c:v>
                </c:pt>
                <c:pt idx="13">
                  <c:v>0.4008530884029971</c:v>
                </c:pt>
                <c:pt idx="14">
                  <c:v>0.41076005869187526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041728"/>
        <c:axId val="110043904"/>
      </c:scatterChart>
      <c:valAx>
        <c:axId val="11004172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043904"/>
        <c:crosses val="autoZero"/>
        <c:crossBetween val="midCat"/>
      </c:valAx>
      <c:valAx>
        <c:axId val="11004390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0417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SAS!$H$6:$H$20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SAS!$I$6:$I$20</c:f>
              <c:numCache>
                <c:formatCode>0.000</c:formatCode>
                <c:ptCount val="15"/>
                <c:pt idx="0">
                  <c:v>3.3263149500277166E-2</c:v>
                </c:pt>
                <c:pt idx="1">
                  <c:v>6.5964197942394928E-2</c:v>
                </c:pt>
                <c:pt idx="2">
                  <c:v>9.710008130541313E-2</c:v>
                </c:pt>
                <c:pt idx="3">
                  <c:v>0.12837319744983361</c:v>
                </c:pt>
                <c:pt idx="4">
                  <c:v>0.15819753046937099</c:v>
                </c:pt>
                <c:pt idx="5">
                  <c:v>0.18847954640627068</c:v>
                </c:pt>
                <c:pt idx="6">
                  <c:v>0.21601924549287288</c:v>
                </c:pt>
                <c:pt idx="7">
                  <c:v>0.24365829394483093</c:v>
                </c:pt>
                <c:pt idx="8">
                  <c:v>0.27211815771692105</c:v>
                </c:pt>
                <c:pt idx="9">
                  <c:v>0.30084834592890719</c:v>
                </c:pt>
                <c:pt idx="10">
                  <c:v>0.52992281965095389</c:v>
                </c:pt>
                <c:pt idx="11">
                  <c:v>0.85876600550837678</c:v>
                </c:pt>
                <c:pt idx="12">
                  <c:v>1.0698690974648126</c:v>
                </c:pt>
                <c:pt idx="13">
                  <c:v>1.2607518686987964</c:v>
                </c:pt>
                <c:pt idx="14">
                  <c:v>1.3658436611981977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SAS!$H$6:$H$20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SAS!$K$6:$K$20</c:f>
              <c:numCache>
                <c:formatCode>0.000</c:formatCode>
                <c:ptCount val="15"/>
                <c:pt idx="0">
                  <c:v>4.5275607446695683E-2</c:v>
                </c:pt>
                <c:pt idx="1">
                  <c:v>8.8811287252338986E-2</c:v>
                </c:pt>
                <c:pt idx="2">
                  <c:v>0.1294772748021828</c:v>
                </c:pt>
                <c:pt idx="3">
                  <c:v>0.16910278130388243</c:v>
                </c:pt>
                <c:pt idx="4">
                  <c:v>0.20713119815396122</c:v>
                </c:pt>
                <c:pt idx="5">
                  <c:v>0.24280477673744025</c:v>
                </c:pt>
                <c:pt idx="6">
                  <c:v>0.27803145059845374</c:v>
                </c:pt>
                <c:pt idx="7">
                  <c:v>0.31168433033259091</c:v>
                </c:pt>
                <c:pt idx="8">
                  <c:v>0.34323259197666317</c:v>
                </c:pt>
                <c:pt idx="9">
                  <c:v>0.37134774826783523</c:v>
                </c:pt>
                <c:pt idx="10">
                  <c:v>0.61647358339428848</c:v>
                </c:pt>
                <c:pt idx="11">
                  <c:v>0.89591414331510677</c:v>
                </c:pt>
                <c:pt idx="12">
                  <c:v>1.0577018001310945</c:v>
                </c:pt>
                <c:pt idx="13">
                  <c:v>1.1590266809952252</c:v>
                </c:pt>
                <c:pt idx="14">
                  <c:v>1.2347548045225982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081536"/>
        <c:axId val="110083456"/>
      </c:scatterChart>
      <c:valAx>
        <c:axId val="110081536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083456"/>
        <c:crosses val="autoZero"/>
        <c:crossBetween val="midCat"/>
      </c:valAx>
      <c:valAx>
        <c:axId val="11008345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0815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SAS!$O$6:$O$20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SAS!$P$6:$P$20</c:f>
              <c:numCache>
                <c:formatCode>0.000</c:formatCode>
                <c:ptCount val="15"/>
                <c:pt idx="0">
                  <c:v>2.971742576319665E-3</c:v>
                </c:pt>
                <c:pt idx="1">
                  <c:v>5.8773860658184332E-3</c:v>
                </c:pt>
                <c:pt idx="2">
                  <c:v>8.6050791487491361E-3</c:v>
                </c:pt>
                <c:pt idx="3">
                  <c:v>1.1269517604282494E-2</c:v>
                </c:pt>
                <c:pt idx="4">
                  <c:v>1.3858549696755E-2</c:v>
                </c:pt>
                <c:pt idx="5">
                  <c:v>1.6366102120910948E-2</c:v>
                </c:pt>
                <c:pt idx="6">
                  <c:v>1.8771862190536483E-2</c:v>
                </c:pt>
                <c:pt idx="7">
                  <c:v>2.1161298650677285E-2</c:v>
                </c:pt>
                <c:pt idx="8">
                  <c:v>2.3541212578189318E-2</c:v>
                </c:pt>
                <c:pt idx="9">
                  <c:v>2.5605531597177808E-2</c:v>
                </c:pt>
                <c:pt idx="10">
                  <c:v>4.4489193855940308E-2</c:v>
                </c:pt>
                <c:pt idx="11">
                  <c:v>7.0793791076385809E-2</c:v>
                </c:pt>
                <c:pt idx="12">
                  <c:v>8.8684210814043624E-2</c:v>
                </c:pt>
                <c:pt idx="13">
                  <c:v>0.10216477200043297</c:v>
                </c:pt>
                <c:pt idx="14">
                  <c:v>0.11293098258322974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SAS!$O$6:$O$20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SAS!$R$6:$R$20</c:f>
              <c:numCache>
                <c:formatCode>0.000</c:formatCode>
                <c:ptCount val="15"/>
                <c:pt idx="0">
                  <c:v>4.5394710856684894E-2</c:v>
                </c:pt>
                <c:pt idx="1">
                  <c:v>8.9038410076677746E-2</c:v>
                </c:pt>
                <c:pt idx="2">
                  <c:v>0.13154743307781375</c:v>
                </c:pt>
                <c:pt idx="3">
                  <c:v>0.1722519976476235</c:v>
                </c:pt>
                <c:pt idx="4">
                  <c:v>0.21289196992533405</c:v>
                </c:pt>
                <c:pt idx="5">
                  <c:v>0.25013271068885329</c:v>
                </c:pt>
                <c:pt idx="6">
                  <c:v>0.29050050151321821</c:v>
                </c:pt>
                <c:pt idx="7">
                  <c:v>0.32589912935282583</c:v>
                </c:pt>
                <c:pt idx="8">
                  <c:v>0.36062731212695731</c:v>
                </c:pt>
                <c:pt idx="9">
                  <c:v>0.39463082914300901</c:v>
                </c:pt>
                <c:pt idx="10">
                  <c:v>0.68938920111315571</c:v>
                </c:pt>
                <c:pt idx="11">
                  <c:v>1.1034388608987249</c:v>
                </c:pt>
                <c:pt idx="12">
                  <c:v>1.3869807195877573</c:v>
                </c:pt>
                <c:pt idx="13">
                  <c:v>1.5943001287028198</c:v>
                </c:pt>
                <c:pt idx="14">
                  <c:v>1.7523928088102319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300992"/>
        <c:axId val="111302912"/>
      </c:scatterChart>
      <c:valAx>
        <c:axId val="11130099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1302912"/>
        <c:crosses val="autoZero"/>
        <c:crossBetween val="midCat"/>
      </c:valAx>
      <c:valAx>
        <c:axId val="1113029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13009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SAT!$A$6:$A$20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SAT!$B$6:$B$20</c:f>
              <c:numCache>
                <c:formatCode>0.000</c:formatCode>
                <c:ptCount val="15"/>
                <c:pt idx="0">
                  <c:v>0.1147527685843938</c:v>
                </c:pt>
                <c:pt idx="1">
                  <c:v>0.22239061194225135</c:v>
                </c:pt>
                <c:pt idx="2">
                  <c:v>0.32154902779736722</c:v>
                </c:pt>
                <c:pt idx="3">
                  <c:v>0.40736019222828312</c:v>
                </c:pt>
                <c:pt idx="4">
                  <c:v>0.49475620403080239</c:v>
                </c:pt>
                <c:pt idx="5">
                  <c:v>0.56899706649960047</c:v>
                </c:pt>
                <c:pt idx="6">
                  <c:v>0.63938675299882897</c:v>
                </c:pt>
                <c:pt idx="7">
                  <c:v>0.72004028779574192</c:v>
                </c:pt>
                <c:pt idx="8">
                  <c:v>0.77898420897354459</c:v>
                </c:pt>
                <c:pt idx="9">
                  <c:v>0.83527932397922455</c:v>
                </c:pt>
                <c:pt idx="10">
                  <c:v>1.2475864519770059</c:v>
                </c:pt>
                <c:pt idx="11">
                  <c:v>1.6823400059624882</c:v>
                </c:pt>
                <c:pt idx="12">
                  <c:v>1.9475595210110281</c:v>
                </c:pt>
                <c:pt idx="13">
                  <c:v>2.0929798969211184</c:v>
                </c:pt>
                <c:pt idx="14">
                  <c:v>2.2342963038587436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SAT!$A$6:$A$20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SAT!$D$6:$D$20</c:f>
              <c:numCache>
                <c:formatCode>0.000</c:formatCode>
                <c:ptCount val="15"/>
                <c:pt idx="0">
                  <c:v>2.8798138617643063E-2</c:v>
                </c:pt>
                <c:pt idx="1">
                  <c:v>5.4193825417182824E-2</c:v>
                </c:pt>
                <c:pt idx="2">
                  <c:v>7.7084857211895383E-2</c:v>
                </c:pt>
                <c:pt idx="3">
                  <c:v>9.8254612363561616E-2</c:v>
                </c:pt>
                <c:pt idx="4">
                  <c:v>0.11672602959522507</c:v>
                </c:pt>
                <c:pt idx="5">
                  <c:v>0.13275953269181917</c:v>
                </c:pt>
                <c:pt idx="6">
                  <c:v>0.14887900395105949</c:v>
                </c:pt>
                <c:pt idx="7">
                  <c:v>0.15987739588333205</c:v>
                </c:pt>
                <c:pt idx="8">
                  <c:v>0.17294136762201326</c:v>
                </c:pt>
                <c:pt idx="9">
                  <c:v>0.18353014600806686</c:v>
                </c:pt>
                <c:pt idx="10">
                  <c:v>0.25130168613404447</c:v>
                </c:pt>
                <c:pt idx="11">
                  <c:v>0.30163757721440287</c:v>
                </c:pt>
                <c:pt idx="12">
                  <c:v>0.32035148703213512</c:v>
                </c:pt>
                <c:pt idx="13">
                  <c:v>0.33438806230435586</c:v>
                </c:pt>
                <c:pt idx="14">
                  <c:v>0.33938679400004595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021440"/>
        <c:axId val="111056384"/>
      </c:scatterChart>
      <c:valAx>
        <c:axId val="11102144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1056384"/>
        <c:crosses val="autoZero"/>
        <c:crossBetween val="midCat"/>
      </c:valAx>
      <c:valAx>
        <c:axId val="1110563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10214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SAT!$H$6:$H$20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SAT!$I$6:$I$20</c:f>
              <c:numCache>
                <c:formatCode>0.000</c:formatCode>
                <c:ptCount val="15"/>
                <c:pt idx="0">
                  <c:v>3.4853253000104605E-2</c:v>
                </c:pt>
                <c:pt idx="1">
                  <c:v>6.7709088439078205E-2</c:v>
                </c:pt>
                <c:pt idx="2">
                  <c:v>9.9221753623869785E-2</c:v>
                </c:pt>
                <c:pt idx="3">
                  <c:v>0.12901894611565404</c:v>
                </c:pt>
                <c:pt idx="4">
                  <c:v>0.15721152637143607</c:v>
                </c:pt>
                <c:pt idx="5">
                  <c:v>0.18504382437848535</c:v>
                </c:pt>
                <c:pt idx="6">
                  <c:v>0.21048821606803067</c:v>
                </c:pt>
                <c:pt idx="7">
                  <c:v>0.23662462857453168</c:v>
                </c:pt>
                <c:pt idx="8">
                  <c:v>0.25752730635489707</c:v>
                </c:pt>
                <c:pt idx="9">
                  <c:v>0.28112865234284606</c:v>
                </c:pt>
                <c:pt idx="10">
                  <c:v>0.45340007830321294</c:v>
                </c:pt>
                <c:pt idx="11">
                  <c:v>0.6702946639011802</c:v>
                </c:pt>
                <c:pt idx="12">
                  <c:v>0.80248799939937776</c:v>
                </c:pt>
                <c:pt idx="13">
                  <c:v>0.89021505502727771</c:v>
                </c:pt>
                <c:pt idx="14">
                  <c:v>0.98216728833622891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SAT!$H$6:$H$20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SAT!$K$6:$K$20</c:f>
              <c:numCache>
                <c:formatCode>0.000</c:formatCode>
                <c:ptCount val="15"/>
                <c:pt idx="0">
                  <c:v>4.9906685785989689E-2</c:v>
                </c:pt>
                <c:pt idx="1">
                  <c:v>9.6218400817691827E-2</c:v>
                </c:pt>
                <c:pt idx="2">
                  <c:v>0.14036689847843573</c:v>
                </c:pt>
                <c:pt idx="3">
                  <c:v>0.18022035694019398</c:v>
                </c:pt>
                <c:pt idx="4">
                  <c:v>0.21987802092410547</c:v>
                </c:pt>
                <c:pt idx="5">
                  <c:v>0.25652114104746632</c:v>
                </c:pt>
                <c:pt idx="6">
                  <c:v>0.28957644057320064</c:v>
                </c:pt>
                <c:pt idx="7">
                  <c:v>0.32329593475667695</c:v>
                </c:pt>
                <c:pt idx="8">
                  <c:v>0.35173416469223029</c:v>
                </c:pt>
                <c:pt idx="9">
                  <c:v>0.38137344099706216</c:v>
                </c:pt>
                <c:pt idx="10">
                  <c:v>0.59417895017568578</c:v>
                </c:pt>
                <c:pt idx="11">
                  <c:v>0.81782147277464534</c:v>
                </c:pt>
                <c:pt idx="12">
                  <c:v>0.93178651003472901</c:v>
                </c:pt>
                <c:pt idx="13">
                  <c:v>1.0111959881858181</c:v>
                </c:pt>
                <c:pt idx="14">
                  <c:v>1.0386803293655089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085824"/>
        <c:axId val="111088000"/>
      </c:scatterChart>
      <c:valAx>
        <c:axId val="11108582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1088000"/>
        <c:crosses val="autoZero"/>
        <c:crossBetween val="midCat"/>
      </c:valAx>
      <c:valAx>
        <c:axId val="1110880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10858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SAT!$O$6:$O$20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SAT!$P$6:$P$20</c:f>
              <c:numCache>
                <c:formatCode>0.000</c:formatCode>
                <c:ptCount val="15"/>
                <c:pt idx="0">
                  <c:v>2.9302681370249736E-3</c:v>
                </c:pt>
                <c:pt idx="1">
                  <c:v>5.7632586090710725E-3</c:v>
                </c:pt>
                <c:pt idx="2">
                  <c:v>8.4571501748838575E-3</c:v>
                </c:pt>
                <c:pt idx="3">
                  <c:v>1.0983515324068152E-2</c:v>
                </c:pt>
                <c:pt idx="4">
                  <c:v>1.3482042924811788E-2</c:v>
                </c:pt>
                <c:pt idx="5">
                  <c:v>1.5831528824219947E-2</c:v>
                </c:pt>
                <c:pt idx="6">
                  <c:v>1.8054992927745653E-2</c:v>
                </c:pt>
                <c:pt idx="7">
                  <c:v>2.0294750459304744E-2</c:v>
                </c:pt>
                <c:pt idx="8">
                  <c:v>2.2357118503721636E-2</c:v>
                </c:pt>
                <c:pt idx="9">
                  <c:v>2.4369610845605454E-2</c:v>
                </c:pt>
                <c:pt idx="10">
                  <c:v>4.0504796960151558E-2</c:v>
                </c:pt>
                <c:pt idx="11">
                  <c:v>6.1339829566141521E-2</c:v>
                </c:pt>
                <c:pt idx="12">
                  <c:v>7.3597751547932619E-2</c:v>
                </c:pt>
                <c:pt idx="13">
                  <c:v>8.3660327149620919E-2</c:v>
                </c:pt>
                <c:pt idx="14">
                  <c:v>8.9890812848214235E-2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SAT!$O$6:$O$20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SAT!$R$6:$R$20</c:f>
              <c:numCache>
                <c:formatCode>0.000</c:formatCode>
                <c:ptCount val="15"/>
                <c:pt idx="0">
                  <c:v>5.0444218573296146E-2</c:v>
                </c:pt>
                <c:pt idx="1">
                  <c:v>9.8020099069873717E-2</c:v>
                </c:pt>
                <c:pt idx="2">
                  <c:v>0.14432258882776974</c:v>
                </c:pt>
                <c:pt idx="3">
                  <c:v>0.18870359983395418</c:v>
                </c:pt>
                <c:pt idx="4">
                  <c:v>0.23240084949054624</c:v>
                </c:pt>
                <c:pt idx="5">
                  <c:v>0.27439380384143136</c:v>
                </c:pt>
                <c:pt idx="6">
                  <c:v>0.31169584313262422</c:v>
                </c:pt>
                <c:pt idx="7">
                  <c:v>0.34994700592713596</c:v>
                </c:pt>
                <c:pt idx="8">
                  <c:v>0.38807753175225357</c:v>
                </c:pt>
                <c:pt idx="9">
                  <c:v>0.42257355253859491</c:v>
                </c:pt>
                <c:pt idx="10">
                  <c:v>0.71287682396191299</c:v>
                </c:pt>
                <c:pt idx="11">
                  <c:v>1.0699090474560842</c:v>
                </c:pt>
                <c:pt idx="12">
                  <c:v>1.2933886631088547</c:v>
                </c:pt>
                <c:pt idx="13">
                  <c:v>1.4362947396167609</c:v>
                </c:pt>
                <c:pt idx="14">
                  <c:v>1.5442664353833577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322240"/>
        <c:axId val="111324160"/>
      </c:scatterChart>
      <c:valAx>
        <c:axId val="11132224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1324160"/>
        <c:crosses val="autoZero"/>
        <c:crossBetween val="midCat"/>
      </c:valAx>
      <c:valAx>
        <c:axId val="1113241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13222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SAV!$A$6:$A$20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SAV!$B$6:$B$20</c:f>
              <c:numCache>
                <c:formatCode>0.000</c:formatCode>
                <c:ptCount val="15"/>
                <c:pt idx="0">
                  <c:v>0.16570127023592285</c:v>
                </c:pt>
                <c:pt idx="1">
                  <c:v>0.3227779515773806</c:v>
                </c:pt>
                <c:pt idx="2">
                  <c:v>0.47758827470888232</c:v>
                </c:pt>
                <c:pt idx="3">
                  <c:v>0.61805064793767528</c:v>
                </c:pt>
                <c:pt idx="4">
                  <c:v>0.76096644856752682</c:v>
                </c:pt>
                <c:pt idx="5">
                  <c:v>0.90927192749636376</c:v>
                </c:pt>
                <c:pt idx="6">
                  <c:v>1.028987629158389</c:v>
                </c:pt>
                <c:pt idx="7">
                  <c:v>1.1645852888635957</c:v>
                </c:pt>
                <c:pt idx="8">
                  <c:v>1.2893486879246132</c:v>
                </c:pt>
                <c:pt idx="9">
                  <c:v>1.4343007627410826</c:v>
                </c:pt>
                <c:pt idx="10">
                  <c:v>2.4202397382154306</c:v>
                </c:pt>
                <c:pt idx="11">
                  <c:v>3.6039914832727793</c:v>
                </c:pt>
                <c:pt idx="12">
                  <c:v>4.2251939084218684</c:v>
                </c:pt>
                <c:pt idx="13">
                  <c:v>4.6716143541251416</c:v>
                </c:pt>
                <c:pt idx="14">
                  <c:v>4.8672114771699757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SAV!$A$6:$A$20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SAV!$D$6:$D$20</c:f>
              <c:numCache>
                <c:formatCode>0.000</c:formatCode>
                <c:ptCount val="15"/>
                <c:pt idx="0">
                  <c:v>2.3674085563526192E-2</c:v>
                </c:pt>
                <c:pt idx="1">
                  <c:v>4.5767825916850996E-2</c:v>
                </c:pt>
                <c:pt idx="2">
                  <c:v>6.6267175865335246E-2</c:v>
                </c:pt>
                <c:pt idx="3">
                  <c:v>8.5337852077449664E-2</c:v>
                </c:pt>
                <c:pt idx="4">
                  <c:v>0.1024872682110094</c:v>
                </c:pt>
                <c:pt idx="5">
                  <c:v>0.11885260212856452</c:v>
                </c:pt>
                <c:pt idx="6">
                  <c:v>0.13435875098995162</c:v>
                </c:pt>
                <c:pt idx="7">
                  <c:v>0.14886397928290512</c:v>
                </c:pt>
                <c:pt idx="8">
                  <c:v>0.16142036392862363</c:v>
                </c:pt>
                <c:pt idx="9">
                  <c:v>0.17448251225207478</c:v>
                </c:pt>
                <c:pt idx="10">
                  <c:v>0.25609314642791936</c:v>
                </c:pt>
                <c:pt idx="11">
                  <c:v>0.30279831369283927</c:v>
                </c:pt>
                <c:pt idx="12">
                  <c:v>0.30413686333765944</c:v>
                </c:pt>
                <c:pt idx="13">
                  <c:v>0.30156462010459134</c:v>
                </c:pt>
                <c:pt idx="14">
                  <c:v>0.31331771915879358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82208"/>
        <c:axId val="111184128"/>
      </c:scatterChart>
      <c:valAx>
        <c:axId val="11118220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1184128"/>
        <c:crosses val="autoZero"/>
        <c:crossBetween val="midCat"/>
      </c:valAx>
      <c:valAx>
        <c:axId val="1111841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11822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SAV!$H$6:$H$20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SAV!$I$6:$I$20</c:f>
              <c:numCache>
                <c:formatCode>0.000</c:formatCode>
                <c:ptCount val="15"/>
                <c:pt idx="0">
                  <c:v>5.0779807839141121E-2</c:v>
                </c:pt>
                <c:pt idx="1">
                  <c:v>9.9920615949436936E-2</c:v>
                </c:pt>
                <c:pt idx="2">
                  <c:v>0.14806479495200306</c:v>
                </c:pt>
                <c:pt idx="3">
                  <c:v>0.19524399664737607</c:v>
                </c:pt>
                <c:pt idx="4">
                  <c:v>0.23751436864868372</c:v>
                </c:pt>
                <c:pt idx="5">
                  <c:v>0.28259456885124801</c:v>
                </c:pt>
                <c:pt idx="6">
                  <c:v>0.32467332622098893</c:v>
                </c:pt>
                <c:pt idx="7">
                  <c:v>0.36741807774632529</c:v>
                </c:pt>
                <c:pt idx="8">
                  <c:v>0.41164962564977825</c:v>
                </c:pt>
                <c:pt idx="9">
                  <c:v>0.44872717872266449</c:v>
                </c:pt>
                <c:pt idx="10">
                  <c:v>0.80084902017114101</c:v>
                </c:pt>
                <c:pt idx="11">
                  <c:v>1.4035235887745594</c:v>
                </c:pt>
                <c:pt idx="12">
                  <c:v>1.8156965812911996</c:v>
                </c:pt>
                <c:pt idx="13">
                  <c:v>2.201167954970459</c:v>
                </c:pt>
                <c:pt idx="14">
                  <c:v>2.4327309730663917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SAV!$H$6:$H$20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SAV!$K$6:$K$20</c:f>
              <c:numCache>
                <c:formatCode>0.000</c:formatCode>
                <c:ptCount val="15"/>
                <c:pt idx="0">
                  <c:v>4.1254478016240853E-2</c:v>
                </c:pt>
                <c:pt idx="1">
                  <c:v>8.0373597849495285E-2</c:v>
                </c:pt>
                <c:pt idx="2">
                  <c:v>0.11864506535776205</c:v>
                </c:pt>
                <c:pt idx="3">
                  <c:v>0.15454106814001353</c:v>
                </c:pt>
                <c:pt idx="4">
                  <c:v>0.19102054671204866</c:v>
                </c:pt>
                <c:pt idx="5">
                  <c:v>0.2227518679698858</c:v>
                </c:pt>
                <c:pt idx="6">
                  <c:v>0.25546232903859256</c:v>
                </c:pt>
                <c:pt idx="7">
                  <c:v>0.28691424522590941</c:v>
                </c:pt>
                <c:pt idx="8">
                  <c:v>0.31710429315542094</c:v>
                </c:pt>
                <c:pt idx="9">
                  <c:v>0.34551418783331717</c:v>
                </c:pt>
                <c:pt idx="10">
                  <c:v>0.58649873092122273</c:v>
                </c:pt>
                <c:pt idx="11">
                  <c:v>0.89665789172289301</c:v>
                </c:pt>
                <c:pt idx="12">
                  <c:v>1.0689283404875902</c:v>
                </c:pt>
                <c:pt idx="13">
                  <c:v>1.1675596401423416</c:v>
                </c:pt>
                <c:pt idx="14">
                  <c:v>1.2353017356999603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692800"/>
        <c:axId val="111694976"/>
      </c:scatterChart>
      <c:valAx>
        <c:axId val="11169280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1694976"/>
        <c:crosses val="autoZero"/>
        <c:crossBetween val="midCat"/>
      </c:valAx>
      <c:valAx>
        <c:axId val="1116949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16928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AEI!$O$6:$O$20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AEI!$P$6:$P$20</c:f>
              <c:numCache>
                <c:formatCode>0.000</c:formatCode>
                <c:ptCount val="15"/>
                <c:pt idx="0">
                  <c:v>2.9621431664091794E-3</c:v>
                </c:pt>
                <c:pt idx="1">
                  <c:v>5.8715621846323063E-3</c:v>
                </c:pt>
                <c:pt idx="2">
                  <c:v>8.711687437883156E-3</c:v>
                </c:pt>
                <c:pt idx="3">
                  <c:v>1.1506531972202267E-2</c:v>
                </c:pt>
                <c:pt idx="4">
                  <c:v>1.4130954948409534E-2</c:v>
                </c:pt>
                <c:pt idx="5">
                  <c:v>1.6804012201415471E-2</c:v>
                </c:pt>
                <c:pt idx="6">
                  <c:v>1.9309784489403646E-2</c:v>
                </c:pt>
                <c:pt idx="7">
                  <c:v>2.1813834726281341E-2</c:v>
                </c:pt>
                <c:pt idx="8">
                  <c:v>2.4207991451519612E-2</c:v>
                </c:pt>
                <c:pt idx="9">
                  <c:v>2.6809669002642662E-2</c:v>
                </c:pt>
                <c:pt idx="10">
                  <c:v>4.8044610964053408E-2</c:v>
                </c:pt>
                <c:pt idx="11">
                  <c:v>8.0565090046872581E-2</c:v>
                </c:pt>
                <c:pt idx="12">
                  <c:v>0.1053405127147507</c:v>
                </c:pt>
                <c:pt idx="13">
                  <c:v>0.12371105670249626</c:v>
                </c:pt>
                <c:pt idx="14">
                  <c:v>0.13854659364623273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AEI!$O$6:$O$20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AEI!$R$6:$R$20</c:f>
              <c:numCache>
                <c:formatCode>0.000</c:formatCode>
                <c:ptCount val="15"/>
                <c:pt idx="0">
                  <c:v>4.3393844637642169E-2</c:v>
                </c:pt>
                <c:pt idx="1">
                  <c:v>8.5417199682486566E-2</c:v>
                </c:pt>
                <c:pt idx="2">
                  <c:v>0.12696917569513463</c:v>
                </c:pt>
                <c:pt idx="3">
                  <c:v>0.1666707411625977</c:v>
                </c:pt>
                <c:pt idx="4">
                  <c:v>0.20684708876326116</c:v>
                </c:pt>
                <c:pt idx="5">
                  <c:v>0.24517281910427099</c:v>
                </c:pt>
                <c:pt idx="6">
                  <c:v>0.28530554653528778</c:v>
                </c:pt>
                <c:pt idx="7">
                  <c:v>0.32066712806702768</c:v>
                </c:pt>
                <c:pt idx="8">
                  <c:v>0.35666206223000702</c:v>
                </c:pt>
                <c:pt idx="9">
                  <c:v>0.39038096075691531</c:v>
                </c:pt>
                <c:pt idx="10">
                  <c:v>0.70644444997960876</c:v>
                </c:pt>
                <c:pt idx="11">
                  <c:v>1.2020667585913949</c:v>
                </c:pt>
                <c:pt idx="12">
                  <c:v>1.5765237196823334</c:v>
                </c:pt>
                <c:pt idx="13">
                  <c:v>1.8769240213966218</c:v>
                </c:pt>
                <c:pt idx="14">
                  <c:v>2.1216796411600831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74816"/>
        <c:axId val="87834624"/>
      </c:scatterChart>
      <c:valAx>
        <c:axId val="88274816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7834624"/>
        <c:crosses val="autoZero"/>
        <c:crossBetween val="midCat"/>
      </c:valAx>
      <c:valAx>
        <c:axId val="878346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82748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SAV!$O$6:$O$20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SAV!$P$6:$P$20</c:f>
              <c:numCache>
                <c:formatCode>0.000</c:formatCode>
                <c:ptCount val="15"/>
                <c:pt idx="0">
                  <c:v>2.8624680691634037E-3</c:v>
                </c:pt>
                <c:pt idx="1">
                  <c:v>5.65703470634564E-3</c:v>
                </c:pt>
                <c:pt idx="2">
                  <c:v>8.3433672422508626E-3</c:v>
                </c:pt>
                <c:pt idx="3">
                  <c:v>1.1018331051843395E-2</c:v>
                </c:pt>
                <c:pt idx="4">
                  <c:v>1.3532763707982409E-2</c:v>
                </c:pt>
                <c:pt idx="5">
                  <c:v>1.6061479593603229E-2</c:v>
                </c:pt>
                <c:pt idx="6">
                  <c:v>1.8640675949706632E-2</c:v>
                </c:pt>
                <c:pt idx="7">
                  <c:v>2.1009958603349126E-2</c:v>
                </c:pt>
                <c:pt idx="8">
                  <c:v>2.3251769612522101E-2</c:v>
                </c:pt>
                <c:pt idx="9">
                  <c:v>2.5737326022725243E-2</c:v>
                </c:pt>
                <c:pt idx="10">
                  <c:v>4.6231327590247326E-2</c:v>
                </c:pt>
                <c:pt idx="11">
                  <c:v>7.7850222372377792E-2</c:v>
                </c:pt>
                <c:pt idx="12">
                  <c:v>0.10060039334745234</c:v>
                </c:pt>
                <c:pt idx="13">
                  <c:v>0.11756656820907778</c:v>
                </c:pt>
                <c:pt idx="14">
                  <c:v>0.13275934363065231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SAV!$O$6:$O$20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SAV!$R$6:$R$20</c:f>
              <c:numCache>
                <c:formatCode>0.000</c:formatCode>
                <c:ptCount val="15"/>
                <c:pt idx="0">
                  <c:v>4.1449641530916195E-2</c:v>
                </c:pt>
                <c:pt idx="1">
                  <c:v>8.2091575033502562E-2</c:v>
                </c:pt>
                <c:pt idx="2">
                  <c:v>0.12196059117923509</c:v>
                </c:pt>
                <c:pt idx="3">
                  <c:v>0.1611939893764936</c:v>
                </c:pt>
                <c:pt idx="4">
                  <c:v>0.19831720641579753</c:v>
                </c:pt>
                <c:pt idx="5">
                  <c:v>0.23450408777576964</c:v>
                </c:pt>
                <c:pt idx="6">
                  <c:v>0.27232912606179488</c:v>
                </c:pt>
                <c:pt idx="7">
                  <c:v>0.30590026303647355</c:v>
                </c:pt>
                <c:pt idx="8">
                  <c:v>0.34109630329383733</c:v>
                </c:pt>
                <c:pt idx="9">
                  <c:v>0.37459944544487417</c:v>
                </c:pt>
                <c:pt idx="10">
                  <c:v>0.67947618940885723</c:v>
                </c:pt>
                <c:pt idx="11">
                  <c:v>1.1421181128433668</c:v>
                </c:pt>
                <c:pt idx="12">
                  <c:v>1.4917193885370075</c:v>
                </c:pt>
                <c:pt idx="13">
                  <c:v>1.7677100428562942</c:v>
                </c:pt>
                <c:pt idx="14">
                  <c:v>1.9933890958994775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716224"/>
        <c:axId val="111726592"/>
      </c:scatterChart>
      <c:valAx>
        <c:axId val="11171622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1726592"/>
        <c:crosses val="autoZero"/>
        <c:crossBetween val="midCat"/>
      </c:valAx>
      <c:valAx>
        <c:axId val="1117265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17162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SFO!$A$6:$A$20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SFO!$B$6:$B$20</c:f>
              <c:numCache>
                <c:formatCode>0.000</c:formatCode>
                <c:ptCount val="15"/>
                <c:pt idx="0">
                  <c:v>7.33508362403196E-2</c:v>
                </c:pt>
                <c:pt idx="1">
                  <c:v>0.1485215909333189</c:v>
                </c:pt>
                <c:pt idx="2">
                  <c:v>0.22462772432585801</c:v>
                </c:pt>
                <c:pt idx="3">
                  <c:v>0.30145252961107888</c:v>
                </c:pt>
                <c:pt idx="4">
                  <c:v>0.37913568768471051</c:v>
                </c:pt>
                <c:pt idx="5">
                  <c:v>0.45953565814333369</c:v>
                </c:pt>
                <c:pt idx="6">
                  <c:v>0.53301526895568252</c:v>
                </c:pt>
                <c:pt idx="7">
                  <c:v>0.60700861732826228</c:v>
                </c:pt>
                <c:pt idx="8">
                  <c:v>0.69513499291908987</c:v>
                </c:pt>
                <c:pt idx="9">
                  <c:v>0.76635481909853087</c:v>
                </c:pt>
                <c:pt idx="10">
                  <c:v>1.4801983059732211</c:v>
                </c:pt>
                <c:pt idx="11">
                  <c:v>2.5460371862586881</c:v>
                </c:pt>
                <c:pt idx="12">
                  <c:v>3.2151898822732061</c:v>
                </c:pt>
                <c:pt idx="13">
                  <c:v>3.6468943141357437</c:v>
                </c:pt>
                <c:pt idx="14">
                  <c:v>3.9228344617893263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SFO!$A$6:$A$20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SFO!$D$6:$D$20</c:f>
              <c:numCache>
                <c:formatCode>0.000</c:formatCode>
                <c:ptCount val="15"/>
                <c:pt idx="0">
                  <c:v>1.6148731606854091E-2</c:v>
                </c:pt>
                <c:pt idx="1">
                  <c:v>3.196932278700032E-2</c:v>
                </c:pt>
                <c:pt idx="2">
                  <c:v>4.7940872760103524E-2</c:v>
                </c:pt>
                <c:pt idx="3">
                  <c:v>6.3486051078496017E-2</c:v>
                </c:pt>
                <c:pt idx="4">
                  <c:v>7.853076085548219E-2</c:v>
                </c:pt>
                <c:pt idx="5">
                  <c:v>9.3762771879069368E-2</c:v>
                </c:pt>
                <c:pt idx="6">
                  <c:v>0.10654094463523678</c:v>
                </c:pt>
                <c:pt idx="7">
                  <c:v>0.12048368008062479</c:v>
                </c:pt>
                <c:pt idx="8">
                  <c:v>0.13531711827457041</c:v>
                </c:pt>
                <c:pt idx="9">
                  <c:v>0.1484695527013242</c:v>
                </c:pt>
                <c:pt idx="10">
                  <c:v>0.26129771362864046</c:v>
                </c:pt>
                <c:pt idx="11">
                  <c:v>0.37730329461178408</c:v>
                </c:pt>
                <c:pt idx="12">
                  <c:v>0.43496309070453215</c:v>
                </c:pt>
                <c:pt idx="13">
                  <c:v>0.45659887166701107</c:v>
                </c:pt>
                <c:pt idx="14">
                  <c:v>0.46397983129639286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494848"/>
        <c:axId val="110496768"/>
      </c:scatterChart>
      <c:valAx>
        <c:axId val="11049484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496768"/>
        <c:crosses val="autoZero"/>
        <c:crossBetween val="midCat"/>
      </c:valAx>
      <c:valAx>
        <c:axId val="1104967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4948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SFO!$H$6:$H$20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SFO!$I$6:$I$20</c:f>
              <c:numCache>
                <c:formatCode>0.000</c:formatCode>
                <c:ptCount val="15"/>
                <c:pt idx="0">
                  <c:v>2.1845955762967044E-2</c:v>
                </c:pt>
                <c:pt idx="1">
                  <c:v>4.4331978960635551E-2</c:v>
                </c:pt>
                <c:pt idx="2">
                  <c:v>6.5755658065431377E-2</c:v>
                </c:pt>
                <c:pt idx="3">
                  <c:v>8.733942898425226E-2</c:v>
                </c:pt>
                <c:pt idx="4">
                  <c:v>0.10999352898294022</c:v>
                </c:pt>
                <c:pt idx="5">
                  <c:v>0.13154049618442679</c:v>
                </c:pt>
                <c:pt idx="6">
                  <c:v>0.15507539201263495</c:v>
                </c:pt>
                <c:pt idx="7">
                  <c:v>0.17729055860877951</c:v>
                </c:pt>
                <c:pt idx="8">
                  <c:v>0.19806031699270835</c:v>
                </c:pt>
                <c:pt idx="9">
                  <c:v>0.21785182477965948</c:v>
                </c:pt>
                <c:pt idx="10">
                  <c:v>0.43678818556084748</c:v>
                </c:pt>
                <c:pt idx="11">
                  <c:v>0.81334942989857939</c:v>
                </c:pt>
                <c:pt idx="12">
                  <c:v>1.1414927548799647</c:v>
                </c:pt>
                <c:pt idx="13">
                  <c:v>1.4053730762229022</c:v>
                </c:pt>
                <c:pt idx="14">
                  <c:v>1.6155863256021441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SFO!$H$6:$H$20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SFO!$K$6:$K$20</c:f>
              <c:numCache>
                <c:formatCode>0.000</c:formatCode>
                <c:ptCount val="15"/>
                <c:pt idx="0">
                  <c:v>2.7548799648373562E-2</c:v>
                </c:pt>
                <c:pt idx="1">
                  <c:v>5.4834527801285143E-2</c:v>
                </c:pt>
                <c:pt idx="2">
                  <c:v>8.1900561183655921E-2</c:v>
                </c:pt>
                <c:pt idx="3">
                  <c:v>0.10928557378332988</c:v>
                </c:pt>
                <c:pt idx="4">
                  <c:v>0.13493959444466311</c:v>
                </c:pt>
                <c:pt idx="5">
                  <c:v>0.16230863194519612</c:v>
                </c:pt>
                <c:pt idx="6">
                  <c:v>0.18697340855826602</c:v>
                </c:pt>
                <c:pt idx="7">
                  <c:v>0.21380877934457096</c:v>
                </c:pt>
                <c:pt idx="8">
                  <c:v>0.23937219500424772</c:v>
                </c:pt>
                <c:pt idx="9">
                  <c:v>0.26226528340861155</c:v>
                </c:pt>
                <c:pt idx="10">
                  <c:v>0.49690086664272198</c:v>
                </c:pt>
                <c:pt idx="11">
                  <c:v>0.86904781490164629</c:v>
                </c:pt>
                <c:pt idx="12">
                  <c:v>1.133803425098157</c:v>
                </c:pt>
                <c:pt idx="13">
                  <c:v>1.336379275299391</c:v>
                </c:pt>
                <c:pt idx="14">
                  <c:v>1.4782903835335834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538752"/>
        <c:axId val="110540672"/>
      </c:scatterChart>
      <c:valAx>
        <c:axId val="11053875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540672"/>
        <c:crosses val="autoZero"/>
        <c:crossBetween val="midCat"/>
      </c:valAx>
      <c:valAx>
        <c:axId val="1105406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5387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SFO!$O$6:$O$20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SFO!$P$6:$P$20</c:f>
              <c:numCache>
                <c:formatCode>0.000</c:formatCode>
                <c:ptCount val="15"/>
                <c:pt idx="0">
                  <c:v>1.9318415245564487E-3</c:v>
                </c:pt>
                <c:pt idx="1">
                  <c:v>3.8153272389124513E-3</c:v>
                </c:pt>
                <c:pt idx="2">
                  <c:v>5.6594184715402359E-3</c:v>
                </c:pt>
                <c:pt idx="3">
                  <c:v>7.5690065856154612E-3</c:v>
                </c:pt>
                <c:pt idx="4">
                  <c:v>9.445547718856296E-3</c:v>
                </c:pt>
                <c:pt idx="5">
                  <c:v>1.1190644075816171E-2</c:v>
                </c:pt>
                <c:pt idx="6">
                  <c:v>1.2993129323578325E-2</c:v>
                </c:pt>
                <c:pt idx="7">
                  <c:v>1.4832213282590229E-2</c:v>
                </c:pt>
                <c:pt idx="8">
                  <c:v>1.672659250776563E-2</c:v>
                </c:pt>
                <c:pt idx="9">
                  <c:v>1.8403229645355876E-2</c:v>
                </c:pt>
                <c:pt idx="10">
                  <c:v>3.5371719082622377E-2</c:v>
                </c:pt>
                <c:pt idx="11">
                  <c:v>6.4334299629513009E-2</c:v>
                </c:pt>
                <c:pt idx="12">
                  <c:v>8.8293465800064946E-2</c:v>
                </c:pt>
                <c:pt idx="13">
                  <c:v>0.10858217740652543</c:v>
                </c:pt>
                <c:pt idx="14">
                  <c:v>0.1254428900199758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SFO!$O$6:$O$20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SFO!$R$6:$R$20</c:f>
              <c:numCache>
                <c:formatCode>0.000</c:formatCode>
                <c:ptCount val="15"/>
                <c:pt idx="0">
                  <c:v>2.7484973566515455E-2</c:v>
                </c:pt>
                <c:pt idx="1">
                  <c:v>5.4704953705525985E-2</c:v>
                </c:pt>
                <c:pt idx="2">
                  <c:v>8.2242729151701222E-2</c:v>
                </c:pt>
                <c:pt idx="3">
                  <c:v>0.1087537726244715</c:v>
                </c:pt>
                <c:pt idx="4">
                  <c:v>0.13588784496373854</c:v>
                </c:pt>
                <c:pt idx="5">
                  <c:v>0.16299511788259877</c:v>
                </c:pt>
                <c:pt idx="6">
                  <c:v>0.1897221224525944</c:v>
                </c:pt>
                <c:pt idx="7">
                  <c:v>0.21492633926374935</c:v>
                </c:pt>
                <c:pt idx="8">
                  <c:v>0.24196566804102748</c:v>
                </c:pt>
                <c:pt idx="9">
                  <c:v>0.26756072382728319</c:v>
                </c:pt>
                <c:pt idx="10">
                  <c:v>0.5120720728616226</c:v>
                </c:pt>
                <c:pt idx="11">
                  <c:v>0.94957888931393497</c:v>
                </c:pt>
                <c:pt idx="12">
                  <c:v>1.3295541358542522</c:v>
                </c:pt>
                <c:pt idx="13">
                  <c:v>1.6480384710318201</c:v>
                </c:pt>
                <c:pt idx="14">
                  <c:v>1.9340417600469382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578304"/>
        <c:axId val="110584576"/>
      </c:scatterChart>
      <c:valAx>
        <c:axId val="11057830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584576"/>
        <c:crosses val="autoZero"/>
        <c:crossBetween val="midCat"/>
      </c:valAx>
      <c:valAx>
        <c:axId val="1105845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05783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SFW!$A$6:$A$20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SFW!$B$6:$B$20</c:f>
              <c:numCache>
                <c:formatCode>0.000</c:formatCode>
                <c:ptCount val="15"/>
                <c:pt idx="0">
                  <c:v>0.25647355457954435</c:v>
                </c:pt>
                <c:pt idx="1">
                  <c:v>0.458831953687941</c:v>
                </c:pt>
                <c:pt idx="2">
                  <c:v>0.63220026014816566</c:v>
                </c:pt>
                <c:pt idx="3">
                  <c:v>0.76614792686306188</c:v>
                </c:pt>
                <c:pt idx="4">
                  <c:v>0.9082593230996725</c:v>
                </c:pt>
                <c:pt idx="5">
                  <c:v>1.0202600102800681</c:v>
                </c:pt>
                <c:pt idx="6">
                  <c:v>1.1490287328024194</c:v>
                </c:pt>
                <c:pt idx="7">
                  <c:v>1.2381426743338335</c:v>
                </c:pt>
                <c:pt idx="8">
                  <c:v>1.3380888989600026</c:v>
                </c:pt>
                <c:pt idx="9">
                  <c:v>1.4547780965546466</c:v>
                </c:pt>
                <c:pt idx="10">
                  <c:v>2.2528270080907853</c:v>
                </c:pt>
                <c:pt idx="11">
                  <c:v>3.2445145291912261</c:v>
                </c:pt>
                <c:pt idx="12">
                  <c:v>3.8370233168150061</c:v>
                </c:pt>
                <c:pt idx="13">
                  <c:v>4.1643472946425195</c:v>
                </c:pt>
                <c:pt idx="14">
                  <c:v>4.4592411670926539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SFW!$A$6:$A$20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SFW!$D$6:$D$20</c:f>
              <c:numCache>
                <c:formatCode>0.000</c:formatCode>
                <c:ptCount val="15"/>
                <c:pt idx="0">
                  <c:v>2.3386415331029246E-2</c:v>
                </c:pt>
                <c:pt idx="1">
                  <c:v>4.3883757358807299E-2</c:v>
                </c:pt>
                <c:pt idx="2">
                  <c:v>6.171312134914534E-2</c:v>
                </c:pt>
                <c:pt idx="3">
                  <c:v>7.8362681396976441E-2</c:v>
                </c:pt>
                <c:pt idx="4">
                  <c:v>9.3859073107660201E-2</c:v>
                </c:pt>
                <c:pt idx="5">
                  <c:v>0.10819337947579913</c:v>
                </c:pt>
                <c:pt idx="6">
                  <c:v>0.11947399569189585</c:v>
                </c:pt>
                <c:pt idx="7">
                  <c:v>0.13184844541000793</c:v>
                </c:pt>
                <c:pt idx="8">
                  <c:v>0.14478326483396692</c:v>
                </c:pt>
                <c:pt idx="9">
                  <c:v>0.15499086553629654</c:v>
                </c:pt>
                <c:pt idx="10">
                  <c:v>0.22927907074356044</c:v>
                </c:pt>
                <c:pt idx="11">
                  <c:v>0.28978466373474554</c:v>
                </c:pt>
                <c:pt idx="12">
                  <c:v>0.30749380760139483</c:v>
                </c:pt>
                <c:pt idx="13">
                  <c:v>0.32306670910140761</c:v>
                </c:pt>
                <c:pt idx="14">
                  <c:v>0.32537899095215517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681664"/>
        <c:axId val="107683840"/>
      </c:scatterChart>
      <c:valAx>
        <c:axId val="10768166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683840"/>
        <c:crosses val="autoZero"/>
        <c:crossBetween val="midCat"/>
      </c:valAx>
      <c:valAx>
        <c:axId val="1076838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6816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SFW!$H$6:$H$20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SFW!$I$6:$I$20</c:f>
              <c:numCache>
                <c:formatCode>0.000</c:formatCode>
                <c:ptCount val="15"/>
                <c:pt idx="0">
                  <c:v>8.4050031567899905E-2</c:v>
                </c:pt>
                <c:pt idx="1">
                  <c:v>0.15790582883018486</c:v>
                </c:pt>
                <c:pt idx="2">
                  <c:v>0.22765209841798473</c:v>
                </c:pt>
                <c:pt idx="3">
                  <c:v>0.28962385544343699</c:v>
                </c:pt>
                <c:pt idx="4">
                  <c:v>0.35143901667297783</c:v>
                </c:pt>
                <c:pt idx="5">
                  <c:v>0.40346003650869838</c:v>
                </c:pt>
                <c:pt idx="6">
                  <c:v>0.45796700872007806</c:v>
                </c:pt>
                <c:pt idx="7">
                  <c:v>0.5053954564334433</c:v>
                </c:pt>
                <c:pt idx="8">
                  <c:v>0.54338334813629119</c:v>
                </c:pt>
                <c:pt idx="9">
                  <c:v>0.59210599166879574</c:v>
                </c:pt>
                <c:pt idx="10">
                  <c:v>0.92939348084295592</c:v>
                </c:pt>
                <c:pt idx="11">
                  <c:v>1.3962012068814498</c:v>
                </c:pt>
                <c:pt idx="12">
                  <c:v>1.7255021024209183</c:v>
                </c:pt>
                <c:pt idx="13">
                  <c:v>2.0059200320769222</c:v>
                </c:pt>
                <c:pt idx="14">
                  <c:v>2.2300450387737878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SFW!$H$6:$H$20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SFW!$K$6:$K$20</c:f>
              <c:numCache>
                <c:formatCode>0.000</c:formatCode>
                <c:ptCount val="15"/>
                <c:pt idx="0">
                  <c:v>4.225958374592706E-2</c:v>
                </c:pt>
                <c:pt idx="1">
                  <c:v>8.144232076363582E-2</c:v>
                </c:pt>
                <c:pt idx="2">
                  <c:v>0.11834046238196053</c:v>
                </c:pt>
                <c:pt idx="3">
                  <c:v>0.1531473870440771</c:v>
                </c:pt>
                <c:pt idx="4">
                  <c:v>0.18553405239141574</c:v>
                </c:pt>
                <c:pt idx="5">
                  <c:v>0.21419880797617627</c:v>
                </c:pt>
                <c:pt idx="6">
                  <c:v>0.24473091690991022</c:v>
                </c:pt>
                <c:pt idx="7">
                  <c:v>0.27397958904753628</c:v>
                </c:pt>
                <c:pt idx="8">
                  <c:v>0.30250451985266774</c:v>
                </c:pt>
                <c:pt idx="9">
                  <c:v>0.32655267963908724</c:v>
                </c:pt>
                <c:pt idx="10">
                  <c:v>0.53444178604702464</c:v>
                </c:pt>
                <c:pt idx="11">
                  <c:v>0.80822284264656241</c:v>
                </c:pt>
                <c:pt idx="12">
                  <c:v>0.97389642339399451</c:v>
                </c:pt>
                <c:pt idx="13">
                  <c:v>1.0944603301381539</c:v>
                </c:pt>
                <c:pt idx="14">
                  <c:v>1.1543494865372048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721472"/>
        <c:axId val="107723392"/>
      </c:scatterChart>
      <c:valAx>
        <c:axId val="10772147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723392"/>
        <c:crosses val="autoZero"/>
        <c:crossBetween val="midCat"/>
      </c:valAx>
      <c:valAx>
        <c:axId val="1077233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7214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SFW!$O$6:$O$20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SFW!$P$6:$P$20</c:f>
              <c:numCache>
                <c:formatCode>0.000</c:formatCode>
                <c:ptCount val="15"/>
                <c:pt idx="0">
                  <c:v>2.8517348617129179E-3</c:v>
                </c:pt>
                <c:pt idx="1">
                  <c:v>5.6426087318864225E-3</c:v>
                </c:pt>
                <c:pt idx="2">
                  <c:v>8.3089087565600423E-3</c:v>
                </c:pt>
                <c:pt idx="3">
                  <c:v>1.0996007028155261E-2</c:v>
                </c:pt>
                <c:pt idx="4">
                  <c:v>1.3675363662571282E-2</c:v>
                </c:pt>
                <c:pt idx="5">
                  <c:v>1.6207480371350756E-2</c:v>
                </c:pt>
                <c:pt idx="6">
                  <c:v>1.868238671545994E-2</c:v>
                </c:pt>
                <c:pt idx="7">
                  <c:v>2.1081301100424069E-2</c:v>
                </c:pt>
                <c:pt idx="8">
                  <c:v>2.3377454287287693E-2</c:v>
                </c:pt>
                <c:pt idx="9">
                  <c:v>2.5513397496896968E-2</c:v>
                </c:pt>
                <c:pt idx="10">
                  <c:v>4.662152706025649E-2</c:v>
                </c:pt>
                <c:pt idx="11">
                  <c:v>7.6895024614700935E-2</c:v>
                </c:pt>
                <c:pt idx="12">
                  <c:v>0.10060287733784383</c:v>
                </c:pt>
                <c:pt idx="13">
                  <c:v>0.11720581444635056</c:v>
                </c:pt>
                <c:pt idx="14">
                  <c:v>0.13168683987281485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SFW!$O$6:$O$20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SFW!$R$6:$R$20</c:f>
              <c:numCache>
                <c:formatCode>0.000</c:formatCode>
                <c:ptCount val="15"/>
                <c:pt idx="0">
                  <c:v>4.3451636422346791E-2</c:v>
                </c:pt>
                <c:pt idx="1">
                  <c:v>8.52603297858473E-2</c:v>
                </c:pt>
                <c:pt idx="2">
                  <c:v>0.12644708328276516</c:v>
                </c:pt>
                <c:pt idx="3">
                  <c:v>0.16613882459290652</c:v>
                </c:pt>
                <c:pt idx="4">
                  <c:v>0.20665761967222596</c:v>
                </c:pt>
                <c:pt idx="5">
                  <c:v>0.24396546367273958</c:v>
                </c:pt>
                <c:pt idx="6">
                  <c:v>0.28096261108140802</c:v>
                </c:pt>
                <c:pt idx="7">
                  <c:v>0.31773845821818064</c:v>
                </c:pt>
                <c:pt idx="8">
                  <c:v>0.35412010598844945</c:v>
                </c:pt>
                <c:pt idx="9">
                  <c:v>0.38846383231024667</c:v>
                </c:pt>
                <c:pt idx="10">
                  <c:v>0.69481993814465304</c:v>
                </c:pt>
                <c:pt idx="11">
                  <c:v>1.1664325481995121</c:v>
                </c:pt>
                <c:pt idx="12">
                  <c:v>1.4979782163267941</c:v>
                </c:pt>
                <c:pt idx="13">
                  <c:v>1.7555096068584648</c:v>
                </c:pt>
                <c:pt idx="14">
                  <c:v>1.9550704883809837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989248"/>
        <c:axId val="109991424"/>
      </c:scatterChart>
      <c:valAx>
        <c:axId val="10998924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991424"/>
        <c:crosses val="autoZero"/>
        <c:crossBetween val="midCat"/>
      </c:valAx>
      <c:valAx>
        <c:axId val="1099914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99892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SIV!$A$6:$A$20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SIV!$B$6:$B$20</c:f>
              <c:numCache>
                <c:formatCode>0.000</c:formatCode>
                <c:ptCount val="15"/>
                <c:pt idx="0">
                  <c:v>0.54947613770176684</c:v>
                </c:pt>
                <c:pt idx="1">
                  <c:v>1.0236639924306286</c:v>
                </c:pt>
                <c:pt idx="2">
                  <c:v>1.4440033926456939</c:v>
                </c:pt>
                <c:pt idx="3">
                  <c:v>1.7262739983539379</c:v>
                </c:pt>
                <c:pt idx="4">
                  <c:v>1.9746196402525891</c:v>
                </c:pt>
                <c:pt idx="5">
                  <c:v>2.1476330048725845</c:v>
                </c:pt>
                <c:pt idx="6">
                  <c:v>2.303224130692199</c:v>
                </c:pt>
                <c:pt idx="7">
                  <c:v>2.3987553294748452</c:v>
                </c:pt>
                <c:pt idx="8">
                  <c:v>2.5165530813371206</c:v>
                </c:pt>
                <c:pt idx="9">
                  <c:v>2.5974675837545527</c:v>
                </c:pt>
                <c:pt idx="10">
                  <c:v>3.081352323661966</c:v>
                </c:pt>
                <c:pt idx="11">
                  <c:v>3.4269818484879302</c:v>
                </c:pt>
                <c:pt idx="12">
                  <c:v>3.6452140167853511</c:v>
                </c:pt>
                <c:pt idx="13">
                  <c:v>3.7929805182034468</c:v>
                </c:pt>
                <c:pt idx="14">
                  <c:v>3.8513335440795884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SIV!$A$6:$A$20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SIV!$D$6:$D$20</c:f>
              <c:numCache>
                <c:formatCode>0.000</c:formatCode>
                <c:ptCount val="15"/>
                <c:pt idx="0">
                  <c:v>2.3150045593353211E-2</c:v>
                </c:pt>
                <c:pt idx="1">
                  <c:v>4.191754798782428E-2</c:v>
                </c:pt>
                <c:pt idx="2">
                  <c:v>5.6562089304477224E-2</c:v>
                </c:pt>
                <c:pt idx="3">
                  <c:v>6.891692962113781E-2</c:v>
                </c:pt>
                <c:pt idx="4">
                  <c:v>7.7192399987098287E-2</c:v>
                </c:pt>
                <c:pt idx="5">
                  <c:v>8.652390452948644E-2</c:v>
                </c:pt>
                <c:pt idx="6">
                  <c:v>9.2174637576576596E-2</c:v>
                </c:pt>
                <c:pt idx="7">
                  <c:v>9.9642853774900036E-2</c:v>
                </c:pt>
                <c:pt idx="8">
                  <c:v>0.10133416593137816</c:v>
                </c:pt>
                <c:pt idx="9">
                  <c:v>0.11044054304198415</c:v>
                </c:pt>
                <c:pt idx="10">
                  <c:v>0.14447249781873528</c:v>
                </c:pt>
                <c:pt idx="11">
                  <c:v>0.18364634345680714</c:v>
                </c:pt>
                <c:pt idx="12">
                  <c:v>0.20620276488972861</c:v>
                </c:pt>
                <c:pt idx="13">
                  <c:v>0.20592506535593977</c:v>
                </c:pt>
                <c:pt idx="14">
                  <c:v>0.23740353438690059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208512"/>
        <c:axId val="112227072"/>
      </c:scatterChart>
      <c:valAx>
        <c:axId val="11220851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2227072"/>
        <c:crosses val="autoZero"/>
        <c:crossBetween val="midCat"/>
      </c:valAx>
      <c:valAx>
        <c:axId val="1122270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22085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SIV!$H$6:$H$20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SIV!$I$6:$I$20</c:f>
              <c:numCache>
                <c:formatCode>0.000</c:formatCode>
                <c:ptCount val="15"/>
                <c:pt idx="0">
                  <c:v>0.16848379789078807</c:v>
                </c:pt>
                <c:pt idx="1">
                  <c:v>0.33071503491390292</c:v>
                </c:pt>
                <c:pt idx="2">
                  <c:v>0.49620726955676042</c:v>
                </c:pt>
                <c:pt idx="3">
                  <c:v>0.64660517953339514</c:v>
                </c:pt>
                <c:pt idx="4">
                  <c:v>0.79475233966610803</c:v>
                </c:pt>
                <c:pt idx="5">
                  <c:v>0.93170997727712557</c:v>
                </c:pt>
                <c:pt idx="6">
                  <c:v>1.047421467635826</c:v>
                </c:pt>
                <c:pt idx="7">
                  <c:v>1.1551073832121337</c:v>
                </c:pt>
                <c:pt idx="8">
                  <c:v>1.2864184835672587</c:v>
                </c:pt>
                <c:pt idx="9">
                  <c:v>1.3314671834460048</c:v>
                </c:pt>
                <c:pt idx="10">
                  <c:v>1.9682099968893743</c:v>
                </c:pt>
                <c:pt idx="11">
                  <c:v>2.444017920743554</c:v>
                </c:pt>
                <c:pt idx="12">
                  <c:v>2.628027300933625</c:v>
                </c:pt>
                <c:pt idx="13">
                  <c:v>2.7745571475644732</c:v>
                </c:pt>
                <c:pt idx="14">
                  <c:v>2.8914149345702582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SIV!$H$6:$H$20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SIV!$K$6:$K$20</c:f>
              <c:numCache>
                <c:formatCode>0.000</c:formatCode>
                <c:ptCount val="15"/>
                <c:pt idx="0">
                  <c:v>4.093433368102365E-2</c:v>
                </c:pt>
                <c:pt idx="1">
                  <c:v>8.0324165187889429E-2</c:v>
                </c:pt>
                <c:pt idx="2">
                  <c:v>0.11700063353713672</c:v>
                </c:pt>
                <c:pt idx="3">
                  <c:v>0.15085591407019625</c:v>
                </c:pt>
                <c:pt idx="4">
                  <c:v>0.18459077915432529</c:v>
                </c:pt>
                <c:pt idx="5">
                  <c:v>0.21293210328315879</c:v>
                </c:pt>
                <c:pt idx="6">
                  <c:v>0.24232969734541721</c:v>
                </c:pt>
                <c:pt idx="7">
                  <c:v>0.26306752005232847</c:v>
                </c:pt>
                <c:pt idx="8">
                  <c:v>0.28972905849178937</c:v>
                </c:pt>
                <c:pt idx="9">
                  <c:v>0.31338403919661673</c:v>
                </c:pt>
                <c:pt idx="10">
                  <c:v>0.45713051821711398</c:v>
                </c:pt>
                <c:pt idx="11">
                  <c:v>0.5995543782739472</c:v>
                </c:pt>
                <c:pt idx="12">
                  <c:v>0.69759265284160299</c:v>
                </c:pt>
                <c:pt idx="13">
                  <c:v>0.74738890071090647</c:v>
                </c:pt>
                <c:pt idx="14">
                  <c:v>0.75538090916371725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260608"/>
        <c:axId val="112262528"/>
      </c:scatterChart>
      <c:valAx>
        <c:axId val="11226060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2262528"/>
        <c:crosses val="autoZero"/>
        <c:crossBetween val="midCat"/>
      </c:valAx>
      <c:valAx>
        <c:axId val="1122625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22606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SIV!$O$6:$O$20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SIV!$P$6:$P$20</c:f>
              <c:numCache>
                <c:formatCode>0.000</c:formatCode>
                <c:ptCount val="15"/>
                <c:pt idx="0">
                  <c:v>2.4689446532773092E-3</c:v>
                </c:pt>
                <c:pt idx="1">
                  <c:v>4.8690585136566848E-3</c:v>
                </c:pt>
                <c:pt idx="2">
                  <c:v>7.2618724490409537E-3</c:v>
                </c:pt>
                <c:pt idx="3">
                  <c:v>9.6857926409922492E-3</c:v>
                </c:pt>
                <c:pt idx="4">
                  <c:v>1.2035165787053893E-2</c:v>
                </c:pt>
                <c:pt idx="5">
                  <c:v>1.4201347204318357E-2</c:v>
                </c:pt>
                <c:pt idx="6">
                  <c:v>1.6450826010515993E-2</c:v>
                </c:pt>
                <c:pt idx="7">
                  <c:v>1.8794657158757805E-2</c:v>
                </c:pt>
                <c:pt idx="8">
                  <c:v>2.0857611178899792E-2</c:v>
                </c:pt>
                <c:pt idx="9">
                  <c:v>2.2992455707752071E-2</c:v>
                </c:pt>
                <c:pt idx="10">
                  <c:v>4.2817065143826799E-2</c:v>
                </c:pt>
                <c:pt idx="11">
                  <c:v>7.4331022436412583E-2</c:v>
                </c:pt>
                <c:pt idx="12">
                  <c:v>9.8076043521971745E-2</c:v>
                </c:pt>
                <c:pt idx="13">
                  <c:v>0.11361171212061574</c:v>
                </c:pt>
                <c:pt idx="14">
                  <c:v>0.12824096852527916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SIV!$O$6:$O$20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SIV!$R$6:$R$20</c:f>
              <c:numCache>
                <c:formatCode>0.000</c:formatCode>
                <c:ptCount val="15"/>
                <c:pt idx="0">
                  <c:v>4.1907032884069335E-2</c:v>
                </c:pt>
                <c:pt idx="1">
                  <c:v>8.4537202522504198E-2</c:v>
                </c:pt>
                <c:pt idx="2">
                  <c:v>0.12495605523738611</c:v>
                </c:pt>
                <c:pt idx="3">
                  <c:v>0.16499039512326058</c:v>
                </c:pt>
                <c:pt idx="4">
                  <c:v>0.20771260224336793</c:v>
                </c:pt>
                <c:pt idx="5">
                  <c:v>0.24643980112496405</c:v>
                </c:pt>
                <c:pt idx="6">
                  <c:v>0.28570622409406443</c:v>
                </c:pt>
                <c:pt idx="7">
                  <c:v>0.32441985328124534</c:v>
                </c:pt>
                <c:pt idx="8">
                  <c:v>0.36212286568165342</c:v>
                </c:pt>
                <c:pt idx="9">
                  <c:v>0.40221235220428003</c:v>
                </c:pt>
                <c:pt idx="10">
                  <c:v>0.75789256170956487</c:v>
                </c:pt>
                <c:pt idx="11">
                  <c:v>1.3561881189133693</c:v>
                </c:pt>
                <c:pt idx="12">
                  <c:v>1.7633049444324174</c:v>
                </c:pt>
                <c:pt idx="13">
                  <c:v>2.0890150103405065</c:v>
                </c:pt>
                <c:pt idx="14">
                  <c:v>2.3397977440720443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308608"/>
        <c:axId val="112310528"/>
      </c:scatterChart>
      <c:valAx>
        <c:axId val="11230860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2310528"/>
        <c:crosses val="autoZero"/>
        <c:crossBetween val="midCat"/>
      </c:valAx>
      <c:valAx>
        <c:axId val="1123105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23086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AEL!$A$6:$A$20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AEL!$B$6:$B$20</c:f>
              <c:numCache>
                <c:formatCode>0.000</c:formatCode>
                <c:ptCount val="15"/>
                <c:pt idx="0">
                  <c:v>0.11655997466671479</c:v>
                </c:pt>
                <c:pt idx="1">
                  <c:v>0.21783048210870901</c:v>
                </c:pt>
                <c:pt idx="2">
                  <c:v>0.30306550655090109</c:v>
                </c:pt>
                <c:pt idx="3">
                  <c:v>0.3794640607933244</c:v>
                </c:pt>
                <c:pt idx="4">
                  <c:v>0.44298654367394957</c:v>
                </c:pt>
                <c:pt idx="5">
                  <c:v>0.50562316929566464</c:v>
                </c:pt>
                <c:pt idx="6">
                  <c:v>0.55984690692286421</c:v>
                </c:pt>
                <c:pt idx="7">
                  <c:v>0.59793895902830407</c:v>
                </c:pt>
                <c:pt idx="8">
                  <c:v>0.63552152454551525</c:v>
                </c:pt>
                <c:pt idx="9">
                  <c:v>0.67440991048614329</c:v>
                </c:pt>
                <c:pt idx="10">
                  <c:v>0.91192542944674593</c:v>
                </c:pt>
                <c:pt idx="11">
                  <c:v>1.1120602127471144</c:v>
                </c:pt>
                <c:pt idx="12">
                  <c:v>1.192086698166535</c:v>
                </c:pt>
                <c:pt idx="13">
                  <c:v>1.255157131697002</c:v>
                </c:pt>
                <c:pt idx="14">
                  <c:v>1.2882601106267502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AEL!$A$6:$A$20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AEL!$D$6:$D$20</c:f>
              <c:numCache>
                <c:formatCode>0.000</c:formatCode>
                <c:ptCount val="15"/>
                <c:pt idx="0">
                  <c:v>2.3342688444326361E-2</c:v>
                </c:pt>
                <c:pt idx="1">
                  <c:v>4.2735187080352545E-2</c:v>
                </c:pt>
                <c:pt idx="2">
                  <c:v>5.9424795294591014E-2</c:v>
                </c:pt>
                <c:pt idx="3">
                  <c:v>7.3613772090088972E-2</c:v>
                </c:pt>
                <c:pt idx="4">
                  <c:v>8.611167966131901E-2</c:v>
                </c:pt>
                <c:pt idx="5">
                  <c:v>9.6388761785116447E-2</c:v>
                </c:pt>
                <c:pt idx="6">
                  <c:v>0.10429394537763215</c:v>
                </c:pt>
                <c:pt idx="7">
                  <c:v>0.11405064688986637</c:v>
                </c:pt>
                <c:pt idx="8">
                  <c:v>0.1212589601326034</c:v>
                </c:pt>
                <c:pt idx="9">
                  <c:v>0.12638356419751873</c:v>
                </c:pt>
                <c:pt idx="10">
                  <c:v>0.16833663939812402</c:v>
                </c:pt>
                <c:pt idx="11">
                  <c:v>0.19771572790280417</c:v>
                </c:pt>
                <c:pt idx="12">
                  <c:v>0.22218340090333882</c:v>
                </c:pt>
                <c:pt idx="13">
                  <c:v>0.23092100623546505</c:v>
                </c:pt>
                <c:pt idx="14">
                  <c:v>0.23939271457576863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872640"/>
        <c:axId val="87874560"/>
      </c:scatterChart>
      <c:valAx>
        <c:axId val="8787264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7874560"/>
        <c:crosses val="autoZero"/>
        <c:crossBetween val="midCat"/>
      </c:valAx>
      <c:valAx>
        <c:axId val="878745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78726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SWY!$A$6:$A$20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SWY!$B$6:$B$20</c:f>
              <c:numCache>
                <c:formatCode>0.000</c:formatCode>
                <c:ptCount val="15"/>
                <c:pt idx="0">
                  <c:v>0.15988167595480901</c:v>
                </c:pt>
                <c:pt idx="1">
                  <c:v>0.30028511107320777</c:v>
                </c:pt>
                <c:pt idx="2">
                  <c:v>0.42408885273492697</c:v>
                </c:pt>
                <c:pt idx="3">
                  <c:v>0.53154804240145415</c:v>
                </c:pt>
                <c:pt idx="4">
                  <c:v>0.6358523615425351</c:v>
                </c:pt>
                <c:pt idx="5">
                  <c:v>0.73113891175845658</c:v>
                </c:pt>
                <c:pt idx="6">
                  <c:v>0.82739989689560667</c:v>
                </c:pt>
                <c:pt idx="7">
                  <c:v>0.90644188797301284</c:v>
                </c:pt>
                <c:pt idx="8">
                  <c:v>0.98845738524852766</c:v>
                </c:pt>
                <c:pt idx="9">
                  <c:v>1.0517086118227101</c:v>
                </c:pt>
                <c:pt idx="10">
                  <c:v>1.6326579157313836</c:v>
                </c:pt>
                <c:pt idx="11">
                  <c:v>2.3055819352829507</c:v>
                </c:pt>
                <c:pt idx="12">
                  <c:v>2.6269034541611864</c:v>
                </c:pt>
                <c:pt idx="13">
                  <c:v>2.8905810022774814</c:v>
                </c:pt>
                <c:pt idx="14">
                  <c:v>3.0914322832101662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SWY!$A$6:$A$20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SWY!$D$6:$D$20</c:f>
              <c:numCache>
                <c:formatCode>0.000</c:formatCode>
                <c:ptCount val="15"/>
                <c:pt idx="0">
                  <c:v>3.1525963246144706E-2</c:v>
                </c:pt>
                <c:pt idx="1">
                  <c:v>5.8509608954082651E-2</c:v>
                </c:pt>
                <c:pt idx="2">
                  <c:v>8.2021349060306795E-2</c:v>
                </c:pt>
                <c:pt idx="3">
                  <c:v>0.10271441950841546</c:v>
                </c:pt>
                <c:pt idx="4">
                  <c:v>0.1218435873732288</c:v>
                </c:pt>
                <c:pt idx="5">
                  <c:v>0.13772497595506411</c:v>
                </c:pt>
                <c:pt idx="6">
                  <c:v>0.15185143500614656</c:v>
                </c:pt>
                <c:pt idx="7">
                  <c:v>0.16722106234335257</c:v>
                </c:pt>
                <c:pt idx="8">
                  <c:v>0.1771987995937053</c:v>
                </c:pt>
                <c:pt idx="9">
                  <c:v>0.19007224323306804</c:v>
                </c:pt>
                <c:pt idx="10">
                  <c:v>0.26278455755677937</c:v>
                </c:pt>
                <c:pt idx="11">
                  <c:v>0.31427195186930929</c:v>
                </c:pt>
                <c:pt idx="12">
                  <c:v>0.33303079446509087</c:v>
                </c:pt>
                <c:pt idx="13">
                  <c:v>0.34523866307240886</c:v>
                </c:pt>
                <c:pt idx="14">
                  <c:v>0.34793336555117843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078208"/>
        <c:axId val="112109056"/>
      </c:scatterChart>
      <c:valAx>
        <c:axId val="11207820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2109056"/>
        <c:crosses val="autoZero"/>
        <c:crossBetween val="midCat"/>
      </c:valAx>
      <c:valAx>
        <c:axId val="11210905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20782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SWY!$H$6:$H$20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SWY!$I$6:$I$20</c:f>
              <c:numCache>
                <c:formatCode>0.000</c:formatCode>
                <c:ptCount val="15"/>
                <c:pt idx="0">
                  <c:v>4.9760236272701458E-2</c:v>
                </c:pt>
                <c:pt idx="1">
                  <c:v>9.5369078832037504E-2</c:v>
                </c:pt>
                <c:pt idx="2">
                  <c:v>0.13606637422776488</c:v>
                </c:pt>
                <c:pt idx="3">
                  <c:v>0.17385989966182197</c:v>
                </c:pt>
                <c:pt idx="4">
                  <c:v>0.2113182583703529</c:v>
                </c:pt>
                <c:pt idx="5">
                  <c:v>0.24703159161986155</c:v>
                </c:pt>
                <c:pt idx="6">
                  <c:v>0.28004894679718545</c:v>
                </c:pt>
                <c:pt idx="7">
                  <c:v>0.31272867973165891</c:v>
                </c:pt>
                <c:pt idx="8">
                  <c:v>0.34120863979465138</c:v>
                </c:pt>
                <c:pt idx="9">
                  <c:v>0.36690494979446547</c:v>
                </c:pt>
                <c:pt idx="10">
                  <c:v>0.59296458296660026</c:v>
                </c:pt>
                <c:pt idx="11">
                  <c:v>0.91234914968942948</c:v>
                </c:pt>
                <c:pt idx="12">
                  <c:v>1.1177993047833661</c:v>
                </c:pt>
                <c:pt idx="13">
                  <c:v>1.2819874296646905</c:v>
                </c:pt>
                <c:pt idx="14">
                  <c:v>1.4413327345333387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SWY!$H$6:$H$20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SWY!$K$6:$K$20</c:f>
              <c:numCache>
                <c:formatCode>0.000</c:formatCode>
                <c:ptCount val="15"/>
                <c:pt idx="0">
                  <c:v>5.5599720699710371E-2</c:v>
                </c:pt>
                <c:pt idx="1">
                  <c:v>0.1070353714764921</c:v>
                </c:pt>
                <c:pt idx="2">
                  <c:v>0.1530067399622643</c:v>
                </c:pt>
                <c:pt idx="3">
                  <c:v>0.19673009600480498</c:v>
                </c:pt>
                <c:pt idx="4">
                  <c:v>0.2381473978258786</c:v>
                </c:pt>
                <c:pt idx="5">
                  <c:v>0.27553877193519549</c:v>
                </c:pt>
                <c:pt idx="6">
                  <c:v>0.30920585745207141</c:v>
                </c:pt>
                <c:pt idx="7">
                  <c:v>0.34181764453657876</c:v>
                </c:pt>
                <c:pt idx="8">
                  <c:v>0.3732105497224491</c:v>
                </c:pt>
                <c:pt idx="9">
                  <c:v>0.40479632235484753</c:v>
                </c:pt>
                <c:pt idx="10">
                  <c:v>0.62741191025216292</c:v>
                </c:pt>
                <c:pt idx="11">
                  <c:v>0.86524839812801213</c:v>
                </c:pt>
                <c:pt idx="12">
                  <c:v>0.99695029987378914</c:v>
                </c:pt>
                <c:pt idx="13">
                  <c:v>1.0745334858760831</c:v>
                </c:pt>
                <c:pt idx="14">
                  <c:v>1.1153126470349195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514752"/>
        <c:axId val="113516928"/>
      </c:scatterChart>
      <c:valAx>
        <c:axId val="11351475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3516928"/>
        <c:crosses val="autoZero"/>
        <c:crossBetween val="midCat"/>
      </c:valAx>
      <c:valAx>
        <c:axId val="1135169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35147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SWY!$O$6:$O$20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SWY!$P$6:$P$20</c:f>
              <c:numCache>
                <c:formatCode>0.000</c:formatCode>
                <c:ptCount val="15"/>
                <c:pt idx="0">
                  <c:v>3.2762022376824147E-3</c:v>
                </c:pt>
                <c:pt idx="1">
                  <c:v>6.3883654400195928E-3</c:v>
                </c:pt>
                <c:pt idx="2">
                  <c:v>9.3207200834165213E-3</c:v>
                </c:pt>
                <c:pt idx="3">
                  <c:v>1.2182901144061512E-2</c:v>
                </c:pt>
                <c:pt idx="4">
                  <c:v>1.4939996085750492E-2</c:v>
                </c:pt>
                <c:pt idx="5">
                  <c:v>1.7528266238941975E-2</c:v>
                </c:pt>
                <c:pt idx="6">
                  <c:v>2.0060599343032948E-2</c:v>
                </c:pt>
                <c:pt idx="7">
                  <c:v>2.2328260480548843E-2</c:v>
                </c:pt>
                <c:pt idx="8">
                  <c:v>2.4728984234029843E-2</c:v>
                </c:pt>
                <c:pt idx="9">
                  <c:v>2.6896859798798831E-2</c:v>
                </c:pt>
                <c:pt idx="10">
                  <c:v>4.5170869838083459E-2</c:v>
                </c:pt>
                <c:pt idx="11">
                  <c:v>6.8718670514585314E-2</c:v>
                </c:pt>
                <c:pt idx="12">
                  <c:v>8.4891042455028945E-2</c:v>
                </c:pt>
                <c:pt idx="13">
                  <c:v>9.4651088299856301E-2</c:v>
                </c:pt>
                <c:pt idx="14">
                  <c:v>0.10316945556944132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SWY!$O$6:$O$20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SWY!$R$6:$R$20</c:f>
              <c:numCache>
                <c:formatCode>0.000</c:formatCode>
                <c:ptCount val="15"/>
                <c:pt idx="0">
                  <c:v>5.7102998428104464E-2</c:v>
                </c:pt>
                <c:pt idx="1">
                  <c:v>0.11083745304449526</c:v>
                </c:pt>
                <c:pt idx="2">
                  <c:v>0.1624962051095899</c:v>
                </c:pt>
                <c:pt idx="3">
                  <c:v>0.21206172204746593</c:v>
                </c:pt>
                <c:pt idx="4">
                  <c:v>0.25897372450681011</c:v>
                </c:pt>
                <c:pt idx="5">
                  <c:v>0.30284505166335562</c:v>
                </c:pt>
                <c:pt idx="6">
                  <c:v>0.34427205027222985</c:v>
                </c:pt>
                <c:pt idx="7">
                  <c:v>0.38572184100201873</c:v>
                </c:pt>
                <c:pt idx="8">
                  <c:v>0.42785461178043321</c:v>
                </c:pt>
                <c:pt idx="9">
                  <c:v>0.46486963116398627</c:v>
                </c:pt>
                <c:pt idx="10">
                  <c:v>0.77575278234258005</c:v>
                </c:pt>
                <c:pt idx="11">
                  <c:v>1.167061941176192</c:v>
                </c:pt>
                <c:pt idx="12">
                  <c:v>1.4122807619374589</c:v>
                </c:pt>
                <c:pt idx="13">
                  <c:v>1.5893337475367384</c:v>
                </c:pt>
                <c:pt idx="14">
                  <c:v>1.724448442518663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554560"/>
        <c:axId val="113556480"/>
      </c:scatterChart>
      <c:valAx>
        <c:axId val="11355456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3556480"/>
        <c:crosses val="autoZero"/>
        <c:crossBetween val="midCat"/>
      </c:valAx>
      <c:valAx>
        <c:axId val="1135564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35545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VFI!$A$6:$A$20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VFI!$B$6:$B$20</c:f>
              <c:numCache>
                <c:formatCode>0.000</c:formatCode>
                <c:ptCount val="15"/>
                <c:pt idx="0">
                  <c:v>1.2977185829542088E-2</c:v>
                </c:pt>
                <c:pt idx="1">
                  <c:v>2.597818881042167E-2</c:v>
                </c:pt>
                <c:pt idx="2">
                  <c:v>3.8995249082696477E-2</c:v>
                </c:pt>
                <c:pt idx="3">
                  <c:v>5.2128962372788405E-2</c:v>
                </c:pt>
                <c:pt idx="4">
                  <c:v>6.5345690978626761E-2</c:v>
                </c:pt>
                <c:pt idx="5">
                  <c:v>7.9190186179540628E-2</c:v>
                </c:pt>
                <c:pt idx="6">
                  <c:v>9.2598227982073178E-2</c:v>
                </c:pt>
                <c:pt idx="7">
                  <c:v>0.10570560786095982</c:v>
                </c:pt>
                <c:pt idx="8">
                  <c:v>0.11956512165577371</c:v>
                </c:pt>
                <c:pt idx="9">
                  <c:v>0.13238831298883322</c:v>
                </c:pt>
                <c:pt idx="10">
                  <c:v>0.27067640041630514</c:v>
                </c:pt>
                <c:pt idx="11">
                  <c:v>0.57565674534405364</c:v>
                </c:pt>
                <c:pt idx="12">
                  <c:v>0.90809286575181103</c:v>
                </c:pt>
                <c:pt idx="13">
                  <c:v>1.2556218848945808</c:v>
                </c:pt>
                <c:pt idx="14">
                  <c:v>1.6310620769965194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VFI!$A$6:$A$20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VFI!$D$6:$D$20</c:f>
              <c:numCache>
                <c:formatCode>0.000</c:formatCode>
                <c:ptCount val="15"/>
                <c:pt idx="0">
                  <c:v>4.7515065061945853E-3</c:v>
                </c:pt>
                <c:pt idx="1">
                  <c:v>9.4770577235176786E-3</c:v>
                </c:pt>
                <c:pt idx="2">
                  <c:v>1.4252566645807678E-2</c:v>
                </c:pt>
                <c:pt idx="3">
                  <c:v>1.9021606487206463E-2</c:v>
                </c:pt>
                <c:pt idx="4">
                  <c:v>2.3773185884453346E-2</c:v>
                </c:pt>
                <c:pt idx="5">
                  <c:v>2.8575108701818862E-2</c:v>
                </c:pt>
                <c:pt idx="6">
                  <c:v>3.3425586071394599E-2</c:v>
                </c:pt>
                <c:pt idx="7">
                  <c:v>3.804608609672424E-2</c:v>
                </c:pt>
                <c:pt idx="8">
                  <c:v>4.2973609308576133E-2</c:v>
                </c:pt>
                <c:pt idx="9">
                  <c:v>4.7414774566805443E-2</c:v>
                </c:pt>
                <c:pt idx="10">
                  <c:v>9.5586701902201351E-2</c:v>
                </c:pt>
                <c:pt idx="11">
                  <c:v>0.1908747509403857</c:v>
                </c:pt>
                <c:pt idx="12">
                  <c:v>0.28260629216215882</c:v>
                </c:pt>
                <c:pt idx="13">
                  <c:v>0.36939916239676956</c:v>
                </c:pt>
                <c:pt idx="14">
                  <c:v>0.4467833451963521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635712"/>
        <c:axId val="113637632"/>
      </c:scatterChart>
      <c:valAx>
        <c:axId val="11363571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3637632"/>
        <c:crosses val="autoZero"/>
        <c:crossBetween val="midCat"/>
      </c:valAx>
      <c:valAx>
        <c:axId val="1136376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36357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VFI!$H$6:$H$20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VFI!$I$6:$I$20</c:f>
              <c:numCache>
                <c:formatCode>0.000</c:formatCode>
                <c:ptCount val="15"/>
                <c:pt idx="0">
                  <c:v>3.8593883614613834E-3</c:v>
                </c:pt>
                <c:pt idx="1">
                  <c:v>7.7472907914425413E-3</c:v>
                </c:pt>
                <c:pt idx="2">
                  <c:v>1.16113046975975E-2</c:v>
                </c:pt>
                <c:pt idx="3">
                  <c:v>1.5610484430289001E-2</c:v>
                </c:pt>
                <c:pt idx="4">
                  <c:v>1.9447672910635691E-2</c:v>
                </c:pt>
                <c:pt idx="5">
                  <c:v>2.3325268849535008E-2</c:v>
                </c:pt>
                <c:pt idx="6">
                  <c:v>2.7271960950319526E-2</c:v>
                </c:pt>
                <c:pt idx="7">
                  <c:v>3.10138701953711E-2</c:v>
                </c:pt>
                <c:pt idx="8">
                  <c:v>3.5172553773247843E-2</c:v>
                </c:pt>
                <c:pt idx="9">
                  <c:v>3.9320952119932993E-2</c:v>
                </c:pt>
                <c:pt idx="10">
                  <c:v>7.9190316776009323E-2</c:v>
                </c:pt>
                <c:pt idx="11">
                  <c:v>0.16164802963944566</c:v>
                </c:pt>
                <c:pt idx="12">
                  <c:v>0.24723832658908873</c:v>
                </c:pt>
                <c:pt idx="13">
                  <c:v>0.33071503814085051</c:v>
                </c:pt>
                <c:pt idx="14">
                  <c:v>0.41952264439504861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VFI!$H$6:$H$20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VFI!$K$6:$K$20</c:f>
              <c:numCache>
                <c:formatCode>0.000</c:formatCode>
                <c:ptCount val="15"/>
                <c:pt idx="0">
                  <c:v>8.0552691544625785E-3</c:v>
                </c:pt>
                <c:pt idx="1">
                  <c:v>1.6127265286863344E-2</c:v>
                </c:pt>
                <c:pt idx="2">
                  <c:v>2.4272119063160465E-2</c:v>
                </c:pt>
                <c:pt idx="3">
                  <c:v>3.2275946876029207E-2</c:v>
                </c:pt>
                <c:pt idx="4">
                  <c:v>4.0294141819018081E-2</c:v>
                </c:pt>
                <c:pt idx="5">
                  <c:v>4.8372046682345536E-2</c:v>
                </c:pt>
                <c:pt idx="6">
                  <c:v>5.6590467271735292E-2</c:v>
                </c:pt>
                <c:pt idx="7">
                  <c:v>6.4813454181838634E-2</c:v>
                </c:pt>
                <c:pt idx="8">
                  <c:v>7.2810925287521783E-2</c:v>
                </c:pt>
                <c:pt idx="9">
                  <c:v>8.0478906058376251E-2</c:v>
                </c:pt>
                <c:pt idx="10">
                  <c:v>0.16170945401807674</c:v>
                </c:pt>
                <c:pt idx="11">
                  <c:v>0.3193941693596874</c:v>
                </c:pt>
                <c:pt idx="12">
                  <c:v>0.47441796191029473</c:v>
                </c:pt>
                <c:pt idx="13">
                  <c:v>0.62633953405366705</c:v>
                </c:pt>
                <c:pt idx="14">
                  <c:v>0.76945310784972243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323008"/>
        <c:axId val="113370240"/>
      </c:scatterChart>
      <c:valAx>
        <c:axId val="11332300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3370240"/>
        <c:crosses val="autoZero"/>
        <c:crossBetween val="midCat"/>
      </c:valAx>
      <c:valAx>
        <c:axId val="1133702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33230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VFI!$O$6:$O$20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VFI!$P$6:$P$20</c:f>
              <c:numCache>
                <c:formatCode>0.000</c:formatCode>
                <c:ptCount val="15"/>
                <c:pt idx="0">
                  <c:v>8.5114729908887402E-4</c:v>
                </c:pt>
                <c:pt idx="1">
                  <c:v>1.7041320601210257E-3</c:v>
                </c:pt>
                <c:pt idx="2">
                  <c:v>2.5523621985544978E-3</c:v>
                </c:pt>
                <c:pt idx="3">
                  <c:v>3.3910542390824089E-3</c:v>
                </c:pt>
                <c:pt idx="4">
                  <c:v>4.261710524605407E-3</c:v>
                </c:pt>
                <c:pt idx="5">
                  <c:v>5.1058071329482977E-3</c:v>
                </c:pt>
                <c:pt idx="6">
                  <c:v>5.9576286742709051E-3</c:v>
                </c:pt>
                <c:pt idx="7">
                  <c:v>6.7987094153250755E-3</c:v>
                </c:pt>
                <c:pt idx="8">
                  <c:v>7.6215127250161968E-3</c:v>
                </c:pt>
                <c:pt idx="9">
                  <c:v>8.5088975070409714E-3</c:v>
                </c:pt>
                <c:pt idx="10">
                  <c:v>1.688518948575727E-2</c:v>
                </c:pt>
                <c:pt idx="11">
                  <c:v>3.3146288818889182E-2</c:v>
                </c:pt>
                <c:pt idx="12">
                  <c:v>4.893266391405756E-2</c:v>
                </c:pt>
                <c:pt idx="13">
                  <c:v>6.4111211154080389E-2</c:v>
                </c:pt>
                <c:pt idx="14">
                  <c:v>7.8352986887021178E-2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VFI!$O$6:$O$20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VFI!$R$6:$R$20</c:f>
              <c:numCache>
                <c:formatCode>0.000</c:formatCode>
                <c:ptCount val="15"/>
                <c:pt idx="0">
                  <c:v>8.0607116863672962E-3</c:v>
                </c:pt>
                <c:pt idx="1">
                  <c:v>1.607866062205467E-2</c:v>
                </c:pt>
                <c:pt idx="2">
                  <c:v>2.4249905514973462E-2</c:v>
                </c:pt>
                <c:pt idx="3">
                  <c:v>3.215876995377371E-2</c:v>
                </c:pt>
                <c:pt idx="4">
                  <c:v>4.0343209645721544E-2</c:v>
                </c:pt>
                <c:pt idx="5">
                  <c:v>4.8194546340061303E-2</c:v>
                </c:pt>
                <c:pt idx="6">
                  <c:v>5.6512858042367442E-2</c:v>
                </c:pt>
                <c:pt idx="7">
                  <c:v>6.436781651086812E-2</c:v>
                </c:pt>
                <c:pt idx="8">
                  <c:v>7.2571633074217795E-2</c:v>
                </c:pt>
                <c:pt idx="9">
                  <c:v>8.0531006456567925E-2</c:v>
                </c:pt>
                <c:pt idx="10">
                  <c:v>0.15977947662523662</c:v>
                </c:pt>
                <c:pt idx="11">
                  <c:v>0.31828581990832</c:v>
                </c:pt>
                <c:pt idx="12">
                  <c:v>0.47274892992898104</c:v>
                </c:pt>
                <c:pt idx="13">
                  <c:v>0.62094533195374857</c:v>
                </c:pt>
                <c:pt idx="14">
                  <c:v>0.76722595059954701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452928"/>
        <c:axId val="113459200"/>
      </c:scatterChart>
      <c:valAx>
        <c:axId val="11345292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3459200"/>
        <c:crosses val="autoZero"/>
        <c:crossBetween val="midCat"/>
      </c:valAx>
      <c:valAx>
        <c:axId val="1134592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34529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ZON!$A$6:$A$20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ZON!$B$6:$B$20</c:f>
              <c:numCache>
                <c:formatCode>0.000</c:formatCode>
                <c:ptCount val="15"/>
                <c:pt idx="0">
                  <c:v>0.25295233234397396</c:v>
                </c:pt>
                <c:pt idx="1">
                  <c:v>0.45858486426752149</c:v>
                </c:pt>
                <c:pt idx="2">
                  <c:v>0.6158258047411348</c:v>
                </c:pt>
                <c:pt idx="3">
                  <c:v>0.7491170336685592</c:v>
                </c:pt>
                <c:pt idx="4">
                  <c:v>0.86154588630690565</c:v>
                </c:pt>
                <c:pt idx="5">
                  <c:v>0.95362365295626983</c:v>
                </c:pt>
                <c:pt idx="6">
                  <c:v>1.0307924277005041</c:v>
                </c:pt>
                <c:pt idx="7">
                  <c:v>1.0954799528137495</c:v>
                </c:pt>
                <c:pt idx="8">
                  <c:v>1.1584058824240904</c:v>
                </c:pt>
                <c:pt idx="9">
                  <c:v>1.1889864888689898</c:v>
                </c:pt>
                <c:pt idx="10">
                  <c:v>1.519417913667428</c:v>
                </c:pt>
                <c:pt idx="11">
                  <c:v>1.8058298425922283</c:v>
                </c:pt>
                <c:pt idx="12">
                  <c:v>1.9912741043591675</c:v>
                </c:pt>
                <c:pt idx="13">
                  <c:v>2.0538058367384844</c:v>
                </c:pt>
                <c:pt idx="14">
                  <c:v>2.1464022662192619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ZON!$A$6:$A$20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ZON!$D$6:$D$20</c:f>
              <c:numCache>
                <c:formatCode>0.000</c:formatCode>
                <c:ptCount val="15"/>
                <c:pt idx="0">
                  <c:v>4.5651692817242816E-2</c:v>
                </c:pt>
                <c:pt idx="1">
                  <c:v>8.1679720941617545E-2</c:v>
                </c:pt>
                <c:pt idx="2">
                  <c:v>0.10932772431560769</c:v>
                </c:pt>
                <c:pt idx="3">
                  <c:v>0.13150293266329147</c:v>
                </c:pt>
                <c:pt idx="4">
                  <c:v>0.1470089304750565</c:v>
                </c:pt>
                <c:pt idx="5">
                  <c:v>0.16162349520408764</c:v>
                </c:pt>
                <c:pt idx="6">
                  <c:v>0.17691854687997141</c:v>
                </c:pt>
                <c:pt idx="7">
                  <c:v>0.18471353936034821</c:v>
                </c:pt>
                <c:pt idx="8">
                  <c:v>0.19351775885708286</c:v>
                </c:pt>
                <c:pt idx="9">
                  <c:v>0.20386843534641108</c:v>
                </c:pt>
                <c:pt idx="10">
                  <c:v>0.24064996974110192</c:v>
                </c:pt>
                <c:pt idx="11">
                  <c:v>0.25039022395684707</c:v>
                </c:pt>
                <c:pt idx="12">
                  <c:v>0.25380332413266027</c:v>
                </c:pt>
                <c:pt idx="13">
                  <c:v>0.26102467371231575</c:v>
                </c:pt>
                <c:pt idx="14">
                  <c:v>0.27046563057616552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501312"/>
        <c:axId val="113503232"/>
      </c:scatterChart>
      <c:valAx>
        <c:axId val="11350131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3503232"/>
        <c:crosses val="autoZero"/>
        <c:crossBetween val="midCat"/>
      </c:valAx>
      <c:valAx>
        <c:axId val="1135032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35013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ZON!$H$6:$H$20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ZON!$I$6:$I$20</c:f>
              <c:numCache>
                <c:formatCode>0.000</c:formatCode>
                <c:ptCount val="15"/>
                <c:pt idx="0">
                  <c:v>8.1498622410363139E-2</c:v>
                </c:pt>
                <c:pt idx="1">
                  <c:v>0.15180804860038244</c:v>
                </c:pt>
                <c:pt idx="2">
                  <c:v>0.21433290302556182</c:v>
                </c:pt>
                <c:pt idx="3">
                  <c:v>0.26932499978474361</c:v>
                </c:pt>
                <c:pt idx="4">
                  <c:v>0.3191525563541226</c:v>
                </c:pt>
                <c:pt idx="5">
                  <c:v>0.36950098597676384</c:v>
                </c:pt>
                <c:pt idx="6">
                  <c:v>0.40572594038341059</c:v>
                </c:pt>
                <c:pt idx="7">
                  <c:v>0.44304587969545939</c:v>
                </c:pt>
                <c:pt idx="8">
                  <c:v>0.47079602991366781</c:v>
                </c:pt>
                <c:pt idx="9">
                  <c:v>0.51221247640379974</c:v>
                </c:pt>
                <c:pt idx="10">
                  <c:v>0.69772275141126205</c:v>
                </c:pt>
                <c:pt idx="11">
                  <c:v>0.88543403452589475</c:v>
                </c:pt>
                <c:pt idx="12">
                  <c:v>0.97711996279549573</c:v>
                </c:pt>
                <c:pt idx="13">
                  <c:v>1.0479142501574448</c:v>
                </c:pt>
                <c:pt idx="14">
                  <c:v>1.0941529061457544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ZON!$H$6:$H$20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ZON!$K$6:$K$20</c:f>
              <c:numCache>
                <c:formatCode>0.000</c:formatCode>
                <c:ptCount val="15"/>
                <c:pt idx="0">
                  <c:v>8.2380703371776082E-2</c:v>
                </c:pt>
                <c:pt idx="1">
                  <c:v>0.15441006526573711</c:v>
                </c:pt>
                <c:pt idx="2">
                  <c:v>0.21790133631166173</c:v>
                </c:pt>
                <c:pt idx="3">
                  <c:v>0.27478088437164816</c:v>
                </c:pt>
                <c:pt idx="4">
                  <c:v>0.32197106456994645</c:v>
                </c:pt>
                <c:pt idx="5">
                  <c:v>0.3679366460471547</c:v>
                </c:pt>
                <c:pt idx="6">
                  <c:v>0.40288366299336764</c:v>
                </c:pt>
                <c:pt idx="7">
                  <c:v>0.43910947330041761</c:v>
                </c:pt>
                <c:pt idx="8">
                  <c:v>0.47325064720420906</c:v>
                </c:pt>
                <c:pt idx="9">
                  <c:v>0.49781673388816183</c:v>
                </c:pt>
                <c:pt idx="10">
                  <c:v>0.68363702422187889</c:v>
                </c:pt>
                <c:pt idx="11">
                  <c:v>0.81301572996311533</c:v>
                </c:pt>
                <c:pt idx="12">
                  <c:v>0.87108576757558165</c:v>
                </c:pt>
                <c:pt idx="13">
                  <c:v>0.89206392489479092</c:v>
                </c:pt>
                <c:pt idx="14">
                  <c:v>0.91627038478002043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659904"/>
        <c:axId val="113661824"/>
      </c:scatterChart>
      <c:valAx>
        <c:axId val="11365990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3661824"/>
        <c:crosses val="autoZero"/>
        <c:crossBetween val="midCat"/>
      </c:valAx>
      <c:valAx>
        <c:axId val="1136618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136599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ZON!$O$6:$O$20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ZON!$P$6:$P$20</c:f>
              <c:numCache>
                <c:formatCode>0.000</c:formatCode>
                <c:ptCount val="15"/>
                <c:pt idx="0">
                  <c:v>3.7710074860021849E-3</c:v>
                </c:pt>
                <c:pt idx="1">
                  <c:v>7.2649838434704749E-3</c:v>
                </c:pt>
                <c:pt idx="2">
                  <c:v>1.0590384978876174E-2</c:v>
                </c:pt>
                <c:pt idx="3">
                  <c:v>1.3444864074815743E-2</c:v>
                </c:pt>
                <c:pt idx="4">
                  <c:v>1.6405482508470851E-2</c:v>
                </c:pt>
                <c:pt idx="5">
                  <c:v>1.8982808753513807E-2</c:v>
                </c:pt>
                <c:pt idx="6">
                  <c:v>2.1486047080877362E-2</c:v>
                </c:pt>
                <c:pt idx="7">
                  <c:v>2.3928293535502135E-2</c:v>
                </c:pt>
                <c:pt idx="8">
                  <c:v>2.595946178932591E-2</c:v>
                </c:pt>
                <c:pt idx="9">
                  <c:v>2.7986086595800166E-2</c:v>
                </c:pt>
                <c:pt idx="10">
                  <c:v>4.2974846368440213E-2</c:v>
                </c:pt>
                <c:pt idx="11">
                  <c:v>5.790441319673368E-2</c:v>
                </c:pt>
                <c:pt idx="12">
                  <c:v>6.5277694066959921E-2</c:v>
                </c:pt>
                <c:pt idx="13">
                  <c:v>7.0877676149428123E-2</c:v>
                </c:pt>
                <c:pt idx="14">
                  <c:v>7.399580332044256E-2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ZON!$O$6:$O$20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ZON!$R$6:$R$20</c:f>
              <c:numCache>
                <c:formatCode>0.000</c:formatCode>
                <c:ptCount val="15"/>
                <c:pt idx="0">
                  <c:v>8.4352627429732124E-2</c:v>
                </c:pt>
                <c:pt idx="1">
                  <c:v>0.16463712436735126</c:v>
                </c:pt>
                <c:pt idx="2">
                  <c:v>0.23776292030347462</c:v>
                </c:pt>
                <c:pt idx="3">
                  <c:v>0.30697377526289982</c:v>
                </c:pt>
                <c:pt idx="4">
                  <c:v>0.36737106501070949</c:v>
                </c:pt>
                <c:pt idx="5">
                  <c:v>0.42808713153231392</c:v>
                </c:pt>
                <c:pt idx="6">
                  <c:v>0.48267649255704914</c:v>
                </c:pt>
                <c:pt idx="7">
                  <c:v>0.54110706283887511</c:v>
                </c:pt>
                <c:pt idx="8">
                  <c:v>0.58534135768149609</c:v>
                </c:pt>
                <c:pt idx="9">
                  <c:v>0.62738868989631613</c:v>
                </c:pt>
                <c:pt idx="10">
                  <c:v>0.97291949318805782</c:v>
                </c:pt>
                <c:pt idx="11">
                  <c:v>1.3092230597404131</c:v>
                </c:pt>
                <c:pt idx="12">
                  <c:v>1.4835342815787271</c:v>
                </c:pt>
                <c:pt idx="13">
                  <c:v>1.5821573172104249</c:v>
                </c:pt>
                <c:pt idx="14">
                  <c:v>1.6568486536430402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38976"/>
        <c:axId val="52253440"/>
      </c:scatterChart>
      <c:valAx>
        <c:axId val="52238976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52253440"/>
        <c:crosses val="autoZero"/>
        <c:crossBetween val="midCat"/>
      </c:valAx>
      <c:valAx>
        <c:axId val="522534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522389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OPLS-AA, T = 273 K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'OPLS-AA vs. TraPPE-UA'!$A$10:$A$20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'OPLS-AA vs. TraPPE-UA'!$B$10:$B$20</c:f>
              <c:numCache>
                <c:formatCode>0.000</c:formatCode>
                <c:ptCount val="11"/>
                <c:pt idx="0" formatCode="General">
                  <c:v>0</c:v>
                </c:pt>
                <c:pt idx="1">
                  <c:v>9.2345242785972559E-2</c:v>
                </c:pt>
                <c:pt idx="2">
                  <c:v>0.18130097476293097</c:v>
                </c:pt>
                <c:pt idx="3">
                  <c:v>0.26730390160063283</c:v>
                </c:pt>
                <c:pt idx="4">
                  <c:v>0.34771011961968368</c:v>
                </c:pt>
                <c:pt idx="5">
                  <c:v>0.4248505309179243</c:v>
                </c:pt>
                <c:pt idx="6">
                  <c:v>0.50374210846161249</c:v>
                </c:pt>
                <c:pt idx="7">
                  <c:v>0.57855813514711785</c:v>
                </c:pt>
                <c:pt idx="8">
                  <c:v>0.64573774497543757</c:v>
                </c:pt>
                <c:pt idx="9">
                  <c:v>0.71431931880988231</c:v>
                </c:pt>
                <c:pt idx="10">
                  <c:v>0.78350253852200991</c:v>
                </c:pt>
              </c:numCache>
            </c:numRef>
          </c:yVal>
          <c:smooth val="0"/>
        </c:ser>
        <c:ser>
          <c:idx val="1"/>
          <c:order val="1"/>
          <c:tx>
            <c:v>TraPPE-UA, T = 273 K</c:v>
          </c:tx>
          <c:spPr>
            <a:ln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'OPLS-AA vs. TraPPE-UA'!$G$10:$G$20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'OPLS-AA vs. TraPPE-UA'!$H$10:$H$20</c:f>
              <c:numCache>
                <c:formatCode>0.000</c:formatCode>
                <c:ptCount val="11"/>
                <c:pt idx="0" formatCode="General">
                  <c:v>0</c:v>
                </c:pt>
                <c:pt idx="1">
                  <c:v>0.14561028244234955</c:v>
                </c:pt>
                <c:pt idx="2">
                  <c:v>0.2810016863800518</c:v>
                </c:pt>
                <c:pt idx="3">
                  <c:v>0.40568581044235386</c:v>
                </c:pt>
                <c:pt idx="4">
                  <c:v>0.52607399356362905</c:v>
                </c:pt>
                <c:pt idx="5">
                  <c:v>0.63621478525065944</c:v>
                </c:pt>
                <c:pt idx="6">
                  <c:v>0.74009864175268725</c:v>
                </c:pt>
                <c:pt idx="7">
                  <c:v>0.83595626232769915</c:v>
                </c:pt>
                <c:pt idx="8">
                  <c:v>0.93177891228144982</c:v>
                </c:pt>
                <c:pt idx="9">
                  <c:v>1.0170186484468191</c:v>
                </c:pt>
                <c:pt idx="10">
                  <c:v>1.1021318616903217</c:v>
                </c:pt>
              </c:numCache>
            </c:numRef>
          </c:yVal>
          <c:smooth val="0"/>
        </c:ser>
        <c:ser>
          <c:idx val="2"/>
          <c:order val="2"/>
          <c:tx>
            <c:v>OPLS-AA, T = 293 K</c:v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triang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'OPLS-AA vs. TraPPE-UA'!$A$26:$A$36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'OPLS-AA vs. TraPPE-UA'!$B$26:$B$36</c:f>
              <c:numCache>
                <c:formatCode>0.000</c:formatCode>
                <c:ptCount val="11"/>
                <c:pt idx="0" formatCode="General">
                  <c:v>0</c:v>
                </c:pt>
                <c:pt idx="1">
                  <c:v>5.6797781383151447E-2</c:v>
                </c:pt>
                <c:pt idx="2">
                  <c:v>0.11239541016660708</c:v>
                </c:pt>
                <c:pt idx="3">
                  <c:v>0.16750223729973637</c:v>
                </c:pt>
                <c:pt idx="4">
                  <c:v>0.21895061126664239</c:v>
                </c:pt>
                <c:pt idx="5">
                  <c:v>0.26825066667978703</c:v>
                </c:pt>
                <c:pt idx="6">
                  <c:v>0.31923416372414598</c:v>
                </c:pt>
                <c:pt idx="7">
                  <c:v>0.36947476996950596</c:v>
                </c:pt>
                <c:pt idx="8">
                  <c:v>0.41732272884692551</c:v>
                </c:pt>
                <c:pt idx="9">
                  <c:v>0.46080238390642098</c:v>
                </c:pt>
                <c:pt idx="10">
                  <c:v>0.50504919736017773</c:v>
                </c:pt>
              </c:numCache>
            </c:numRef>
          </c:yVal>
          <c:smooth val="0"/>
        </c:ser>
        <c:ser>
          <c:idx val="3"/>
          <c:order val="3"/>
          <c:tx>
            <c:v>TraPPE-UA, T = 293 K</c:v>
          </c:tx>
          <c:spPr>
            <a:ln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triangle"/>
            <c:size val="8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'OPLS-AA vs. TraPPE-UA'!$G$26:$G$36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'OPLS-AA vs. TraPPE-UA'!$H$26:$H$36</c:f>
              <c:numCache>
                <c:formatCode>0.000</c:formatCode>
                <c:ptCount val="11"/>
                <c:pt idx="0" formatCode="General">
                  <c:v>0</c:v>
                </c:pt>
                <c:pt idx="1">
                  <c:v>8.8536708081995874E-2</c:v>
                </c:pt>
                <c:pt idx="2">
                  <c:v>0.17229486954506143</c:v>
                </c:pt>
                <c:pt idx="3">
                  <c:v>0.25227030998696703</c:v>
                </c:pt>
                <c:pt idx="4">
                  <c:v>0.32872316504520521</c:v>
                </c:pt>
                <c:pt idx="5">
                  <c:v>0.40394178097122585</c:v>
                </c:pt>
                <c:pt idx="6">
                  <c:v>0.47463847091565009</c:v>
                </c:pt>
                <c:pt idx="7">
                  <c:v>0.5410524940630238</c:v>
                </c:pt>
                <c:pt idx="8">
                  <c:v>0.60582921049013405</c:v>
                </c:pt>
                <c:pt idx="9">
                  <c:v>0.667589223944</c:v>
                </c:pt>
                <c:pt idx="10">
                  <c:v>0.72818397000022961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93600"/>
        <c:axId val="52004352"/>
      </c:scatterChart>
      <c:valAx>
        <c:axId val="51993600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52004352"/>
        <c:crosses val="autoZero"/>
        <c:crossBetween val="midCat"/>
      </c:valAx>
      <c:valAx>
        <c:axId val="5200435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519936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272222222222223"/>
          <c:y val="4.3086545999931829E-2"/>
          <c:w val="0.42777777777777776"/>
          <c:h val="0.2933581219014290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AEL!$H$6:$H$20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AEL!$I$6:$I$20</c:f>
              <c:numCache>
                <c:formatCode>0.000</c:formatCode>
                <c:ptCount val="15"/>
                <c:pt idx="0">
                  <c:v>3.6136694503759545E-2</c:v>
                </c:pt>
                <c:pt idx="1">
                  <c:v>6.9296498386738792E-2</c:v>
                </c:pt>
                <c:pt idx="2">
                  <c:v>0.10009794234026201</c:v>
                </c:pt>
                <c:pt idx="3">
                  <c:v>0.12775774731660702</c:v>
                </c:pt>
                <c:pt idx="4">
                  <c:v>0.15325384290739083</c:v>
                </c:pt>
                <c:pt idx="5">
                  <c:v>0.17719211776205518</c:v>
                </c:pt>
                <c:pt idx="6">
                  <c:v>0.20004580792624591</c:v>
                </c:pt>
                <c:pt idx="7">
                  <c:v>0.22214412583765489</c:v>
                </c:pt>
                <c:pt idx="8">
                  <c:v>0.23854069015435048</c:v>
                </c:pt>
                <c:pt idx="9">
                  <c:v>0.26022376004119802</c:v>
                </c:pt>
                <c:pt idx="10">
                  <c:v>0.38900840743619941</c:v>
                </c:pt>
                <c:pt idx="11">
                  <c:v>0.51164449594197292</c:v>
                </c:pt>
                <c:pt idx="12">
                  <c:v>0.58100841809651582</c:v>
                </c:pt>
                <c:pt idx="13">
                  <c:v>0.63001453356468951</c:v>
                </c:pt>
                <c:pt idx="14">
                  <c:v>0.64905188922673895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AEL!$H$6:$H$20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AEL!$K$6:$K$20</c:f>
              <c:numCache>
                <c:formatCode>0.000</c:formatCode>
                <c:ptCount val="15"/>
                <c:pt idx="0">
                  <c:v>4.1169969724701432E-2</c:v>
                </c:pt>
                <c:pt idx="1">
                  <c:v>7.8003068531074013E-2</c:v>
                </c:pt>
                <c:pt idx="2">
                  <c:v>0.11374343023834282</c:v>
                </c:pt>
                <c:pt idx="3">
                  <c:v>0.14602035491746729</c:v>
                </c:pt>
                <c:pt idx="4">
                  <c:v>0.17427783736621305</c:v>
                </c:pt>
                <c:pt idx="5">
                  <c:v>0.19948894853199242</c:v>
                </c:pt>
                <c:pt idx="6">
                  <c:v>0.22581985486662576</c:v>
                </c:pt>
                <c:pt idx="7">
                  <c:v>0.24912495886211236</c:v>
                </c:pt>
                <c:pt idx="8">
                  <c:v>0.27247050919137944</c:v>
                </c:pt>
                <c:pt idx="9">
                  <c:v>0.28824070338407648</c:v>
                </c:pt>
                <c:pt idx="10">
                  <c:v>0.42910395257197897</c:v>
                </c:pt>
                <c:pt idx="11">
                  <c:v>0.57284802106259847</c:v>
                </c:pt>
                <c:pt idx="12">
                  <c:v>0.64653765087081116</c:v>
                </c:pt>
                <c:pt idx="13">
                  <c:v>0.68427714717906163</c:v>
                </c:pt>
                <c:pt idx="14">
                  <c:v>0.72686129124312415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20640"/>
        <c:axId val="87922560"/>
      </c:scatterChart>
      <c:valAx>
        <c:axId val="8792064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7922560"/>
        <c:crosses val="autoZero"/>
        <c:crossBetween val="midCat"/>
      </c:valAx>
      <c:valAx>
        <c:axId val="879225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79206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OPLS-AA, T = 296 K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'OPLS-AA vs. TraPPE-UA'!$A$46:$A$56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'OPLS-AA vs. TraPPE-UA'!$B$46:$B$56</c:f>
              <c:numCache>
                <c:formatCode>0.000</c:formatCode>
                <c:ptCount val="11"/>
                <c:pt idx="0" formatCode="General">
                  <c:v>0</c:v>
                </c:pt>
                <c:pt idx="1">
                  <c:v>5.1864984769414632E-2</c:v>
                </c:pt>
                <c:pt idx="2">
                  <c:v>0.10148730547655989</c:v>
                </c:pt>
                <c:pt idx="3">
                  <c:v>0.14766674716572256</c:v>
                </c:pt>
                <c:pt idx="4">
                  <c:v>0.19096243318168349</c:v>
                </c:pt>
                <c:pt idx="5">
                  <c:v>0.23170725582135279</c:v>
                </c:pt>
                <c:pt idx="6">
                  <c:v>0.27221602078816365</c:v>
                </c:pt>
                <c:pt idx="7">
                  <c:v>0.30719350633660142</c:v>
                </c:pt>
                <c:pt idx="8">
                  <c:v>0.34144938071761971</c:v>
                </c:pt>
                <c:pt idx="9">
                  <c:v>0.37773482558629012</c:v>
                </c:pt>
                <c:pt idx="10">
                  <c:v>0.40913928058718119</c:v>
                </c:pt>
              </c:numCache>
            </c:numRef>
          </c:yVal>
          <c:smooth val="0"/>
        </c:ser>
        <c:ser>
          <c:idx val="1"/>
          <c:order val="1"/>
          <c:tx>
            <c:v>TraPPE-UA, T = 296 K</c:v>
          </c:tx>
          <c:spPr>
            <a:ln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'OPLS-AA vs. TraPPE-UA'!$G$46:$G$56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'OPLS-AA vs. TraPPE-UA'!$H$46:$H$56</c:f>
              <c:numCache>
                <c:formatCode>0.000</c:formatCode>
                <c:ptCount val="11"/>
                <c:pt idx="0" formatCode="General">
                  <c:v>0</c:v>
                </c:pt>
                <c:pt idx="1">
                  <c:v>8.4068809745606599E-2</c:v>
                </c:pt>
                <c:pt idx="2">
                  <c:v>0.15814699646952191</c:v>
                </c:pt>
                <c:pt idx="3">
                  <c:v>0.22734168541788988</c:v>
                </c:pt>
                <c:pt idx="4">
                  <c:v>0.28763430290277681</c:v>
                </c:pt>
                <c:pt idx="5">
                  <c:v>0.34750674675024357</c:v>
                </c:pt>
                <c:pt idx="6">
                  <c:v>0.39592457129127595</c:v>
                </c:pt>
                <c:pt idx="7">
                  <c:v>0.44753763091688564</c:v>
                </c:pt>
                <c:pt idx="8">
                  <c:v>0.48878562732408565</c:v>
                </c:pt>
                <c:pt idx="9">
                  <c:v>0.52783716120694468</c:v>
                </c:pt>
                <c:pt idx="10">
                  <c:v>0.57261528722172472</c:v>
                </c:pt>
              </c:numCache>
            </c:numRef>
          </c:yVal>
          <c:smooth val="0"/>
        </c:ser>
        <c:ser>
          <c:idx val="2"/>
          <c:order val="2"/>
          <c:tx>
            <c:v>OPLS-AA, T = 313 K</c:v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'OPLS-AA vs. TraPPE-UA'!$A$62:$A$72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'OPLS-AA vs. TraPPE-UA'!$B$62:$B$72</c:f>
              <c:numCache>
                <c:formatCode>0.000</c:formatCode>
                <c:ptCount val="11"/>
                <c:pt idx="0" formatCode="General">
                  <c:v>0</c:v>
                </c:pt>
                <c:pt idx="1">
                  <c:v>3.4122439337332867E-2</c:v>
                </c:pt>
                <c:pt idx="2">
                  <c:v>6.5857357313031717E-2</c:v>
                </c:pt>
                <c:pt idx="3">
                  <c:v>9.6734956926854923E-2</c:v>
                </c:pt>
                <c:pt idx="4">
                  <c:v>0.12764685405862847</c:v>
                </c:pt>
                <c:pt idx="5">
                  <c:v>0.15710314307128637</c:v>
                </c:pt>
                <c:pt idx="6">
                  <c:v>0.18616249246944319</c:v>
                </c:pt>
                <c:pt idx="7">
                  <c:v>0.21018269322233488</c:v>
                </c:pt>
                <c:pt idx="8">
                  <c:v>0.23792893081399991</c:v>
                </c:pt>
                <c:pt idx="9">
                  <c:v>0.26075060791137616</c:v>
                </c:pt>
                <c:pt idx="10">
                  <c:v>0.28683068246798904</c:v>
                </c:pt>
              </c:numCache>
            </c:numRef>
          </c:yVal>
          <c:smooth val="0"/>
        </c:ser>
        <c:ser>
          <c:idx val="3"/>
          <c:order val="3"/>
          <c:tx>
            <c:v>TraPPE-UA, T = 313 K</c:v>
          </c:tx>
          <c:spPr>
            <a:ln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square"/>
            <c:size val="6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'OPLS-AA vs. TraPPE-UA'!$G$62:$G$72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'OPLS-AA vs. TraPPE-UA'!$H$62:$H$72</c:f>
              <c:numCache>
                <c:formatCode>0.000</c:formatCode>
                <c:ptCount val="11"/>
                <c:pt idx="0" formatCode="General">
                  <c:v>0</c:v>
                </c:pt>
                <c:pt idx="1">
                  <c:v>5.3355006576595192E-2</c:v>
                </c:pt>
                <c:pt idx="2">
                  <c:v>0.10387937797327158</c:v>
                </c:pt>
                <c:pt idx="3">
                  <c:v>0.15095410515117422</c:v>
                </c:pt>
                <c:pt idx="4">
                  <c:v>0.19509823959908465</c:v>
                </c:pt>
                <c:pt idx="5">
                  <c:v>0.23748716661910527</c:v>
                </c:pt>
                <c:pt idx="6">
                  <c:v>0.27621046184317416</c:v>
                </c:pt>
                <c:pt idx="7">
                  <c:v>0.31469397853394959</c:v>
                </c:pt>
                <c:pt idx="8">
                  <c:v>0.34981265518960603</c:v>
                </c:pt>
                <c:pt idx="9">
                  <c:v>0.38221811390028726</c:v>
                </c:pt>
                <c:pt idx="10">
                  <c:v>0.41195378178824349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18560"/>
        <c:axId val="53102464"/>
      </c:scatterChart>
      <c:valAx>
        <c:axId val="52018560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53102464"/>
        <c:crosses val="autoZero"/>
        <c:crossBetween val="midCat"/>
      </c:valAx>
      <c:valAx>
        <c:axId val="53102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520185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272222222222223"/>
          <c:y val="4.3086545999931829E-2"/>
          <c:w val="0.42777777777777776"/>
          <c:h val="0.2933581219014290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OPLS-AA, T = 293 K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triang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'OPLS-AA vs. TraPPE-UA'!$A$82:$A$92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'OPLS-AA vs. TraPPE-UA'!$B$82:$B$92</c:f>
              <c:numCache>
                <c:formatCode>0.000</c:formatCode>
                <c:ptCount val="11"/>
                <c:pt idx="0" formatCode="General">
                  <c:v>0</c:v>
                </c:pt>
                <c:pt idx="1">
                  <c:v>6.6359455937541112E-2</c:v>
                </c:pt>
                <c:pt idx="2">
                  <c:v>0.12966659336560221</c:v>
                </c:pt>
                <c:pt idx="3">
                  <c:v>0.18921721638364894</c:v>
                </c:pt>
                <c:pt idx="4">
                  <c:v>0.24878372167863719</c:v>
                </c:pt>
                <c:pt idx="5">
                  <c:v>0.30438802312541524</c:v>
                </c:pt>
                <c:pt idx="6">
                  <c:v>0.35974139712466668</c:v>
                </c:pt>
                <c:pt idx="7">
                  <c:v>0.40941605702412803</c:v>
                </c:pt>
                <c:pt idx="8">
                  <c:v>0.46125640120109879</c:v>
                </c:pt>
                <c:pt idx="9">
                  <c:v>0.50523887923993582</c:v>
                </c:pt>
                <c:pt idx="10">
                  <c:v>0.55227214393723201</c:v>
                </c:pt>
              </c:numCache>
            </c:numRef>
          </c:yVal>
          <c:smooth val="0"/>
        </c:ser>
        <c:ser>
          <c:idx val="1"/>
          <c:order val="1"/>
          <c:tx>
            <c:v>TraPPE-UA, T = 293 K</c:v>
          </c:tx>
          <c:spPr>
            <a:ln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triangle"/>
            <c:size val="8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'OPLS-AA vs. TraPPE-UA'!$G$82:$G$92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'OPLS-AA vs. TraPPE-UA'!$H$82:$H$92</c:f>
              <c:numCache>
                <c:formatCode>0.000</c:formatCode>
                <c:ptCount val="11"/>
                <c:pt idx="0" formatCode="General">
                  <c:v>0</c:v>
                </c:pt>
                <c:pt idx="1">
                  <c:v>0.10552962114693343</c:v>
                </c:pt>
                <c:pt idx="2">
                  <c:v>0.20547403374709941</c:v>
                </c:pt>
                <c:pt idx="3">
                  <c:v>0.29561104068013183</c:v>
                </c:pt>
                <c:pt idx="4">
                  <c:v>0.38161700417046163</c:v>
                </c:pt>
                <c:pt idx="5">
                  <c:v>0.46211825816990248</c:v>
                </c:pt>
                <c:pt idx="6">
                  <c:v>0.53651114517856668</c:v>
                </c:pt>
                <c:pt idx="7">
                  <c:v>0.60480141106143592</c:v>
                </c:pt>
                <c:pt idx="8">
                  <c:v>0.6686269690151071</c:v>
                </c:pt>
                <c:pt idx="9">
                  <c:v>0.73289772045989887</c:v>
                </c:pt>
                <c:pt idx="10">
                  <c:v>0.7920540939988433</c:v>
                </c:pt>
              </c:numCache>
            </c:numRef>
          </c:yVal>
          <c:smooth val="0"/>
        </c:ser>
        <c:ser>
          <c:idx val="2"/>
          <c:order val="2"/>
          <c:tx>
            <c:v>OPLS-AA, T = 313 K</c:v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'OPLS-AA vs. TraPPE-UA'!$A$98:$A$108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'OPLS-AA vs. TraPPE-UA'!$B$98:$B$108</c:f>
              <c:numCache>
                <c:formatCode>0.000</c:formatCode>
                <c:ptCount val="11"/>
                <c:pt idx="0" formatCode="General">
                  <c:v>0</c:v>
                </c:pt>
                <c:pt idx="1">
                  <c:v>4.2457955985466984E-2</c:v>
                </c:pt>
                <c:pt idx="2">
                  <c:v>8.3760178779883981E-2</c:v>
                </c:pt>
                <c:pt idx="3">
                  <c:v>0.1241294017995343</c:v>
                </c:pt>
                <c:pt idx="4">
                  <c:v>0.16212362363470503</c:v>
                </c:pt>
                <c:pt idx="5">
                  <c:v>0.20156198235963646</c:v>
                </c:pt>
                <c:pt idx="6">
                  <c:v>0.23781270717003772</c:v>
                </c:pt>
                <c:pt idx="7">
                  <c:v>0.2730910710374328</c:v>
                </c:pt>
                <c:pt idx="8">
                  <c:v>0.30709441664561937</c:v>
                </c:pt>
                <c:pt idx="9">
                  <c:v>0.3433142424833836</c:v>
                </c:pt>
                <c:pt idx="10">
                  <c:v>0.37451709108393005</c:v>
                </c:pt>
              </c:numCache>
            </c:numRef>
          </c:yVal>
          <c:smooth val="0"/>
        </c:ser>
        <c:ser>
          <c:idx val="3"/>
          <c:order val="3"/>
          <c:tx>
            <c:v>TraPPE-UA, T = 313 K</c:v>
          </c:tx>
          <c:spPr>
            <a:ln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square"/>
            <c:size val="6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'OPLS-AA vs. TraPPE-UA'!$G$98:$G$108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'OPLS-AA vs. TraPPE-UA'!$H$98:$H$108</c:f>
              <c:numCache>
                <c:formatCode>0.000</c:formatCode>
                <c:ptCount val="11"/>
                <c:pt idx="0" formatCode="General">
                  <c:v>0</c:v>
                </c:pt>
                <c:pt idx="1">
                  <c:v>6.6967560930541764E-2</c:v>
                </c:pt>
                <c:pt idx="2">
                  <c:v>0.1296495095252205</c:v>
                </c:pt>
                <c:pt idx="3">
                  <c:v>0.19155334044203323</c:v>
                </c:pt>
                <c:pt idx="4">
                  <c:v>0.24928017238551639</c:v>
                </c:pt>
                <c:pt idx="5">
                  <c:v>0.30434859362181427</c:v>
                </c:pt>
                <c:pt idx="6">
                  <c:v>0.35727793581469058</c:v>
                </c:pt>
                <c:pt idx="7">
                  <c:v>0.40871225405192257</c:v>
                </c:pt>
                <c:pt idx="8">
                  <c:v>0.45562768580749258</c:v>
                </c:pt>
                <c:pt idx="9">
                  <c:v>0.50345065672104705</c:v>
                </c:pt>
                <c:pt idx="10">
                  <c:v>0.54824457162110796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41504"/>
        <c:axId val="53143808"/>
      </c:scatterChart>
      <c:valAx>
        <c:axId val="53141504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53143808"/>
        <c:crosses val="autoZero"/>
        <c:crossBetween val="midCat"/>
      </c:valAx>
      <c:valAx>
        <c:axId val="531438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531415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272222222222223"/>
          <c:y val="4.3086545999931829E-2"/>
          <c:w val="0.42777777777777776"/>
          <c:h val="0.2933581219014290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AEL!$O$6:$O$20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AEL!$P$6:$P$20</c:f>
              <c:numCache>
                <c:formatCode>0.000</c:formatCode>
                <c:ptCount val="15"/>
                <c:pt idx="0">
                  <c:v>2.1204230341556538E-3</c:v>
                </c:pt>
                <c:pt idx="1">
                  <c:v>4.0917492431175352E-3</c:v>
                </c:pt>
                <c:pt idx="2">
                  <c:v>5.9447978749342613E-3</c:v>
                </c:pt>
                <c:pt idx="3">
                  <c:v>7.7413891977647226E-3</c:v>
                </c:pt>
                <c:pt idx="4">
                  <c:v>9.4158925636912902E-3</c:v>
                </c:pt>
                <c:pt idx="5">
                  <c:v>1.1011076342079169E-2</c:v>
                </c:pt>
                <c:pt idx="6">
                  <c:v>1.2643356654825516E-2</c:v>
                </c:pt>
                <c:pt idx="7">
                  <c:v>1.3990083992359561E-2</c:v>
                </c:pt>
                <c:pt idx="8">
                  <c:v>1.527905564903833E-2</c:v>
                </c:pt>
                <c:pt idx="9">
                  <c:v>1.683471835444076E-2</c:v>
                </c:pt>
                <c:pt idx="10">
                  <c:v>2.6687869762641224E-2</c:v>
                </c:pt>
                <c:pt idx="11">
                  <c:v>3.9080870253562459E-2</c:v>
                </c:pt>
                <c:pt idx="12">
                  <c:v>4.5434149585559705E-2</c:v>
                </c:pt>
                <c:pt idx="13">
                  <c:v>5.0249458237253818E-2</c:v>
                </c:pt>
                <c:pt idx="14">
                  <c:v>5.194223994568159E-2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AEL!$O$6:$O$20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AEL!$R$6:$R$20</c:f>
              <c:numCache>
                <c:formatCode>0.000</c:formatCode>
                <c:ptCount val="15"/>
                <c:pt idx="0">
                  <c:v>4.2096090178623174E-2</c:v>
                </c:pt>
                <c:pt idx="1">
                  <c:v>8.2027310637246387E-2</c:v>
                </c:pt>
                <c:pt idx="2">
                  <c:v>0.12021244507203642</c:v>
                </c:pt>
                <c:pt idx="3">
                  <c:v>0.15552864782360074</c:v>
                </c:pt>
                <c:pt idx="4">
                  <c:v>0.1900547994931156</c:v>
                </c:pt>
                <c:pt idx="5">
                  <c:v>0.22394487741729507</c:v>
                </c:pt>
                <c:pt idx="6">
                  <c:v>0.25515548071466765</c:v>
                </c:pt>
                <c:pt idx="7">
                  <c:v>0.28658368977057908</c:v>
                </c:pt>
                <c:pt idx="8">
                  <c:v>0.31400154519919482</c:v>
                </c:pt>
                <c:pt idx="9">
                  <c:v>0.34051659619924191</c:v>
                </c:pt>
                <c:pt idx="10">
                  <c:v>0.5615695839852527</c:v>
                </c:pt>
                <c:pt idx="11">
                  <c:v>0.82208763982781674</c:v>
                </c:pt>
                <c:pt idx="12">
                  <c:v>0.97810001044164341</c:v>
                </c:pt>
                <c:pt idx="13">
                  <c:v>1.0750618052343794</c:v>
                </c:pt>
                <c:pt idx="14">
                  <c:v>1.1531879307177837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31520"/>
        <c:axId val="88285952"/>
      </c:scatterChart>
      <c:valAx>
        <c:axId val="8793152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8285952"/>
        <c:crosses val="autoZero"/>
        <c:crossBetween val="midCat"/>
      </c:valAx>
      <c:valAx>
        <c:axId val="8828595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79315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AEN!$A$6:$A$20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AEN!$B$6:$B$20</c:f>
              <c:numCache>
                <c:formatCode>0.000</c:formatCode>
                <c:ptCount val="15"/>
                <c:pt idx="0">
                  <c:v>0.14421109512974789</c:v>
                </c:pt>
                <c:pt idx="1">
                  <c:v>0.28296974137525732</c:v>
                </c:pt>
                <c:pt idx="2">
                  <c:v>0.39922315677662651</c:v>
                </c:pt>
                <c:pt idx="3">
                  <c:v>0.51922487153863173</c:v>
                </c:pt>
                <c:pt idx="4">
                  <c:v>0.61453462160979166</c:v>
                </c:pt>
                <c:pt idx="5">
                  <c:v>0.72463091843454808</c:v>
                </c:pt>
                <c:pt idx="6">
                  <c:v>0.78082238008601879</c:v>
                </c:pt>
                <c:pt idx="7">
                  <c:v>0.85423975247474249</c:v>
                </c:pt>
                <c:pt idx="8">
                  <c:v>0.93713212113691091</c:v>
                </c:pt>
                <c:pt idx="9">
                  <c:v>1.0072410984991369</c:v>
                </c:pt>
                <c:pt idx="10">
                  <c:v>1.4189020495961653</c:v>
                </c:pt>
                <c:pt idx="11">
                  <c:v>1.76897364569336</c:v>
                </c:pt>
                <c:pt idx="12">
                  <c:v>2.0084389034944334</c:v>
                </c:pt>
                <c:pt idx="13">
                  <c:v>2.1286184701461943</c:v>
                </c:pt>
                <c:pt idx="14">
                  <c:v>2.1967273523400399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AEN!$A$6:$A$20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AEN!$D$6:$D$20</c:f>
              <c:numCache>
                <c:formatCode>0.000</c:formatCode>
                <c:ptCount val="15"/>
                <c:pt idx="0">
                  <c:v>2.5657285952691523E-3</c:v>
                </c:pt>
                <c:pt idx="1">
                  <c:v>5.0327217045135243E-3</c:v>
                </c:pt>
                <c:pt idx="2">
                  <c:v>6.9521116720077589E-3</c:v>
                </c:pt>
                <c:pt idx="3">
                  <c:v>9.0651196360841332E-3</c:v>
                </c:pt>
                <c:pt idx="4">
                  <c:v>1.1214312313011673E-2</c:v>
                </c:pt>
                <c:pt idx="5">
                  <c:v>1.2207857218091124E-2</c:v>
                </c:pt>
                <c:pt idx="6">
                  <c:v>1.4344735862871523E-2</c:v>
                </c:pt>
                <c:pt idx="7">
                  <c:v>1.5718962261022131E-2</c:v>
                </c:pt>
                <c:pt idx="8">
                  <c:v>1.7034300661376962E-2</c:v>
                </c:pt>
                <c:pt idx="9">
                  <c:v>1.8045594537690324E-2</c:v>
                </c:pt>
                <c:pt idx="10">
                  <c:v>2.6941548847392017E-2</c:v>
                </c:pt>
                <c:pt idx="11">
                  <c:v>3.7312725802812946E-2</c:v>
                </c:pt>
                <c:pt idx="12">
                  <c:v>3.9716107801857345E-2</c:v>
                </c:pt>
                <c:pt idx="13">
                  <c:v>4.3836063832152321E-2</c:v>
                </c:pt>
                <c:pt idx="14">
                  <c:v>4.5355072360769889E-2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195840"/>
        <c:axId val="90202112"/>
      </c:scatterChart>
      <c:valAx>
        <c:axId val="9019584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0202112"/>
        <c:crosses val="autoZero"/>
        <c:crossBetween val="midCat"/>
      </c:valAx>
      <c:valAx>
        <c:axId val="902021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01958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00000"/>
              </a:solidFill>
              <a:ln w="15875"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'CO2-CH4 equi'!$F$6:$F$58</c:f>
              <c:numCache>
                <c:formatCode>0.00</c:formatCode>
                <c:ptCount val="53"/>
                <c:pt idx="0">
                  <c:v>1.6022846364006009</c:v>
                </c:pt>
                <c:pt idx="1">
                  <c:v>2.7223757922801815</c:v>
                </c:pt>
                <c:pt idx="2">
                  <c:v>0.51767678768039171</c:v>
                </c:pt>
                <c:pt idx="3">
                  <c:v>1.0011978049952965</c:v>
                </c:pt>
                <c:pt idx="4">
                  <c:v>1.1349677253606072</c:v>
                </c:pt>
                <c:pt idx="5">
                  <c:v>1.1506323594906518</c:v>
                </c:pt>
                <c:pt idx="6">
                  <c:v>1.2909794528627534</c:v>
                </c:pt>
                <c:pt idx="7">
                  <c:v>0.48178610594495797</c:v>
                </c:pt>
                <c:pt idx="8">
                  <c:v>2.4120592138549677</c:v>
                </c:pt>
                <c:pt idx="9">
                  <c:v>2.8216334545095014</c:v>
                </c:pt>
                <c:pt idx="10">
                  <c:v>2.433475104152202</c:v>
                </c:pt>
                <c:pt idx="11">
                  <c:v>1.9048943835986387</c:v>
                </c:pt>
                <c:pt idx="12">
                  <c:v>2.3340270875906262</c:v>
                </c:pt>
                <c:pt idx="13">
                  <c:v>3.6794811118327324</c:v>
                </c:pt>
                <c:pt idx="14">
                  <c:v>1.3066276735982416</c:v>
                </c:pt>
                <c:pt idx="15">
                  <c:v>0.50392200625514549</c:v>
                </c:pt>
                <c:pt idx="16">
                  <c:v>0.48460839555495794</c:v>
                </c:pt>
                <c:pt idx="17">
                  <c:v>1.5367119989787965</c:v>
                </c:pt>
                <c:pt idx="18">
                  <c:v>0.81375749061861757</c:v>
                </c:pt>
                <c:pt idx="19">
                  <c:v>0.38186733710034293</c:v>
                </c:pt>
                <c:pt idx="20">
                  <c:v>1.9777780198802015</c:v>
                </c:pt>
                <c:pt idx="21">
                  <c:v>1.5702786022439146</c:v>
                </c:pt>
                <c:pt idx="22">
                  <c:v>3.006267648095224</c:v>
                </c:pt>
                <c:pt idx="23">
                  <c:v>2.4857285948135823</c:v>
                </c:pt>
                <c:pt idx="24">
                  <c:v>0.72629120728599517</c:v>
                </c:pt>
                <c:pt idx="25">
                  <c:v>1.5209413533171448</c:v>
                </c:pt>
                <c:pt idx="26">
                  <c:v>1.134134375626787</c:v>
                </c:pt>
                <c:pt idx="27">
                  <c:v>1.6488283663092456</c:v>
                </c:pt>
                <c:pt idx="28">
                  <c:v>0.48341761133470484</c:v>
                </c:pt>
                <c:pt idx="29">
                  <c:v>2.318111936784506</c:v>
                </c:pt>
                <c:pt idx="30">
                  <c:v>1.147623842125634</c:v>
                </c:pt>
                <c:pt idx="31">
                  <c:v>0.76952095878946425</c:v>
                </c:pt>
                <c:pt idx="32">
                  <c:v>0.77582828608353127</c:v>
                </c:pt>
                <c:pt idx="33">
                  <c:v>2.9047812655121268</c:v>
                </c:pt>
                <c:pt idx="34">
                  <c:v>1.8292953451895493</c:v>
                </c:pt>
                <c:pt idx="35">
                  <c:v>2.7182978351630811</c:v>
                </c:pt>
                <c:pt idx="36">
                  <c:v>1.6240599599746124</c:v>
                </c:pt>
                <c:pt idx="37">
                  <c:v>0.56565814845884632</c:v>
                </c:pt>
                <c:pt idx="38">
                  <c:v>1.4072961392160779</c:v>
                </c:pt>
                <c:pt idx="39">
                  <c:v>1.6352983474049507</c:v>
                </c:pt>
                <c:pt idx="40">
                  <c:v>0.93665759051580544</c:v>
                </c:pt>
                <c:pt idx="41">
                  <c:v>2.7917065369333498</c:v>
                </c:pt>
                <c:pt idx="42">
                  <c:v>0.77775215201720493</c:v>
                </c:pt>
                <c:pt idx="43">
                  <c:v>2.1449090839016103</c:v>
                </c:pt>
                <c:pt idx="44">
                  <c:v>1.6825100698988744</c:v>
                </c:pt>
                <c:pt idx="45">
                  <c:v>1.1122801970318035</c:v>
                </c:pt>
                <c:pt idx="46">
                  <c:v>2.7908931456807857</c:v>
                </c:pt>
                <c:pt idx="47">
                  <c:v>2.4488350631746751</c:v>
                </c:pt>
                <c:pt idx="48">
                  <c:v>2.3822452202603595</c:v>
                </c:pt>
                <c:pt idx="49">
                  <c:v>1.0477464330307984</c:v>
                </c:pt>
                <c:pt idx="50">
                  <c:v>1.5751948423384763</c:v>
                </c:pt>
                <c:pt idx="51">
                  <c:v>0.77570455276297778</c:v>
                </c:pt>
                <c:pt idx="52">
                  <c:v>0.80228761549017769</c:v>
                </c:pt>
              </c:numCache>
            </c:numRef>
          </c:xVal>
          <c:yVal>
            <c:numRef>
              <c:f>'CO2-CH4 equi'!$G$6:$G$58</c:f>
              <c:numCache>
                <c:formatCode>0.0</c:formatCode>
                <c:ptCount val="53"/>
                <c:pt idx="0">
                  <c:v>5.0698023069932798</c:v>
                </c:pt>
                <c:pt idx="1">
                  <c:v>12.562226263351993</c:v>
                </c:pt>
                <c:pt idx="2">
                  <c:v>5.3653274426434487</c:v>
                </c:pt>
                <c:pt idx="3">
                  <c:v>50.56988246467867</c:v>
                </c:pt>
                <c:pt idx="4">
                  <c:v>6.6413716837039125</c:v>
                </c:pt>
                <c:pt idx="5">
                  <c:v>5.1324742012054019</c:v>
                </c:pt>
                <c:pt idx="6">
                  <c:v>27.704324038843275</c:v>
                </c:pt>
                <c:pt idx="7">
                  <c:v>6.3914158508304793</c:v>
                </c:pt>
                <c:pt idx="8">
                  <c:v>7.1654158593276982</c:v>
                </c:pt>
                <c:pt idx="9">
                  <c:v>7.8785357917161489</c:v>
                </c:pt>
                <c:pt idx="10">
                  <c:v>11.827404515526593</c:v>
                </c:pt>
                <c:pt idx="11">
                  <c:v>10.072554953660383</c:v>
                </c:pt>
                <c:pt idx="12">
                  <c:v>11.694395619188448</c:v>
                </c:pt>
                <c:pt idx="13">
                  <c:v>11.419852353708105</c:v>
                </c:pt>
                <c:pt idx="14">
                  <c:v>46.748718739688904</c:v>
                </c:pt>
                <c:pt idx="15">
                  <c:v>32.609321711632376</c:v>
                </c:pt>
                <c:pt idx="16">
                  <c:v>4.6889683236424409</c:v>
                </c:pt>
                <c:pt idx="17">
                  <c:v>10.51547325317444</c:v>
                </c:pt>
                <c:pt idx="18">
                  <c:v>31.284057773594732</c:v>
                </c:pt>
                <c:pt idx="19">
                  <c:v>1.3355657845083753</c:v>
                </c:pt>
                <c:pt idx="20">
                  <c:v>11.210534471460139</c:v>
                </c:pt>
                <c:pt idx="21">
                  <c:v>13.221785464727173</c:v>
                </c:pt>
                <c:pt idx="22">
                  <c:v>10.357740412875422</c:v>
                </c:pt>
                <c:pt idx="23">
                  <c:v>11.499694164258161</c:v>
                </c:pt>
                <c:pt idx="24">
                  <c:v>4.2761469002835932</c:v>
                </c:pt>
                <c:pt idx="25">
                  <c:v>7.6153444104723462</c:v>
                </c:pt>
                <c:pt idx="26">
                  <c:v>5.6075792953588826</c:v>
                </c:pt>
                <c:pt idx="27">
                  <c:v>4.2607119584059276</c:v>
                </c:pt>
                <c:pt idx="28">
                  <c:v>53.005009529687115</c:v>
                </c:pt>
                <c:pt idx="29">
                  <c:v>12.691052728510281</c:v>
                </c:pt>
                <c:pt idx="30">
                  <c:v>5.1096341257459734</c:v>
                </c:pt>
                <c:pt idx="31">
                  <c:v>9.5457849506488213</c:v>
                </c:pt>
                <c:pt idx="32">
                  <c:v>4.116930149844122</c:v>
                </c:pt>
                <c:pt idx="33">
                  <c:v>18.99313314674778</c:v>
                </c:pt>
                <c:pt idx="34">
                  <c:v>8.995366983724475</c:v>
                </c:pt>
                <c:pt idx="35">
                  <c:v>7.7364708180768469</c:v>
                </c:pt>
                <c:pt idx="36">
                  <c:v>18.613365590952295</c:v>
                </c:pt>
                <c:pt idx="37">
                  <c:v>4.7618636579348497</c:v>
                </c:pt>
                <c:pt idx="38">
                  <c:v>19.17903864549616</c:v>
                </c:pt>
                <c:pt idx="39">
                  <c:v>10.953153188139213</c:v>
                </c:pt>
                <c:pt idx="40">
                  <c:v>11.660520396425476</c:v>
                </c:pt>
                <c:pt idx="41">
                  <c:v>7.0064696134874112</c:v>
                </c:pt>
                <c:pt idx="42">
                  <c:v>5.4648741944116273</c:v>
                </c:pt>
                <c:pt idx="43">
                  <c:v>5.0084482865134072</c:v>
                </c:pt>
                <c:pt idx="44">
                  <c:v>6.6814625424141862</c:v>
                </c:pt>
                <c:pt idx="45">
                  <c:v>6.0794458582165545</c:v>
                </c:pt>
                <c:pt idx="46">
                  <c:v>13.892409693628506</c:v>
                </c:pt>
                <c:pt idx="47">
                  <c:v>7.3918683009756005</c:v>
                </c:pt>
                <c:pt idx="48">
                  <c:v>12.478375895585355</c:v>
                </c:pt>
                <c:pt idx="49">
                  <c:v>17.677813480021513</c:v>
                </c:pt>
                <c:pt idx="50">
                  <c:v>7.8878695238393188</c:v>
                </c:pt>
                <c:pt idx="51">
                  <c:v>3.213279006649822</c:v>
                </c:pt>
                <c:pt idx="52">
                  <c:v>7.8457368955433777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079168"/>
        <c:axId val="83081472"/>
      </c:scatterChart>
      <c:valAx>
        <c:axId val="83079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>
                    <a:latin typeface="+mj-lt"/>
                  </a:defRPr>
                </a:pPr>
                <a:r>
                  <a:rPr lang="de-DE" sz="1100">
                    <a:latin typeface="+mj-lt"/>
                  </a:rPr>
                  <a:t>CO</a:t>
                </a:r>
                <a:r>
                  <a:rPr lang="de-DE" sz="1100" baseline="-25000">
                    <a:latin typeface="+mj-lt"/>
                  </a:rPr>
                  <a:t>2</a:t>
                </a:r>
                <a:r>
                  <a:rPr lang="de-DE" sz="1100">
                    <a:latin typeface="+mj-lt"/>
                  </a:rPr>
                  <a:t> working capacity / mmol g</a:t>
                </a:r>
                <a:r>
                  <a:rPr lang="de-DE" sz="1100" baseline="30000">
                    <a:latin typeface="+mj-lt"/>
                  </a:rPr>
                  <a:t>-1</a:t>
                </a:r>
              </a:p>
            </c:rich>
          </c:tx>
          <c:layout>
            <c:manualLayout>
              <c:xMode val="edge"/>
              <c:yMode val="edge"/>
              <c:x val="0.34779397668004147"/>
              <c:y val="0.9280639755275553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+mj-lt"/>
              </a:defRPr>
            </a:pPr>
            <a:endParaRPr lang="de-DE"/>
          </a:p>
        </c:txPr>
        <c:crossAx val="83081472"/>
        <c:crosses val="autoZero"/>
        <c:crossBetween val="midCat"/>
      </c:valAx>
      <c:valAx>
        <c:axId val="830814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>
                    <a:latin typeface="+mj-lt"/>
                  </a:defRPr>
                </a:pPr>
                <a:r>
                  <a:rPr lang="de-DE" sz="1100">
                    <a:latin typeface="+mj-lt"/>
                  </a:rPr>
                  <a:t>CO</a:t>
                </a:r>
                <a:r>
                  <a:rPr lang="de-DE" sz="1100" baseline="-25000">
                    <a:latin typeface="+mj-lt"/>
                  </a:rPr>
                  <a:t>2</a:t>
                </a:r>
                <a:r>
                  <a:rPr lang="de-DE" sz="1100">
                    <a:latin typeface="+mj-lt"/>
                  </a:rPr>
                  <a:t>/CH</a:t>
                </a:r>
                <a:r>
                  <a:rPr lang="de-DE" sz="1100" baseline="-25000">
                    <a:latin typeface="+mj-lt"/>
                  </a:rPr>
                  <a:t>4</a:t>
                </a:r>
                <a:r>
                  <a:rPr lang="de-DE" sz="1100">
                    <a:latin typeface="+mj-lt"/>
                  </a:rPr>
                  <a:t> selectivity</a:t>
                </a:r>
                <a:r>
                  <a:rPr lang="de-DE" sz="1100" baseline="0">
                    <a:latin typeface="+mj-lt"/>
                  </a:rPr>
                  <a:t> at 6 bar</a:t>
                </a:r>
                <a:endParaRPr lang="de-DE" sz="1100">
                  <a:latin typeface="+mj-lt"/>
                </a:endParaRPr>
              </a:p>
            </c:rich>
          </c:tx>
          <c:layout>
            <c:manualLayout>
              <c:xMode val="edge"/>
              <c:yMode val="edge"/>
              <c:x val="6.3872247458186312E-3"/>
              <c:y val="0.2179966684169902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+mj-lt"/>
              </a:defRPr>
            </a:pPr>
            <a:endParaRPr lang="de-DE"/>
          </a:p>
        </c:txPr>
        <c:crossAx val="830791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AEN!$H$6:$H$20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AEN!$I$6:$I$20</c:f>
              <c:numCache>
                <c:formatCode>0.000</c:formatCode>
                <c:ptCount val="15"/>
                <c:pt idx="0">
                  <c:v>4.4855973658631525E-2</c:v>
                </c:pt>
                <c:pt idx="1">
                  <c:v>8.9026674617258203E-2</c:v>
                </c:pt>
                <c:pt idx="2">
                  <c:v>0.13030245048784159</c:v>
                </c:pt>
                <c:pt idx="3">
                  <c:v>0.17431272393497974</c:v>
                </c:pt>
                <c:pt idx="4">
                  <c:v>0.21234590945437037</c:v>
                </c:pt>
                <c:pt idx="5">
                  <c:v>0.24852888544843124</c:v>
                </c:pt>
                <c:pt idx="6">
                  <c:v>0.29561113293286995</c:v>
                </c:pt>
                <c:pt idx="7">
                  <c:v>0.32390816834443653</c:v>
                </c:pt>
                <c:pt idx="8">
                  <c:v>0.35765954325191041</c:v>
                </c:pt>
                <c:pt idx="9">
                  <c:v>0.39639476983010197</c:v>
                </c:pt>
                <c:pt idx="10">
                  <c:v>0.68355721592261298</c:v>
                </c:pt>
                <c:pt idx="11">
                  <c:v>1.0647264685815876</c:v>
                </c:pt>
                <c:pt idx="12">
                  <c:v>1.3424525153517668</c:v>
                </c:pt>
                <c:pt idx="13">
                  <c:v>1.4461718462137292</c:v>
                </c:pt>
                <c:pt idx="14">
                  <c:v>1.5592434111499984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AEN!$H$6:$H$20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AEN!$K$6:$K$20</c:f>
              <c:numCache>
                <c:formatCode>0.000</c:formatCode>
                <c:ptCount val="15"/>
                <c:pt idx="0">
                  <c:v>4.5420328075337279E-3</c:v>
                </c:pt>
                <c:pt idx="1">
                  <c:v>8.7489660859801002E-3</c:v>
                </c:pt>
                <c:pt idx="2">
                  <c:v>1.2911465434516319E-2</c:v>
                </c:pt>
                <c:pt idx="3">
                  <c:v>1.7723009491143922E-2</c:v>
                </c:pt>
                <c:pt idx="4">
                  <c:v>2.121395788026989E-2</c:v>
                </c:pt>
                <c:pt idx="5">
                  <c:v>2.5355092178024737E-2</c:v>
                </c:pt>
                <c:pt idx="6">
                  <c:v>2.9471942366138315E-2</c:v>
                </c:pt>
                <c:pt idx="7">
                  <c:v>3.2897322975879266E-2</c:v>
                </c:pt>
                <c:pt idx="8">
                  <c:v>3.6536471402471231E-2</c:v>
                </c:pt>
                <c:pt idx="9">
                  <c:v>3.9717936911700877E-2</c:v>
                </c:pt>
                <c:pt idx="10">
                  <c:v>7.0694609132665731E-2</c:v>
                </c:pt>
                <c:pt idx="11">
                  <c:v>0.11542515095736931</c:v>
                </c:pt>
                <c:pt idx="12">
                  <c:v>0.13434216371986368</c:v>
                </c:pt>
                <c:pt idx="13">
                  <c:v>0.15797098393991443</c:v>
                </c:pt>
                <c:pt idx="14">
                  <c:v>0.17447228814306764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219264"/>
        <c:axId val="90221184"/>
      </c:scatterChart>
      <c:valAx>
        <c:axId val="9021926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0221184"/>
        <c:crosses val="autoZero"/>
        <c:crossBetween val="midCat"/>
      </c:valAx>
      <c:valAx>
        <c:axId val="902211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02192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AEN!$O$6:$O$20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AEN!$P$6:$P$20</c:f>
              <c:numCache>
                <c:formatCode>0.000</c:formatCode>
                <c:ptCount val="15"/>
                <c:pt idx="0">
                  <c:v>5.3879015795855491E-4</c:v>
                </c:pt>
                <c:pt idx="1">
                  <c:v>1.080808022826562E-3</c:v>
                </c:pt>
                <c:pt idx="2">
                  <c:v>1.6319623255307107E-3</c:v>
                </c:pt>
                <c:pt idx="3">
                  <c:v>2.1183312887393165E-3</c:v>
                </c:pt>
                <c:pt idx="4">
                  <c:v>2.6784477741077137E-3</c:v>
                </c:pt>
                <c:pt idx="5">
                  <c:v>3.2713618162409286E-3</c:v>
                </c:pt>
                <c:pt idx="6">
                  <c:v>3.7476080345620216E-3</c:v>
                </c:pt>
                <c:pt idx="7">
                  <c:v>4.3124430766438475E-3</c:v>
                </c:pt>
                <c:pt idx="8">
                  <c:v>4.8081295663966427E-3</c:v>
                </c:pt>
                <c:pt idx="9">
                  <c:v>5.3733643703434012E-3</c:v>
                </c:pt>
                <c:pt idx="10">
                  <c:v>1.0785942987898992E-2</c:v>
                </c:pt>
                <c:pt idx="11">
                  <c:v>2.0840355930652914E-2</c:v>
                </c:pt>
                <c:pt idx="12">
                  <c:v>2.9615085586851334E-2</c:v>
                </c:pt>
                <c:pt idx="13">
                  <c:v>3.9137522546113614E-2</c:v>
                </c:pt>
                <c:pt idx="14">
                  <c:v>4.8333090970584455E-2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AEN!$O$6:$O$20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AEN!$R$6:$R$20</c:f>
              <c:numCache>
                <c:formatCode>0.000</c:formatCode>
                <c:ptCount val="15"/>
                <c:pt idx="0">
                  <c:v>4.6370941289537483E-3</c:v>
                </c:pt>
                <c:pt idx="1">
                  <c:v>9.1572083692777351E-3</c:v>
                </c:pt>
                <c:pt idx="2">
                  <c:v>1.3885120193700683E-2</c:v>
                </c:pt>
                <c:pt idx="3">
                  <c:v>1.8118933186603646E-2</c:v>
                </c:pt>
                <c:pt idx="4">
                  <c:v>2.2631084079464368E-2</c:v>
                </c:pt>
                <c:pt idx="5">
                  <c:v>2.6652732858666803E-2</c:v>
                </c:pt>
                <c:pt idx="6">
                  <c:v>3.2480509160400774E-2</c:v>
                </c:pt>
                <c:pt idx="7">
                  <c:v>3.6109190887452208E-2</c:v>
                </c:pt>
                <c:pt idx="8">
                  <c:v>4.1062517152175744E-2</c:v>
                </c:pt>
                <c:pt idx="9">
                  <c:v>4.5795584879625893E-2</c:v>
                </c:pt>
                <c:pt idx="10">
                  <c:v>8.8926829820531295E-2</c:v>
                </c:pt>
                <c:pt idx="11">
                  <c:v>0.17170936761180852</c:v>
                </c:pt>
                <c:pt idx="12">
                  <c:v>0.25307407876643562</c:v>
                </c:pt>
                <c:pt idx="13">
                  <c:v>0.32600463687317799</c:v>
                </c:pt>
                <c:pt idx="14">
                  <c:v>0.39077227295439465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16320"/>
        <c:axId val="88643072"/>
      </c:scatterChart>
      <c:valAx>
        <c:axId val="8861632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8643072"/>
        <c:crosses val="autoZero"/>
        <c:crossBetween val="midCat"/>
      </c:valAx>
      <c:valAx>
        <c:axId val="886430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86163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AET!$A$6:$A$20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AET!$B$6:$B$20</c:f>
              <c:numCache>
                <c:formatCode>0.000</c:formatCode>
                <c:ptCount val="15"/>
                <c:pt idx="0">
                  <c:v>2.4686764369833164E-2</c:v>
                </c:pt>
                <c:pt idx="1">
                  <c:v>4.968921229433941E-2</c:v>
                </c:pt>
                <c:pt idx="2">
                  <c:v>7.4335796990158368E-2</c:v>
                </c:pt>
                <c:pt idx="3">
                  <c:v>0.10126049585596145</c:v>
                </c:pt>
                <c:pt idx="4">
                  <c:v>0.1274012332315653</c:v>
                </c:pt>
                <c:pt idx="5">
                  <c:v>0.15534658298287923</c:v>
                </c:pt>
                <c:pt idx="6">
                  <c:v>0.18296684927090118</c:v>
                </c:pt>
                <c:pt idx="7">
                  <c:v>0.21022394803937039</c:v>
                </c:pt>
                <c:pt idx="8">
                  <c:v>0.23764891490127574</c:v>
                </c:pt>
                <c:pt idx="9">
                  <c:v>0.26738821215621084</c:v>
                </c:pt>
                <c:pt idx="10">
                  <c:v>0.54996173675323579</c:v>
                </c:pt>
                <c:pt idx="11">
                  <c:v>1.0467115353613325</c:v>
                </c:pt>
                <c:pt idx="12">
                  <c:v>1.402355937516818</c:v>
                </c:pt>
                <c:pt idx="13">
                  <c:v>1.6196140345889911</c:v>
                </c:pt>
                <c:pt idx="14">
                  <c:v>1.7904305741275883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AET!$A$6:$A$20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AET!$D$6:$D$20</c:f>
              <c:numCache>
                <c:formatCode>0.000</c:formatCode>
                <c:ptCount val="15"/>
                <c:pt idx="0">
                  <c:v>6.0899973066756178E-3</c:v>
                </c:pt>
                <c:pt idx="1">
                  <c:v>1.2076864404298483E-2</c:v>
                </c:pt>
                <c:pt idx="2">
                  <c:v>1.8255872315771814E-2</c:v>
                </c:pt>
                <c:pt idx="3">
                  <c:v>2.4126106136904215E-2</c:v>
                </c:pt>
                <c:pt idx="4">
                  <c:v>2.9949533272517898E-2</c:v>
                </c:pt>
                <c:pt idx="5">
                  <c:v>3.5836800821433569E-2</c:v>
                </c:pt>
                <c:pt idx="6">
                  <c:v>4.2109750113679671E-2</c:v>
                </c:pt>
                <c:pt idx="7">
                  <c:v>4.7610605490178357E-2</c:v>
                </c:pt>
                <c:pt idx="8">
                  <c:v>5.3073215842675839E-2</c:v>
                </c:pt>
                <c:pt idx="9">
                  <c:v>5.9180436697583411E-2</c:v>
                </c:pt>
                <c:pt idx="10">
                  <c:v>0.11007964653427951</c:v>
                </c:pt>
                <c:pt idx="11">
                  <c:v>0.1799204284827618</c:v>
                </c:pt>
                <c:pt idx="12">
                  <c:v>0.21115456328966067</c:v>
                </c:pt>
                <c:pt idx="13">
                  <c:v>0.22582353829446847</c:v>
                </c:pt>
                <c:pt idx="14">
                  <c:v>0.23302906178403524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746624"/>
        <c:axId val="88748800"/>
      </c:scatterChart>
      <c:valAx>
        <c:axId val="8874662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8748800"/>
        <c:crosses val="autoZero"/>
        <c:crossBetween val="midCat"/>
      </c:valAx>
      <c:valAx>
        <c:axId val="887488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87466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AET!$H$6:$H$20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AET!$I$6:$I$20</c:f>
              <c:numCache>
                <c:formatCode>0.000</c:formatCode>
                <c:ptCount val="15"/>
                <c:pt idx="0">
                  <c:v>7.3483368023399961E-3</c:v>
                </c:pt>
                <c:pt idx="1">
                  <c:v>1.4852639196701729E-2</c:v>
                </c:pt>
                <c:pt idx="2">
                  <c:v>2.214366389061094E-2</c:v>
                </c:pt>
                <c:pt idx="3">
                  <c:v>2.976014713301876E-2</c:v>
                </c:pt>
                <c:pt idx="4">
                  <c:v>3.6879186907600746E-2</c:v>
                </c:pt>
                <c:pt idx="5">
                  <c:v>4.4563007815257141E-2</c:v>
                </c:pt>
                <c:pt idx="6">
                  <c:v>5.2546722253383152E-2</c:v>
                </c:pt>
                <c:pt idx="7">
                  <c:v>6.0202539329885819E-2</c:v>
                </c:pt>
                <c:pt idx="8">
                  <c:v>6.7421445920366765E-2</c:v>
                </c:pt>
                <c:pt idx="9">
                  <c:v>7.5413829838025151E-2</c:v>
                </c:pt>
                <c:pt idx="10">
                  <c:v>0.15153804827890255</c:v>
                </c:pt>
                <c:pt idx="11">
                  <c:v>0.3042949442887613</c:v>
                </c:pt>
                <c:pt idx="12">
                  <c:v>0.43989019631139692</c:v>
                </c:pt>
                <c:pt idx="13">
                  <c:v>0.56527444604926247</c:v>
                </c:pt>
                <c:pt idx="14">
                  <c:v>0.66425622486549485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AET!$H$6:$H$20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AET!$K$6:$K$20</c:f>
              <c:numCache>
                <c:formatCode>0.000</c:formatCode>
                <c:ptCount val="15"/>
                <c:pt idx="0">
                  <c:v>1.0282611669395829E-2</c:v>
                </c:pt>
                <c:pt idx="1">
                  <c:v>2.0642805234014901E-2</c:v>
                </c:pt>
                <c:pt idx="2">
                  <c:v>3.0790837242419721E-2</c:v>
                </c:pt>
                <c:pt idx="3">
                  <c:v>4.0983855178599482E-2</c:v>
                </c:pt>
                <c:pt idx="4">
                  <c:v>5.0854562548601628E-2</c:v>
                </c:pt>
                <c:pt idx="5">
                  <c:v>6.1372413385081127E-2</c:v>
                </c:pt>
                <c:pt idx="6">
                  <c:v>7.1554748226408837E-2</c:v>
                </c:pt>
                <c:pt idx="7">
                  <c:v>8.1472278986129201E-2</c:v>
                </c:pt>
                <c:pt idx="8">
                  <c:v>9.1763473576932791E-2</c:v>
                </c:pt>
                <c:pt idx="9">
                  <c:v>0.10049205256708316</c:v>
                </c:pt>
                <c:pt idx="10">
                  <c:v>0.19451212834219139</c:v>
                </c:pt>
                <c:pt idx="11">
                  <c:v>0.35611874523398818</c:v>
                </c:pt>
                <c:pt idx="12">
                  <c:v>0.48707058362529237</c:v>
                </c:pt>
                <c:pt idx="13">
                  <c:v>0.58204508876490124</c:v>
                </c:pt>
                <c:pt idx="14">
                  <c:v>0.6584205368474596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794624"/>
        <c:axId val="88796544"/>
      </c:scatterChart>
      <c:valAx>
        <c:axId val="8879462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8796544"/>
        <c:crosses val="autoZero"/>
        <c:crossBetween val="midCat"/>
      </c:valAx>
      <c:valAx>
        <c:axId val="887965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87946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AET!$O$6:$O$20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AET!$P$6:$P$20</c:f>
              <c:numCache>
                <c:formatCode>0.000</c:formatCode>
                <c:ptCount val="15"/>
                <c:pt idx="0">
                  <c:v>8.939890150754489E-4</c:v>
                </c:pt>
                <c:pt idx="1">
                  <c:v>1.7819250356832072E-3</c:v>
                </c:pt>
                <c:pt idx="2">
                  <c:v>2.6716484056357901E-3</c:v>
                </c:pt>
                <c:pt idx="3">
                  <c:v>3.5224828806252302E-3</c:v>
                </c:pt>
                <c:pt idx="4">
                  <c:v>4.4382010221026323E-3</c:v>
                </c:pt>
                <c:pt idx="5">
                  <c:v>5.2694232483338627E-3</c:v>
                </c:pt>
                <c:pt idx="6">
                  <c:v>6.1333902612451764E-3</c:v>
                </c:pt>
                <c:pt idx="7">
                  <c:v>6.9942578858703496E-3</c:v>
                </c:pt>
                <c:pt idx="8">
                  <c:v>7.8770368645282134E-3</c:v>
                </c:pt>
                <c:pt idx="9">
                  <c:v>8.7168678277482394E-3</c:v>
                </c:pt>
                <c:pt idx="10">
                  <c:v>1.6764557831335694E-2</c:v>
                </c:pt>
                <c:pt idx="11">
                  <c:v>3.1137927729250555E-2</c:v>
                </c:pt>
                <c:pt idx="12">
                  <c:v>4.3353771073258787E-2</c:v>
                </c:pt>
                <c:pt idx="13">
                  <c:v>5.3811099557879327E-2</c:v>
                </c:pt>
                <c:pt idx="14">
                  <c:v>6.3151529078123783E-2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AET!$O$6:$O$20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AET!$R$6:$R$20</c:f>
              <c:numCache>
                <c:formatCode>0.000</c:formatCode>
                <c:ptCount val="15"/>
                <c:pt idx="0">
                  <c:v>1.0320574240569385E-2</c:v>
                </c:pt>
                <c:pt idx="1">
                  <c:v>2.0531508189977891E-2</c:v>
                </c:pt>
                <c:pt idx="2">
                  <c:v>3.0738413390183496E-2</c:v>
                </c:pt>
                <c:pt idx="3">
                  <c:v>4.0940412111431464E-2</c:v>
                </c:pt>
                <c:pt idx="4">
                  <c:v>5.1391739232746356E-2</c:v>
                </c:pt>
                <c:pt idx="5">
                  <c:v>6.1209919488188186E-2</c:v>
                </c:pt>
                <c:pt idx="6">
                  <c:v>7.1225930615250288E-2</c:v>
                </c:pt>
                <c:pt idx="7">
                  <c:v>8.1341917894789798E-2</c:v>
                </c:pt>
                <c:pt idx="8">
                  <c:v>9.1274231871053796E-2</c:v>
                </c:pt>
                <c:pt idx="9">
                  <c:v>0.10071332854196149</c:v>
                </c:pt>
                <c:pt idx="10">
                  <c:v>0.19687461997946171</c:v>
                </c:pt>
                <c:pt idx="11">
                  <c:v>0.37033759976810932</c:v>
                </c:pt>
                <c:pt idx="12">
                  <c:v>0.52661751319297678</c:v>
                </c:pt>
                <c:pt idx="13">
                  <c:v>0.66201963126117436</c:v>
                </c:pt>
                <c:pt idx="14">
                  <c:v>0.77501072105894175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99264"/>
        <c:axId val="88701184"/>
      </c:scatterChart>
      <c:valAx>
        <c:axId val="8869926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8701184"/>
        <c:crosses val="autoZero"/>
        <c:crossBetween val="midCat"/>
      </c:valAx>
      <c:valAx>
        <c:axId val="887011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86992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AFI!$A$6:$A$20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AFI!$B$6:$B$20</c:f>
              <c:numCache>
                <c:formatCode>0.000</c:formatCode>
                <c:ptCount val="15"/>
                <c:pt idx="0">
                  <c:v>3.5511741655158996E-2</c:v>
                </c:pt>
                <c:pt idx="1">
                  <c:v>7.1130248201322174E-2</c:v>
                </c:pt>
                <c:pt idx="2">
                  <c:v>0.1070571226220661</c:v>
                </c:pt>
                <c:pt idx="3">
                  <c:v>0.1433432132599029</c:v>
                </c:pt>
                <c:pt idx="4">
                  <c:v>0.17881214053321995</c:v>
                </c:pt>
                <c:pt idx="5">
                  <c:v>0.21452156044435844</c:v>
                </c:pt>
                <c:pt idx="6">
                  <c:v>0.25011801744720236</c:v>
                </c:pt>
                <c:pt idx="7">
                  <c:v>0.2863240919323819</c:v>
                </c:pt>
                <c:pt idx="8">
                  <c:v>0.3228839818632484</c:v>
                </c:pt>
                <c:pt idx="9">
                  <c:v>0.35624824378120878</c:v>
                </c:pt>
                <c:pt idx="10">
                  <c:v>0.68175747433961631</c:v>
                </c:pt>
                <c:pt idx="11">
                  <c:v>1.1884136938962129</c:v>
                </c:pt>
                <c:pt idx="12">
                  <c:v>1.5068806032718607</c:v>
                </c:pt>
                <c:pt idx="13">
                  <c:v>1.7102085786572814</c:v>
                </c:pt>
                <c:pt idx="14">
                  <c:v>1.8844476142940814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AFI!$A$6:$A$20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AFI!$D$6:$D$20</c:f>
              <c:numCache>
                <c:formatCode>0.000</c:formatCode>
                <c:ptCount val="15"/>
                <c:pt idx="0">
                  <c:v>1.0291241666274877E-2</c:v>
                </c:pt>
                <c:pt idx="1">
                  <c:v>2.0411745153929503E-2</c:v>
                </c:pt>
                <c:pt idx="2">
                  <c:v>3.0344665796347505E-2</c:v>
                </c:pt>
                <c:pt idx="3">
                  <c:v>4.0216018555875185E-2</c:v>
                </c:pt>
                <c:pt idx="4">
                  <c:v>4.9571596507206557E-2</c:v>
                </c:pt>
                <c:pt idx="5">
                  <c:v>5.8884665307977452E-2</c:v>
                </c:pt>
                <c:pt idx="6">
                  <c:v>6.812276110577184E-2</c:v>
                </c:pt>
                <c:pt idx="7">
                  <c:v>7.6966550478329329E-2</c:v>
                </c:pt>
                <c:pt idx="8">
                  <c:v>8.5217239025432059E-2</c:v>
                </c:pt>
                <c:pt idx="9">
                  <c:v>9.3292159911306169E-2</c:v>
                </c:pt>
                <c:pt idx="10">
                  <c:v>0.16461707050131916</c:v>
                </c:pt>
                <c:pt idx="11">
                  <c:v>0.24819343171438663</c:v>
                </c:pt>
                <c:pt idx="12">
                  <c:v>0.29359730691251362</c:v>
                </c:pt>
                <c:pt idx="13">
                  <c:v>0.32397342064223578</c:v>
                </c:pt>
                <c:pt idx="14">
                  <c:v>0.33462841143791822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25216"/>
        <c:axId val="88847872"/>
      </c:scatterChart>
      <c:valAx>
        <c:axId val="88825216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8847872"/>
        <c:crosses val="autoZero"/>
        <c:crossBetween val="midCat"/>
      </c:valAx>
      <c:valAx>
        <c:axId val="888478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88252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AFI!$H$6:$H$20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AFI!$I$6:$I$20</c:f>
              <c:numCache>
                <c:formatCode>0.000</c:formatCode>
                <c:ptCount val="15"/>
                <c:pt idx="0">
                  <c:v>1.0561175455687525E-2</c:v>
                </c:pt>
                <c:pt idx="1">
                  <c:v>2.1226261662112798E-2</c:v>
                </c:pt>
                <c:pt idx="2">
                  <c:v>3.1706311654441016E-2</c:v>
                </c:pt>
                <c:pt idx="3">
                  <c:v>4.2036331360537006E-2</c:v>
                </c:pt>
                <c:pt idx="4">
                  <c:v>5.2836919755333903E-2</c:v>
                </c:pt>
                <c:pt idx="5">
                  <c:v>6.3016938787187643E-2</c:v>
                </c:pt>
                <c:pt idx="6">
                  <c:v>7.3806620858284863E-2</c:v>
                </c:pt>
                <c:pt idx="7">
                  <c:v>8.4031586335260214E-2</c:v>
                </c:pt>
                <c:pt idx="8">
                  <c:v>9.4444654006219791E-2</c:v>
                </c:pt>
                <c:pt idx="9">
                  <c:v>0.1048936979671779</c:v>
                </c:pt>
                <c:pt idx="10">
                  <c:v>0.20363712683881349</c:v>
                </c:pt>
                <c:pt idx="11">
                  <c:v>0.37775753684369356</c:v>
                </c:pt>
                <c:pt idx="12">
                  <c:v>0.52195119734487061</c:v>
                </c:pt>
                <c:pt idx="13">
                  <c:v>0.63886189869893129</c:v>
                </c:pt>
                <c:pt idx="14">
                  <c:v>0.74153230112314172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AFI!$H$6:$H$20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AFI!$K$6:$K$20</c:f>
              <c:numCache>
                <c:formatCode>0.000</c:formatCode>
                <c:ptCount val="15"/>
                <c:pt idx="0">
                  <c:v>1.7472871317042914E-2</c:v>
                </c:pt>
                <c:pt idx="1">
                  <c:v>3.4786354959015185E-2</c:v>
                </c:pt>
                <c:pt idx="2">
                  <c:v>5.1989041923653181E-2</c:v>
                </c:pt>
                <c:pt idx="3">
                  <c:v>6.8634066781324291E-2</c:v>
                </c:pt>
                <c:pt idx="4">
                  <c:v>8.4746529110317326E-2</c:v>
                </c:pt>
                <c:pt idx="5">
                  <c:v>0.10132320493938927</c:v>
                </c:pt>
                <c:pt idx="6">
                  <c:v>0.11761050329084879</c:v>
                </c:pt>
                <c:pt idx="7">
                  <c:v>0.13278442043048727</c:v>
                </c:pt>
                <c:pt idx="8">
                  <c:v>0.14874624201068512</c:v>
                </c:pt>
                <c:pt idx="9">
                  <c:v>0.16286484932872811</c:v>
                </c:pt>
                <c:pt idx="10">
                  <c:v>0.30150883794897698</c:v>
                </c:pt>
                <c:pt idx="11">
                  <c:v>0.51371540818442618</c:v>
                </c:pt>
                <c:pt idx="12">
                  <c:v>0.66099298432733045</c:v>
                </c:pt>
                <c:pt idx="13">
                  <c:v>0.7732550360428031</c:v>
                </c:pt>
                <c:pt idx="14">
                  <c:v>0.84964206848770385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322560"/>
        <c:axId val="84324736"/>
      </c:scatterChart>
      <c:valAx>
        <c:axId val="8432256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4324736"/>
        <c:crosses val="autoZero"/>
        <c:crossBetween val="midCat"/>
      </c:valAx>
      <c:valAx>
        <c:axId val="8432473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43225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AFI!$O$6:$O$20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AFI!$P$6:$P$20</c:f>
              <c:numCache>
                <c:formatCode>0.000</c:formatCode>
                <c:ptCount val="15"/>
                <c:pt idx="0">
                  <c:v>1.388141755602862E-3</c:v>
                </c:pt>
                <c:pt idx="1">
                  <c:v>2.7577486833142541E-3</c:v>
                </c:pt>
                <c:pt idx="2">
                  <c:v>4.102235532128371E-3</c:v>
                </c:pt>
                <c:pt idx="3">
                  <c:v>5.4319163859450018E-3</c:v>
                </c:pt>
                <c:pt idx="4">
                  <c:v>6.7139902712312505E-3</c:v>
                </c:pt>
                <c:pt idx="5">
                  <c:v>8.0091913794668092E-3</c:v>
                </c:pt>
                <c:pt idx="6">
                  <c:v>9.3038139149747758E-3</c:v>
                </c:pt>
                <c:pt idx="7">
                  <c:v>1.0474325766877651E-2</c:v>
                </c:pt>
                <c:pt idx="8">
                  <c:v>1.1713063643728946E-2</c:v>
                </c:pt>
                <c:pt idx="9">
                  <c:v>1.296374654177514E-2</c:v>
                </c:pt>
                <c:pt idx="10">
                  <c:v>2.4313309341243469E-2</c:v>
                </c:pt>
                <c:pt idx="11">
                  <c:v>4.3002115024996165E-2</c:v>
                </c:pt>
                <c:pt idx="12">
                  <c:v>5.7312177525428956E-2</c:v>
                </c:pt>
                <c:pt idx="13">
                  <c:v>6.923996454214762E-2</c:v>
                </c:pt>
                <c:pt idx="14">
                  <c:v>7.8915907779698452E-2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AFI!$O$6:$O$20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AFI!$R$6:$R$20</c:f>
              <c:numCache>
                <c:formatCode>0.000</c:formatCode>
                <c:ptCount val="15"/>
                <c:pt idx="0">
                  <c:v>1.7539199896786272E-2</c:v>
                </c:pt>
                <c:pt idx="1">
                  <c:v>3.4949293795039846E-2</c:v>
                </c:pt>
                <c:pt idx="2">
                  <c:v>5.1882456982434356E-2</c:v>
                </c:pt>
                <c:pt idx="3">
                  <c:v>6.8988645305214882E-2</c:v>
                </c:pt>
                <c:pt idx="4">
                  <c:v>8.564774496951516E-2</c:v>
                </c:pt>
                <c:pt idx="5">
                  <c:v>0.10205049135858353</c:v>
                </c:pt>
                <c:pt idx="6">
                  <c:v>0.11872318520413688</c:v>
                </c:pt>
                <c:pt idx="7">
                  <c:v>0.13441413680046913</c:v>
                </c:pt>
                <c:pt idx="8">
                  <c:v>0.15012157316384706</c:v>
                </c:pt>
                <c:pt idx="9">
                  <c:v>0.1654772054190124</c:v>
                </c:pt>
                <c:pt idx="10">
                  <c:v>0.31165043884058036</c:v>
                </c:pt>
                <c:pt idx="11">
                  <c:v>0.5524977622446946</c:v>
                </c:pt>
                <c:pt idx="12">
                  <c:v>0.74401636212785016</c:v>
                </c:pt>
                <c:pt idx="13">
                  <c:v>0.90177917263917728</c:v>
                </c:pt>
                <c:pt idx="14">
                  <c:v>1.0340489731290781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18816"/>
        <c:axId val="88820736"/>
      </c:scatterChart>
      <c:valAx>
        <c:axId val="88818816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8820736"/>
        <c:crosses val="autoZero"/>
        <c:crossBetween val="midCat"/>
      </c:valAx>
      <c:valAx>
        <c:axId val="8882073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88188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AFN!$A$6:$A$20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AFN!$B$6:$B$20</c:f>
              <c:numCache>
                <c:formatCode>0.000</c:formatCode>
                <c:ptCount val="15"/>
                <c:pt idx="0">
                  <c:v>0.16814642184505962</c:v>
                </c:pt>
                <c:pt idx="1">
                  <c:v>0.31693815394663133</c:v>
                </c:pt>
                <c:pt idx="2">
                  <c:v>0.44902031084875194</c:v>
                </c:pt>
                <c:pt idx="3">
                  <c:v>0.56510402373186874</c:v>
                </c:pt>
                <c:pt idx="4">
                  <c:v>0.68104206688410063</c:v>
                </c:pt>
                <c:pt idx="5">
                  <c:v>0.78784338519167252</c:v>
                </c:pt>
                <c:pt idx="6">
                  <c:v>0.88327777212872138</c:v>
                </c:pt>
                <c:pt idx="7">
                  <c:v>0.99777057249725842</c:v>
                </c:pt>
                <c:pt idx="8">
                  <c:v>1.0657650119425914</c:v>
                </c:pt>
                <c:pt idx="9">
                  <c:v>1.1472045370306592</c:v>
                </c:pt>
                <c:pt idx="10">
                  <c:v>1.7138942403069781</c:v>
                </c:pt>
                <c:pt idx="11">
                  <c:v>2.177873626474419</c:v>
                </c:pt>
                <c:pt idx="12">
                  <c:v>2.4381839898934126</c:v>
                </c:pt>
                <c:pt idx="13">
                  <c:v>2.5915880703709657</c:v>
                </c:pt>
                <c:pt idx="14">
                  <c:v>2.6984701929656976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AFN!$A$6:$A$20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AFN!$D$6:$D$20</c:f>
              <c:numCache>
                <c:formatCode>0.000</c:formatCode>
                <c:ptCount val="15"/>
                <c:pt idx="0">
                  <c:v>1.1758670664011974E-2</c:v>
                </c:pt>
                <c:pt idx="1">
                  <c:v>2.1334011341604769E-2</c:v>
                </c:pt>
                <c:pt idx="2">
                  <c:v>2.9602441267123473E-2</c:v>
                </c:pt>
                <c:pt idx="3">
                  <c:v>3.6137441485189201E-2</c:v>
                </c:pt>
                <c:pt idx="4">
                  <c:v>4.2602894527983666E-2</c:v>
                </c:pt>
                <c:pt idx="5">
                  <c:v>4.6955844908736152E-2</c:v>
                </c:pt>
                <c:pt idx="6">
                  <c:v>5.1260837532769082E-2</c:v>
                </c:pt>
                <c:pt idx="7">
                  <c:v>5.3947041370410093E-2</c:v>
                </c:pt>
                <c:pt idx="8">
                  <c:v>5.8087579631956071E-2</c:v>
                </c:pt>
                <c:pt idx="9">
                  <c:v>6.1395817487122271E-2</c:v>
                </c:pt>
                <c:pt idx="10">
                  <c:v>7.3652490450361013E-2</c:v>
                </c:pt>
                <c:pt idx="11">
                  <c:v>8.6335857003791441E-2</c:v>
                </c:pt>
                <c:pt idx="12">
                  <c:v>8.8007344502429266E-2</c:v>
                </c:pt>
                <c:pt idx="13">
                  <c:v>8.9779514285613635E-2</c:v>
                </c:pt>
                <c:pt idx="14">
                  <c:v>8.7461594008258314E-2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398464"/>
        <c:axId val="84400384"/>
      </c:scatterChart>
      <c:valAx>
        <c:axId val="8439846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4400384"/>
        <c:crosses val="autoZero"/>
        <c:crossBetween val="midCat"/>
      </c:valAx>
      <c:valAx>
        <c:axId val="844003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43984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AFN!$H$6:$H$20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AFN!$I$6:$I$20</c:f>
              <c:numCache>
                <c:formatCode>0.000</c:formatCode>
                <c:ptCount val="15"/>
                <c:pt idx="0">
                  <c:v>5.0846014554156417E-2</c:v>
                </c:pt>
                <c:pt idx="1">
                  <c:v>9.9241416744508246E-2</c:v>
                </c:pt>
                <c:pt idx="2">
                  <c:v>0.14638393108248193</c:v>
                </c:pt>
                <c:pt idx="3">
                  <c:v>0.19278243885685933</c:v>
                </c:pt>
                <c:pt idx="4">
                  <c:v>0.23282938433909015</c:v>
                </c:pt>
                <c:pt idx="5">
                  <c:v>0.27480387751241792</c:v>
                </c:pt>
                <c:pt idx="6">
                  <c:v>0.31094474791419213</c:v>
                </c:pt>
                <c:pt idx="7">
                  <c:v>0.35556708297176337</c:v>
                </c:pt>
                <c:pt idx="8">
                  <c:v>0.37967827529565518</c:v>
                </c:pt>
                <c:pt idx="9">
                  <c:v>0.42307920536118548</c:v>
                </c:pt>
                <c:pt idx="10">
                  <c:v>0.72279519448729823</c:v>
                </c:pt>
                <c:pt idx="11">
                  <c:v>1.1249803968626233</c:v>
                </c:pt>
                <c:pt idx="12">
                  <c:v>1.3758806286926151</c:v>
                </c:pt>
                <c:pt idx="13">
                  <c:v>1.5989767189623523</c:v>
                </c:pt>
                <c:pt idx="14">
                  <c:v>1.7640541192373702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AFN!$H$6:$H$20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AFN!$K$6:$K$20</c:f>
              <c:numCache>
                <c:formatCode>0.000</c:formatCode>
                <c:ptCount val="15"/>
                <c:pt idx="0">
                  <c:v>2.0595981844296694E-2</c:v>
                </c:pt>
                <c:pt idx="1">
                  <c:v>3.9960326615086528E-2</c:v>
                </c:pt>
                <c:pt idx="2">
                  <c:v>5.8867175251835546E-2</c:v>
                </c:pt>
                <c:pt idx="3">
                  <c:v>7.423053471782598E-2</c:v>
                </c:pt>
                <c:pt idx="4">
                  <c:v>8.9426464955257648E-2</c:v>
                </c:pt>
                <c:pt idx="5">
                  <c:v>0.10472835448570927</c:v>
                </c:pt>
                <c:pt idx="6">
                  <c:v>0.11938439740298899</c:v>
                </c:pt>
                <c:pt idx="7">
                  <c:v>0.1324322678119309</c:v>
                </c:pt>
                <c:pt idx="8">
                  <c:v>0.14295434936657067</c:v>
                </c:pt>
                <c:pt idx="9">
                  <c:v>0.15332063996400153</c:v>
                </c:pt>
                <c:pt idx="10">
                  <c:v>0.23368109198814355</c:v>
                </c:pt>
                <c:pt idx="11">
                  <c:v>0.3136330504067138</c:v>
                </c:pt>
                <c:pt idx="12">
                  <c:v>0.35769100219487104</c:v>
                </c:pt>
                <c:pt idx="13">
                  <c:v>0.36695952317346259</c:v>
                </c:pt>
                <c:pt idx="14">
                  <c:v>0.38195094997086176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864640"/>
        <c:axId val="90866816"/>
      </c:scatterChart>
      <c:valAx>
        <c:axId val="9086464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0866816"/>
        <c:crosses val="autoZero"/>
        <c:crossBetween val="midCat"/>
      </c:valAx>
      <c:valAx>
        <c:axId val="908668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08646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00000"/>
              </a:solidFill>
              <a:ln w="15875"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'CO2-CH4 equi'!$J$6:$J$58</c:f>
              <c:numCache>
                <c:formatCode>0.00</c:formatCode>
                <c:ptCount val="53"/>
                <c:pt idx="0">
                  <c:v>2.0060236634119599</c:v>
                </c:pt>
                <c:pt idx="1">
                  <c:v>3.288238382373522</c:v>
                </c:pt>
                <c:pt idx="2">
                  <c:v>0.61385020014060687</c:v>
                </c:pt>
                <c:pt idx="3">
                  <c:v>1.189486253840903</c:v>
                </c:pt>
                <c:pt idx="4">
                  <c:v>1.5230423619713775</c:v>
                </c:pt>
                <c:pt idx="5">
                  <c:v>1.5281993705128727</c:v>
                </c:pt>
                <c:pt idx="6">
                  <c:v>1.5512656559350384</c:v>
                </c:pt>
                <c:pt idx="7">
                  <c:v>0.54321264032894301</c:v>
                </c:pt>
                <c:pt idx="8">
                  <c:v>3.0870181716368346</c:v>
                </c:pt>
                <c:pt idx="9">
                  <c:v>3.6268134662522504</c:v>
                </c:pt>
                <c:pt idx="10">
                  <c:v>3.0429535923626219</c:v>
                </c:pt>
                <c:pt idx="11">
                  <c:v>2.3750423378565877</c:v>
                </c:pt>
                <c:pt idx="12">
                  <c:v>2.9926605019970323</c:v>
                </c:pt>
                <c:pt idx="13">
                  <c:v>4.418377992542152</c:v>
                </c:pt>
                <c:pt idx="14">
                  <c:v>1.6140266119765105</c:v>
                </c:pt>
                <c:pt idx="15">
                  <c:v>0.71471639663265174</c:v>
                </c:pt>
                <c:pt idx="16">
                  <c:v>0.57211392980810338</c:v>
                </c:pt>
                <c:pt idx="17">
                  <c:v>1.8728580827612302</c:v>
                </c:pt>
                <c:pt idx="18">
                  <c:v>1.0229318591360972</c:v>
                </c:pt>
                <c:pt idx="19">
                  <c:v>0.397824367992057</c:v>
                </c:pt>
                <c:pt idx="20">
                  <c:v>2.4623957280480662</c:v>
                </c:pt>
                <c:pt idx="21">
                  <c:v>1.9430099707442652</c:v>
                </c:pt>
                <c:pt idx="22">
                  <c:v>3.7935947371775138</c:v>
                </c:pt>
                <c:pt idx="23">
                  <c:v>3.0949190403637843</c:v>
                </c:pt>
                <c:pt idx="24">
                  <c:v>0.87099918021863199</c:v>
                </c:pt>
                <c:pt idx="25">
                  <c:v>1.9771826451142405</c:v>
                </c:pt>
                <c:pt idx="26">
                  <c:v>1.3917587516034513</c:v>
                </c:pt>
                <c:pt idx="27">
                  <c:v>2.8128054761498653</c:v>
                </c:pt>
                <c:pt idx="28">
                  <c:v>0.55176476925335205</c:v>
                </c:pt>
                <c:pt idx="29">
                  <c:v>2.958159305945979</c:v>
                </c:pt>
                <c:pt idx="30">
                  <c:v>1.6828803539389048</c:v>
                </c:pt>
                <c:pt idx="31">
                  <c:v>0.92950491607627939</c:v>
                </c:pt>
                <c:pt idx="32">
                  <c:v>1.0054017634076711</c:v>
                </c:pt>
                <c:pt idx="33">
                  <c:v>3.4288830065809686</c:v>
                </c:pt>
                <c:pt idx="34">
                  <c:v>2.2993179356452185</c:v>
                </c:pt>
                <c:pt idx="35">
                  <c:v>3.7449109050389944</c:v>
                </c:pt>
                <c:pt idx="36">
                  <c:v>2.0439053382354384</c:v>
                </c:pt>
                <c:pt idx="37">
                  <c:v>0.71178710671632728</c:v>
                </c:pt>
                <c:pt idx="38">
                  <c:v>1.7669055910079408</c:v>
                </c:pt>
                <c:pt idx="39">
                  <c:v>2.0761904054145659</c:v>
                </c:pt>
                <c:pt idx="40">
                  <c:v>1.0519083591215801</c:v>
                </c:pt>
                <c:pt idx="41">
                  <c:v>3.5232295093685044</c:v>
                </c:pt>
                <c:pt idx="42">
                  <c:v>0.97819919511877773</c:v>
                </c:pt>
                <c:pt idx="43">
                  <c:v>3.1469828668800606</c:v>
                </c:pt>
                <c:pt idx="44">
                  <c:v>2.1006721021979931</c:v>
                </c:pt>
                <c:pt idx="45">
                  <c:v>1.3990169798795189</c:v>
                </c:pt>
                <c:pt idx="46">
                  <c:v>3.4329107144288931</c:v>
                </c:pt>
                <c:pt idx="47">
                  <c:v>3.1564796426907953</c:v>
                </c:pt>
                <c:pt idx="48">
                  <c:v>3.0044630705380073</c:v>
                </c:pt>
                <c:pt idx="49">
                  <c:v>1.2538659603250357</c:v>
                </c:pt>
                <c:pt idx="50">
                  <c:v>2.0397236713874562</c:v>
                </c:pt>
                <c:pt idx="51">
                  <c:v>1.4986737640076861</c:v>
                </c:pt>
                <c:pt idx="52">
                  <c:v>0.95741577735027206</c:v>
                </c:pt>
              </c:numCache>
            </c:numRef>
          </c:xVal>
          <c:yVal>
            <c:numRef>
              <c:f>'CO2-CH4 equi'!$K$6:$K$58</c:f>
              <c:numCache>
                <c:formatCode>0.0</c:formatCode>
                <c:ptCount val="53"/>
                <c:pt idx="0">
                  <c:v>4.4609072015307527</c:v>
                </c:pt>
                <c:pt idx="1">
                  <c:v>13.64727154222318</c:v>
                </c:pt>
                <c:pt idx="2">
                  <c:v>5.3813672354636815</c:v>
                </c:pt>
                <c:pt idx="3">
                  <c:v>48.433995096877211</c:v>
                </c:pt>
                <c:pt idx="4">
                  <c:v>7.6832930640509938</c:v>
                </c:pt>
                <c:pt idx="5">
                  <c:v>5.6314632884772031</c:v>
                </c:pt>
                <c:pt idx="6">
                  <c:v>30.853201608821607</c:v>
                </c:pt>
                <c:pt idx="7">
                  <c:v>6.0813839500363276</c:v>
                </c:pt>
                <c:pt idx="8">
                  <c:v>8.0478857829508001</c:v>
                </c:pt>
                <c:pt idx="9">
                  <c:v>8.5054913757770692</c:v>
                </c:pt>
                <c:pt idx="10">
                  <c:v>13.168839281681285</c:v>
                </c:pt>
                <c:pt idx="11">
                  <c:v>10.559550864366216</c:v>
                </c:pt>
                <c:pt idx="12">
                  <c:v>13.674947784458825</c:v>
                </c:pt>
                <c:pt idx="13">
                  <c:v>12.014704769738715</c:v>
                </c:pt>
                <c:pt idx="14">
                  <c:v>40.983700172506964</c:v>
                </c:pt>
                <c:pt idx="15">
                  <c:v>35.486027330904022</c:v>
                </c:pt>
                <c:pt idx="16">
                  <c:v>4.715266915934845</c:v>
                </c:pt>
                <c:pt idx="17">
                  <c:v>11.874016452461518</c:v>
                </c:pt>
                <c:pt idx="18">
                  <c:v>36.131193893756624</c:v>
                </c:pt>
                <c:pt idx="19">
                  <c:v>1.0815710289359988</c:v>
                </c:pt>
                <c:pt idx="20">
                  <c:v>12.430501588419219</c:v>
                </c:pt>
                <c:pt idx="21">
                  <c:v>15.351748649667217</c:v>
                </c:pt>
                <c:pt idx="22">
                  <c:v>11.534371938292944</c:v>
                </c:pt>
                <c:pt idx="23">
                  <c:v>12.93232493513174</c:v>
                </c:pt>
                <c:pt idx="24">
                  <c:v>3.5939189883868874</c:v>
                </c:pt>
                <c:pt idx="25">
                  <c:v>8.9093857738484701</c:v>
                </c:pt>
                <c:pt idx="26">
                  <c:v>6.0412672234070444</c:v>
                </c:pt>
                <c:pt idx="27">
                  <c:v>5.1159883391106531</c:v>
                </c:pt>
                <c:pt idx="28">
                  <c:v>58.784193540698965</c:v>
                </c:pt>
                <c:pt idx="29">
                  <c:v>14.363953455677875</c:v>
                </c:pt>
                <c:pt idx="30">
                  <c:v>5.8618327447834266</c:v>
                </c:pt>
                <c:pt idx="31">
                  <c:v>9.8290372439318006</c:v>
                </c:pt>
                <c:pt idx="32">
                  <c:v>4.2521468475688611</c:v>
                </c:pt>
                <c:pt idx="33">
                  <c:v>19.946909310037132</c:v>
                </c:pt>
                <c:pt idx="34">
                  <c:v>10.065111478338695</c:v>
                </c:pt>
                <c:pt idx="35">
                  <c:v>9.9110385296761621</c:v>
                </c:pt>
                <c:pt idx="36">
                  <c:v>17.963204890194287</c:v>
                </c:pt>
                <c:pt idx="37">
                  <c:v>4.9973155024866509</c:v>
                </c:pt>
                <c:pt idx="38">
                  <c:v>21.729049614394516</c:v>
                </c:pt>
                <c:pt idx="39">
                  <c:v>11.30996340843553</c:v>
                </c:pt>
                <c:pt idx="40">
                  <c:v>10.782674356597941</c:v>
                </c:pt>
                <c:pt idx="41">
                  <c:v>7.9053886481411766</c:v>
                </c:pt>
                <c:pt idx="42">
                  <c:v>5.9642895550107475</c:v>
                </c:pt>
                <c:pt idx="43">
                  <c:v>5.9401062894568231</c:v>
                </c:pt>
                <c:pt idx="44">
                  <c:v>7.3779322596961636</c:v>
                </c:pt>
                <c:pt idx="45">
                  <c:v>6.5833330682231583</c:v>
                </c:pt>
                <c:pt idx="46">
                  <c:v>15.534427769478331</c:v>
                </c:pt>
                <c:pt idx="47">
                  <c:v>8.454752118920009</c:v>
                </c:pt>
                <c:pt idx="48">
                  <c:v>13.704760574871768</c:v>
                </c:pt>
                <c:pt idx="49">
                  <c:v>16.222730440916706</c:v>
                </c:pt>
                <c:pt idx="50">
                  <c:v>8.8851274102812052</c:v>
                </c:pt>
                <c:pt idx="51">
                  <c:v>3.6506778834374436</c:v>
                </c:pt>
                <c:pt idx="52">
                  <c:v>7.9359520159616581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529536"/>
        <c:axId val="86536192"/>
      </c:scatterChart>
      <c:valAx>
        <c:axId val="8652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>
                    <a:latin typeface="+mj-lt"/>
                  </a:defRPr>
                </a:pPr>
                <a:r>
                  <a:rPr lang="de-DE" sz="1100">
                    <a:latin typeface="+mj-lt"/>
                  </a:rPr>
                  <a:t>CO</a:t>
                </a:r>
                <a:r>
                  <a:rPr lang="de-DE" sz="1100" baseline="-25000">
                    <a:latin typeface="+mj-lt"/>
                  </a:rPr>
                  <a:t>2</a:t>
                </a:r>
                <a:r>
                  <a:rPr lang="de-DE" sz="1100">
                    <a:latin typeface="+mj-lt"/>
                  </a:rPr>
                  <a:t> working capacity / mmol g</a:t>
                </a:r>
                <a:r>
                  <a:rPr lang="de-DE" sz="1100" baseline="30000">
                    <a:latin typeface="+mj-lt"/>
                  </a:rPr>
                  <a:t>-1</a:t>
                </a:r>
              </a:p>
            </c:rich>
          </c:tx>
          <c:layout>
            <c:manualLayout>
              <c:xMode val="edge"/>
              <c:yMode val="edge"/>
              <c:x val="0.34779397668004147"/>
              <c:y val="0.9280639755275553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+mj-lt"/>
              </a:defRPr>
            </a:pPr>
            <a:endParaRPr lang="de-DE"/>
          </a:p>
        </c:txPr>
        <c:crossAx val="86536192"/>
        <c:crosses val="autoZero"/>
        <c:crossBetween val="midCat"/>
      </c:valAx>
      <c:valAx>
        <c:axId val="865361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>
                    <a:latin typeface="+mj-lt"/>
                  </a:defRPr>
                </a:pPr>
                <a:r>
                  <a:rPr lang="de-DE" sz="1100">
                    <a:latin typeface="+mj-lt"/>
                  </a:rPr>
                  <a:t>CO</a:t>
                </a:r>
                <a:r>
                  <a:rPr lang="de-DE" sz="1100" baseline="-25000">
                    <a:latin typeface="+mj-lt"/>
                  </a:rPr>
                  <a:t>2</a:t>
                </a:r>
                <a:r>
                  <a:rPr lang="de-DE" sz="1100">
                    <a:latin typeface="+mj-lt"/>
                  </a:rPr>
                  <a:t>/CH</a:t>
                </a:r>
                <a:r>
                  <a:rPr lang="de-DE" sz="1100" baseline="-25000">
                    <a:latin typeface="+mj-lt"/>
                  </a:rPr>
                  <a:t>4</a:t>
                </a:r>
                <a:r>
                  <a:rPr lang="de-DE" sz="1100">
                    <a:latin typeface="+mj-lt"/>
                  </a:rPr>
                  <a:t> selectivity</a:t>
                </a:r>
                <a:r>
                  <a:rPr lang="de-DE" sz="1100" baseline="0">
                    <a:latin typeface="+mj-lt"/>
                  </a:rPr>
                  <a:t> at 10 bar</a:t>
                </a:r>
                <a:endParaRPr lang="de-DE" sz="1100">
                  <a:latin typeface="+mj-lt"/>
                </a:endParaRPr>
              </a:p>
            </c:rich>
          </c:tx>
          <c:layout>
            <c:manualLayout>
              <c:xMode val="edge"/>
              <c:yMode val="edge"/>
              <c:x val="6.3872247458186312E-3"/>
              <c:y val="0.2179966684169902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+mj-lt"/>
              </a:defRPr>
            </a:pPr>
            <a:endParaRPr lang="de-DE"/>
          </a:p>
        </c:txPr>
        <c:crossAx val="865295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AFN!$O$6:$O$20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AFN!$P$6:$P$20</c:f>
              <c:numCache>
                <c:formatCode>0.000</c:formatCode>
                <c:ptCount val="15"/>
                <c:pt idx="0">
                  <c:v>1.4343410156857901E-3</c:v>
                </c:pt>
                <c:pt idx="1">
                  <c:v>2.8080245273531569E-3</c:v>
                </c:pt>
                <c:pt idx="2">
                  <c:v>4.1490771446096517E-3</c:v>
                </c:pt>
                <c:pt idx="3">
                  <c:v>5.4895010765401006E-3</c:v>
                </c:pt>
                <c:pt idx="4">
                  <c:v>6.7052904204270855E-3</c:v>
                </c:pt>
                <c:pt idx="5">
                  <c:v>7.9278753363770209E-3</c:v>
                </c:pt>
                <c:pt idx="6">
                  <c:v>9.1611843483959034E-3</c:v>
                </c:pt>
                <c:pt idx="7">
                  <c:v>1.0428386181168524E-2</c:v>
                </c:pt>
                <c:pt idx="8">
                  <c:v>1.1459317742180217E-2</c:v>
                </c:pt>
                <c:pt idx="9">
                  <c:v>1.2656902545756446E-2</c:v>
                </c:pt>
                <c:pt idx="10">
                  <c:v>2.2481126684284435E-2</c:v>
                </c:pt>
                <c:pt idx="11">
                  <c:v>3.7658015652867541E-2</c:v>
                </c:pt>
                <c:pt idx="12">
                  <c:v>4.8306292878920798E-2</c:v>
                </c:pt>
                <c:pt idx="13">
                  <c:v>5.7202747555325215E-2</c:v>
                </c:pt>
                <c:pt idx="14">
                  <c:v>6.3872694926770612E-2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AFN!$O$6:$O$20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AFN!$R$6:$R$20</c:f>
              <c:numCache>
                <c:formatCode>0.000</c:formatCode>
                <c:ptCount val="15"/>
                <c:pt idx="0">
                  <c:v>2.1385947734928773E-2</c:v>
                </c:pt>
                <c:pt idx="1">
                  <c:v>4.222620723679376E-2</c:v>
                </c:pt>
                <c:pt idx="2">
                  <c:v>6.256461488073263E-2</c:v>
                </c:pt>
                <c:pt idx="3">
                  <c:v>8.2107030973716341E-2</c:v>
                </c:pt>
                <c:pt idx="4">
                  <c:v>0.10093707673836352</c:v>
                </c:pt>
                <c:pt idx="5">
                  <c:v>0.11926079088249561</c:v>
                </c:pt>
                <c:pt idx="6">
                  <c:v>0.13815416682307871</c:v>
                </c:pt>
                <c:pt idx="7">
                  <c:v>0.15641737076386056</c:v>
                </c:pt>
                <c:pt idx="8">
                  <c:v>0.17205092673076461</c:v>
                </c:pt>
                <c:pt idx="9">
                  <c:v>0.19043122559136813</c:v>
                </c:pt>
                <c:pt idx="10">
                  <c:v>0.33198328626393631</c:v>
                </c:pt>
                <c:pt idx="11">
                  <c:v>0.54717345507110948</c:v>
                </c:pt>
                <c:pt idx="12">
                  <c:v>0.6949651143423714</c:v>
                </c:pt>
                <c:pt idx="13">
                  <c:v>0.81539917934393924</c:v>
                </c:pt>
                <c:pt idx="14">
                  <c:v>0.90385968448136123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888064"/>
        <c:axId val="90890240"/>
      </c:scatterChart>
      <c:valAx>
        <c:axId val="9088806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0890240"/>
        <c:crosses val="autoZero"/>
        <c:crossBetween val="midCat"/>
      </c:valAx>
      <c:valAx>
        <c:axId val="908902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08880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AFO!$A$6:$A$20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AFO!$B$6:$B$20</c:f>
              <c:numCache>
                <c:formatCode>0.000</c:formatCode>
                <c:ptCount val="15"/>
                <c:pt idx="0">
                  <c:v>0.13785209385014546</c:v>
                </c:pt>
                <c:pt idx="1">
                  <c:v>0.25158380776296996</c:v>
                </c:pt>
                <c:pt idx="2">
                  <c:v>0.34678988899057195</c:v>
                </c:pt>
                <c:pt idx="3">
                  <c:v>0.42848479729545047</c:v>
                </c:pt>
                <c:pt idx="4">
                  <c:v>0.50411730757946682</c:v>
                </c:pt>
                <c:pt idx="5">
                  <c:v>0.55641354337618965</c:v>
                </c:pt>
                <c:pt idx="6">
                  <c:v>0.61431151485464974</c:v>
                </c:pt>
                <c:pt idx="7">
                  <c:v>0.65791559289035262</c:v>
                </c:pt>
                <c:pt idx="8">
                  <c:v>0.69595694653550655</c:v>
                </c:pt>
                <c:pt idx="9">
                  <c:v>0.73834465149147843</c:v>
                </c:pt>
                <c:pt idx="10">
                  <c:v>0.95427053550504926</c:v>
                </c:pt>
                <c:pt idx="11">
                  <c:v>1.1400081674424096</c:v>
                </c:pt>
                <c:pt idx="12">
                  <c:v>1.2201307574364364</c:v>
                </c:pt>
                <c:pt idx="13">
                  <c:v>1.2498135465105049</c:v>
                </c:pt>
                <c:pt idx="14">
                  <c:v>1.2815572918204214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AFO!$A$6:$A$20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AFO!$D$6:$D$20</c:f>
              <c:numCache>
                <c:formatCode>0.000</c:formatCode>
                <c:ptCount val="15"/>
                <c:pt idx="0">
                  <c:v>2.4812223537905714E-2</c:v>
                </c:pt>
                <c:pt idx="1">
                  <c:v>4.5368591828694363E-2</c:v>
                </c:pt>
                <c:pt idx="2">
                  <c:v>6.121499179428979E-2</c:v>
                </c:pt>
                <c:pt idx="3">
                  <c:v>7.513324119904323E-2</c:v>
                </c:pt>
                <c:pt idx="4">
                  <c:v>8.6830394548332426E-2</c:v>
                </c:pt>
                <c:pt idx="5">
                  <c:v>9.6780843210982057E-2</c:v>
                </c:pt>
                <c:pt idx="6">
                  <c:v>0.10646880754976365</c:v>
                </c:pt>
                <c:pt idx="7">
                  <c:v>0.11176480353492448</c:v>
                </c:pt>
                <c:pt idx="8">
                  <c:v>0.11959359411565113</c:v>
                </c:pt>
                <c:pt idx="9">
                  <c:v>0.12454589056647646</c:v>
                </c:pt>
                <c:pt idx="10">
                  <c:v>0.16118390011593323</c:v>
                </c:pt>
                <c:pt idx="11">
                  <c:v>0.17967479110335552</c:v>
                </c:pt>
                <c:pt idx="12">
                  <c:v>0.19090148191153869</c:v>
                </c:pt>
                <c:pt idx="13">
                  <c:v>0.207593128341827</c:v>
                </c:pt>
                <c:pt idx="14">
                  <c:v>0.21073448122162489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1200"/>
        <c:axId val="95493120"/>
      </c:scatterChart>
      <c:valAx>
        <c:axId val="9549120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5493120"/>
        <c:crosses val="autoZero"/>
        <c:crossBetween val="midCat"/>
      </c:valAx>
      <c:valAx>
        <c:axId val="954931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54912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AFO!$H$6:$H$20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AFO!$I$6:$I$20</c:f>
              <c:numCache>
                <c:formatCode>0.000</c:formatCode>
                <c:ptCount val="15"/>
                <c:pt idx="0">
                  <c:v>4.2747886979507772E-2</c:v>
                </c:pt>
                <c:pt idx="1">
                  <c:v>8.2105022521512874E-2</c:v>
                </c:pt>
                <c:pt idx="2">
                  <c:v>0.11697662857744728</c:v>
                </c:pt>
                <c:pt idx="3">
                  <c:v>0.14975409839052911</c:v>
                </c:pt>
                <c:pt idx="4">
                  <c:v>0.17875266462353048</c:v>
                </c:pt>
                <c:pt idx="5">
                  <c:v>0.20345189609672062</c:v>
                </c:pt>
                <c:pt idx="6">
                  <c:v>0.23158744502647952</c:v>
                </c:pt>
                <c:pt idx="7">
                  <c:v>0.25432446395009006</c:v>
                </c:pt>
                <c:pt idx="8">
                  <c:v>0.27429934569346903</c:v>
                </c:pt>
                <c:pt idx="9">
                  <c:v>0.29490809896126607</c:v>
                </c:pt>
                <c:pt idx="10">
                  <c:v>0.4285680024316455</c:v>
                </c:pt>
                <c:pt idx="11">
                  <c:v>0.55893087231273464</c:v>
                </c:pt>
                <c:pt idx="12">
                  <c:v>0.62369328210550179</c:v>
                </c:pt>
                <c:pt idx="13">
                  <c:v>0.66407205499192556</c:v>
                </c:pt>
                <c:pt idx="14">
                  <c:v>0.68544823623698481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AFO!$H$6:$H$20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AFO!$K$6:$K$20</c:f>
              <c:numCache>
                <c:formatCode>0.000</c:formatCode>
                <c:ptCount val="15"/>
                <c:pt idx="0">
                  <c:v>4.4353274138509764E-2</c:v>
                </c:pt>
                <c:pt idx="1">
                  <c:v>8.4446120938647243E-2</c:v>
                </c:pt>
                <c:pt idx="2">
                  <c:v>0.12020064537737704</c:v>
                </c:pt>
                <c:pt idx="3">
                  <c:v>0.15322148383586248</c:v>
                </c:pt>
                <c:pt idx="4">
                  <c:v>0.18064348220966309</c:v>
                </c:pt>
                <c:pt idx="5">
                  <c:v>0.2091376368939519</c:v>
                </c:pt>
                <c:pt idx="6">
                  <c:v>0.23198747841058143</c:v>
                </c:pt>
                <c:pt idx="7">
                  <c:v>0.25089753121650432</c:v>
                </c:pt>
                <c:pt idx="8">
                  <c:v>0.27543847976963515</c:v>
                </c:pt>
                <c:pt idx="9">
                  <c:v>0.29376886283762677</c:v>
                </c:pt>
                <c:pt idx="10">
                  <c:v>0.42464247303304409</c:v>
                </c:pt>
                <c:pt idx="11">
                  <c:v>0.54675435095802538</c:v>
                </c:pt>
                <c:pt idx="12">
                  <c:v>0.60710556373757618</c:v>
                </c:pt>
                <c:pt idx="13">
                  <c:v>0.6493199665721634</c:v>
                </c:pt>
                <c:pt idx="14">
                  <c:v>0.67403990092648169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707136"/>
        <c:axId val="95709056"/>
      </c:scatterChart>
      <c:valAx>
        <c:axId val="95707136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5709056"/>
        <c:crosses val="autoZero"/>
        <c:crossBetween val="midCat"/>
      </c:valAx>
      <c:valAx>
        <c:axId val="9570905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57071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AFO!$O$6:$O$20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AFO!$P$6:$P$20</c:f>
              <c:numCache>
                <c:formatCode>0.000</c:formatCode>
                <c:ptCount val="15"/>
                <c:pt idx="0">
                  <c:v>2.2350000236895924E-3</c:v>
                </c:pt>
                <c:pt idx="1">
                  <c:v>4.3804515673580751E-3</c:v>
                </c:pt>
                <c:pt idx="2">
                  <c:v>6.3105720088883358E-3</c:v>
                </c:pt>
                <c:pt idx="3">
                  <c:v>8.1874437144405562E-3</c:v>
                </c:pt>
                <c:pt idx="4">
                  <c:v>9.9924812879557384E-3</c:v>
                </c:pt>
                <c:pt idx="5">
                  <c:v>1.1574849452642868E-2</c:v>
                </c:pt>
                <c:pt idx="6">
                  <c:v>1.3121777987704007E-2</c:v>
                </c:pt>
                <c:pt idx="7">
                  <c:v>1.4537422448476049E-2</c:v>
                </c:pt>
                <c:pt idx="8">
                  <c:v>1.5933100227748093E-2</c:v>
                </c:pt>
                <c:pt idx="9">
                  <c:v>1.7330099157342991E-2</c:v>
                </c:pt>
                <c:pt idx="10">
                  <c:v>2.7367798409590128E-2</c:v>
                </c:pt>
                <c:pt idx="11">
                  <c:v>3.8685874552312267E-2</c:v>
                </c:pt>
                <c:pt idx="12">
                  <c:v>4.4660109023146918E-2</c:v>
                </c:pt>
                <c:pt idx="13">
                  <c:v>4.8330862326660527E-2</c:v>
                </c:pt>
                <c:pt idx="14">
                  <c:v>5.2175681285331663E-2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AFO!$O$6:$O$20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AFO!$R$6:$R$20</c:f>
              <c:numCache>
                <c:formatCode>0.000</c:formatCode>
                <c:ptCount val="15"/>
                <c:pt idx="0">
                  <c:v>4.5130358357924956E-2</c:v>
                </c:pt>
                <c:pt idx="1">
                  <c:v>8.8151790878486611E-2</c:v>
                </c:pt>
                <c:pt idx="2">
                  <c:v>0.12953530131885427</c:v>
                </c:pt>
                <c:pt idx="3">
                  <c:v>0.16717414692868085</c:v>
                </c:pt>
                <c:pt idx="4">
                  <c:v>0.20483260752068011</c:v>
                </c:pt>
                <c:pt idx="5">
                  <c:v>0.2394607939074743</c:v>
                </c:pt>
                <c:pt idx="6">
                  <c:v>0.26994773893778057</c:v>
                </c:pt>
                <c:pt idx="7">
                  <c:v>0.29985288581142866</c:v>
                </c:pt>
                <c:pt idx="8">
                  <c:v>0.33090798743795607</c:v>
                </c:pt>
                <c:pt idx="9">
                  <c:v>0.36077211122737235</c:v>
                </c:pt>
                <c:pt idx="10">
                  <c:v>0.57867180657921935</c:v>
                </c:pt>
                <c:pt idx="11">
                  <c:v>0.83012819349367184</c:v>
                </c:pt>
                <c:pt idx="12">
                  <c:v>0.9757148297939261</c:v>
                </c:pt>
                <c:pt idx="13">
                  <c:v>1.0740121021014126</c:v>
                </c:pt>
                <c:pt idx="14">
                  <c:v>1.1334607869828244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74656"/>
        <c:axId val="95585024"/>
      </c:scatterChart>
      <c:valAx>
        <c:axId val="95574656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5585024"/>
        <c:crosses val="autoZero"/>
        <c:crossBetween val="midCat"/>
      </c:valAx>
      <c:valAx>
        <c:axId val="955850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55746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AFR!$A$6:$A$20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AFR!$B$6:$B$20</c:f>
              <c:numCache>
                <c:formatCode>0.000</c:formatCode>
                <c:ptCount val="15"/>
                <c:pt idx="0">
                  <c:v>7.5770974070010405E-2</c:v>
                </c:pt>
                <c:pt idx="1">
                  <c:v>0.15219839812345634</c:v>
                </c:pt>
                <c:pt idx="2">
                  <c:v>0.2295246969805064</c:v>
                </c:pt>
                <c:pt idx="3">
                  <c:v>0.30565793217742709</c:v>
                </c:pt>
                <c:pt idx="4">
                  <c:v>0.38262108325625105</c:v>
                </c:pt>
                <c:pt idx="5">
                  <c:v>0.4652815738071106</c:v>
                </c:pt>
                <c:pt idx="6">
                  <c:v>0.54031264760438091</c:v>
                </c:pt>
                <c:pt idx="7">
                  <c:v>0.62084693292446935</c:v>
                </c:pt>
                <c:pt idx="8">
                  <c:v>0.7153844022965602</c:v>
                </c:pt>
                <c:pt idx="9">
                  <c:v>0.78395069121901539</c:v>
                </c:pt>
                <c:pt idx="10">
                  <c:v>1.5590154142024937</c:v>
                </c:pt>
                <c:pt idx="11">
                  <c:v>2.6005927366549244</c:v>
                </c:pt>
                <c:pt idx="12">
                  <c:v>3.196009905073983</c:v>
                </c:pt>
                <c:pt idx="13">
                  <c:v>3.6102007696338427</c:v>
                </c:pt>
                <c:pt idx="14">
                  <c:v>3.8709688628558498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AFR!$A$6:$A$20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AFR!$D$6:$D$20</c:f>
              <c:numCache>
                <c:formatCode>0.000</c:formatCode>
                <c:ptCount val="15"/>
                <c:pt idx="0">
                  <c:v>1.6548383281015783E-2</c:v>
                </c:pt>
                <c:pt idx="1">
                  <c:v>3.2918380517533763E-2</c:v>
                </c:pt>
                <c:pt idx="2">
                  <c:v>4.8520112326933873E-2</c:v>
                </c:pt>
                <c:pt idx="3">
                  <c:v>6.4801662250835612E-2</c:v>
                </c:pt>
                <c:pt idx="4">
                  <c:v>8.0743842539746591E-2</c:v>
                </c:pt>
                <c:pt idx="5">
                  <c:v>9.5138629214515089E-2</c:v>
                </c:pt>
                <c:pt idx="6">
                  <c:v>0.10967879595416392</c:v>
                </c:pt>
                <c:pt idx="7">
                  <c:v>0.12361064557646072</c:v>
                </c:pt>
                <c:pt idx="8">
                  <c:v>0.13937752516244684</c:v>
                </c:pt>
                <c:pt idx="9">
                  <c:v>0.15136007699208515</c:v>
                </c:pt>
                <c:pt idx="10">
                  <c:v>0.26578029979679796</c:v>
                </c:pt>
                <c:pt idx="11">
                  <c:v>0.38980195694708225</c:v>
                </c:pt>
                <c:pt idx="12">
                  <c:v>0.44603271712604431</c:v>
                </c:pt>
                <c:pt idx="13">
                  <c:v>0.45788643800698003</c:v>
                </c:pt>
                <c:pt idx="14">
                  <c:v>0.48099202290573989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016256"/>
        <c:axId val="96022528"/>
      </c:scatterChart>
      <c:valAx>
        <c:axId val="96016256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6022528"/>
        <c:crosses val="autoZero"/>
        <c:crossBetween val="midCat"/>
      </c:valAx>
      <c:valAx>
        <c:axId val="960225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60162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AFR!$H$6:$H$20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AFR!$I$6:$I$20</c:f>
              <c:numCache>
                <c:formatCode>0.000</c:formatCode>
                <c:ptCount val="15"/>
                <c:pt idx="0">
                  <c:v>2.215325988375335E-2</c:v>
                </c:pt>
                <c:pt idx="1">
                  <c:v>4.5280806059323851E-2</c:v>
                </c:pt>
                <c:pt idx="2">
                  <c:v>6.7835726676867769E-2</c:v>
                </c:pt>
                <c:pt idx="3">
                  <c:v>9.1078965473695261E-2</c:v>
                </c:pt>
                <c:pt idx="4">
                  <c:v>0.11438796765988014</c:v>
                </c:pt>
                <c:pt idx="5">
                  <c:v>0.13603447044058267</c:v>
                </c:pt>
                <c:pt idx="6">
                  <c:v>0.15801376216096094</c:v>
                </c:pt>
                <c:pt idx="7">
                  <c:v>0.18115309362381873</c:v>
                </c:pt>
                <c:pt idx="8">
                  <c:v>0.20085485487209262</c:v>
                </c:pt>
                <c:pt idx="9">
                  <c:v>0.22481008748839668</c:v>
                </c:pt>
                <c:pt idx="10">
                  <c:v>0.44967473222105236</c:v>
                </c:pt>
                <c:pt idx="11">
                  <c:v>0.82524684526386749</c:v>
                </c:pt>
                <c:pt idx="12">
                  <c:v>1.1728305487356863</c:v>
                </c:pt>
                <c:pt idx="13">
                  <c:v>1.4223661740780467</c:v>
                </c:pt>
                <c:pt idx="14">
                  <c:v>1.6144056443095232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AFR!$H$6:$H$20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AFR!$K$6:$K$20</c:f>
              <c:numCache>
                <c:formatCode>0.000</c:formatCode>
                <c:ptCount val="15"/>
                <c:pt idx="0">
                  <c:v>2.7911701419298125E-2</c:v>
                </c:pt>
                <c:pt idx="1">
                  <c:v>5.584834951651365E-2</c:v>
                </c:pt>
                <c:pt idx="2">
                  <c:v>8.3459230132450338E-2</c:v>
                </c:pt>
                <c:pt idx="3">
                  <c:v>0.11058571468401182</c:v>
                </c:pt>
                <c:pt idx="4">
                  <c:v>0.13837384099810085</c:v>
                </c:pt>
                <c:pt idx="5">
                  <c:v>0.16596034639058088</c:v>
                </c:pt>
                <c:pt idx="6">
                  <c:v>0.19217438729831501</c:v>
                </c:pt>
                <c:pt idx="7">
                  <c:v>0.21759539804391398</c:v>
                </c:pt>
                <c:pt idx="8">
                  <c:v>0.2422248392957303</c:v>
                </c:pt>
                <c:pt idx="9">
                  <c:v>0.27010878289117624</c:v>
                </c:pt>
                <c:pt idx="10">
                  <c:v>0.51038003720450431</c:v>
                </c:pt>
                <c:pt idx="11">
                  <c:v>0.898516852730189</c:v>
                </c:pt>
                <c:pt idx="12">
                  <c:v>1.1787606905547958</c:v>
                </c:pt>
                <c:pt idx="13">
                  <c:v>1.3802685487455268</c:v>
                </c:pt>
                <c:pt idx="14">
                  <c:v>1.5184441257966539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060160"/>
        <c:axId val="96062080"/>
      </c:scatterChart>
      <c:valAx>
        <c:axId val="9606016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6062080"/>
        <c:crosses val="autoZero"/>
        <c:crossBetween val="midCat"/>
      </c:valAx>
      <c:valAx>
        <c:axId val="960620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60601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AFR!$O$6:$O$20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AFR!$P$6:$P$20</c:f>
              <c:numCache>
                <c:formatCode>0.000</c:formatCode>
                <c:ptCount val="15"/>
                <c:pt idx="0">
                  <c:v>1.9646219974808854E-3</c:v>
                </c:pt>
                <c:pt idx="1">
                  <c:v>3.8793634520072561E-3</c:v>
                </c:pt>
                <c:pt idx="2">
                  <c:v>5.7957962067314156E-3</c:v>
                </c:pt>
                <c:pt idx="3">
                  <c:v>7.71380494573079E-3</c:v>
                </c:pt>
                <c:pt idx="4">
                  <c:v>9.6457822868182743E-3</c:v>
                </c:pt>
                <c:pt idx="5">
                  <c:v>1.1594718756252688E-2</c:v>
                </c:pt>
                <c:pt idx="6">
                  <c:v>1.3427219457373496E-2</c:v>
                </c:pt>
                <c:pt idx="7">
                  <c:v>1.5197921074297484E-2</c:v>
                </c:pt>
                <c:pt idx="8">
                  <c:v>1.7091823660326241E-2</c:v>
                </c:pt>
                <c:pt idx="9">
                  <c:v>1.8875909611997282E-2</c:v>
                </c:pt>
                <c:pt idx="10">
                  <c:v>3.6270878332168903E-2</c:v>
                </c:pt>
                <c:pt idx="11">
                  <c:v>6.6962595512334813E-2</c:v>
                </c:pt>
                <c:pt idx="12">
                  <c:v>9.1083421793458824E-2</c:v>
                </c:pt>
                <c:pt idx="13">
                  <c:v>0.1124090208622392</c:v>
                </c:pt>
                <c:pt idx="14">
                  <c:v>0.13018870400073473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AFR!$O$6:$O$20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AFR!$R$6:$R$20</c:f>
              <c:numCache>
                <c:formatCode>0.000</c:formatCode>
                <c:ptCount val="15"/>
                <c:pt idx="0">
                  <c:v>2.8074765821549587E-2</c:v>
                </c:pt>
                <c:pt idx="1">
                  <c:v>5.5859809356641706E-2</c:v>
                </c:pt>
                <c:pt idx="2">
                  <c:v>8.4358673827939212E-2</c:v>
                </c:pt>
                <c:pt idx="3">
                  <c:v>0.11150315535115082</c:v>
                </c:pt>
                <c:pt idx="4">
                  <c:v>0.13881295890612033</c:v>
                </c:pt>
                <c:pt idx="5">
                  <c:v>0.16543465185046691</c:v>
                </c:pt>
                <c:pt idx="6">
                  <c:v>0.19385811764643177</c:v>
                </c:pt>
                <c:pt idx="7">
                  <c:v>0.2190093839485156</c:v>
                </c:pt>
                <c:pt idx="8">
                  <c:v>0.24677210744614902</c:v>
                </c:pt>
                <c:pt idx="9">
                  <c:v>0.27412636400798379</c:v>
                </c:pt>
                <c:pt idx="10">
                  <c:v>0.52624749533816162</c:v>
                </c:pt>
                <c:pt idx="11">
                  <c:v>0.99032096316368667</c:v>
                </c:pt>
                <c:pt idx="12">
                  <c:v>1.3782518628902907</c:v>
                </c:pt>
                <c:pt idx="13">
                  <c:v>1.7087513099888807</c:v>
                </c:pt>
                <c:pt idx="14">
                  <c:v>1.9987379184789205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099712"/>
        <c:axId val="96105984"/>
      </c:scatterChart>
      <c:valAx>
        <c:axId val="9609971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6105984"/>
        <c:crosses val="autoZero"/>
        <c:crossBetween val="midCat"/>
      </c:valAx>
      <c:valAx>
        <c:axId val="961059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60997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AFS!$A$6:$A$20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AFS!$B$6:$B$20</c:f>
              <c:numCache>
                <c:formatCode>0.000</c:formatCode>
                <c:ptCount val="15"/>
                <c:pt idx="0">
                  <c:v>7.7637658071405838E-2</c:v>
                </c:pt>
                <c:pt idx="1">
                  <c:v>0.15654394065273</c:v>
                </c:pt>
                <c:pt idx="2">
                  <c:v>0.23662704894795564</c:v>
                </c:pt>
                <c:pt idx="3">
                  <c:v>0.31204938491145845</c:v>
                </c:pt>
                <c:pt idx="4">
                  <c:v>0.39934052178382939</c:v>
                </c:pt>
                <c:pt idx="5">
                  <c:v>0.47043297109343923</c:v>
                </c:pt>
                <c:pt idx="6">
                  <c:v>0.55502983014250151</c:v>
                </c:pt>
                <c:pt idx="7">
                  <c:v>0.63589703106673934</c:v>
                </c:pt>
                <c:pt idx="8">
                  <c:v>0.70760380746671991</c:v>
                </c:pt>
                <c:pt idx="9">
                  <c:v>0.78820313279755294</c:v>
                </c:pt>
                <c:pt idx="10">
                  <c:v>1.5742919499850754</c:v>
                </c:pt>
                <c:pt idx="11">
                  <c:v>2.8214574479999142</c:v>
                </c:pt>
                <c:pt idx="12">
                  <c:v>3.6098365873070546</c:v>
                </c:pt>
                <c:pt idx="13">
                  <c:v>4.1061012270844195</c:v>
                </c:pt>
                <c:pt idx="14">
                  <c:v>4.4150165990498031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AFS!$A$6:$A$20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AFS!$D$6:$D$20</c:f>
              <c:numCache>
                <c:formatCode>0.000</c:formatCode>
                <c:ptCount val="15"/>
                <c:pt idx="0">
                  <c:v>1.462311329971702E-2</c:v>
                </c:pt>
                <c:pt idx="1">
                  <c:v>2.9069672430734887E-2</c:v>
                </c:pt>
                <c:pt idx="2">
                  <c:v>4.3385197529805547E-2</c:v>
                </c:pt>
                <c:pt idx="3">
                  <c:v>5.7738929905725316E-2</c:v>
                </c:pt>
                <c:pt idx="4">
                  <c:v>7.1791593274488391E-2</c:v>
                </c:pt>
                <c:pt idx="5">
                  <c:v>8.5672318040113729E-2</c:v>
                </c:pt>
                <c:pt idx="6">
                  <c:v>9.8759323676726726E-2</c:v>
                </c:pt>
                <c:pt idx="7">
                  <c:v>0.11249646803802851</c:v>
                </c:pt>
                <c:pt idx="8">
                  <c:v>0.12589316465198402</c:v>
                </c:pt>
                <c:pt idx="9">
                  <c:v>0.13834641155006625</c:v>
                </c:pt>
                <c:pt idx="10">
                  <c:v>0.25133800149759872</c:v>
                </c:pt>
                <c:pt idx="11">
                  <c:v>0.39048949537107974</c:v>
                </c:pt>
                <c:pt idx="12">
                  <c:v>0.458186226824355</c:v>
                </c:pt>
                <c:pt idx="13">
                  <c:v>0.49646616368716678</c:v>
                </c:pt>
                <c:pt idx="14">
                  <c:v>0.51907836996030621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832704"/>
        <c:axId val="95863552"/>
      </c:scatterChart>
      <c:valAx>
        <c:axId val="9583270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5863552"/>
        <c:crosses val="autoZero"/>
        <c:crossBetween val="midCat"/>
      </c:valAx>
      <c:valAx>
        <c:axId val="9586355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58327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AFS!$H$6:$H$20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AFS!$I$6:$I$20</c:f>
              <c:numCache>
                <c:formatCode>0.000</c:formatCode>
                <c:ptCount val="15"/>
                <c:pt idx="0">
                  <c:v>2.312794008011872E-2</c:v>
                </c:pt>
                <c:pt idx="1">
                  <c:v>4.6546039915036114E-2</c:v>
                </c:pt>
                <c:pt idx="2">
                  <c:v>7.0505019017535864E-2</c:v>
                </c:pt>
                <c:pt idx="3">
                  <c:v>9.3092056400805409E-2</c:v>
                </c:pt>
                <c:pt idx="4">
                  <c:v>0.11807442587753147</c:v>
                </c:pt>
                <c:pt idx="5">
                  <c:v>0.13994834080961235</c:v>
                </c:pt>
                <c:pt idx="6">
                  <c:v>0.16297523631929967</c:v>
                </c:pt>
                <c:pt idx="7">
                  <c:v>0.18981419068517955</c:v>
                </c:pt>
                <c:pt idx="8">
                  <c:v>0.21246434358457472</c:v>
                </c:pt>
                <c:pt idx="9">
                  <c:v>0.23273429969687215</c:v>
                </c:pt>
                <c:pt idx="10">
                  <c:v>0.46734495272676835</c:v>
                </c:pt>
                <c:pt idx="11">
                  <c:v>0.89780926105029657</c:v>
                </c:pt>
                <c:pt idx="12">
                  <c:v>1.24306924215225</c:v>
                </c:pt>
                <c:pt idx="13">
                  <c:v>1.5723531781566134</c:v>
                </c:pt>
                <c:pt idx="14">
                  <c:v>1.8647770787265538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AFS!$H$6:$H$20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AFS!$K$6:$K$20</c:f>
              <c:numCache>
                <c:formatCode>0.000</c:formatCode>
                <c:ptCount val="15"/>
                <c:pt idx="0">
                  <c:v>2.4713105699262869E-2</c:v>
                </c:pt>
                <c:pt idx="1">
                  <c:v>4.9609890992993247E-2</c:v>
                </c:pt>
                <c:pt idx="2">
                  <c:v>7.4666736251589094E-2</c:v>
                </c:pt>
                <c:pt idx="3">
                  <c:v>9.8976548123948321E-2</c:v>
                </c:pt>
                <c:pt idx="4">
                  <c:v>0.12293771786289474</c:v>
                </c:pt>
                <c:pt idx="5">
                  <c:v>0.14636777540985987</c:v>
                </c:pt>
                <c:pt idx="6">
                  <c:v>0.17081886576107866</c:v>
                </c:pt>
                <c:pt idx="7">
                  <c:v>0.19480112476881173</c:v>
                </c:pt>
                <c:pt idx="8">
                  <c:v>0.21866221346592424</c:v>
                </c:pt>
                <c:pt idx="9">
                  <c:v>0.24084822087519556</c:v>
                </c:pt>
                <c:pt idx="10">
                  <c:v>0.46647039676994762</c:v>
                </c:pt>
                <c:pt idx="11">
                  <c:v>0.84837606480160344</c:v>
                </c:pt>
                <c:pt idx="12">
                  <c:v>1.1340220659177735</c:v>
                </c:pt>
                <c:pt idx="13">
                  <c:v>1.3627323363243133</c:v>
                </c:pt>
                <c:pt idx="14">
                  <c:v>1.5179532672815443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892992"/>
        <c:axId val="95894912"/>
      </c:scatterChart>
      <c:valAx>
        <c:axId val="9589299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5894912"/>
        <c:crosses val="autoZero"/>
        <c:crossBetween val="midCat"/>
      </c:valAx>
      <c:valAx>
        <c:axId val="958949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58929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AFS!$O$6:$O$20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AFS!$P$6:$P$20</c:f>
              <c:numCache>
                <c:formatCode>0.000</c:formatCode>
                <c:ptCount val="15"/>
                <c:pt idx="0">
                  <c:v>1.9219730441599509E-3</c:v>
                </c:pt>
                <c:pt idx="1">
                  <c:v>3.8511769457888938E-3</c:v>
                </c:pt>
                <c:pt idx="2">
                  <c:v>5.7705669132831292E-3</c:v>
                </c:pt>
                <c:pt idx="3">
                  <c:v>7.637715473109527E-3</c:v>
                </c:pt>
                <c:pt idx="4">
                  <c:v>9.5092189479040884E-3</c:v>
                </c:pt>
                <c:pt idx="5">
                  <c:v>1.1388524368546116E-2</c:v>
                </c:pt>
                <c:pt idx="6">
                  <c:v>1.3197582989977428E-2</c:v>
                </c:pt>
                <c:pt idx="7">
                  <c:v>1.4954839502493576E-2</c:v>
                </c:pt>
                <c:pt idx="8">
                  <c:v>1.6803180218388881E-2</c:v>
                </c:pt>
                <c:pt idx="9">
                  <c:v>1.870466729738253E-2</c:v>
                </c:pt>
                <c:pt idx="10">
                  <c:v>3.6149490202583498E-2</c:v>
                </c:pt>
                <c:pt idx="11">
                  <c:v>6.6882666934697479E-2</c:v>
                </c:pt>
                <c:pt idx="12">
                  <c:v>9.4015971965476508E-2</c:v>
                </c:pt>
                <c:pt idx="13">
                  <c:v>0.11573299281236951</c:v>
                </c:pt>
                <c:pt idx="14">
                  <c:v>0.13546256167168755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AFS!$O$6:$O$20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AFS!$R$6:$R$20</c:f>
              <c:numCache>
                <c:formatCode>0.000</c:formatCode>
                <c:ptCount val="15"/>
                <c:pt idx="0">
                  <c:v>2.4972576043199819E-2</c:v>
                </c:pt>
                <c:pt idx="1">
                  <c:v>4.9644575093845934E-2</c:v>
                </c:pt>
                <c:pt idx="2">
                  <c:v>7.4924346897473071E-2</c:v>
                </c:pt>
                <c:pt idx="3">
                  <c:v>9.8657743161817052E-2</c:v>
                </c:pt>
                <c:pt idx="4">
                  <c:v>0.12452816971036273</c:v>
                </c:pt>
                <c:pt idx="5">
                  <c:v>0.14738212208709783</c:v>
                </c:pt>
                <c:pt idx="6">
                  <c:v>0.17215555521973608</c:v>
                </c:pt>
                <c:pt idx="7">
                  <c:v>0.19662772605376644</c:v>
                </c:pt>
                <c:pt idx="8">
                  <c:v>0.22051656671741449</c:v>
                </c:pt>
                <c:pt idx="9">
                  <c:v>0.24409792754077511</c:v>
                </c:pt>
                <c:pt idx="10">
                  <c:v>0.47650762353198067</c:v>
                </c:pt>
                <c:pt idx="11">
                  <c:v>0.8990435909709229</c:v>
                </c:pt>
                <c:pt idx="12">
                  <c:v>1.2695619178120066</c:v>
                </c:pt>
                <c:pt idx="13">
                  <c:v>1.6167392856791416</c:v>
                </c:pt>
                <c:pt idx="14">
                  <c:v>1.8907486259906481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36896"/>
        <c:axId val="95938816"/>
      </c:scatterChart>
      <c:valAx>
        <c:axId val="95936896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5938816"/>
        <c:crosses val="autoZero"/>
        <c:crossBetween val="midCat"/>
      </c:valAx>
      <c:valAx>
        <c:axId val="959388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59368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00000"/>
              </a:solidFill>
              <a:ln w="15875"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'CO2-CH4 15-85'!$B$6:$B$58</c:f>
              <c:numCache>
                <c:formatCode>0.00</c:formatCode>
                <c:ptCount val="53"/>
                <c:pt idx="0">
                  <c:v>0.32310612038224551</c:v>
                </c:pt>
                <c:pt idx="1">
                  <c:v>0.38133311800860914</c:v>
                </c:pt>
                <c:pt idx="2">
                  <c:v>0.22408706553743846</c:v>
                </c:pt>
                <c:pt idx="3">
                  <c:v>0.35153879617147044</c:v>
                </c:pt>
                <c:pt idx="4">
                  <c:v>6.8065493035685154E-2</c:v>
                </c:pt>
                <c:pt idx="5">
                  <c:v>9.433252251149038E-2</c:v>
                </c:pt>
                <c:pt idx="6">
                  <c:v>0.37223319080702905</c:v>
                </c:pt>
                <c:pt idx="7">
                  <c:v>0.25216021198175831</c:v>
                </c:pt>
                <c:pt idx="8">
                  <c:v>0.20265682760464332</c:v>
                </c:pt>
                <c:pt idx="9">
                  <c:v>0.20960635961675342</c:v>
                </c:pt>
                <c:pt idx="10">
                  <c:v>0.4440505457535312</c:v>
                </c:pt>
                <c:pt idx="11">
                  <c:v>0.39954277082943823</c:v>
                </c:pt>
                <c:pt idx="12">
                  <c:v>0.47954572462544015</c:v>
                </c:pt>
                <c:pt idx="13">
                  <c:v>0.4420529049635526</c:v>
                </c:pt>
                <c:pt idx="14">
                  <c:v>0.35252510094499612</c:v>
                </c:pt>
                <c:pt idx="15">
                  <c:v>0.90544690506414227</c:v>
                </c:pt>
                <c:pt idx="16">
                  <c:v>0.16683818204613202</c:v>
                </c:pt>
                <c:pt idx="17">
                  <c:v>0.22622371685324955</c:v>
                </c:pt>
                <c:pt idx="18">
                  <c:v>1.0712519026083216</c:v>
                </c:pt>
                <c:pt idx="19">
                  <c:v>0.21335543724122918</c:v>
                </c:pt>
                <c:pt idx="20">
                  <c:v>0.47241072629321351</c:v>
                </c:pt>
                <c:pt idx="21">
                  <c:v>0.37678017375222356</c:v>
                </c:pt>
                <c:pt idx="22">
                  <c:v>0.24473079010985049</c:v>
                </c:pt>
                <c:pt idx="23">
                  <c:v>0.37652134787582719</c:v>
                </c:pt>
                <c:pt idx="24">
                  <c:v>0.23526787249119629</c:v>
                </c:pt>
                <c:pt idx="25">
                  <c:v>0.29455088360355874</c:v>
                </c:pt>
                <c:pt idx="26">
                  <c:v>0.22031559881882479</c:v>
                </c:pt>
                <c:pt idx="27">
                  <c:v>6.6697496165019507E-2</c:v>
                </c:pt>
                <c:pt idx="28">
                  <c:v>1.8899950555949165</c:v>
                </c:pt>
                <c:pt idx="29">
                  <c:v>0.56329671742435083</c:v>
                </c:pt>
                <c:pt idx="30">
                  <c:v>6.448442609776657E-2</c:v>
                </c:pt>
                <c:pt idx="31">
                  <c:v>0.63045039047129292</c:v>
                </c:pt>
                <c:pt idx="32">
                  <c:v>0.38227381576185182</c:v>
                </c:pt>
                <c:pt idx="33">
                  <c:v>0.49605386692043685</c:v>
                </c:pt>
                <c:pt idx="34">
                  <c:v>0.40166257960462187</c:v>
                </c:pt>
                <c:pt idx="35">
                  <c:v>0.15400344765565974</c:v>
                </c:pt>
                <c:pt idx="36">
                  <c:v>0.39027349998414618</c:v>
                </c:pt>
                <c:pt idx="37">
                  <c:v>0.10250606920513401</c:v>
                </c:pt>
                <c:pt idx="38">
                  <c:v>0.5706174089663647</c:v>
                </c:pt>
                <c:pt idx="39">
                  <c:v>0.66904376005213173</c:v>
                </c:pt>
                <c:pt idx="40">
                  <c:v>0.45989260050127179</c:v>
                </c:pt>
                <c:pt idx="41">
                  <c:v>0.34338753215862111</c:v>
                </c:pt>
                <c:pt idx="42">
                  <c:v>9.4451344607574622E-2</c:v>
                </c:pt>
                <c:pt idx="43">
                  <c:v>0.11833113449664329</c:v>
                </c:pt>
                <c:pt idx="44">
                  <c:v>0.26758519642863005</c:v>
                </c:pt>
                <c:pt idx="45">
                  <c:v>0.24627539934274145</c:v>
                </c:pt>
                <c:pt idx="46">
                  <c:v>0.39794737088352339</c:v>
                </c:pt>
                <c:pt idx="47">
                  <c:v>0.19600586901669242</c:v>
                </c:pt>
                <c:pt idx="48">
                  <c:v>0.50805596010089582</c:v>
                </c:pt>
                <c:pt idx="49">
                  <c:v>1.1629833855552167</c:v>
                </c:pt>
                <c:pt idx="50">
                  <c:v>0.31714471352176399</c:v>
                </c:pt>
                <c:pt idx="51">
                  <c:v>3.5461563758471606E-2</c:v>
                </c:pt>
                <c:pt idx="52">
                  <c:v>0.43071385399343659</c:v>
                </c:pt>
              </c:numCache>
            </c:numRef>
          </c:xVal>
          <c:yVal>
            <c:numRef>
              <c:f>'CO2-CH4 15-85'!$C$6:$C$58</c:f>
              <c:numCache>
                <c:formatCode>0.0</c:formatCode>
                <c:ptCount val="53"/>
                <c:pt idx="0">
                  <c:v>7.7236935266394857</c:v>
                </c:pt>
                <c:pt idx="1">
                  <c:v>6.5528544230800927</c:v>
                </c:pt>
                <c:pt idx="2">
                  <c:v>5.1158677091321056</c:v>
                </c:pt>
                <c:pt idx="3">
                  <c:v>56.554725740941102</c:v>
                </c:pt>
                <c:pt idx="4">
                  <c:v>4.25252569563684</c:v>
                </c:pt>
                <c:pt idx="5">
                  <c:v>3.6496372560678805</c:v>
                </c:pt>
                <c:pt idx="6">
                  <c:v>15.636830311580704</c:v>
                </c:pt>
                <c:pt idx="7">
                  <c:v>5.6886420091346581</c:v>
                </c:pt>
                <c:pt idx="8">
                  <c:v>4.7163361941257715</c:v>
                </c:pt>
                <c:pt idx="9">
                  <c:v>5.4757626753061004</c:v>
                </c:pt>
                <c:pt idx="10">
                  <c:v>8.0674632912479662</c:v>
                </c:pt>
                <c:pt idx="11">
                  <c:v>5.7311303431037697</c:v>
                </c:pt>
                <c:pt idx="12">
                  <c:v>8.7471225801362014</c:v>
                </c:pt>
                <c:pt idx="13">
                  <c:v>9.210920297058335</c:v>
                </c:pt>
                <c:pt idx="14">
                  <c:v>66.531518028190249</c:v>
                </c:pt>
                <c:pt idx="15">
                  <c:v>23.497574451632925</c:v>
                </c:pt>
                <c:pt idx="16">
                  <c:v>3.8474068739429579</c:v>
                </c:pt>
                <c:pt idx="17">
                  <c:v>6.0055658432656971</c:v>
                </c:pt>
                <c:pt idx="18">
                  <c:v>21.646971734992032</c:v>
                </c:pt>
                <c:pt idx="19">
                  <c:v>2.2272744065864494</c:v>
                </c:pt>
                <c:pt idx="20">
                  <c:v>6.9320711331506262</c:v>
                </c:pt>
                <c:pt idx="21">
                  <c:v>6.2320879030304983</c:v>
                </c:pt>
                <c:pt idx="22">
                  <c:v>6.2509041512516932</c:v>
                </c:pt>
                <c:pt idx="23">
                  <c:v>6.2299192986636633</c:v>
                </c:pt>
                <c:pt idx="24">
                  <c:v>7.1408765415554551</c:v>
                </c:pt>
                <c:pt idx="25">
                  <c:v>4.8062024369655489</c:v>
                </c:pt>
                <c:pt idx="26">
                  <c:v>4.2025042553802736</c:v>
                </c:pt>
                <c:pt idx="27">
                  <c:v>3.0789256434200629</c:v>
                </c:pt>
                <c:pt idx="28">
                  <c:v>49.257120371678347</c:v>
                </c:pt>
                <c:pt idx="29">
                  <c:v>12.463345537175583</c:v>
                </c:pt>
                <c:pt idx="30">
                  <c:v>3.61325940058728</c:v>
                </c:pt>
                <c:pt idx="31">
                  <c:v>10.385370374205106</c:v>
                </c:pt>
                <c:pt idx="32">
                  <c:v>4.4860002544153996</c:v>
                </c:pt>
                <c:pt idx="33">
                  <c:v>10.783427718536148</c:v>
                </c:pt>
                <c:pt idx="34">
                  <c:v>5.6158119030136371</c:v>
                </c:pt>
                <c:pt idx="35">
                  <c:v>4.264374448344963</c:v>
                </c:pt>
                <c:pt idx="36">
                  <c:v>12.606418484742106</c:v>
                </c:pt>
                <c:pt idx="37">
                  <c:v>3.6515134631174515</c:v>
                </c:pt>
                <c:pt idx="38">
                  <c:v>8.2454033615065221</c:v>
                </c:pt>
                <c:pt idx="39">
                  <c:v>13.034625283975483</c:v>
                </c:pt>
                <c:pt idx="40">
                  <c:v>10.111036393970522</c:v>
                </c:pt>
                <c:pt idx="41">
                  <c:v>4.8566961215483193</c:v>
                </c:pt>
                <c:pt idx="42">
                  <c:v>3.8138980103949449</c:v>
                </c:pt>
                <c:pt idx="43">
                  <c:v>3.3619125257465061</c:v>
                </c:pt>
                <c:pt idx="44">
                  <c:v>4.5908647663794246</c:v>
                </c:pt>
                <c:pt idx="45">
                  <c:v>4.1771717482770372</c:v>
                </c:pt>
                <c:pt idx="46">
                  <c:v>7.3594296142819733</c:v>
                </c:pt>
                <c:pt idx="47">
                  <c:v>4.7070418841065287</c:v>
                </c:pt>
                <c:pt idx="48">
                  <c:v>10.274811677648723</c:v>
                </c:pt>
                <c:pt idx="49">
                  <c:v>24.075829533425331</c:v>
                </c:pt>
                <c:pt idx="50">
                  <c:v>5.1362325545357219</c:v>
                </c:pt>
                <c:pt idx="51">
                  <c:v>2.7686600078534407</c:v>
                </c:pt>
                <c:pt idx="52">
                  <c:v>5.8305339469369359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850944"/>
        <c:axId val="86878080"/>
      </c:scatterChart>
      <c:valAx>
        <c:axId val="86850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>
                    <a:latin typeface="+mj-lt"/>
                  </a:defRPr>
                </a:pPr>
                <a:r>
                  <a:rPr lang="de-DE" sz="1100">
                    <a:latin typeface="+mj-lt"/>
                  </a:rPr>
                  <a:t>CO</a:t>
                </a:r>
                <a:r>
                  <a:rPr lang="de-DE" sz="1100" baseline="-25000">
                    <a:latin typeface="+mj-lt"/>
                  </a:rPr>
                  <a:t>2</a:t>
                </a:r>
                <a:r>
                  <a:rPr lang="de-DE" sz="1100">
                    <a:latin typeface="+mj-lt"/>
                  </a:rPr>
                  <a:t> working capacity / mmol g</a:t>
                </a:r>
                <a:r>
                  <a:rPr lang="de-DE" sz="1100" baseline="30000">
                    <a:latin typeface="+mj-lt"/>
                  </a:rPr>
                  <a:t>-1</a:t>
                </a:r>
              </a:p>
            </c:rich>
          </c:tx>
          <c:layout>
            <c:manualLayout>
              <c:xMode val="edge"/>
              <c:yMode val="edge"/>
              <c:x val="0.34779397668004147"/>
              <c:y val="0.9280639755275553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+mj-lt"/>
              </a:defRPr>
            </a:pPr>
            <a:endParaRPr lang="de-DE"/>
          </a:p>
        </c:txPr>
        <c:crossAx val="86878080"/>
        <c:crosses val="autoZero"/>
        <c:crossBetween val="midCat"/>
      </c:valAx>
      <c:valAx>
        <c:axId val="868780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>
                    <a:latin typeface="+mj-lt"/>
                  </a:defRPr>
                </a:pPr>
                <a:r>
                  <a:rPr lang="de-DE" sz="1100">
                    <a:latin typeface="+mj-lt"/>
                  </a:rPr>
                  <a:t>CO</a:t>
                </a:r>
                <a:r>
                  <a:rPr lang="de-DE" sz="1100" baseline="-25000">
                    <a:latin typeface="+mj-lt"/>
                  </a:rPr>
                  <a:t>2</a:t>
                </a:r>
                <a:r>
                  <a:rPr lang="de-DE" sz="1100">
                    <a:latin typeface="+mj-lt"/>
                  </a:rPr>
                  <a:t>/CH</a:t>
                </a:r>
                <a:r>
                  <a:rPr lang="de-DE" sz="1100" baseline="-25000">
                    <a:latin typeface="+mj-lt"/>
                  </a:rPr>
                  <a:t>4</a:t>
                </a:r>
                <a:r>
                  <a:rPr lang="de-DE" sz="1100">
                    <a:latin typeface="+mj-lt"/>
                  </a:rPr>
                  <a:t> selectivity</a:t>
                </a:r>
                <a:r>
                  <a:rPr lang="de-DE" sz="1100" baseline="0">
                    <a:latin typeface="+mj-lt"/>
                  </a:rPr>
                  <a:t> at 1 bar</a:t>
                </a:r>
                <a:endParaRPr lang="de-DE" sz="1100">
                  <a:latin typeface="+mj-lt"/>
                </a:endParaRPr>
              </a:p>
            </c:rich>
          </c:tx>
          <c:layout>
            <c:manualLayout>
              <c:xMode val="edge"/>
              <c:yMode val="edge"/>
              <c:x val="6.3872247458186312E-3"/>
              <c:y val="0.2179966684169902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+mj-lt"/>
              </a:defRPr>
            </a:pPr>
            <a:endParaRPr lang="de-DE"/>
          </a:p>
        </c:txPr>
        <c:crossAx val="8685094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AFV!$A$6:$A$20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AFV!$B$6:$B$20</c:f>
              <c:numCache>
                <c:formatCode>0.000</c:formatCode>
                <c:ptCount val="15"/>
                <c:pt idx="0">
                  <c:v>0.1876613069875914</c:v>
                </c:pt>
                <c:pt idx="1">
                  <c:v>0.35744918035833972</c:v>
                </c:pt>
                <c:pt idx="2">
                  <c:v>0.51859114351847291</c:v>
                </c:pt>
                <c:pt idx="3">
                  <c:v>0.66594799733656096</c:v>
                </c:pt>
                <c:pt idx="4">
                  <c:v>0.79361027741970058</c:v>
                </c:pt>
                <c:pt idx="5">
                  <c:v>0.91792823857678763</c:v>
                </c:pt>
                <c:pt idx="6">
                  <c:v>1.0328916354237394</c:v>
                </c:pt>
                <c:pt idx="7">
                  <c:v>1.1458613180305859</c:v>
                </c:pt>
                <c:pt idx="8">
                  <c:v>1.2513855814573911</c:v>
                </c:pt>
                <c:pt idx="9">
                  <c:v>1.3417325993568823</c:v>
                </c:pt>
                <c:pt idx="10">
                  <c:v>2.0494998862899583</c:v>
                </c:pt>
                <c:pt idx="11">
                  <c:v>2.8152870877874321</c:v>
                </c:pt>
                <c:pt idx="12">
                  <c:v>3.246626982955521</c:v>
                </c:pt>
                <c:pt idx="13">
                  <c:v>3.5781982753248118</c:v>
                </c:pt>
                <c:pt idx="14">
                  <c:v>3.71677493721347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AFV!$A$6:$A$20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AFV!$D$6:$D$20</c:f>
              <c:numCache>
                <c:formatCode>0.000</c:formatCode>
                <c:ptCount val="15"/>
                <c:pt idx="0">
                  <c:v>3.5469021120546861E-2</c:v>
                </c:pt>
                <c:pt idx="1">
                  <c:v>6.6739337223528802E-2</c:v>
                </c:pt>
                <c:pt idx="2">
                  <c:v>9.2858030826354937E-2</c:v>
                </c:pt>
                <c:pt idx="3">
                  <c:v>0.11672537494246163</c:v>
                </c:pt>
                <c:pt idx="4">
                  <c:v>0.13677118970224372</c:v>
                </c:pt>
                <c:pt idx="5">
                  <c:v>0.15540348204201368</c:v>
                </c:pt>
                <c:pt idx="6">
                  <c:v>0.17083336340089242</c:v>
                </c:pt>
                <c:pt idx="7">
                  <c:v>0.18373981666442527</c:v>
                </c:pt>
                <c:pt idx="8">
                  <c:v>0.19612653850232942</c:v>
                </c:pt>
                <c:pt idx="9">
                  <c:v>0.206128954840713</c:v>
                </c:pt>
                <c:pt idx="10">
                  <c:v>0.26702238502438752</c:v>
                </c:pt>
                <c:pt idx="11">
                  <c:v>0.30811284245583076</c:v>
                </c:pt>
                <c:pt idx="12">
                  <c:v>0.32232407744528524</c:v>
                </c:pt>
                <c:pt idx="13">
                  <c:v>0.32951791589174367</c:v>
                </c:pt>
                <c:pt idx="14">
                  <c:v>0.35198229403448694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56352"/>
        <c:axId val="95987200"/>
      </c:scatterChart>
      <c:valAx>
        <c:axId val="9595635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5987200"/>
        <c:crosses val="autoZero"/>
        <c:crossBetween val="midCat"/>
      </c:valAx>
      <c:valAx>
        <c:axId val="959872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59563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AFV!$H$6:$H$20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AFV!$I$6:$I$20</c:f>
              <c:numCache>
                <c:formatCode>0.000</c:formatCode>
                <c:ptCount val="15"/>
                <c:pt idx="0">
                  <c:v>5.6634713051616707E-2</c:v>
                </c:pt>
                <c:pt idx="1">
                  <c:v>0.10996260415675804</c:v>
                </c:pt>
                <c:pt idx="2">
                  <c:v>0.15961501497364441</c:v>
                </c:pt>
                <c:pt idx="3">
                  <c:v>0.20836380270433094</c:v>
                </c:pt>
                <c:pt idx="4">
                  <c:v>0.25591156638862378</c:v>
                </c:pt>
                <c:pt idx="5">
                  <c:v>0.30159002445859262</c:v>
                </c:pt>
                <c:pt idx="6">
                  <c:v>0.34267850289796603</c:v>
                </c:pt>
                <c:pt idx="7">
                  <c:v>0.37889331975373031</c:v>
                </c:pt>
                <c:pt idx="8">
                  <c:v>0.42178131153599308</c:v>
                </c:pt>
                <c:pt idx="9">
                  <c:v>0.45617748388105495</c:v>
                </c:pt>
                <c:pt idx="10">
                  <c:v>0.75744263109729093</c:v>
                </c:pt>
                <c:pt idx="11">
                  <c:v>1.1527021059318376</c:v>
                </c:pt>
                <c:pt idx="12">
                  <c:v>1.4493730585923792</c:v>
                </c:pt>
                <c:pt idx="13">
                  <c:v>1.7032085912309878</c:v>
                </c:pt>
                <c:pt idx="14">
                  <c:v>1.8554977001050728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AFV!$H$6:$H$20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AFV!$K$6:$K$20</c:f>
              <c:numCache>
                <c:formatCode>0.000</c:formatCode>
                <c:ptCount val="15"/>
                <c:pt idx="0">
                  <c:v>6.2478485294776891E-2</c:v>
                </c:pt>
                <c:pt idx="1">
                  <c:v>0.11986530280218717</c:v>
                </c:pt>
                <c:pt idx="2">
                  <c:v>0.17275915775846895</c:v>
                </c:pt>
                <c:pt idx="3">
                  <c:v>0.22119062067095485</c:v>
                </c:pt>
                <c:pt idx="4">
                  <c:v>0.26563028984033582</c:v>
                </c:pt>
                <c:pt idx="5">
                  <c:v>0.30717670540461645</c:v>
                </c:pt>
                <c:pt idx="6">
                  <c:v>0.34589064210092424</c:v>
                </c:pt>
                <c:pt idx="7">
                  <c:v>0.3824984118861981</c:v>
                </c:pt>
                <c:pt idx="8">
                  <c:v>0.41718628328888802</c:v>
                </c:pt>
                <c:pt idx="9">
                  <c:v>0.45104640572398857</c:v>
                </c:pt>
                <c:pt idx="10">
                  <c:v>0.67861310377025319</c:v>
                </c:pt>
                <c:pt idx="11">
                  <c:v>0.89219745202037604</c:v>
                </c:pt>
                <c:pt idx="12">
                  <c:v>1.0024083896143372</c:v>
                </c:pt>
                <c:pt idx="13">
                  <c:v>1.0602772966968326</c:v>
                </c:pt>
                <c:pt idx="14">
                  <c:v>1.1153497895817548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638592"/>
        <c:axId val="90640768"/>
      </c:scatterChart>
      <c:valAx>
        <c:axId val="9063859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0640768"/>
        <c:crosses val="autoZero"/>
        <c:crossBetween val="midCat"/>
      </c:valAx>
      <c:valAx>
        <c:axId val="906407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06385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AFV!$O$6:$O$20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AFV!$P$6:$P$20</c:f>
              <c:numCache>
                <c:formatCode>0.000</c:formatCode>
                <c:ptCount val="15"/>
                <c:pt idx="0">
                  <c:v>3.7390048403303277E-3</c:v>
                </c:pt>
                <c:pt idx="1">
                  <c:v>7.3945038688748282E-3</c:v>
                </c:pt>
                <c:pt idx="2">
                  <c:v>1.0714498139638118E-2</c:v>
                </c:pt>
                <c:pt idx="3">
                  <c:v>1.3977454250842165E-2</c:v>
                </c:pt>
                <c:pt idx="4">
                  <c:v>1.7060117077608197E-2</c:v>
                </c:pt>
                <c:pt idx="5">
                  <c:v>1.999533952834387E-2</c:v>
                </c:pt>
                <c:pt idx="6">
                  <c:v>2.2692806855840814E-2</c:v>
                </c:pt>
                <c:pt idx="7">
                  <c:v>2.5430862654670261E-2</c:v>
                </c:pt>
                <c:pt idx="8">
                  <c:v>2.8128871198230494E-2</c:v>
                </c:pt>
                <c:pt idx="9">
                  <c:v>3.052743418758002E-2</c:v>
                </c:pt>
                <c:pt idx="10">
                  <c:v>5.0721307075060652E-2</c:v>
                </c:pt>
                <c:pt idx="11">
                  <c:v>7.6924662723989651E-2</c:v>
                </c:pt>
                <c:pt idx="12">
                  <c:v>9.2753975204650743E-2</c:v>
                </c:pt>
                <c:pt idx="13">
                  <c:v>0.10580875720391382</c:v>
                </c:pt>
                <c:pt idx="14">
                  <c:v>0.11512279044442039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AFV!$O$6:$O$20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AFV!$R$6:$R$20</c:f>
              <c:numCache>
                <c:formatCode>0.000</c:formatCode>
                <c:ptCount val="15"/>
                <c:pt idx="0">
                  <c:v>6.3243092388315422E-2</c:v>
                </c:pt>
                <c:pt idx="1">
                  <c:v>0.12287885671113385</c:v>
                </c:pt>
                <c:pt idx="2">
                  <c:v>0.18008162522263663</c:v>
                </c:pt>
                <c:pt idx="3">
                  <c:v>0.23301188105929652</c:v>
                </c:pt>
                <c:pt idx="4">
                  <c:v>0.28580228994529894</c:v>
                </c:pt>
                <c:pt idx="5">
                  <c:v>0.33365628351849486</c:v>
                </c:pt>
                <c:pt idx="6">
                  <c:v>0.3813586245239759</c:v>
                </c:pt>
                <c:pt idx="7">
                  <c:v>0.42594507531650211</c:v>
                </c:pt>
                <c:pt idx="8">
                  <c:v>0.4687441491263461</c:v>
                </c:pt>
                <c:pt idx="9">
                  <c:v>0.51052046398070428</c:v>
                </c:pt>
                <c:pt idx="10">
                  <c:v>0.84039793594407219</c:v>
                </c:pt>
                <c:pt idx="11">
                  <c:v>1.2421030590187916</c:v>
                </c:pt>
                <c:pt idx="12">
                  <c:v>1.4893004481706349</c:v>
                </c:pt>
                <c:pt idx="13">
                  <c:v>1.6563707417502818</c:v>
                </c:pt>
                <c:pt idx="14">
                  <c:v>1.7902419317805351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690688"/>
        <c:axId val="90692608"/>
      </c:scatterChart>
      <c:valAx>
        <c:axId val="9069068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0692608"/>
        <c:crosses val="autoZero"/>
        <c:crossBetween val="midCat"/>
      </c:valAx>
      <c:valAx>
        <c:axId val="906926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06906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AFT!$A$6:$A$20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AFT!$B$6:$B$20</c:f>
              <c:numCache>
                <c:formatCode>0.000</c:formatCode>
                <c:ptCount val="15"/>
                <c:pt idx="0">
                  <c:v>0.20985952163060201</c:v>
                </c:pt>
                <c:pt idx="1">
                  <c:v>0.38738743343680221</c:v>
                </c:pt>
                <c:pt idx="2">
                  <c:v>0.54719722286913031</c:v>
                </c:pt>
                <c:pt idx="3">
                  <c:v>0.68095049294396404</c:v>
                </c:pt>
                <c:pt idx="4">
                  <c:v>0.83082213635656266</c:v>
                </c:pt>
                <c:pt idx="5">
                  <c:v>0.95645209955387034</c:v>
                </c:pt>
                <c:pt idx="6">
                  <c:v>1.0764925331317166</c:v>
                </c:pt>
                <c:pt idx="7">
                  <c:v>1.1867694653732879</c:v>
                </c:pt>
                <c:pt idx="8">
                  <c:v>1.2983467420979722</c:v>
                </c:pt>
                <c:pt idx="9">
                  <c:v>1.4183866631606072</c:v>
                </c:pt>
                <c:pt idx="10">
                  <c:v>2.2856642525150148</c:v>
                </c:pt>
                <c:pt idx="11">
                  <c:v>3.2558406074047834</c:v>
                </c:pt>
                <c:pt idx="12">
                  <c:v>3.8518617673128093</c:v>
                </c:pt>
                <c:pt idx="13">
                  <c:v>4.2322158793339657</c:v>
                </c:pt>
                <c:pt idx="14">
                  <c:v>4.4613402555232291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AFT!$A$6:$A$20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AFT!$D$6:$D$20</c:f>
              <c:numCache>
                <c:formatCode>0.000</c:formatCode>
                <c:ptCount val="15"/>
                <c:pt idx="0">
                  <c:v>2.5367680690540673E-2</c:v>
                </c:pt>
                <c:pt idx="1">
                  <c:v>4.8316925101892581E-2</c:v>
                </c:pt>
                <c:pt idx="2">
                  <c:v>6.9279150316292504E-2</c:v>
                </c:pt>
                <c:pt idx="3">
                  <c:v>8.7988005595117186E-2</c:v>
                </c:pt>
                <c:pt idx="4">
                  <c:v>0.1049745341441734</c:v>
                </c:pt>
                <c:pt idx="5">
                  <c:v>0.12188312621340824</c:v>
                </c:pt>
                <c:pt idx="6">
                  <c:v>0.13676573654039387</c:v>
                </c:pt>
                <c:pt idx="7">
                  <c:v>0.15018365811763962</c:v>
                </c:pt>
                <c:pt idx="8">
                  <c:v>0.16340917920666109</c:v>
                </c:pt>
                <c:pt idx="9">
                  <c:v>0.17443858172599452</c:v>
                </c:pt>
                <c:pt idx="10">
                  <c:v>0.25210621201237254</c:v>
                </c:pt>
                <c:pt idx="11">
                  <c:v>0.30777617235235105</c:v>
                </c:pt>
                <c:pt idx="12">
                  <c:v>0.32567261585212742</c:v>
                </c:pt>
                <c:pt idx="13">
                  <c:v>0.33124784971395732</c:v>
                </c:pt>
                <c:pt idx="14">
                  <c:v>0.33878006710350278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67200"/>
        <c:axId val="88869120"/>
      </c:scatterChart>
      <c:valAx>
        <c:axId val="8886720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8869120"/>
        <c:crosses val="autoZero"/>
        <c:crossBetween val="midCat"/>
      </c:valAx>
      <c:valAx>
        <c:axId val="888691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88672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AFT!$H$6:$H$20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AFT!$I$6:$I$20</c:f>
              <c:numCache>
                <c:formatCode>0.000</c:formatCode>
                <c:ptCount val="15"/>
                <c:pt idx="0">
                  <c:v>6.6188533253444745E-2</c:v>
                </c:pt>
                <c:pt idx="1">
                  <c:v>0.12799329611880658</c:v>
                </c:pt>
                <c:pt idx="2">
                  <c:v>0.18193440825768156</c:v>
                </c:pt>
                <c:pt idx="3">
                  <c:v>0.23504943243382134</c:v>
                </c:pt>
                <c:pt idx="4">
                  <c:v>0.2895938410340908</c:v>
                </c:pt>
                <c:pt idx="5">
                  <c:v>0.33840613600522773</c:v>
                </c:pt>
                <c:pt idx="6">
                  <c:v>0.3822292776205154</c:v>
                </c:pt>
                <c:pt idx="7">
                  <c:v>0.42979348415949875</c:v>
                </c:pt>
                <c:pt idx="8">
                  <c:v>0.46603813395626031</c:v>
                </c:pt>
                <c:pt idx="9">
                  <c:v>0.51023907900697596</c:v>
                </c:pt>
                <c:pt idx="10">
                  <c:v>0.85571581108971773</c:v>
                </c:pt>
                <c:pt idx="11">
                  <c:v>1.3301147924737073</c:v>
                </c:pt>
                <c:pt idx="12">
                  <c:v>1.7187808556935749</c:v>
                </c:pt>
                <c:pt idx="13">
                  <c:v>1.9942233408265335</c:v>
                </c:pt>
                <c:pt idx="14">
                  <c:v>2.2222441305391283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AFT!$H$6:$H$20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AFT!$K$6:$K$20</c:f>
              <c:numCache>
                <c:formatCode>0.000</c:formatCode>
                <c:ptCount val="15"/>
                <c:pt idx="0">
                  <c:v>4.5159753952608427E-2</c:v>
                </c:pt>
                <c:pt idx="1">
                  <c:v>8.7286994122430003E-2</c:v>
                </c:pt>
                <c:pt idx="2">
                  <c:v>0.127336946360568</c:v>
                </c:pt>
                <c:pt idx="3">
                  <c:v>0.16541885840949536</c:v>
                </c:pt>
                <c:pt idx="4">
                  <c:v>0.20119703963924759</c:v>
                </c:pt>
                <c:pt idx="5">
                  <c:v>0.23696667667096361</c:v>
                </c:pt>
                <c:pt idx="6">
                  <c:v>0.26749734904354183</c:v>
                </c:pt>
                <c:pt idx="7">
                  <c:v>0.30059651531568571</c:v>
                </c:pt>
                <c:pt idx="8">
                  <c:v>0.33134659886705436</c:v>
                </c:pt>
                <c:pt idx="9">
                  <c:v>0.35839701733458557</c:v>
                </c:pt>
                <c:pt idx="10">
                  <c:v>0.59431312438019834</c:v>
                </c:pt>
                <c:pt idx="11">
                  <c:v>0.88620986709774441</c:v>
                </c:pt>
                <c:pt idx="12">
                  <c:v>1.0425703494324157</c:v>
                </c:pt>
                <c:pt idx="13">
                  <c:v>1.1349622387903584</c:v>
                </c:pt>
                <c:pt idx="14">
                  <c:v>1.2070538675810121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94464"/>
        <c:axId val="90735744"/>
      </c:scatterChart>
      <c:valAx>
        <c:axId val="8889446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0735744"/>
        <c:crosses val="autoZero"/>
        <c:crossBetween val="midCat"/>
      </c:valAx>
      <c:valAx>
        <c:axId val="907357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88944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AFT!$O$6:$O$20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AFT!$P$6:$P$20</c:f>
              <c:numCache>
                <c:formatCode>0.000</c:formatCode>
                <c:ptCount val="15"/>
                <c:pt idx="0">
                  <c:v>3.0285138862921456E-3</c:v>
                </c:pt>
                <c:pt idx="1">
                  <c:v>5.9777382526046714E-3</c:v>
                </c:pt>
                <c:pt idx="2">
                  <c:v>8.8554496630793341E-3</c:v>
                </c:pt>
                <c:pt idx="3">
                  <c:v>1.1736545951794962E-2</c:v>
                </c:pt>
                <c:pt idx="4">
                  <c:v>1.4377370553691367E-2</c:v>
                </c:pt>
                <c:pt idx="5">
                  <c:v>1.6984537712190412E-2</c:v>
                </c:pt>
                <c:pt idx="6">
                  <c:v>1.9589609252935961E-2</c:v>
                </c:pt>
                <c:pt idx="7">
                  <c:v>2.2092038802822778E-2</c:v>
                </c:pt>
                <c:pt idx="8">
                  <c:v>2.4569806120734554E-2</c:v>
                </c:pt>
                <c:pt idx="9">
                  <c:v>2.6859710418427444E-2</c:v>
                </c:pt>
                <c:pt idx="10">
                  <c:v>4.8335510042382505E-2</c:v>
                </c:pt>
                <c:pt idx="11">
                  <c:v>7.9188943994524419E-2</c:v>
                </c:pt>
                <c:pt idx="12">
                  <c:v>0.10114423234970503</c:v>
                </c:pt>
                <c:pt idx="13">
                  <c:v>0.11912919519895797</c:v>
                </c:pt>
                <c:pt idx="14">
                  <c:v>0.13213779251634855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AFT!$O$6:$O$20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AFT!$R$6:$R$20</c:f>
              <c:numCache>
                <c:formatCode>0.000</c:formatCode>
                <c:ptCount val="15"/>
                <c:pt idx="0">
                  <c:v>4.5614728511808894E-2</c:v>
                </c:pt>
                <c:pt idx="1">
                  <c:v>9.0115581519348384E-2</c:v>
                </c:pt>
                <c:pt idx="2">
                  <c:v>0.13377221719273966</c:v>
                </c:pt>
                <c:pt idx="3">
                  <c:v>0.17519202919942667</c:v>
                </c:pt>
                <c:pt idx="4">
                  <c:v>0.21801043143849402</c:v>
                </c:pt>
                <c:pt idx="5">
                  <c:v>0.25860534907342719</c:v>
                </c:pt>
                <c:pt idx="6">
                  <c:v>0.29798999734312115</c:v>
                </c:pt>
                <c:pt idx="7">
                  <c:v>0.33479765762781177</c:v>
                </c:pt>
                <c:pt idx="8">
                  <c:v>0.37477906722049292</c:v>
                </c:pt>
                <c:pt idx="9">
                  <c:v>0.4085731243947765</c:v>
                </c:pt>
                <c:pt idx="10">
                  <c:v>0.72977093576804031</c:v>
                </c:pt>
                <c:pt idx="11">
                  <c:v>1.2046439868890866</c:v>
                </c:pt>
                <c:pt idx="12">
                  <c:v>1.5315394526465103</c:v>
                </c:pt>
                <c:pt idx="13">
                  <c:v>1.7857534415510341</c:v>
                </c:pt>
                <c:pt idx="14">
                  <c:v>1.9864865797550204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785664"/>
        <c:axId val="90787840"/>
      </c:scatterChart>
      <c:valAx>
        <c:axId val="9078566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0787840"/>
        <c:crosses val="autoZero"/>
        <c:crossBetween val="midCat"/>
      </c:valAx>
      <c:valAx>
        <c:axId val="907878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07856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AFX!$A$6:$A$20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AFX!$B$6:$B$20</c:f>
              <c:numCache>
                <c:formatCode>0.000</c:formatCode>
                <c:ptCount val="15"/>
                <c:pt idx="0">
                  <c:v>0.2458292058774971</c:v>
                </c:pt>
                <c:pt idx="1">
                  <c:v>0.44318298904611492</c:v>
                </c:pt>
                <c:pt idx="2">
                  <c:v>0.60973990058024929</c:v>
                </c:pt>
                <c:pt idx="3">
                  <c:v>0.75534999937131464</c:v>
                </c:pt>
                <c:pt idx="4">
                  <c:v>0.90149768732635982</c:v>
                </c:pt>
                <c:pt idx="5">
                  <c:v>1.014016180583573</c:v>
                </c:pt>
                <c:pt idx="6">
                  <c:v>1.1422911493679799</c:v>
                </c:pt>
                <c:pt idx="7">
                  <c:v>1.2321058594019072</c:v>
                </c:pt>
                <c:pt idx="8">
                  <c:v>1.3453488885800131</c:v>
                </c:pt>
                <c:pt idx="9">
                  <c:v>1.4567226842376015</c:v>
                </c:pt>
                <c:pt idx="10">
                  <c:v>2.3042261167228109</c:v>
                </c:pt>
                <c:pt idx="11">
                  <c:v>3.2949012970871641</c:v>
                </c:pt>
                <c:pt idx="12">
                  <c:v>3.7907497718282275</c:v>
                </c:pt>
                <c:pt idx="13">
                  <c:v>4.1907197931051261</c:v>
                </c:pt>
                <c:pt idx="14">
                  <c:v>4.449383186234634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AFX!$A$6:$A$20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AFX!$D$6:$D$20</c:f>
              <c:numCache>
                <c:formatCode>0.000</c:formatCode>
                <c:ptCount val="15"/>
                <c:pt idx="0">
                  <c:v>2.6736522831664312E-2</c:v>
                </c:pt>
                <c:pt idx="1">
                  <c:v>4.9616081688637848E-2</c:v>
                </c:pt>
                <c:pt idx="2">
                  <c:v>7.0162145120800518E-2</c:v>
                </c:pt>
                <c:pt idx="3">
                  <c:v>8.7673295060064035E-2</c:v>
                </c:pt>
                <c:pt idx="4">
                  <c:v>0.10392354653419446</c:v>
                </c:pt>
                <c:pt idx="5">
                  <c:v>0.12062583984159317</c:v>
                </c:pt>
                <c:pt idx="6">
                  <c:v>0.13323188094722652</c:v>
                </c:pt>
                <c:pt idx="7">
                  <c:v>0.14758710913539916</c:v>
                </c:pt>
                <c:pt idx="8">
                  <c:v>0.15967190689552999</c:v>
                </c:pt>
                <c:pt idx="9">
                  <c:v>0.1699994864597581</c:v>
                </c:pt>
                <c:pt idx="10">
                  <c:v>0.24429691352406002</c:v>
                </c:pt>
                <c:pt idx="11">
                  <c:v>0.29875083300805699</c:v>
                </c:pt>
                <c:pt idx="12">
                  <c:v>0.32415097755101369</c:v>
                </c:pt>
                <c:pt idx="13">
                  <c:v>0.32903381930709036</c:v>
                </c:pt>
                <c:pt idx="14">
                  <c:v>0.32536747169822666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43168"/>
        <c:axId val="96345088"/>
      </c:scatterChart>
      <c:valAx>
        <c:axId val="9634316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6345088"/>
        <c:crosses val="autoZero"/>
        <c:crossBetween val="midCat"/>
      </c:valAx>
      <c:valAx>
        <c:axId val="9634508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63431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AFX!$H$6:$H$20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AFX!$I$6:$I$20</c:f>
              <c:numCache>
                <c:formatCode>0.000</c:formatCode>
                <c:ptCount val="15"/>
                <c:pt idx="0">
                  <c:v>8.1464313360820551E-2</c:v>
                </c:pt>
                <c:pt idx="1">
                  <c:v>0.15360564872398746</c:v>
                </c:pt>
                <c:pt idx="2">
                  <c:v>0.21682559250858563</c:v>
                </c:pt>
                <c:pt idx="3">
                  <c:v>0.27671457351354189</c:v>
                </c:pt>
                <c:pt idx="4">
                  <c:v>0.33051428270557737</c:v>
                </c:pt>
                <c:pt idx="5">
                  <c:v>0.38300672959806781</c:v>
                </c:pt>
                <c:pt idx="6">
                  <c:v>0.4332758445020648</c:v>
                </c:pt>
                <c:pt idx="7">
                  <c:v>0.47356258787927491</c:v>
                </c:pt>
                <c:pt idx="8">
                  <c:v>0.52004422049579757</c:v>
                </c:pt>
                <c:pt idx="9">
                  <c:v>0.5610100379862607</c:v>
                </c:pt>
                <c:pt idx="10">
                  <c:v>0.90832575494173995</c:v>
                </c:pt>
                <c:pt idx="11">
                  <c:v>1.3873051195076136</c:v>
                </c:pt>
                <c:pt idx="12">
                  <c:v>1.7418191143163129</c:v>
                </c:pt>
                <c:pt idx="13">
                  <c:v>1.9987913387936018</c:v>
                </c:pt>
                <c:pt idx="14">
                  <c:v>2.2395827712749847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AFX!$H$6:$H$20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AFX!$K$6:$K$20</c:f>
              <c:numCache>
                <c:formatCode>0.000</c:formatCode>
                <c:ptCount val="15"/>
                <c:pt idx="0">
                  <c:v>4.8182088044373156E-2</c:v>
                </c:pt>
                <c:pt idx="1">
                  <c:v>9.2948494544651428E-2</c:v>
                </c:pt>
                <c:pt idx="2">
                  <c:v>0.13422999065445596</c:v>
                </c:pt>
                <c:pt idx="3">
                  <c:v>0.17158418178518203</c:v>
                </c:pt>
                <c:pt idx="4">
                  <c:v>0.20825115151917706</c:v>
                </c:pt>
                <c:pt idx="5">
                  <c:v>0.24124755051896604</c:v>
                </c:pt>
                <c:pt idx="6">
                  <c:v>0.27291762507011208</c:v>
                </c:pt>
                <c:pt idx="7">
                  <c:v>0.30723539249644927</c:v>
                </c:pt>
                <c:pt idx="8">
                  <c:v>0.33498678086598943</c:v>
                </c:pt>
                <c:pt idx="9">
                  <c:v>0.36344030311652981</c:v>
                </c:pt>
                <c:pt idx="10">
                  <c:v>0.58571551770323205</c:v>
                </c:pt>
                <c:pt idx="11">
                  <c:v>0.86038657006506625</c:v>
                </c:pt>
                <c:pt idx="12">
                  <c:v>1.0081509770043307</c:v>
                </c:pt>
                <c:pt idx="13">
                  <c:v>1.1155383012184468</c:v>
                </c:pt>
                <c:pt idx="14">
                  <c:v>1.1818568538864234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78880"/>
        <c:axId val="96380800"/>
      </c:scatterChart>
      <c:valAx>
        <c:axId val="9637888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6380800"/>
        <c:crosses val="autoZero"/>
        <c:crossBetween val="midCat"/>
      </c:valAx>
      <c:valAx>
        <c:axId val="963808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63788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AFX!$O$6:$O$20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AFX!$P$6:$P$20</c:f>
              <c:numCache>
                <c:formatCode>0.000</c:formatCode>
                <c:ptCount val="15"/>
                <c:pt idx="0">
                  <c:v>3.1601585435055714E-3</c:v>
                </c:pt>
                <c:pt idx="1">
                  <c:v>6.2271537802575314E-3</c:v>
                </c:pt>
                <c:pt idx="2">
                  <c:v>9.2591083520025541E-3</c:v>
                </c:pt>
                <c:pt idx="3">
                  <c:v>1.2064428697243734E-2</c:v>
                </c:pt>
                <c:pt idx="4">
                  <c:v>1.4932376692940246E-2</c:v>
                </c:pt>
                <c:pt idx="5">
                  <c:v>1.7503771428602665E-2</c:v>
                </c:pt>
                <c:pt idx="6">
                  <c:v>2.0246298410136813E-2</c:v>
                </c:pt>
                <c:pt idx="7">
                  <c:v>2.2664833775599792E-2</c:v>
                </c:pt>
                <c:pt idx="8">
                  <c:v>2.5270228770389903E-2</c:v>
                </c:pt>
                <c:pt idx="9">
                  <c:v>2.7609315736157714E-2</c:v>
                </c:pt>
                <c:pt idx="10">
                  <c:v>4.9208321169638983E-2</c:v>
                </c:pt>
                <c:pt idx="11">
                  <c:v>7.8969954786591412E-2</c:v>
                </c:pt>
                <c:pt idx="12">
                  <c:v>0.101115260434263</c:v>
                </c:pt>
                <c:pt idx="13">
                  <c:v>0.11810971132956559</c:v>
                </c:pt>
                <c:pt idx="14">
                  <c:v>0.13134221686199646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AFX!$O$6:$O$20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AFX!$R$6:$R$20</c:f>
              <c:numCache>
                <c:formatCode>0.000</c:formatCode>
                <c:ptCount val="15"/>
                <c:pt idx="0">
                  <c:v>4.9434078995131241E-2</c:v>
                </c:pt>
                <c:pt idx="1">
                  <c:v>9.775897940317535E-2</c:v>
                </c:pt>
                <c:pt idx="2">
                  <c:v>0.14341796531187714</c:v>
                </c:pt>
                <c:pt idx="3">
                  <c:v>0.18908744582372539</c:v>
                </c:pt>
                <c:pt idx="4">
                  <c:v>0.23254262486510599</c:v>
                </c:pt>
                <c:pt idx="5">
                  <c:v>0.27323328660561313</c:v>
                </c:pt>
                <c:pt idx="6">
                  <c:v>0.3154694225907958</c:v>
                </c:pt>
                <c:pt idx="7">
                  <c:v>0.35677853985372954</c:v>
                </c:pt>
                <c:pt idx="8">
                  <c:v>0.39472291104266638</c:v>
                </c:pt>
                <c:pt idx="9">
                  <c:v>0.43542953934039424</c:v>
                </c:pt>
                <c:pt idx="10">
                  <c:v>0.75728169141226775</c:v>
                </c:pt>
                <c:pt idx="11">
                  <c:v>1.2300005904175235</c:v>
                </c:pt>
                <c:pt idx="12">
                  <c:v>1.5573459966958485</c:v>
                </c:pt>
                <c:pt idx="13">
                  <c:v>1.7887352436620318</c:v>
                </c:pt>
                <c:pt idx="14">
                  <c:v>1.9782608233645709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422528"/>
        <c:axId val="96428800"/>
      </c:scatterChart>
      <c:valAx>
        <c:axId val="9642252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6428800"/>
        <c:crosses val="autoZero"/>
        <c:crossBetween val="midCat"/>
      </c:valAx>
      <c:valAx>
        <c:axId val="964288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64225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AFY!$A$6:$A$20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AFY!$B$6:$B$20</c:f>
              <c:numCache>
                <c:formatCode>0.000</c:formatCode>
                <c:ptCount val="15"/>
                <c:pt idx="0">
                  <c:v>0.16355594192368961</c:v>
                </c:pt>
                <c:pt idx="1">
                  <c:v>0.3293176468144241</c:v>
                </c:pt>
                <c:pt idx="2">
                  <c:v>0.49070296039719785</c:v>
                </c:pt>
                <c:pt idx="3">
                  <c:v>0.65704061963225735</c:v>
                </c:pt>
                <c:pt idx="4">
                  <c:v>0.8143719993942754</c:v>
                </c:pt>
                <c:pt idx="5">
                  <c:v>0.9724665177229127</c:v>
                </c:pt>
                <c:pt idx="6">
                  <c:v>1.1493560485541878</c:v>
                </c:pt>
                <c:pt idx="7">
                  <c:v>1.3067830739049666</c:v>
                </c:pt>
                <c:pt idx="8">
                  <c:v>1.4633337768298296</c:v>
                </c:pt>
                <c:pt idx="9">
                  <c:v>1.6011611749636729</c:v>
                </c:pt>
                <c:pt idx="10">
                  <c:v>2.9192561702731337</c:v>
                </c:pt>
                <c:pt idx="11">
                  <c:v>4.4831523232109527</c:v>
                </c:pt>
                <c:pt idx="12">
                  <c:v>5.2806422867964056</c:v>
                </c:pt>
                <c:pt idx="13">
                  <c:v>5.6686070219230773</c:v>
                </c:pt>
                <c:pt idx="14">
                  <c:v>6.0195391675058252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AFY!$A$6:$A$20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AFY!$D$6:$D$20</c:f>
              <c:numCache>
                <c:formatCode>0.000</c:formatCode>
                <c:ptCount val="15"/>
                <c:pt idx="0">
                  <c:v>1.8081721165484191E-2</c:v>
                </c:pt>
                <c:pt idx="1">
                  <c:v>3.5689485347258437E-2</c:v>
                </c:pt>
                <c:pt idx="2">
                  <c:v>5.3770933171296519E-2</c:v>
                </c:pt>
                <c:pt idx="3">
                  <c:v>7.1394612658770368E-2</c:v>
                </c:pt>
                <c:pt idx="4">
                  <c:v>8.9605877169101053E-2</c:v>
                </c:pt>
                <c:pt idx="5">
                  <c:v>0.10626736743213205</c:v>
                </c:pt>
                <c:pt idx="6">
                  <c:v>0.12344609829686412</c:v>
                </c:pt>
                <c:pt idx="7">
                  <c:v>0.14092983379746712</c:v>
                </c:pt>
                <c:pt idx="8">
                  <c:v>0.15552537865990526</c:v>
                </c:pt>
                <c:pt idx="9">
                  <c:v>0.17242091753616581</c:v>
                </c:pt>
                <c:pt idx="10">
                  <c:v>0.2972763301614792</c:v>
                </c:pt>
                <c:pt idx="11">
                  <c:v>0.42244901703682564</c:v>
                </c:pt>
                <c:pt idx="12">
                  <c:v>0.4624089807152143</c:v>
                </c:pt>
                <c:pt idx="13">
                  <c:v>0.48873565367420102</c:v>
                </c:pt>
                <c:pt idx="14">
                  <c:v>0.50101432227175169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66752"/>
        <c:axId val="102273024"/>
      </c:scatterChart>
      <c:valAx>
        <c:axId val="10226675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273024"/>
        <c:crosses val="autoZero"/>
        <c:crossBetween val="midCat"/>
      </c:valAx>
      <c:valAx>
        <c:axId val="1022730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2667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00000"/>
              </a:solidFill>
              <a:ln w="15875"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'CO2-CH4 15-85'!$F$6:$F$58</c:f>
              <c:numCache>
                <c:formatCode>0.00</c:formatCode>
                <c:ptCount val="53"/>
                <c:pt idx="0">
                  <c:v>0.86430355697401562</c:v>
                </c:pt>
                <c:pt idx="1">
                  <c:v>1.3936477788410762</c:v>
                </c:pt>
                <c:pt idx="2">
                  <c:v>0.32078465805531781</c:v>
                </c:pt>
                <c:pt idx="3">
                  <c:v>0.94605774552166477</c:v>
                </c:pt>
                <c:pt idx="4">
                  <c:v>0.36447636647337178</c:v>
                </c:pt>
                <c:pt idx="5">
                  <c:v>0.41705749937769271</c:v>
                </c:pt>
                <c:pt idx="6">
                  <c:v>0.95280142333142959</c:v>
                </c:pt>
                <c:pt idx="7">
                  <c:v>0.32878518314423572</c:v>
                </c:pt>
                <c:pt idx="8">
                  <c:v>0.94802046124728956</c:v>
                </c:pt>
                <c:pt idx="9">
                  <c:v>1.0103349424553778</c:v>
                </c:pt>
                <c:pt idx="10">
                  <c:v>1.2085417766865989</c:v>
                </c:pt>
                <c:pt idx="11">
                  <c:v>0.99319557471132425</c:v>
                </c:pt>
                <c:pt idx="12">
                  <c:v>1.1808090763300521</c:v>
                </c:pt>
                <c:pt idx="13">
                  <c:v>1.8962611161132594</c:v>
                </c:pt>
                <c:pt idx="14">
                  <c:v>1.0487817422309984</c:v>
                </c:pt>
                <c:pt idx="15">
                  <c:v>0.4571317619206936</c:v>
                </c:pt>
                <c:pt idx="16">
                  <c:v>0.26661154918633545</c:v>
                </c:pt>
                <c:pt idx="17">
                  <c:v>0.81868283453986246</c:v>
                </c:pt>
                <c:pt idx="18">
                  <c:v>0.91364974245768926</c:v>
                </c:pt>
                <c:pt idx="19">
                  <c:v>0.12029122739177711</c:v>
                </c:pt>
                <c:pt idx="20">
                  <c:v>1.0305558718506576</c:v>
                </c:pt>
                <c:pt idx="21">
                  <c:v>0.94906495870630758</c:v>
                </c:pt>
                <c:pt idx="22">
                  <c:v>1.1157245582763182</c:v>
                </c:pt>
                <c:pt idx="23">
                  <c:v>1.2221664810678248</c:v>
                </c:pt>
                <c:pt idx="24">
                  <c:v>0.46509781736247863</c:v>
                </c:pt>
                <c:pt idx="25">
                  <c:v>0.752098212219383</c:v>
                </c:pt>
                <c:pt idx="26">
                  <c:v>0.55903016495974045</c:v>
                </c:pt>
                <c:pt idx="27">
                  <c:v>0.40831980976528714</c:v>
                </c:pt>
                <c:pt idx="28">
                  <c:v>1.3406793163621096</c:v>
                </c:pt>
                <c:pt idx="29">
                  <c:v>1.0984501972796332</c:v>
                </c:pt>
                <c:pt idx="30">
                  <c:v>0.34128943907055165</c:v>
                </c:pt>
                <c:pt idx="31">
                  <c:v>0.71874734023587294</c:v>
                </c:pt>
                <c:pt idx="32">
                  <c:v>0.47105858889391833</c:v>
                </c:pt>
                <c:pt idx="33">
                  <c:v>1.6510990043059477</c:v>
                </c:pt>
                <c:pt idx="34">
                  <c:v>0.98995910720852431</c:v>
                </c:pt>
                <c:pt idx="35">
                  <c:v>0.82672661932939495</c:v>
                </c:pt>
                <c:pt idx="36">
                  <c:v>1.1108274253996524</c:v>
                </c:pt>
                <c:pt idx="37">
                  <c:v>0.26359547768877778</c:v>
                </c:pt>
                <c:pt idx="38">
                  <c:v>0.98169480682686672</c:v>
                </c:pt>
                <c:pt idx="39">
                  <c:v>1.1619955261522161</c:v>
                </c:pt>
                <c:pt idx="40">
                  <c:v>0.75742025901106524</c:v>
                </c:pt>
                <c:pt idx="41">
                  <c:v>1.1492805140623241</c:v>
                </c:pt>
                <c:pt idx="42">
                  <c:v>0.32641186494581825</c:v>
                </c:pt>
                <c:pt idx="43">
                  <c:v>0.62797112682590139</c:v>
                </c:pt>
                <c:pt idx="44">
                  <c:v>0.76902075153590543</c:v>
                </c:pt>
                <c:pt idx="45">
                  <c:v>0.52135934705653164</c:v>
                </c:pt>
                <c:pt idx="46">
                  <c:v>1.3669694025685351</c:v>
                </c:pt>
                <c:pt idx="47">
                  <c:v>0.92364093010030524</c:v>
                </c:pt>
                <c:pt idx="48">
                  <c:v>1.1333961107521224</c:v>
                </c:pt>
                <c:pt idx="49">
                  <c:v>1.2965601174876202</c:v>
                </c:pt>
                <c:pt idx="50">
                  <c:v>0.75089435498890067</c:v>
                </c:pt>
                <c:pt idx="51">
                  <c:v>0.20791737446915573</c:v>
                </c:pt>
                <c:pt idx="52">
                  <c:v>0.46490748639169599</c:v>
                </c:pt>
              </c:numCache>
            </c:numRef>
          </c:xVal>
          <c:yVal>
            <c:numRef>
              <c:f>'CO2-CH4 15-85'!$G$6:$G$58</c:f>
              <c:numCache>
                <c:formatCode>0.0</c:formatCode>
                <c:ptCount val="53"/>
                <c:pt idx="0">
                  <c:v>5.2864831656464952</c:v>
                </c:pt>
                <c:pt idx="1">
                  <c:v>9.1375101352177612</c:v>
                </c:pt>
                <c:pt idx="2">
                  <c:v>5.0923268450736021</c:v>
                </c:pt>
                <c:pt idx="3">
                  <c:v>56.625788283339084</c:v>
                </c:pt>
                <c:pt idx="4">
                  <c:v>5.1177615652291442</c:v>
                </c:pt>
                <c:pt idx="5">
                  <c:v>4.4746669355816318</c:v>
                </c:pt>
                <c:pt idx="6">
                  <c:v>21.797184855315926</c:v>
                </c:pt>
                <c:pt idx="7">
                  <c:v>5.821494881669171</c:v>
                </c:pt>
                <c:pt idx="8">
                  <c:v>5.6381586435842728</c:v>
                </c:pt>
                <c:pt idx="9">
                  <c:v>6.2115714063834666</c:v>
                </c:pt>
                <c:pt idx="10">
                  <c:v>9.3420632838503401</c:v>
                </c:pt>
                <c:pt idx="11">
                  <c:v>8.1933811446351026</c:v>
                </c:pt>
                <c:pt idx="12">
                  <c:v>9.7905061241801548</c:v>
                </c:pt>
                <c:pt idx="13">
                  <c:v>9.6736802161463888</c:v>
                </c:pt>
                <c:pt idx="14">
                  <c:v>59.219971378829612</c:v>
                </c:pt>
                <c:pt idx="15">
                  <c:v>24.944383010008195</c:v>
                </c:pt>
                <c:pt idx="16">
                  <c:v>4.1981018846159746</c:v>
                </c:pt>
                <c:pt idx="17">
                  <c:v>7.930340897030387</c:v>
                </c:pt>
                <c:pt idx="18">
                  <c:v>26.887856283354918</c:v>
                </c:pt>
                <c:pt idx="19">
                  <c:v>1.296496673140161</c:v>
                </c:pt>
                <c:pt idx="20">
                  <c:v>8.6229421412445841</c:v>
                </c:pt>
                <c:pt idx="21">
                  <c:v>10.215043556605517</c:v>
                </c:pt>
                <c:pt idx="22">
                  <c:v>7.7079704022729185</c:v>
                </c:pt>
                <c:pt idx="23">
                  <c:v>8.4366369390248472</c:v>
                </c:pt>
                <c:pt idx="24">
                  <c:v>4.9875015107062541</c:v>
                </c:pt>
                <c:pt idx="25">
                  <c:v>6.1552248541366552</c:v>
                </c:pt>
                <c:pt idx="26">
                  <c:v>4.8054317672212692</c:v>
                </c:pt>
                <c:pt idx="27">
                  <c:v>3.4523172340042376</c:v>
                </c:pt>
                <c:pt idx="28">
                  <c:v>59.648582770541019</c:v>
                </c:pt>
                <c:pt idx="29">
                  <c:v>11.038403950969904</c:v>
                </c:pt>
                <c:pt idx="30">
                  <c:v>4.2083010298808476</c:v>
                </c:pt>
                <c:pt idx="31">
                  <c:v>9.9780838850024391</c:v>
                </c:pt>
                <c:pt idx="32">
                  <c:v>4.2628750528415544</c:v>
                </c:pt>
                <c:pt idx="33">
                  <c:v>14.668134295437197</c:v>
                </c:pt>
                <c:pt idx="34">
                  <c:v>8.0901709431652744</c:v>
                </c:pt>
                <c:pt idx="35">
                  <c:v>5.3411890506500601</c:v>
                </c:pt>
                <c:pt idx="36">
                  <c:v>16.609148257086229</c:v>
                </c:pt>
                <c:pt idx="37">
                  <c:v>4.3591356725024353</c:v>
                </c:pt>
                <c:pt idx="38">
                  <c:v>12.500388154345419</c:v>
                </c:pt>
                <c:pt idx="39">
                  <c:v>12.19009570182738</c:v>
                </c:pt>
                <c:pt idx="40">
                  <c:v>9.891755191597694</c:v>
                </c:pt>
                <c:pt idx="41">
                  <c:v>5.3929408847075315</c:v>
                </c:pt>
                <c:pt idx="42">
                  <c:v>4.471795292830528</c:v>
                </c:pt>
                <c:pt idx="43">
                  <c:v>4.0053994415743297</c:v>
                </c:pt>
                <c:pt idx="44">
                  <c:v>5.731853298868538</c:v>
                </c:pt>
                <c:pt idx="45">
                  <c:v>4.8803368020717368</c:v>
                </c:pt>
                <c:pt idx="46">
                  <c:v>9.6254790001078785</c:v>
                </c:pt>
                <c:pt idx="47">
                  <c:v>5.7050973750231924</c:v>
                </c:pt>
                <c:pt idx="48">
                  <c:v>10.039923150119419</c:v>
                </c:pt>
                <c:pt idx="49">
                  <c:v>21.347923669534385</c:v>
                </c:pt>
                <c:pt idx="50">
                  <c:v>6.3535725514511237</c:v>
                </c:pt>
                <c:pt idx="51">
                  <c:v>2.9531284573701431</c:v>
                </c:pt>
                <c:pt idx="52">
                  <c:v>6.3564499944919355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93248"/>
        <c:axId val="87504000"/>
      </c:scatterChart>
      <c:valAx>
        <c:axId val="87493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>
                    <a:latin typeface="+mj-lt"/>
                  </a:defRPr>
                </a:pPr>
                <a:r>
                  <a:rPr lang="de-DE" sz="1100">
                    <a:latin typeface="+mj-lt"/>
                  </a:rPr>
                  <a:t>CO</a:t>
                </a:r>
                <a:r>
                  <a:rPr lang="de-DE" sz="1100" baseline="-25000">
                    <a:latin typeface="+mj-lt"/>
                  </a:rPr>
                  <a:t>2</a:t>
                </a:r>
                <a:r>
                  <a:rPr lang="de-DE" sz="1100">
                    <a:latin typeface="+mj-lt"/>
                  </a:rPr>
                  <a:t> working capacity / mmol g</a:t>
                </a:r>
                <a:r>
                  <a:rPr lang="de-DE" sz="1100" baseline="30000">
                    <a:latin typeface="+mj-lt"/>
                  </a:rPr>
                  <a:t>-1</a:t>
                </a:r>
              </a:p>
            </c:rich>
          </c:tx>
          <c:layout>
            <c:manualLayout>
              <c:xMode val="edge"/>
              <c:yMode val="edge"/>
              <c:x val="0.34779397668004147"/>
              <c:y val="0.9280639755275553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+mj-lt"/>
              </a:defRPr>
            </a:pPr>
            <a:endParaRPr lang="de-DE"/>
          </a:p>
        </c:txPr>
        <c:crossAx val="87504000"/>
        <c:crosses val="autoZero"/>
        <c:crossBetween val="midCat"/>
      </c:valAx>
      <c:valAx>
        <c:axId val="875040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>
                    <a:latin typeface="+mj-lt"/>
                  </a:defRPr>
                </a:pPr>
                <a:r>
                  <a:rPr lang="de-DE" sz="1100">
                    <a:latin typeface="+mj-lt"/>
                  </a:rPr>
                  <a:t>CO</a:t>
                </a:r>
                <a:r>
                  <a:rPr lang="de-DE" sz="1100" baseline="-25000">
                    <a:latin typeface="+mj-lt"/>
                  </a:rPr>
                  <a:t>2</a:t>
                </a:r>
                <a:r>
                  <a:rPr lang="de-DE" sz="1100">
                    <a:latin typeface="+mj-lt"/>
                  </a:rPr>
                  <a:t>/CH</a:t>
                </a:r>
                <a:r>
                  <a:rPr lang="de-DE" sz="1100" baseline="-25000">
                    <a:latin typeface="+mj-lt"/>
                  </a:rPr>
                  <a:t>4</a:t>
                </a:r>
                <a:r>
                  <a:rPr lang="de-DE" sz="1100">
                    <a:latin typeface="+mj-lt"/>
                  </a:rPr>
                  <a:t> selectivity</a:t>
                </a:r>
                <a:r>
                  <a:rPr lang="de-DE" sz="1100" baseline="0">
                    <a:latin typeface="+mj-lt"/>
                  </a:rPr>
                  <a:t> at 6 bar</a:t>
                </a:r>
                <a:endParaRPr lang="de-DE" sz="1100">
                  <a:latin typeface="+mj-lt"/>
                </a:endParaRPr>
              </a:p>
            </c:rich>
          </c:tx>
          <c:layout>
            <c:manualLayout>
              <c:xMode val="edge"/>
              <c:yMode val="edge"/>
              <c:x val="6.3872247458186312E-3"/>
              <c:y val="0.2179966684169902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+mj-lt"/>
              </a:defRPr>
            </a:pPr>
            <a:endParaRPr lang="de-DE"/>
          </a:p>
        </c:txPr>
        <c:crossAx val="874932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AFY!$H$6:$H$20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AFY!$I$6:$I$20</c:f>
              <c:numCache>
                <c:formatCode>0.000</c:formatCode>
                <c:ptCount val="15"/>
                <c:pt idx="0">
                  <c:v>4.9277695228661052E-2</c:v>
                </c:pt>
                <c:pt idx="1">
                  <c:v>9.9093463093984632E-2</c:v>
                </c:pt>
                <c:pt idx="2">
                  <c:v>0.14840850359772009</c:v>
                </c:pt>
                <c:pt idx="3">
                  <c:v>0.1966698982459133</c:v>
                </c:pt>
                <c:pt idx="4">
                  <c:v>0.2479580847292881</c:v>
                </c:pt>
                <c:pt idx="5">
                  <c:v>0.29799579901531476</c:v>
                </c:pt>
                <c:pt idx="6">
                  <c:v>0.34224255609239812</c:v>
                </c:pt>
                <c:pt idx="7">
                  <c:v>0.39553938877572553</c:v>
                </c:pt>
                <c:pt idx="8">
                  <c:v>0.45162251040610879</c:v>
                </c:pt>
                <c:pt idx="9">
                  <c:v>0.49133060019221364</c:v>
                </c:pt>
                <c:pt idx="10">
                  <c:v>0.97227538713349004</c:v>
                </c:pt>
                <c:pt idx="11">
                  <c:v>1.7583845062688126</c:v>
                </c:pt>
                <c:pt idx="12">
                  <c:v>2.3875917163054732</c:v>
                </c:pt>
                <c:pt idx="13">
                  <c:v>2.7794688046341216</c:v>
                </c:pt>
                <c:pt idx="14">
                  <c:v>3.1250910739530746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AFY!$H$6:$H$20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AFY!$K$6:$K$20</c:f>
              <c:numCache>
                <c:formatCode>0.000</c:formatCode>
                <c:ptCount val="15"/>
                <c:pt idx="0">
                  <c:v>3.0477765996761452E-2</c:v>
                </c:pt>
                <c:pt idx="1">
                  <c:v>6.1022322975879263E-2</c:v>
                </c:pt>
                <c:pt idx="2">
                  <c:v>9.1374816587889651E-2</c:v>
                </c:pt>
                <c:pt idx="3">
                  <c:v>0.12135956686861132</c:v>
                </c:pt>
                <c:pt idx="4">
                  <c:v>0.15239678763665704</c:v>
                </c:pt>
                <c:pt idx="5">
                  <c:v>0.18349213104644946</c:v>
                </c:pt>
                <c:pt idx="6">
                  <c:v>0.21326693459595214</c:v>
                </c:pt>
                <c:pt idx="7">
                  <c:v>0.24245023408961447</c:v>
                </c:pt>
                <c:pt idx="8">
                  <c:v>0.27425311499911986</c:v>
                </c:pt>
                <c:pt idx="9">
                  <c:v>0.30227237286069319</c:v>
                </c:pt>
                <c:pt idx="10">
                  <c:v>0.59250880091121094</c:v>
                </c:pt>
                <c:pt idx="11">
                  <c:v>1.0670987784917456</c:v>
                </c:pt>
                <c:pt idx="12">
                  <c:v>1.3986079847683215</c:v>
                </c:pt>
                <c:pt idx="13">
                  <c:v>1.6461191288990791</c:v>
                </c:pt>
                <c:pt idx="14">
                  <c:v>1.7509375064918593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18848"/>
        <c:axId val="102320768"/>
      </c:scatterChart>
      <c:valAx>
        <c:axId val="10231884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320768"/>
        <c:crosses val="autoZero"/>
        <c:crossBetween val="midCat"/>
      </c:valAx>
      <c:valAx>
        <c:axId val="1023207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3188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AFY!$O$6:$O$20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AFY!$P$6:$P$20</c:f>
              <c:numCache>
                <c:formatCode>0.000</c:formatCode>
                <c:ptCount val="15"/>
                <c:pt idx="0">
                  <c:v>2.3943446474824705E-3</c:v>
                </c:pt>
                <c:pt idx="1">
                  <c:v>4.8052674536713585E-3</c:v>
                </c:pt>
                <c:pt idx="2">
                  <c:v>7.1934995030652508E-3</c:v>
                </c:pt>
                <c:pt idx="3">
                  <c:v>9.4818662551237869E-3</c:v>
                </c:pt>
                <c:pt idx="4">
                  <c:v>1.1902130505233394E-2</c:v>
                </c:pt>
                <c:pt idx="5">
                  <c:v>1.4232479086645957E-2</c:v>
                </c:pt>
                <c:pt idx="6">
                  <c:v>1.6577594939684477E-2</c:v>
                </c:pt>
                <c:pt idx="7">
                  <c:v>1.8929383740776091E-2</c:v>
                </c:pt>
                <c:pt idx="8">
                  <c:v>2.122611815785359E-2</c:v>
                </c:pt>
                <c:pt idx="9">
                  <c:v>2.3531794256986881E-2</c:v>
                </c:pt>
                <c:pt idx="10">
                  <c:v>4.6504977684404335E-2</c:v>
                </c:pt>
                <c:pt idx="11">
                  <c:v>8.8436385791930305E-2</c:v>
                </c:pt>
                <c:pt idx="12">
                  <c:v>0.12523925918454593</c:v>
                </c:pt>
                <c:pt idx="13">
                  <c:v>0.15757624927974528</c:v>
                </c:pt>
                <c:pt idx="14">
                  <c:v>0.1860419010569567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AFY!$O$6:$O$20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AFY!$R$6:$R$20</c:f>
              <c:numCache>
                <c:formatCode>0.000</c:formatCode>
                <c:ptCount val="15"/>
                <c:pt idx="0">
                  <c:v>3.0502212972347686E-2</c:v>
                </c:pt>
                <c:pt idx="1">
                  <c:v>6.1060669364000064E-2</c:v>
                </c:pt>
                <c:pt idx="2">
                  <c:v>9.0867529031594993E-2</c:v>
                </c:pt>
                <c:pt idx="3">
                  <c:v>0.12213294207238735</c:v>
                </c:pt>
                <c:pt idx="4">
                  <c:v>0.15148633511442619</c:v>
                </c:pt>
                <c:pt idx="5">
                  <c:v>0.18479805397290858</c:v>
                </c:pt>
                <c:pt idx="6">
                  <c:v>0.21381856155157353</c:v>
                </c:pt>
                <c:pt idx="7">
                  <c:v>0.24267853569893952</c:v>
                </c:pt>
                <c:pt idx="8">
                  <c:v>0.27261244788745331</c:v>
                </c:pt>
                <c:pt idx="9">
                  <c:v>0.30358799257495295</c:v>
                </c:pt>
                <c:pt idx="10">
                  <c:v>0.60568100561224658</c:v>
                </c:pt>
                <c:pt idx="11">
                  <c:v>1.1877418525115158</c:v>
                </c:pt>
                <c:pt idx="12">
                  <c:v>1.739120463762031</c:v>
                </c:pt>
                <c:pt idx="13">
                  <c:v>2.2214773701983477</c:v>
                </c:pt>
                <c:pt idx="14">
                  <c:v>2.6852262570153083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46112"/>
        <c:axId val="102360576"/>
      </c:scatterChart>
      <c:valAx>
        <c:axId val="10234611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360576"/>
        <c:crosses val="autoZero"/>
        <c:crossBetween val="midCat"/>
      </c:valAx>
      <c:valAx>
        <c:axId val="1023605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3461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APC!$A$6:$A$20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APC!$B$6:$B$20</c:f>
              <c:numCache>
                <c:formatCode>0.000</c:formatCode>
                <c:ptCount val="15"/>
                <c:pt idx="0">
                  <c:v>0.15083120628131355</c:v>
                </c:pt>
                <c:pt idx="1">
                  <c:v>0.28116001827378684</c:v>
                </c:pt>
                <c:pt idx="2">
                  <c:v>0.40844066996352896</c:v>
                </c:pt>
                <c:pt idx="3">
                  <c:v>0.52613736692371693</c:v>
                </c:pt>
                <c:pt idx="4">
                  <c:v>0.61837523065462363</c:v>
                </c:pt>
                <c:pt idx="5">
                  <c:v>0.71261932265260752</c:v>
                </c:pt>
                <c:pt idx="6">
                  <c:v>0.78700442056898035</c:v>
                </c:pt>
                <c:pt idx="7">
                  <c:v>0.90613304402874684</c:v>
                </c:pt>
                <c:pt idx="8">
                  <c:v>0.93924800032509415</c:v>
                </c:pt>
                <c:pt idx="9">
                  <c:v>1.038650450867604</c:v>
                </c:pt>
                <c:pt idx="10">
                  <c:v>1.5559493494655814</c:v>
                </c:pt>
                <c:pt idx="11">
                  <c:v>2.0755602201273335</c:v>
                </c:pt>
                <c:pt idx="12">
                  <c:v>2.3452781244658456</c:v>
                </c:pt>
                <c:pt idx="13">
                  <c:v>2.5236130495575329</c:v>
                </c:pt>
                <c:pt idx="14">
                  <c:v>2.6526770628441145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APC!$A$6:$A$20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APC!$D$6:$D$20</c:f>
              <c:numCache>
                <c:formatCode>0.000</c:formatCode>
                <c:ptCount val="15"/>
                <c:pt idx="0">
                  <c:v>2.0964810568911019E-3</c:v>
                </c:pt>
                <c:pt idx="1">
                  <c:v>4.081037902982739E-3</c:v>
                </c:pt>
                <c:pt idx="2">
                  <c:v>5.8610374000344781E-3</c:v>
                </c:pt>
                <c:pt idx="3">
                  <c:v>7.6028761533642334E-3</c:v>
                </c:pt>
                <c:pt idx="4">
                  <c:v>9.289445266291059E-3</c:v>
                </c:pt>
                <c:pt idx="5">
                  <c:v>1.0949700709339276E-2</c:v>
                </c:pt>
                <c:pt idx="6">
                  <c:v>1.2694457382606229E-2</c:v>
                </c:pt>
                <c:pt idx="7">
                  <c:v>1.36149028125377E-2</c:v>
                </c:pt>
                <c:pt idx="8">
                  <c:v>1.5746690472884347E-2</c:v>
                </c:pt>
                <c:pt idx="9">
                  <c:v>1.6972410463364774E-2</c:v>
                </c:pt>
                <c:pt idx="10">
                  <c:v>2.7734163872205952E-2</c:v>
                </c:pt>
                <c:pt idx="11">
                  <c:v>4.1281619682916632E-2</c:v>
                </c:pt>
                <c:pt idx="12">
                  <c:v>5.0167751923321534E-2</c:v>
                </c:pt>
                <c:pt idx="13">
                  <c:v>6.1481778056950508E-2</c:v>
                </c:pt>
                <c:pt idx="14">
                  <c:v>6.4725172487563876E-2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132352"/>
        <c:axId val="102150912"/>
      </c:scatterChart>
      <c:valAx>
        <c:axId val="10213235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150912"/>
        <c:crosses val="autoZero"/>
        <c:crossBetween val="midCat"/>
      </c:valAx>
      <c:valAx>
        <c:axId val="1021509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1323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APC!$H$6:$H$20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APC!$I$6:$I$20</c:f>
              <c:numCache>
                <c:formatCode>0.000</c:formatCode>
                <c:ptCount val="15"/>
                <c:pt idx="0">
                  <c:v>4.6008722872228187E-2</c:v>
                </c:pt>
                <c:pt idx="1">
                  <c:v>9.1039956232567651E-2</c:v>
                </c:pt>
                <c:pt idx="2">
                  <c:v>0.13318673576009513</c:v>
                </c:pt>
                <c:pt idx="3">
                  <c:v>0.17791227999202572</c:v>
                </c:pt>
                <c:pt idx="4">
                  <c:v>0.21835605347433379</c:v>
                </c:pt>
                <c:pt idx="5">
                  <c:v>0.26098532848899403</c:v>
                </c:pt>
                <c:pt idx="6">
                  <c:v>0.29520590310009293</c:v>
                </c:pt>
                <c:pt idx="7">
                  <c:v>0.34101347172428526</c:v>
                </c:pt>
                <c:pt idx="8">
                  <c:v>0.36551603812712274</c:v>
                </c:pt>
                <c:pt idx="9">
                  <c:v>0.3985338238172243</c:v>
                </c:pt>
                <c:pt idx="10">
                  <c:v>0.71359281226800153</c:v>
                </c:pt>
                <c:pt idx="11">
                  <c:v>1.144684023666267</c:v>
                </c:pt>
                <c:pt idx="12">
                  <c:v>1.4473155660482226</c:v>
                </c:pt>
                <c:pt idx="13">
                  <c:v>1.6030937285996427</c:v>
                </c:pt>
                <c:pt idx="14">
                  <c:v>1.7952270164489594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APC!$H$6:$H$20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APC!$K$6:$K$20</c:f>
              <c:numCache>
                <c:formatCode>0.000</c:formatCode>
                <c:ptCount val="15"/>
                <c:pt idx="0">
                  <c:v>3.6140112638543111E-3</c:v>
                </c:pt>
                <c:pt idx="1">
                  <c:v>7.3559508801776807E-3</c:v>
                </c:pt>
                <c:pt idx="2">
                  <c:v>1.0718980028216129E-2</c:v>
                </c:pt>
                <c:pt idx="3">
                  <c:v>1.4117732625415434E-2</c:v>
                </c:pt>
                <c:pt idx="4">
                  <c:v>1.7276309205301661E-2</c:v>
                </c:pt>
                <c:pt idx="5">
                  <c:v>2.1179406382559211E-2</c:v>
                </c:pt>
                <c:pt idx="6">
                  <c:v>2.3954002010335224E-2</c:v>
                </c:pt>
                <c:pt idx="7">
                  <c:v>2.7468330204484914E-2</c:v>
                </c:pt>
                <c:pt idx="8">
                  <c:v>3.0736083913637226E-2</c:v>
                </c:pt>
                <c:pt idx="9">
                  <c:v>3.3944187685712744E-2</c:v>
                </c:pt>
                <c:pt idx="10">
                  <c:v>6.1298024269804775E-2</c:v>
                </c:pt>
                <c:pt idx="11">
                  <c:v>0.10532516060632237</c:v>
                </c:pt>
                <c:pt idx="12">
                  <c:v>0.13849136842381482</c:v>
                </c:pt>
                <c:pt idx="13">
                  <c:v>0.16842442983707759</c:v>
                </c:pt>
                <c:pt idx="14">
                  <c:v>0.18888853354500898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43200"/>
        <c:axId val="102645120"/>
      </c:scatterChart>
      <c:valAx>
        <c:axId val="10264320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645120"/>
        <c:crosses val="autoZero"/>
        <c:crossBetween val="midCat"/>
      </c:valAx>
      <c:valAx>
        <c:axId val="1026451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6432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APC!$O$6:$O$20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APC!$P$6:$P$20</c:f>
              <c:numCache>
                <c:formatCode>0.000</c:formatCode>
                <c:ptCount val="15"/>
                <c:pt idx="0">
                  <c:v>5.0548350275036167E-4</c:v>
                </c:pt>
                <c:pt idx="1">
                  <c:v>1.0046459845594886E-3</c:v>
                </c:pt>
                <c:pt idx="2">
                  <c:v>1.5081978744240243E-3</c:v>
                </c:pt>
                <c:pt idx="3">
                  <c:v>1.9753475172031992E-3</c:v>
                </c:pt>
                <c:pt idx="4">
                  <c:v>2.4899082338097128E-3</c:v>
                </c:pt>
                <c:pt idx="5">
                  <c:v>3.009364040146934E-3</c:v>
                </c:pt>
                <c:pt idx="6">
                  <c:v>3.5307537372153653E-3</c:v>
                </c:pt>
                <c:pt idx="7">
                  <c:v>3.9169214208944385E-3</c:v>
                </c:pt>
                <c:pt idx="8">
                  <c:v>4.4420445065476216E-3</c:v>
                </c:pt>
                <c:pt idx="9">
                  <c:v>4.980080697683997E-3</c:v>
                </c:pt>
                <c:pt idx="10">
                  <c:v>9.8983019482684932E-3</c:v>
                </c:pt>
                <c:pt idx="11">
                  <c:v>1.9591862042020965E-2</c:v>
                </c:pt>
                <c:pt idx="12">
                  <c:v>2.8967680927436595E-2</c:v>
                </c:pt>
                <c:pt idx="13">
                  <c:v>3.7454980663826104E-2</c:v>
                </c:pt>
                <c:pt idx="14">
                  <c:v>4.6889563404464062E-2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APC!$O$6:$O$20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APC!$R$6:$R$20</c:f>
              <c:numCache>
                <c:formatCode>0.000</c:formatCode>
                <c:ptCount val="15"/>
                <c:pt idx="0">
                  <c:v>3.5617461015131822E-3</c:v>
                </c:pt>
                <c:pt idx="1">
                  <c:v>7.5086166335194618E-3</c:v>
                </c:pt>
                <c:pt idx="2">
                  <c:v>1.1031858036657639E-2</c:v>
                </c:pt>
                <c:pt idx="3">
                  <c:v>1.4828475053584037E-2</c:v>
                </c:pt>
                <c:pt idx="4">
                  <c:v>1.8534401934382744E-2</c:v>
                </c:pt>
                <c:pt idx="5">
                  <c:v>2.1544795560643353E-2</c:v>
                </c:pt>
                <c:pt idx="6">
                  <c:v>2.5078095928998286E-2</c:v>
                </c:pt>
                <c:pt idx="7">
                  <c:v>2.9728681736162818E-2</c:v>
                </c:pt>
                <c:pt idx="8">
                  <c:v>3.1877065777978955E-2</c:v>
                </c:pt>
                <c:pt idx="9">
                  <c:v>3.6758912115622704E-2</c:v>
                </c:pt>
                <c:pt idx="10">
                  <c:v>7.2902318518591414E-2</c:v>
                </c:pt>
                <c:pt idx="11">
                  <c:v>0.14806197725726278</c:v>
                </c:pt>
                <c:pt idx="12">
                  <c:v>0.21510823546798427</c:v>
                </c:pt>
                <c:pt idx="13">
                  <c:v>0.27601557053102227</c:v>
                </c:pt>
                <c:pt idx="14">
                  <c:v>0.35410523089880863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62528"/>
        <c:axId val="102664448"/>
      </c:scatterChart>
      <c:valAx>
        <c:axId val="10266252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664448"/>
        <c:crosses val="autoZero"/>
        <c:crossBetween val="midCat"/>
      </c:valAx>
      <c:valAx>
        <c:axId val="1026644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6625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ATN!$A$6:$A$20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ATN!$B$6:$B$20</c:f>
              <c:numCache>
                <c:formatCode>0.000</c:formatCode>
                <c:ptCount val="15"/>
                <c:pt idx="0">
                  <c:v>0.81939056201188043</c:v>
                </c:pt>
                <c:pt idx="1">
                  <c:v>1.1742192999288219</c:v>
                </c:pt>
                <c:pt idx="2">
                  <c:v>1.3793924275672502</c:v>
                </c:pt>
                <c:pt idx="3">
                  <c:v>1.5163649817626585</c:v>
                </c:pt>
                <c:pt idx="4">
                  <c:v>1.6003362263791987</c:v>
                </c:pt>
                <c:pt idx="5">
                  <c:v>1.6568237525789764</c:v>
                </c:pt>
                <c:pt idx="6">
                  <c:v>1.7145684888427486</c:v>
                </c:pt>
                <c:pt idx="7">
                  <c:v>1.7452125913097101</c:v>
                </c:pt>
                <c:pt idx="8">
                  <c:v>1.7852693062430092</c:v>
                </c:pt>
                <c:pt idx="9">
                  <c:v>1.8341816239105975</c:v>
                </c:pt>
                <c:pt idx="10">
                  <c:v>2.0033708986482717</c:v>
                </c:pt>
                <c:pt idx="11">
                  <c:v>2.2072916666666664</c:v>
                </c:pt>
                <c:pt idx="12">
                  <c:v>2.338103630165743</c:v>
                </c:pt>
                <c:pt idx="13">
                  <c:v>2.4726709033224106</c:v>
                </c:pt>
                <c:pt idx="14">
                  <c:v>2.5488980205432492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ATN!$A$6:$A$20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ATN!$D$6:$D$20</c:f>
              <c:numCache>
                <c:formatCode>0.000</c:formatCode>
                <c:ptCount val="15"/>
                <c:pt idx="0">
                  <c:v>3.486920816809843E-2</c:v>
                </c:pt>
                <c:pt idx="1">
                  <c:v>4.9959216089533534E-2</c:v>
                </c:pt>
                <c:pt idx="2">
                  <c:v>5.7964910748551014E-2</c:v>
                </c:pt>
                <c:pt idx="3">
                  <c:v>6.3275242809206572E-2</c:v>
                </c:pt>
                <c:pt idx="4">
                  <c:v>6.619413379189093E-2</c:v>
                </c:pt>
                <c:pt idx="5">
                  <c:v>7.0344639828910108E-2</c:v>
                </c:pt>
                <c:pt idx="6">
                  <c:v>7.1771109066517097E-2</c:v>
                </c:pt>
                <c:pt idx="7">
                  <c:v>7.3220145373914677E-2</c:v>
                </c:pt>
                <c:pt idx="8">
                  <c:v>7.2747583798287122E-2</c:v>
                </c:pt>
                <c:pt idx="9">
                  <c:v>7.1518102857292792E-2</c:v>
                </c:pt>
                <c:pt idx="10">
                  <c:v>7.6039977416529722E-2</c:v>
                </c:pt>
                <c:pt idx="11">
                  <c:v>7.3147413315227186E-2</c:v>
                </c:pt>
                <c:pt idx="12">
                  <c:v>7.1700468069892304E-2</c:v>
                </c:pt>
                <c:pt idx="13">
                  <c:v>7.3725690378490416E-2</c:v>
                </c:pt>
                <c:pt idx="14">
                  <c:v>7.1828215561437855E-2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70688"/>
        <c:axId val="102381056"/>
      </c:scatterChart>
      <c:valAx>
        <c:axId val="10237068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381056"/>
        <c:crosses val="autoZero"/>
        <c:crossBetween val="midCat"/>
      </c:valAx>
      <c:valAx>
        <c:axId val="10238105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3706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ATN!$H$6:$H$20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ATN!$I$6:$I$20</c:f>
              <c:numCache>
                <c:formatCode>0.000</c:formatCode>
                <c:ptCount val="15"/>
                <c:pt idx="0">
                  <c:v>0.31671407227366505</c:v>
                </c:pt>
                <c:pt idx="1">
                  <c:v>0.54411759231013979</c:v>
                </c:pt>
                <c:pt idx="2">
                  <c:v>0.71478496091763999</c:v>
                </c:pt>
                <c:pt idx="3">
                  <c:v>0.84157775757784492</c:v>
                </c:pt>
                <c:pt idx="4">
                  <c:v>0.94691391425497506</c:v>
                </c:pt>
                <c:pt idx="5">
                  <c:v>1.0258461277630717</c:v>
                </c:pt>
                <c:pt idx="6">
                  <c:v>1.0947260913703918</c:v>
                </c:pt>
                <c:pt idx="7">
                  <c:v>1.154123197176492</c:v>
                </c:pt>
                <c:pt idx="8">
                  <c:v>1.2008684877767171</c:v>
                </c:pt>
                <c:pt idx="9">
                  <c:v>1.2221609773378073</c:v>
                </c:pt>
                <c:pt idx="10">
                  <c:v>1.4293652048092786</c:v>
                </c:pt>
                <c:pt idx="11">
                  <c:v>1.5799574632875102</c:v>
                </c:pt>
                <c:pt idx="12">
                  <c:v>1.6792927392585009</c:v>
                </c:pt>
                <c:pt idx="13">
                  <c:v>1.749170194821382</c:v>
                </c:pt>
                <c:pt idx="14">
                  <c:v>1.7792723370529635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ATN!$H$6:$H$20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ATN!$K$6:$K$20</c:f>
              <c:numCache>
                <c:formatCode>0.000</c:formatCode>
                <c:ptCount val="15"/>
                <c:pt idx="0">
                  <c:v>7.5750264867861267E-2</c:v>
                </c:pt>
                <c:pt idx="1">
                  <c:v>0.12929994112225249</c:v>
                </c:pt>
                <c:pt idx="2">
                  <c:v>0.17010437474784251</c:v>
                </c:pt>
                <c:pt idx="3">
                  <c:v>0.20250527685661707</c:v>
                </c:pt>
                <c:pt idx="4">
                  <c:v>0.22671946803381124</c:v>
                </c:pt>
                <c:pt idx="5">
                  <c:v>0.24480002066461329</c:v>
                </c:pt>
                <c:pt idx="6">
                  <c:v>0.26254925681194213</c:v>
                </c:pt>
                <c:pt idx="7">
                  <c:v>0.27113222195434761</c:v>
                </c:pt>
                <c:pt idx="8">
                  <c:v>0.27876424997293919</c:v>
                </c:pt>
                <c:pt idx="9">
                  <c:v>0.29473590501166075</c:v>
                </c:pt>
                <c:pt idx="10">
                  <c:v>0.34958703984334255</c:v>
                </c:pt>
                <c:pt idx="11">
                  <c:v>0.37461881988657425</c:v>
                </c:pt>
                <c:pt idx="12">
                  <c:v>0.38148837697502858</c:v>
                </c:pt>
                <c:pt idx="13">
                  <c:v>0.3779553021133667</c:v>
                </c:pt>
                <c:pt idx="14">
                  <c:v>0.39101502407591454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90016"/>
        <c:axId val="102416768"/>
      </c:scatterChart>
      <c:valAx>
        <c:axId val="102390016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416768"/>
        <c:crosses val="autoZero"/>
        <c:crossBetween val="midCat"/>
      </c:valAx>
      <c:valAx>
        <c:axId val="1024167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3900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ATN!$O$6:$O$20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ATN!$P$6:$P$20</c:f>
              <c:numCache>
                <c:formatCode>0.000</c:formatCode>
                <c:ptCount val="15"/>
                <c:pt idx="0">
                  <c:v>4.4869210218159272E-3</c:v>
                </c:pt>
                <c:pt idx="1">
                  <c:v>8.7254095201545583E-3</c:v>
                </c:pt>
                <c:pt idx="2">
                  <c:v>1.2635656626288667E-2</c:v>
                </c:pt>
                <c:pt idx="3">
                  <c:v>1.640692190744221E-2</c:v>
                </c:pt>
                <c:pt idx="4">
                  <c:v>1.986610437597788E-2</c:v>
                </c:pt>
                <c:pt idx="5">
                  <c:v>2.2854426819387999E-2</c:v>
                </c:pt>
                <c:pt idx="6">
                  <c:v>2.6151648330922459E-2</c:v>
                </c:pt>
                <c:pt idx="7">
                  <c:v>2.9215568818082519E-2</c:v>
                </c:pt>
                <c:pt idx="8">
                  <c:v>3.1698268354604757E-2</c:v>
                </c:pt>
                <c:pt idx="9">
                  <c:v>3.421654464704512E-2</c:v>
                </c:pt>
                <c:pt idx="10">
                  <c:v>5.2131187903656985E-2</c:v>
                </c:pt>
                <c:pt idx="11">
                  <c:v>6.8971574676336384E-2</c:v>
                </c:pt>
                <c:pt idx="12">
                  <c:v>7.6089180926889904E-2</c:v>
                </c:pt>
                <c:pt idx="13">
                  <c:v>8.0142561231217338E-2</c:v>
                </c:pt>
                <c:pt idx="14">
                  <c:v>8.7149825006806195E-2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ATN!$O$6:$O$20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ATN!$R$6:$R$20</c:f>
              <c:numCache>
                <c:formatCode>0.000</c:formatCode>
                <c:ptCount val="15"/>
                <c:pt idx="0">
                  <c:v>8.5179634531552889E-2</c:v>
                </c:pt>
                <c:pt idx="1">
                  <c:v>0.1658140607113219</c:v>
                </c:pt>
                <c:pt idx="2">
                  <c:v>0.2449172656944458</c:v>
                </c:pt>
                <c:pt idx="3">
                  <c:v>0.31420795899222281</c:v>
                </c:pt>
                <c:pt idx="4">
                  <c:v>0.38197027247768711</c:v>
                </c:pt>
                <c:pt idx="5">
                  <c:v>0.44209443441281332</c:v>
                </c:pt>
                <c:pt idx="6">
                  <c:v>0.50061353810981102</c:v>
                </c:pt>
                <c:pt idx="7">
                  <c:v>0.55981430343852601</c:v>
                </c:pt>
                <c:pt idx="8">
                  <c:v>0.61143316883645094</c:v>
                </c:pt>
                <c:pt idx="9">
                  <c:v>0.65572569488862431</c:v>
                </c:pt>
                <c:pt idx="10">
                  <c:v>1.0128074414748629</c:v>
                </c:pt>
                <c:pt idx="11">
                  <c:v>1.3646210196018616</c:v>
                </c:pt>
                <c:pt idx="12">
                  <c:v>1.5264234084967641</c:v>
                </c:pt>
                <c:pt idx="13">
                  <c:v>1.6240730731888122</c:v>
                </c:pt>
                <c:pt idx="14">
                  <c:v>1.6750382889864168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11744"/>
        <c:axId val="102513664"/>
      </c:scatterChart>
      <c:valAx>
        <c:axId val="10251174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513664"/>
        <c:crosses val="autoZero"/>
        <c:crossBetween val="midCat"/>
      </c:valAx>
      <c:valAx>
        <c:axId val="1025136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5117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ATO!$A$6:$A$20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ATO!$B$6:$B$20</c:f>
              <c:numCache>
                <c:formatCode>0.000</c:formatCode>
                <c:ptCount val="15"/>
                <c:pt idx="0">
                  <c:v>8.9895671036849714E-2</c:v>
                </c:pt>
                <c:pt idx="1">
                  <c:v>0.16820033540817714</c:v>
                </c:pt>
                <c:pt idx="2">
                  <c:v>0.23604670184388851</c:v>
                </c:pt>
                <c:pt idx="3">
                  <c:v>0.3008807398514699</c:v>
                </c:pt>
                <c:pt idx="4">
                  <c:v>0.35423268044817796</c:v>
                </c:pt>
                <c:pt idx="5">
                  <c:v>0.40038198373727735</c:v>
                </c:pt>
                <c:pt idx="6">
                  <c:v>0.43974820697122741</c:v>
                </c:pt>
                <c:pt idx="7">
                  <c:v>0.48440378125978339</c:v>
                </c:pt>
                <c:pt idx="8">
                  <c:v>0.51899467658422327</c:v>
                </c:pt>
                <c:pt idx="9">
                  <c:v>0.5510954778026701</c:v>
                </c:pt>
                <c:pt idx="10">
                  <c:v>0.75948031139786454</c:v>
                </c:pt>
                <c:pt idx="11">
                  <c:v>0.94029650348911242</c:v>
                </c:pt>
                <c:pt idx="12">
                  <c:v>1.035703873357628</c:v>
                </c:pt>
                <c:pt idx="13">
                  <c:v>1.1009397005125336</c:v>
                </c:pt>
                <c:pt idx="14">
                  <c:v>1.1232094076107735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ATO!$A$6:$A$20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ATO!$D$6:$D$20</c:f>
              <c:numCache>
                <c:formatCode>0.000</c:formatCode>
                <c:ptCount val="15"/>
                <c:pt idx="0">
                  <c:v>2.3535854744168808E-2</c:v>
                </c:pt>
                <c:pt idx="1">
                  <c:v>4.3765519871740904E-2</c:v>
                </c:pt>
                <c:pt idx="2">
                  <c:v>6.1056666961875422E-2</c:v>
                </c:pt>
                <c:pt idx="3">
                  <c:v>7.5560502124591949E-2</c:v>
                </c:pt>
                <c:pt idx="4">
                  <c:v>8.7341878351393912E-2</c:v>
                </c:pt>
                <c:pt idx="5">
                  <c:v>9.8808470924305933E-2</c:v>
                </c:pt>
                <c:pt idx="6">
                  <c:v>0.10980233039983295</c:v>
                </c:pt>
                <c:pt idx="7">
                  <c:v>0.11776440135854342</c:v>
                </c:pt>
                <c:pt idx="8">
                  <c:v>0.12509510824503492</c:v>
                </c:pt>
                <c:pt idx="9">
                  <c:v>0.13173105224429726</c:v>
                </c:pt>
                <c:pt idx="10">
                  <c:v>0.1774669001731527</c:v>
                </c:pt>
                <c:pt idx="11">
                  <c:v>0.20913408436629066</c:v>
                </c:pt>
                <c:pt idx="12">
                  <c:v>0.22088097036942281</c:v>
                </c:pt>
                <c:pt idx="13">
                  <c:v>0.22498989001104663</c:v>
                </c:pt>
                <c:pt idx="14">
                  <c:v>0.23820696211596895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88800"/>
        <c:axId val="102590720"/>
      </c:scatterChart>
      <c:valAx>
        <c:axId val="10258880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590720"/>
        <c:crosses val="autoZero"/>
        <c:crossBetween val="midCat"/>
      </c:valAx>
      <c:valAx>
        <c:axId val="1025907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5888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ATO!$H$6:$H$20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ATO!$I$6:$I$20</c:f>
              <c:numCache>
                <c:formatCode>0.000</c:formatCode>
                <c:ptCount val="15"/>
                <c:pt idx="0">
                  <c:v>2.7711546234247788E-2</c:v>
                </c:pt>
                <c:pt idx="1">
                  <c:v>5.3588333568406976E-2</c:v>
                </c:pt>
                <c:pt idx="2">
                  <c:v>7.5535620763890948E-2</c:v>
                </c:pt>
                <c:pt idx="3">
                  <c:v>9.8142818901087198E-2</c:v>
                </c:pt>
                <c:pt idx="4">
                  <c:v>0.11683965535652654</c:v>
                </c:pt>
                <c:pt idx="5">
                  <c:v>0.13495373513797002</c:v>
                </c:pt>
                <c:pt idx="6">
                  <c:v>0.15184874851530039</c:v>
                </c:pt>
                <c:pt idx="7">
                  <c:v>0.16735414682663338</c:v>
                </c:pt>
                <c:pt idx="8">
                  <c:v>0.18164644577762182</c:v>
                </c:pt>
                <c:pt idx="9">
                  <c:v>0.19454972828037981</c:v>
                </c:pt>
                <c:pt idx="10">
                  <c:v>0.29884696924471388</c:v>
                </c:pt>
                <c:pt idx="11">
                  <c:v>0.40397701325997576</c:v>
                </c:pt>
                <c:pt idx="12">
                  <c:v>0.46116127746671526</c:v>
                </c:pt>
                <c:pt idx="13">
                  <c:v>0.48906226390132601</c:v>
                </c:pt>
                <c:pt idx="14">
                  <c:v>0.51681144105245935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ATO!$H$6:$H$20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ATO!$K$6:$K$20</c:f>
              <c:numCache>
                <c:formatCode>0.000</c:formatCode>
                <c:ptCount val="15"/>
                <c:pt idx="0">
                  <c:v>4.1416215744394407E-2</c:v>
                </c:pt>
                <c:pt idx="1">
                  <c:v>7.8891173112240198E-2</c:v>
                </c:pt>
                <c:pt idx="2">
                  <c:v>0.11317461762265105</c:v>
                </c:pt>
                <c:pt idx="3">
                  <c:v>0.14447461313985135</c:v>
                </c:pt>
                <c:pt idx="4">
                  <c:v>0.17268361347187006</c:v>
                </c:pt>
                <c:pt idx="5">
                  <c:v>0.19982594072280954</c:v>
                </c:pt>
                <c:pt idx="6">
                  <c:v>0.2243026467469999</c:v>
                </c:pt>
                <c:pt idx="7">
                  <c:v>0.24787433746589152</c:v>
                </c:pt>
                <c:pt idx="8">
                  <c:v>0.2671650264357624</c:v>
                </c:pt>
                <c:pt idx="9">
                  <c:v>0.28654324753692029</c:v>
                </c:pt>
                <c:pt idx="10">
                  <c:v>0.42193389619803923</c:v>
                </c:pt>
                <c:pt idx="11">
                  <c:v>0.56137440725907417</c:v>
                </c:pt>
                <c:pt idx="12">
                  <c:v>0.62248304371895979</c:v>
                </c:pt>
                <c:pt idx="13">
                  <c:v>0.67718092944109698</c:v>
                </c:pt>
                <c:pt idx="14">
                  <c:v>0.70172907051881306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11968"/>
        <c:axId val="84157568"/>
      </c:scatterChart>
      <c:valAx>
        <c:axId val="10261196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4157568"/>
        <c:crosses val="autoZero"/>
        <c:crossBetween val="midCat"/>
      </c:valAx>
      <c:valAx>
        <c:axId val="841575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6119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00000"/>
              </a:solidFill>
              <a:ln w="15875"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'CO2-CH4 15-85'!$J$6:$J$58</c:f>
              <c:numCache>
                <c:formatCode>0.00</c:formatCode>
                <c:ptCount val="53"/>
                <c:pt idx="0">
                  <c:v>1.1511595159329515</c:v>
                </c:pt>
                <c:pt idx="1">
                  <c:v>1.9698660104148555</c:v>
                </c:pt>
                <c:pt idx="2">
                  <c:v>0.38882812918554094</c:v>
                </c:pt>
                <c:pt idx="3">
                  <c:v>1.1628486413198964</c:v>
                </c:pt>
                <c:pt idx="4">
                  <c:v>0.58884239502746971</c:v>
                </c:pt>
                <c:pt idx="5">
                  <c:v>0.63663860315596388</c:v>
                </c:pt>
                <c:pt idx="6">
                  <c:v>1.3409749138761846</c:v>
                </c:pt>
                <c:pt idx="7">
                  <c:v>0.39054013727571874</c:v>
                </c:pt>
                <c:pt idx="8">
                  <c:v>1.3895955568211265</c:v>
                </c:pt>
                <c:pt idx="9">
                  <c:v>1.6320427790296816</c:v>
                </c:pt>
                <c:pt idx="10">
                  <c:v>1.7120050515321523</c:v>
                </c:pt>
                <c:pt idx="11">
                  <c:v>1.3993202162240177</c:v>
                </c:pt>
                <c:pt idx="12">
                  <c:v>1.6785727332887239</c:v>
                </c:pt>
                <c:pt idx="13">
                  <c:v>2.6337604737608609</c:v>
                </c:pt>
                <c:pt idx="14">
                  <c:v>1.3966931926317352</c:v>
                </c:pt>
                <c:pt idx="15">
                  <c:v>0.55711135971515624</c:v>
                </c:pt>
                <c:pt idx="16">
                  <c:v>0.32226171277207954</c:v>
                </c:pt>
                <c:pt idx="17">
                  <c:v>1.0987842032151514</c:v>
                </c:pt>
                <c:pt idx="18">
                  <c:v>1.0724453462889889</c:v>
                </c:pt>
                <c:pt idx="19">
                  <c:v>9.7923832008963652E-2</c:v>
                </c:pt>
                <c:pt idx="20">
                  <c:v>1.4610570441730715</c:v>
                </c:pt>
                <c:pt idx="21">
                  <c:v>1.3571350522683514</c:v>
                </c:pt>
                <c:pt idx="22">
                  <c:v>1.7448718577253088</c:v>
                </c:pt>
                <c:pt idx="23">
                  <c:v>1.7524968761628406</c:v>
                </c:pt>
                <c:pt idx="24">
                  <c:v>0.56049748538018096</c:v>
                </c:pt>
                <c:pt idx="25">
                  <c:v>1.0342581909497741</c:v>
                </c:pt>
                <c:pt idx="26">
                  <c:v>0.75134162891213863</c:v>
                </c:pt>
                <c:pt idx="27">
                  <c:v>0.74463408532298569</c:v>
                </c:pt>
                <c:pt idx="28">
                  <c:v>1.4232122239388065</c:v>
                </c:pt>
                <c:pt idx="29">
                  <c:v>1.5712712832761324</c:v>
                </c:pt>
                <c:pt idx="30">
                  <c:v>0.56785550925151451</c:v>
                </c:pt>
                <c:pt idx="31">
                  <c:v>0.78430694367453258</c:v>
                </c:pt>
                <c:pt idx="32">
                  <c:v>0.55141565414161486</c:v>
                </c:pt>
                <c:pt idx="33">
                  <c:v>2.3374960886547447</c:v>
                </c:pt>
                <c:pt idx="34">
                  <c:v>1.346852095125739</c:v>
                </c:pt>
                <c:pt idx="35">
                  <c:v>1.3187154735585886</c:v>
                </c:pt>
                <c:pt idx="36">
                  <c:v>1.4925881963510008</c:v>
                </c:pt>
                <c:pt idx="37">
                  <c:v>0.33450146415345605</c:v>
                </c:pt>
                <c:pt idx="38">
                  <c:v>1.3296653730099373</c:v>
                </c:pt>
                <c:pt idx="39">
                  <c:v>1.5182887653522221</c:v>
                </c:pt>
                <c:pt idx="40">
                  <c:v>0.94978813304512211</c:v>
                </c:pt>
                <c:pt idx="41">
                  <c:v>1.6470541736095394</c:v>
                </c:pt>
                <c:pt idx="42">
                  <c:v>0.45208818343561763</c:v>
                </c:pt>
                <c:pt idx="43">
                  <c:v>1.0427889592977404</c:v>
                </c:pt>
                <c:pt idx="44">
                  <c:v>1.0649953152692904</c:v>
                </c:pt>
                <c:pt idx="45">
                  <c:v>0.7010386359933829</c:v>
                </c:pt>
                <c:pt idx="46">
                  <c:v>1.9840037943437272</c:v>
                </c:pt>
                <c:pt idx="47">
                  <c:v>1.3977345008224846</c:v>
                </c:pt>
                <c:pt idx="48">
                  <c:v>1.6379390471049922</c:v>
                </c:pt>
                <c:pt idx="49">
                  <c:v>1.5599477511242534</c:v>
                </c:pt>
                <c:pt idx="50">
                  <c:v>1.0744277847388732</c:v>
                </c:pt>
                <c:pt idx="51">
                  <c:v>0.38020169227511563</c:v>
                </c:pt>
                <c:pt idx="52">
                  <c:v>0.5819404297419547</c:v>
                </c:pt>
              </c:numCache>
            </c:numRef>
          </c:xVal>
          <c:yVal>
            <c:numRef>
              <c:f>'CO2-CH4 15-85'!$K$6:$K$58</c:f>
              <c:numCache>
                <c:formatCode>0.0</c:formatCode>
                <c:ptCount val="53"/>
                <c:pt idx="0">
                  <c:v>4.9122248892163318</c:v>
                </c:pt>
                <c:pt idx="1">
                  <c:v>10.445194771178222</c:v>
                </c:pt>
                <c:pt idx="2">
                  <c:v>5.0600585695351947</c:v>
                </c:pt>
                <c:pt idx="3">
                  <c:v>50.642498916148909</c:v>
                </c:pt>
                <c:pt idx="4">
                  <c:v>5.7168912525023412</c:v>
                </c:pt>
                <c:pt idx="5">
                  <c:v>4.9456312591847</c:v>
                </c:pt>
                <c:pt idx="6">
                  <c:v>26.171702613754533</c:v>
                </c:pt>
                <c:pt idx="7">
                  <c:v>5.7625767653675384</c:v>
                </c:pt>
                <c:pt idx="8">
                  <c:v>6.0247845117696581</c:v>
                </c:pt>
                <c:pt idx="9">
                  <c:v>6.961393568925903</c:v>
                </c:pt>
                <c:pt idx="10">
                  <c:v>10.432605435379676</c:v>
                </c:pt>
                <c:pt idx="11">
                  <c:v>9.4270757617705812</c:v>
                </c:pt>
                <c:pt idx="12">
                  <c:v>10.738160882590707</c:v>
                </c:pt>
                <c:pt idx="13">
                  <c:v>10.113924313922826</c:v>
                </c:pt>
                <c:pt idx="14">
                  <c:v>53.85691181083115</c:v>
                </c:pt>
                <c:pt idx="15">
                  <c:v>25.785564805670038</c:v>
                </c:pt>
                <c:pt idx="16">
                  <c:v>4.1734029399675858</c:v>
                </c:pt>
                <c:pt idx="17">
                  <c:v>8.5954445197329452</c:v>
                </c:pt>
                <c:pt idx="18">
                  <c:v>26.797018912094739</c:v>
                </c:pt>
                <c:pt idx="19">
                  <c:v>1.0623428659685845</c:v>
                </c:pt>
                <c:pt idx="20">
                  <c:v>9.9216294633136606</c:v>
                </c:pt>
                <c:pt idx="21">
                  <c:v>12.58176258859897</c:v>
                </c:pt>
                <c:pt idx="22">
                  <c:v>8.6656062213557483</c:v>
                </c:pt>
                <c:pt idx="23">
                  <c:v>9.8819114017157847</c:v>
                </c:pt>
                <c:pt idx="24">
                  <c:v>4.2030657896795933</c:v>
                </c:pt>
                <c:pt idx="25">
                  <c:v>6.8492502490719191</c:v>
                </c:pt>
                <c:pt idx="26">
                  <c:v>5.2099286944172212</c:v>
                </c:pt>
                <c:pt idx="27">
                  <c:v>3.7889635553965348</c:v>
                </c:pt>
                <c:pt idx="28">
                  <c:v>56.324748110511202</c:v>
                </c:pt>
                <c:pt idx="29">
                  <c:v>11.517955783490219</c:v>
                </c:pt>
                <c:pt idx="30">
                  <c:v>4.6593358058872845</c:v>
                </c:pt>
                <c:pt idx="31">
                  <c:v>9.0171787036289608</c:v>
                </c:pt>
                <c:pt idx="32">
                  <c:v>3.9210488015559881</c:v>
                </c:pt>
                <c:pt idx="33">
                  <c:v>16.571634961246517</c:v>
                </c:pt>
                <c:pt idx="34">
                  <c:v>8.9750382065276977</c:v>
                </c:pt>
                <c:pt idx="35">
                  <c:v>6.0331892101337159</c:v>
                </c:pt>
                <c:pt idx="36">
                  <c:v>16.302500771842062</c:v>
                </c:pt>
                <c:pt idx="37">
                  <c:v>4.351457883048921</c:v>
                </c:pt>
                <c:pt idx="38">
                  <c:v>15.123229598386978</c:v>
                </c:pt>
                <c:pt idx="39">
                  <c:v>12.080151201659598</c:v>
                </c:pt>
                <c:pt idx="40">
                  <c:v>10.474320902885276</c:v>
                </c:pt>
                <c:pt idx="41">
                  <c:v>5.8287151434364262</c:v>
                </c:pt>
                <c:pt idx="42">
                  <c:v>4.7253468916267849</c:v>
                </c:pt>
                <c:pt idx="43">
                  <c:v>4.4807010877374109</c:v>
                </c:pt>
                <c:pt idx="44">
                  <c:v>6.2682734405575129</c:v>
                </c:pt>
                <c:pt idx="45">
                  <c:v>5.3583518206271643</c:v>
                </c:pt>
                <c:pt idx="46">
                  <c:v>11.159601833014188</c:v>
                </c:pt>
                <c:pt idx="47">
                  <c:v>6.1929572703630917</c:v>
                </c:pt>
                <c:pt idx="48">
                  <c:v>10.947223552108808</c:v>
                </c:pt>
                <c:pt idx="49">
                  <c:v>21.690625789538366</c:v>
                </c:pt>
                <c:pt idx="50">
                  <c:v>7.3231054844300232</c:v>
                </c:pt>
                <c:pt idx="51">
                  <c:v>3.0895904645167427</c:v>
                </c:pt>
                <c:pt idx="52">
                  <c:v>6.7667796585842526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44576"/>
        <c:axId val="87546880"/>
      </c:scatterChart>
      <c:valAx>
        <c:axId val="8754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>
                    <a:latin typeface="+mj-lt"/>
                  </a:defRPr>
                </a:pPr>
                <a:r>
                  <a:rPr lang="de-DE" sz="1100">
                    <a:latin typeface="+mj-lt"/>
                  </a:rPr>
                  <a:t>CO</a:t>
                </a:r>
                <a:r>
                  <a:rPr lang="de-DE" sz="1100" baseline="-25000">
                    <a:latin typeface="+mj-lt"/>
                  </a:rPr>
                  <a:t>2</a:t>
                </a:r>
                <a:r>
                  <a:rPr lang="de-DE" sz="1100">
                    <a:latin typeface="+mj-lt"/>
                  </a:rPr>
                  <a:t> working capacity / mmol g</a:t>
                </a:r>
                <a:r>
                  <a:rPr lang="de-DE" sz="1100" baseline="30000">
                    <a:latin typeface="+mj-lt"/>
                  </a:rPr>
                  <a:t>-1</a:t>
                </a:r>
              </a:p>
            </c:rich>
          </c:tx>
          <c:layout>
            <c:manualLayout>
              <c:xMode val="edge"/>
              <c:yMode val="edge"/>
              <c:x val="0.34779397668004147"/>
              <c:y val="0.9280639755275553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+mj-lt"/>
              </a:defRPr>
            </a:pPr>
            <a:endParaRPr lang="de-DE"/>
          </a:p>
        </c:txPr>
        <c:crossAx val="87546880"/>
        <c:crosses val="autoZero"/>
        <c:crossBetween val="midCat"/>
      </c:valAx>
      <c:valAx>
        <c:axId val="875468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>
                    <a:latin typeface="+mj-lt"/>
                  </a:defRPr>
                </a:pPr>
                <a:r>
                  <a:rPr lang="de-DE" sz="1100">
                    <a:latin typeface="+mj-lt"/>
                  </a:rPr>
                  <a:t>CO</a:t>
                </a:r>
                <a:r>
                  <a:rPr lang="de-DE" sz="1100" baseline="-25000">
                    <a:latin typeface="+mj-lt"/>
                  </a:rPr>
                  <a:t>2</a:t>
                </a:r>
                <a:r>
                  <a:rPr lang="de-DE" sz="1100">
                    <a:latin typeface="+mj-lt"/>
                  </a:rPr>
                  <a:t>/CH</a:t>
                </a:r>
                <a:r>
                  <a:rPr lang="de-DE" sz="1100" baseline="-25000">
                    <a:latin typeface="+mj-lt"/>
                  </a:rPr>
                  <a:t>4</a:t>
                </a:r>
                <a:r>
                  <a:rPr lang="de-DE" sz="1100">
                    <a:latin typeface="+mj-lt"/>
                  </a:rPr>
                  <a:t> selectivity</a:t>
                </a:r>
                <a:r>
                  <a:rPr lang="de-DE" sz="1100" baseline="0">
                    <a:latin typeface="+mj-lt"/>
                  </a:rPr>
                  <a:t> at 10 bar</a:t>
                </a:r>
                <a:endParaRPr lang="de-DE" sz="1100">
                  <a:latin typeface="+mj-lt"/>
                </a:endParaRPr>
              </a:p>
            </c:rich>
          </c:tx>
          <c:layout>
            <c:manualLayout>
              <c:xMode val="edge"/>
              <c:yMode val="edge"/>
              <c:x val="6.3872247458186312E-3"/>
              <c:y val="0.2179966684169902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+mj-lt"/>
              </a:defRPr>
            </a:pPr>
            <a:endParaRPr lang="de-DE"/>
          </a:p>
        </c:txPr>
        <c:crossAx val="8754457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ATO!$O$6:$O$20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ATO!$P$6:$P$20</c:f>
              <c:numCache>
                <c:formatCode>0.000</c:formatCode>
                <c:ptCount val="15"/>
                <c:pt idx="0">
                  <c:v>2.092853360332179E-3</c:v>
                </c:pt>
                <c:pt idx="1">
                  <c:v>4.0915670154867976E-3</c:v>
                </c:pt>
                <c:pt idx="2">
                  <c:v>5.8811753755073672E-3</c:v>
                </c:pt>
                <c:pt idx="3">
                  <c:v>7.5736199628182741E-3</c:v>
                </c:pt>
                <c:pt idx="4">
                  <c:v>9.2319506265168168E-3</c:v>
                </c:pt>
                <c:pt idx="5">
                  <c:v>1.0868447686638451E-2</c:v>
                </c:pt>
                <c:pt idx="6">
                  <c:v>1.2310744760682274E-2</c:v>
                </c:pt>
                <c:pt idx="7">
                  <c:v>1.3685443583965572E-2</c:v>
                </c:pt>
                <c:pt idx="8">
                  <c:v>1.4908235631989114E-2</c:v>
                </c:pt>
                <c:pt idx="9">
                  <c:v>1.6157610135646604E-2</c:v>
                </c:pt>
                <c:pt idx="10">
                  <c:v>2.5605932384073164E-2</c:v>
                </c:pt>
                <c:pt idx="11">
                  <c:v>3.5839428847581532E-2</c:v>
                </c:pt>
                <c:pt idx="12">
                  <c:v>4.2983706845308056E-2</c:v>
                </c:pt>
                <c:pt idx="13">
                  <c:v>4.5710210323486843E-2</c:v>
                </c:pt>
                <c:pt idx="14">
                  <c:v>4.8801750369284295E-2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ATO!$O$6:$O$20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ATO!$R$6:$R$20</c:f>
              <c:numCache>
                <c:formatCode>0.000</c:formatCode>
                <c:ptCount val="15"/>
                <c:pt idx="0">
                  <c:v>4.18965869129218E-2</c:v>
                </c:pt>
                <c:pt idx="1">
                  <c:v>8.2137210299068342E-2</c:v>
                </c:pt>
                <c:pt idx="2">
                  <c:v>0.11874300564796318</c:v>
                </c:pt>
                <c:pt idx="3">
                  <c:v>0.15656452990191416</c:v>
                </c:pt>
                <c:pt idx="4">
                  <c:v>0.18728968197998339</c:v>
                </c:pt>
                <c:pt idx="5">
                  <c:v>0.21898550142301557</c:v>
                </c:pt>
                <c:pt idx="6">
                  <c:v>0.24878863726897638</c:v>
                </c:pt>
                <c:pt idx="7">
                  <c:v>0.27742690029706746</c:v>
                </c:pt>
                <c:pt idx="8">
                  <c:v>0.30345587048134698</c:v>
                </c:pt>
                <c:pt idx="9">
                  <c:v>0.32844392910470471</c:v>
                </c:pt>
                <c:pt idx="10">
                  <c:v>0.53141401899030583</c:v>
                </c:pt>
                <c:pt idx="11">
                  <c:v>0.7607159832948287</c:v>
                </c:pt>
                <c:pt idx="12">
                  <c:v>0.89400687490182484</c:v>
                </c:pt>
                <c:pt idx="13">
                  <c:v>0.97687719333732048</c:v>
                </c:pt>
                <c:pt idx="14">
                  <c:v>1.0363496552799909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74720"/>
        <c:axId val="84176896"/>
      </c:scatterChart>
      <c:valAx>
        <c:axId val="8417472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4176896"/>
        <c:crosses val="autoZero"/>
        <c:crossBetween val="midCat"/>
      </c:valAx>
      <c:valAx>
        <c:axId val="841768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841747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ATS!$A$6:$A$20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ATS!$B$6:$B$20</c:f>
              <c:numCache>
                <c:formatCode>0.000</c:formatCode>
                <c:ptCount val="15"/>
                <c:pt idx="0">
                  <c:v>8.6369891658384434E-2</c:v>
                </c:pt>
                <c:pt idx="1">
                  <c:v>0.17422718719624933</c:v>
                </c:pt>
                <c:pt idx="2">
                  <c:v>0.26464020202119604</c:v>
                </c:pt>
                <c:pt idx="3">
                  <c:v>0.35186164658700403</c:v>
                </c:pt>
                <c:pt idx="4">
                  <c:v>0.44560030975052678</c:v>
                </c:pt>
                <c:pt idx="5">
                  <c:v>0.53234345735381439</c:v>
                </c:pt>
                <c:pt idx="6">
                  <c:v>0.61553945437767266</c:v>
                </c:pt>
                <c:pt idx="7">
                  <c:v>0.69279173869213773</c:v>
                </c:pt>
                <c:pt idx="8">
                  <c:v>0.78419031343516943</c:v>
                </c:pt>
                <c:pt idx="9">
                  <c:v>0.87459012450156193</c:v>
                </c:pt>
                <c:pt idx="10">
                  <c:v>1.463960705253732</c:v>
                </c:pt>
                <c:pt idx="11">
                  <c:v>2.1077833976779101</c:v>
                </c:pt>
                <c:pt idx="12">
                  <c:v>2.4113021234803584</c:v>
                </c:pt>
                <c:pt idx="13">
                  <c:v>2.6291281118556933</c:v>
                </c:pt>
                <c:pt idx="14">
                  <c:v>2.7474482072627922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ATS!$A$6:$A$20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ATS!$D$6:$D$20</c:f>
              <c:numCache>
                <c:formatCode>0.000</c:formatCode>
                <c:ptCount val="15"/>
                <c:pt idx="0">
                  <c:v>1.5246383145985106E-2</c:v>
                </c:pt>
                <c:pt idx="1">
                  <c:v>2.986575654898771E-2</c:v>
                </c:pt>
                <c:pt idx="2">
                  <c:v>4.401376766195754E-2</c:v>
                </c:pt>
                <c:pt idx="3">
                  <c:v>5.7301405139037864E-2</c:v>
                </c:pt>
                <c:pt idx="4">
                  <c:v>6.9976977816701605E-2</c:v>
                </c:pt>
                <c:pt idx="5">
                  <c:v>8.2319631546664315E-2</c:v>
                </c:pt>
                <c:pt idx="6">
                  <c:v>9.3444073520102089E-2</c:v>
                </c:pt>
                <c:pt idx="7">
                  <c:v>0.10414240487991018</c:v>
                </c:pt>
                <c:pt idx="8">
                  <c:v>0.11348663825008994</c:v>
                </c:pt>
                <c:pt idx="9">
                  <c:v>0.12102328240435509</c:v>
                </c:pt>
                <c:pt idx="10">
                  <c:v>0.18037893734686045</c:v>
                </c:pt>
                <c:pt idx="11">
                  <c:v>0.21435144821764976</c:v>
                </c:pt>
                <c:pt idx="12">
                  <c:v>0.22930990031784143</c:v>
                </c:pt>
                <c:pt idx="13">
                  <c:v>0.23215612279372452</c:v>
                </c:pt>
                <c:pt idx="14">
                  <c:v>0.23138322388741833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847616"/>
        <c:axId val="102849536"/>
      </c:scatterChart>
      <c:valAx>
        <c:axId val="102847616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849536"/>
        <c:crosses val="autoZero"/>
        <c:crossBetween val="midCat"/>
      </c:valAx>
      <c:valAx>
        <c:axId val="10284953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8476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ATS!$H$6:$H$20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ATS!$I$6:$I$20</c:f>
              <c:numCache>
                <c:formatCode>0.000</c:formatCode>
                <c:ptCount val="15"/>
                <c:pt idx="0">
                  <c:v>2.5600570791607765E-2</c:v>
                </c:pt>
                <c:pt idx="1">
                  <c:v>5.1078070963812873E-2</c:v>
                </c:pt>
                <c:pt idx="2">
                  <c:v>7.6884866942850863E-2</c:v>
                </c:pt>
                <c:pt idx="3">
                  <c:v>0.10332278508692805</c:v>
                </c:pt>
                <c:pt idx="4">
                  <c:v>0.12791995769767781</c:v>
                </c:pt>
                <c:pt idx="5">
                  <c:v>0.15455172002838377</c:v>
                </c:pt>
                <c:pt idx="6">
                  <c:v>0.17822580354184914</c:v>
                </c:pt>
                <c:pt idx="7">
                  <c:v>0.20402167679670069</c:v>
                </c:pt>
                <c:pt idx="8">
                  <c:v>0.22863202446515279</c:v>
                </c:pt>
                <c:pt idx="9">
                  <c:v>0.25182428764485731</c:v>
                </c:pt>
                <c:pt idx="10">
                  <c:v>0.4785016706629186</c:v>
                </c:pt>
                <c:pt idx="11">
                  <c:v>0.83747557557508312</c:v>
                </c:pt>
                <c:pt idx="12">
                  <c:v>1.0705071221847198</c:v>
                </c:pt>
                <c:pt idx="13">
                  <c:v>1.2510436149078237</c:v>
                </c:pt>
                <c:pt idx="14">
                  <c:v>1.3506084908600087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ATS!$H$6:$H$20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ATS!$K$6:$K$20</c:f>
              <c:numCache>
                <c:formatCode>0.000</c:formatCode>
                <c:ptCount val="15"/>
                <c:pt idx="0">
                  <c:v>2.608709396494888E-2</c:v>
                </c:pt>
                <c:pt idx="1">
                  <c:v>5.1616088932186173E-2</c:v>
                </c:pt>
                <c:pt idx="2">
                  <c:v>7.6617938087069098E-2</c:v>
                </c:pt>
                <c:pt idx="3">
                  <c:v>0.1007504001718771</c:v>
                </c:pt>
                <c:pt idx="4">
                  <c:v>0.12551983119525656</c:v>
                </c:pt>
                <c:pt idx="5">
                  <c:v>0.14881255418994169</c:v>
                </c:pt>
                <c:pt idx="6">
                  <c:v>0.17047583688950554</c:v>
                </c:pt>
                <c:pt idx="7">
                  <c:v>0.19359939979685264</c:v>
                </c:pt>
                <c:pt idx="8">
                  <c:v>0.21619569662160909</c:v>
                </c:pt>
                <c:pt idx="9">
                  <c:v>0.23761362940585412</c:v>
                </c:pt>
                <c:pt idx="10">
                  <c:v>0.41474692272199976</c:v>
                </c:pt>
                <c:pt idx="11">
                  <c:v>0.63841230031040663</c:v>
                </c:pt>
                <c:pt idx="12">
                  <c:v>0.76493647681463184</c:v>
                </c:pt>
                <c:pt idx="13">
                  <c:v>0.8332885436039742</c:v>
                </c:pt>
                <c:pt idx="14">
                  <c:v>0.89040748239407741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887424"/>
        <c:axId val="102889344"/>
      </c:scatterChart>
      <c:valAx>
        <c:axId val="10288742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889344"/>
        <c:crosses val="autoZero"/>
        <c:crossBetween val="midCat"/>
      </c:valAx>
      <c:valAx>
        <c:axId val="1028893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8874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ATS!$O$6:$O$20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ATS!$P$6:$P$20</c:f>
              <c:numCache>
                <c:formatCode>0.000</c:formatCode>
                <c:ptCount val="15"/>
                <c:pt idx="0">
                  <c:v>1.9533622091237003E-3</c:v>
                </c:pt>
                <c:pt idx="1">
                  <c:v>3.895107406787834E-3</c:v>
                </c:pt>
                <c:pt idx="2">
                  <c:v>5.8113594144807547E-3</c:v>
                </c:pt>
                <c:pt idx="3">
                  <c:v>7.6655137124469848E-3</c:v>
                </c:pt>
                <c:pt idx="4">
                  <c:v>9.4817186507428885E-3</c:v>
                </c:pt>
                <c:pt idx="5">
                  <c:v>1.1293540558950457E-2</c:v>
                </c:pt>
                <c:pt idx="6">
                  <c:v>1.2981087778685271E-2</c:v>
                </c:pt>
                <c:pt idx="7">
                  <c:v>1.4849189323939136E-2</c:v>
                </c:pt>
                <c:pt idx="8">
                  <c:v>1.6432838093301275E-2</c:v>
                </c:pt>
                <c:pt idx="9">
                  <c:v>1.8273653328697459E-2</c:v>
                </c:pt>
                <c:pt idx="10">
                  <c:v>3.3333658609654204E-2</c:v>
                </c:pt>
                <c:pt idx="11">
                  <c:v>5.6866703403757025E-2</c:v>
                </c:pt>
                <c:pt idx="12">
                  <c:v>7.3896310109150723E-2</c:v>
                </c:pt>
                <c:pt idx="13">
                  <c:v>8.7331905944301763E-2</c:v>
                </c:pt>
                <c:pt idx="14">
                  <c:v>9.7523348826326503E-2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ATS!$O$6:$O$20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ATS!$R$6:$R$20</c:f>
              <c:numCache>
                <c:formatCode>0.000</c:formatCode>
                <c:ptCount val="15"/>
                <c:pt idx="0">
                  <c:v>2.6124886153287698E-2</c:v>
                </c:pt>
                <c:pt idx="1">
                  <c:v>5.1908003929556634E-2</c:v>
                </c:pt>
                <c:pt idx="2">
                  <c:v>7.7626964368302451E-2</c:v>
                </c:pt>
                <c:pt idx="3">
                  <c:v>0.10230758538913436</c:v>
                </c:pt>
                <c:pt idx="4">
                  <c:v>0.12675647573219972</c:v>
                </c:pt>
                <c:pt idx="5">
                  <c:v>0.15166814271047566</c:v>
                </c:pt>
                <c:pt idx="6">
                  <c:v>0.17559524746694483</c:v>
                </c:pt>
                <c:pt idx="7">
                  <c:v>0.19952234675658509</c:v>
                </c:pt>
                <c:pt idx="8">
                  <c:v>0.22284424348381326</c:v>
                </c:pt>
                <c:pt idx="9">
                  <c:v>0.2457822622175426</c:v>
                </c:pt>
                <c:pt idx="10">
                  <c:v>0.45913401739763632</c:v>
                </c:pt>
                <c:pt idx="11">
                  <c:v>0.79769512615801108</c:v>
                </c:pt>
                <c:pt idx="12">
                  <c:v>1.0582684653080503</c:v>
                </c:pt>
                <c:pt idx="13">
                  <c:v>1.2612329311933979</c:v>
                </c:pt>
                <c:pt idx="14">
                  <c:v>1.4121854782983294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189120"/>
        <c:axId val="103207680"/>
      </c:scatterChart>
      <c:valAx>
        <c:axId val="10318912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3207680"/>
        <c:crosses val="autoZero"/>
        <c:crossBetween val="midCat"/>
      </c:valAx>
      <c:valAx>
        <c:axId val="1032076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31891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ATT!$A$6:$A$20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ATT!$B$6:$B$20</c:f>
              <c:numCache>
                <c:formatCode>0.000</c:formatCode>
                <c:ptCount val="15"/>
                <c:pt idx="0">
                  <c:v>0.65812073443080521</c:v>
                </c:pt>
                <c:pt idx="1">
                  <c:v>1.1190359386903641</c:v>
                </c:pt>
                <c:pt idx="2">
                  <c:v>1.4197112727713166</c:v>
                </c:pt>
                <c:pt idx="3">
                  <c:v>1.6588439533774253</c:v>
                </c:pt>
                <c:pt idx="4">
                  <c:v>1.8178585963394356</c:v>
                </c:pt>
                <c:pt idx="5">
                  <c:v>1.9321459426471335</c:v>
                </c:pt>
                <c:pt idx="6">
                  <c:v>2.0512821976482187</c:v>
                </c:pt>
                <c:pt idx="7">
                  <c:v>2.1192450433780725</c:v>
                </c:pt>
                <c:pt idx="8">
                  <c:v>2.2008843506919731</c:v>
                </c:pt>
                <c:pt idx="9">
                  <c:v>2.2782752516168756</c:v>
                </c:pt>
                <c:pt idx="10">
                  <c:v>2.6103983839203306</c:v>
                </c:pt>
                <c:pt idx="11">
                  <c:v>2.8783512693916014</c:v>
                </c:pt>
                <c:pt idx="12">
                  <c:v>3.0920327422354932</c:v>
                </c:pt>
                <c:pt idx="13">
                  <c:v>3.1957756871409129</c:v>
                </c:pt>
                <c:pt idx="14">
                  <c:v>3.3012071107529728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ATT!$A$6:$A$20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ATT!$D$6:$D$20</c:f>
              <c:numCache>
                <c:formatCode>0.000</c:formatCode>
                <c:ptCount val="15"/>
                <c:pt idx="0">
                  <c:v>3.0206206964667155E-2</c:v>
                </c:pt>
                <c:pt idx="1">
                  <c:v>4.9872253875161678E-2</c:v>
                </c:pt>
                <c:pt idx="2">
                  <c:v>6.4015985068510903E-2</c:v>
                </c:pt>
                <c:pt idx="3">
                  <c:v>7.3951207094048774E-2</c:v>
                </c:pt>
                <c:pt idx="4">
                  <c:v>7.8778653928226361E-2</c:v>
                </c:pt>
                <c:pt idx="5">
                  <c:v>8.5843758879800586E-2</c:v>
                </c:pt>
                <c:pt idx="6">
                  <c:v>8.4990942679326872E-2</c:v>
                </c:pt>
                <c:pt idx="7">
                  <c:v>9.1832891674298964E-2</c:v>
                </c:pt>
                <c:pt idx="8">
                  <c:v>9.1641792595070881E-2</c:v>
                </c:pt>
                <c:pt idx="9">
                  <c:v>9.1244969150684377E-2</c:v>
                </c:pt>
                <c:pt idx="10">
                  <c:v>0.10044873705925665</c:v>
                </c:pt>
                <c:pt idx="11">
                  <c:v>9.8694445325211322E-2</c:v>
                </c:pt>
                <c:pt idx="12">
                  <c:v>9.8837330010473234E-2</c:v>
                </c:pt>
                <c:pt idx="13">
                  <c:v>9.7063303024018943E-2</c:v>
                </c:pt>
                <c:pt idx="14">
                  <c:v>9.1367230223837498E-2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70272"/>
        <c:axId val="103272448"/>
      </c:scatterChart>
      <c:valAx>
        <c:axId val="10327027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3272448"/>
        <c:crosses val="autoZero"/>
        <c:crossBetween val="midCat"/>
      </c:valAx>
      <c:valAx>
        <c:axId val="1032724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32702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ATT!$H$6:$H$20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ATT!$I$6:$I$20</c:f>
              <c:numCache>
                <c:formatCode>0.000</c:formatCode>
                <c:ptCount val="15"/>
                <c:pt idx="0">
                  <c:v>0.21674990976695149</c:v>
                </c:pt>
                <c:pt idx="1">
                  <c:v>0.40515074598525197</c:v>
                </c:pt>
                <c:pt idx="2">
                  <c:v>0.5887231452659144</c:v>
                </c:pt>
                <c:pt idx="3">
                  <c:v>0.73385759311558585</c:v>
                </c:pt>
                <c:pt idx="4">
                  <c:v>0.86186199069351344</c:v>
                </c:pt>
                <c:pt idx="5">
                  <c:v>0.98105902164657721</c:v>
                </c:pt>
                <c:pt idx="6">
                  <c:v>1.0660983533546831</c:v>
                </c:pt>
                <c:pt idx="7">
                  <c:v>1.1707824265261231</c:v>
                </c:pt>
                <c:pt idx="8">
                  <c:v>1.2370288170523271</c:v>
                </c:pt>
                <c:pt idx="9">
                  <c:v>1.288001812375273</c:v>
                </c:pt>
                <c:pt idx="10">
                  <c:v>1.7043646843216085</c:v>
                </c:pt>
                <c:pt idx="11">
                  <c:v>2.0328063613965104</c:v>
                </c:pt>
                <c:pt idx="12">
                  <c:v>2.2016515548329623</c:v>
                </c:pt>
                <c:pt idx="13">
                  <c:v>2.2847218395441979</c:v>
                </c:pt>
                <c:pt idx="14">
                  <c:v>2.3604471586642619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ATT!$H$6:$H$20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ATT!$K$6:$K$20</c:f>
              <c:numCache>
                <c:formatCode>0.000</c:formatCode>
                <c:ptCount val="15"/>
                <c:pt idx="0">
                  <c:v>5.7602008294272845E-2</c:v>
                </c:pt>
                <c:pt idx="1">
                  <c:v>0.10793211668448247</c:v>
                </c:pt>
                <c:pt idx="2">
                  <c:v>0.15298284764202916</c:v>
                </c:pt>
                <c:pt idx="3">
                  <c:v>0.18933713089641538</c:v>
                </c:pt>
                <c:pt idx="4">
                  <c:v>0.22386394587450614</c:v>
                </c:pt>
                <c:pt idx="5">
                  <c:v>0.2515390368637993</c:v>
                </c:pt>
                <c:pt idx="6">
                  <c:v>0.27701482561483903</c:v>
                </c:pt>
                <c:pt idx="7">
                  <c:v>0.29435663198631884</c:v>
                </c:pt>
                <c:pt idx="8">
                  <c:v>0.31126755960635433</c:v>
                </c:pt>
                <c:pt idx="9">
                  <c:v>0.33716849756841522</c:v>
                </c:pt>
                <c:pt idx="10">
                  <c:v>0.42415759659005942</c:v>
                </c:pt>
                <c:pt idx="11">
                  <c:v>0.46909769259729411</c:v>
                </c:pt>
                <c:pt idx="12">
                  <c:v>0.46400223751233532</c:v>
                </c:pt>
                <c:pt idx="13">
                  <c:v>0.49179367932529128</c:v>
                </c:pt>
                <c:pt idx="14">
                  <c:v>0.49915504692179269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40032"/>
        <c:axId val="102541952"/>
      </c:scatterChart>
      <c:valAx>
        <c:axId val="10254003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541952"/>
        <c:crosses val="autoZero"/>
        <c:crossBetween val="midCat"/>
      </c:valAx>
      <c:valAx>
        <c:axId val="10254195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5400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ATT!$O$6:$O$20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ATT!$P$6:$P$20</c:f>
              <c:numCache>
                <c:formatCode>0.000</c:formatCode>
                <c:ptCount val="15"/>
                <c:pt idx="0">
                  <c:v>3.0555838008383199E-3</c:v>
                </c:pt>
                <c:pt idx="1">
                  <c:v>6.0243012086672806E-3</c:v>
                </c:pt>
                <c:pt idx="2">
                  <c:v>9.0116483546120538E-3</c:v>
                </c:pt>
                <c:pt idx="3">
                  <c:v>1.1567917817282296E-2</c:v>
                </c:pt>
                <c:pt idx="4">
                  <c:v>1.4579833803541362E-2</c:v>
                </c:pt>
                <c:pt idx="5">
                  <c:v>1.7107010624964235E-2</c:v>
                </c:pt>
                <c:pt idx="6">
                  <c:v>1.9567988703830655E-2</c:v>
                </c:pt>
                <c:pt idx="7">
                  <c:v>2.225956825657845E-2</c:v>
                </c:pt>
                <c:pt idx="8">
                  <c:v>2.4642516463962726E-2</c:v>
                </c:pt>
                <c:pt idx="9">
                  <c:v>2.701044000319263E-2</c:v>
                </c:pt>
                <c:pt idx="10">
                  <c:v>4.6154347046205517E-2</c:v>
                </c:pt>
                <c:pt idx="11">
                  <c:v>7.0041047077536514E-2</c:v>
                </c:pt>
                <c:pt idx="12">
                  <c:v>8.4582104359820359E-2</c:v>
                </c:pt>
                <c:pt idx="13">
                  <c:v>8.8638245412753489E-2</c:v>
                </c:pt>
                <c:pt idx="14">
                  <c:v>9.9734933206891654E-2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ATT!$O$6:$O$20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ATT!$R$6:$R$20</c:f>
              <c:numCache>
                <c:formatCode>0.000</c:formatCode>
                <c:ptCount val="15"/>
                <c:pt idx="0">
                  <c:v>6.0537414491202833E-2</c:v>
                </c:pt>
                <c:pt idx="1">
                  <c:v>0.12025466341766949</c:v>
                </c:pt>
                <c:pt idx="2">
                  <c:v>0.17730693650691257</c:v>
                </c:pt>
                <c:pt idx="3">
                  <c:v>0.23314041805205221</c:v>
                </c:pt>
                <c:pt idx="4">
                  <c:v>0.28560861538222304</c:v>
                </c:pt>
                <c:pt idx="5">
                  <c:v>0.33813848006119934</c:v>
                </c:pt>
                <c:pt idx="6">
                  <c:v>0.39242614435611262</c:v>
                </c:pt>
                <c:pt idx="7">
                  <c:v>0.44490134985724894</c:v>
                </c:pt>
                <c:pt idx="8">
                  <c:v>0.49220525561494954</c:v>
                </c:pt>
                <c:pt idx="9">
                  <c:v>0.53728169585406638</c:v>
                </c:pt>
                <c:pt idx="10">
                  <c:v>0.94285491534129462</c:v>
                </c:pt>
                <c:pt idx="11">
                  <c:v>1.4369873602663341</c:v>
                </c:pt>
                <c:pt idx="12">
                  <c:v>1.7214460388147284</c:v>
                </c:pt>
                <c:pt idx="13">
                  <c:v>1.9244631482884635</c:v>
                </c:pt>
                <c:pt idx="14">
                  <c:v>2.0206250395585816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919552"/>
        <c:axId val="102929920"/>
      </c:scatterChart>
      <c:valAx>
        <c:axId val="10291955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929920"/>
        <c:crosses val="autoZero"/>
        <c:crossBetween val="midCat"/>
      </c:valAx>
      <c:valAx>
        <c:axId val="1029299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9195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ATV!$A$6:$A$20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ATV!$B$6:$B$20</c:f>
              <c:numCache>
                <c:formatCode>0.000</c:formatCode>
                <c:ptCount val="15"/>
                <c:pt idx="0">
                  <c:v>0.15062583650075329</c:v>
                </c:pt>
                <c:pt idx="1">
                  <c:v>0.26589684604061276</c:v>
                </c:pt>
                <c:pt idx="2">
                  <c:v>0.35644250450983012</c:v>
                </c:pt>
                <c:pt idx="3">
                  <c:v>0.42773166811294661</c:v>
                </c:pt>
                <c:pt idx="4">
                  <c:v>0.48569205741433819</c:v>
                </c:pt>
                <c:pt idx="5">
                  <c:v>0.53690922561396437</c:v>
                </c:pt>
                <c:pt idx="6">
                  <c:v>0.58320687950610961</c:v>
                </c:pt>
                <c:pt idx="7">
                  <c:v>0.62223476100178066</c:v>
                </c:pt>
                <c:pt idx="8">
                  <c:v>0.65310321051069531</c:v>
                </c:pt>
                <c:pt idx="9">
                  <c:v>0.68313771197173567</c:v>
                </c:pt>
                <c:pt idx="10">
                  <c:v>0.86308074617173147</c:v>
                </c:pt>
                <c:pt idx="11">
                  <c:v>1.01995456260327</c:v>
                </c:pt>
                <c:pt idx="12">
                  <c:v>1.0650050490720786</c:v>
                </c:pt>
                <c:pt idx="13">
                  <c:v>1.0856276259001589</c:v>
                </c:pt>
                <c:pt idx="14">
                  <c:v>1.0809620799637927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ATV!$A$6:$A$20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ATV!$D$6:$D$20</c:f>
              <c:numCache>
                <c:formatCode>0.000</c:formatCode>
                <c:ptCount val="15"/>
                <c:pt idx="0">
                  <c:v>4.8567777380521537E-2</c:v>
                </c:pt>
                <c:pt idx="1">
                  <c:v>8.9527400839923582E-2</c:v>
                </c:pt>
                <c:pt idx="2">
                  <c:v>0.12708693764401299</c:v>
                </c:pt>
                <c:pt idx="3">
                  <c:v>0.15873406556039918</c:v>
                </c:pt>
                <c:pt idx="4">
                  <c:v>0.19086561829895851</c:v>
                </c:pt>
                <c:pt idx="5">
                  <c:v>0.21721932814373338</c:v>
                </c:pt>
                <c:pt idx="6">
                  <c:v>0.24087025902928796</c:v>
                </c:pt>
                <c:pt idx="7">
                  <c:v>0.26380657818664799</c:v>
                </c:pt>
                <c:pt idx="8">
                  <c:v>0.28623992478615284</c:v>
                </c:pt>
                <c:pt idx="9">
                  <c:v>0.31266710729307784</c:v>
                </c:pt>
                <c:pt idx="10">
                  <c:v>0.47470037373672219</c:v>
                </c:pt>
                <c:pt idx="11">
                  <c:v>0.66463291785129819</c:v>
                </c:pt>
                <c:pt idx="12">
                  <c:v>0.79741863817221803</c:v>
                </c:pt>
                <c:pt idx="13">
                  <c:v>0.89615570729954097</c:v>
                </c:pt>
                <c:pt idx="14">
                  <c:v>0.9994369773635623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078528"/>
        <c:axId val="103088896"/>
      </c:scatterChart>
      <c:valAx>
        <c:axId val="10307852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3088896"/>
        <c:crosses val="autoZero"/>
        <c:crossBetween val="midCat"/>
      </c:valAx>
      <c:valAx>
        <c:axId val="1030888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30785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ATV!$H$6:$H$20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ATV!$I$6:$I$20</c:f>
              <c:numCache>
                <c:formatCode>0.000</c:formatCode>
                <c:ptCount val="15"/>
                <c:pt idx="0">
                  <c:v>4.7913788229382796E-2</c:v>
                </c:pt>
                <c:pt idx="1">
                  <c:v>8.7885813858362721E-2</c:v>
                </c:pt>
                <c:pt idx="2">
                  <c:v>0.12101824882162501</c:v>
                </c:pt>
                <c:pt idx="3">
                  <c:v>0.153109330321961</c:v>
                </c:pt>
                <c:pt idx="4">
                  <c:v>0.17669031009432951</c:v>
                </c:pt>
                <c:pt idx="5">
                  <c:v>0.2027849241380299</c:v>
                </c:pt>
                <c:pt idx="6">
                  <c:v>0.22391431055451505</c:v>
                </c:pt>
                <c:pt idx="7">
                  <c:v>0.23443128669836699</c:v>
                </c:pt>
                <c:pt idx="8">
                  <c:v>0.25673403986630322</c:v>
                </c:pt>
                <c:pt idx="9">
                  <c:v>0.26126922547061199</c:v>
                </c:pt>
                <c:pt idx="10">
                  <c:v>0.33208772395623964</c:v>
                </c:pt>
                <c:pt idx="11">
                  <c:v>0.34147119867999165</c:v>
                </c:pt>
                <c:pt idx="12">
                  <c:v>0.3815604528623891</c:v>
                </c:pt>
                <c:pt idx="13">
                  <c:v>0.36465113188263132</c:v>
                </c:pt>
                <c:pt idx="14">
                  <c:v>0.35919305747957564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ATV!$H$6:$H$20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ATV!$K$6:$K$20</c:f>
              <c:numCache>
                <c:formatCode>0.000</c:formatCode>
                <c:ptCount val="15"/>
                <c:pt idx="0">
                  <c:v>8.7175625705904272E-2</c:v>
                </c:pt>
                <c:pt idx="1">
                  <c:v>0.16683444364628744</c:v>
                </c:pt>
                <c:pt idx="2">
                  <c:v>0.24603378524570904</c:v>
                </c:pt>
                <c:pt idx="3">
                  <c:v>0.31090606706244073</c:v>
                </c:pt>
                <c:pt idx="4">
                  <c:v>0.38919708136937503</c:v>
                </c:pt>
                <c:pt idx="5">
                  <c:v>0.44152963604404222</c:v>
                </c:pt>
                <c:pt idx="6">
                  <c:v>0.50599570665627724</c:v>
                </c:pt>
                <c:pt idx="7">
                  <c:v>0.55598810472694837</c:v>
                </c:pt>
                <c:pt idx="8">
                  <c:v>0.602025923277551</c:v>
                </c:pt>
                <c:pt idx="9">
                  <c:v>0.66472528334270586</c:v>
                </c:pt>
                <c:pt idx="10">
                  <c:v>1.0534403999629227</c:v>
                </c:pt>
                <c:pt idx="11">
                  <c:v>1.4863476395386823</c:v>
                </c:pt>
                <c:pt idx="12">
                  <c:v>1.667706477268986</c:v>
                </c:pt>
                <c:pt idx="13">
                  <c:v>1.8152173860223875</c:v>
                </c:pt>
                <c:pt idx="14">
                  <c:v>1.9159796624245289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114240"/>
        <c:axId val="103116160"/>
      </c:scatterChart>
      <c:valAx>
        <c:axId val="10311424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3116160"/>
        <c:crosses val="autoZero"/>
        <c:crossBetween val="midCat"/>
      </c:valAx>
      <c:valAx>
        <c:axId val="1031161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31142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ATV!$O$6:$O$20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ATV!$P$6:$P$20</c:f>
              <c:numCache>
                <c:formatCode>0.000</c:formatCode>
                <c:ptCount val="15"/>
                <c:pt idx="0">
                  <c:v>2.5366420282761401E-3</c:v>
                </c:pt>
                <c:pt idx="1">
                  <c:v>4.9644379741487022E-3</c:v>
                </c:pt>
                <c:pt idx="2">
                  <c:v>7.3302279315353783E-3</c:v>
                </c:pt>
                <c:pt idx="3">
                  <c:v>9.6813652688471051E-3</c:v>
                </c:pt>
                <c:pt idx="4">
                  <c:v>1.1770084187950551E-2</c:v>
                </c:pt>
                <c:pt idx="5">
                  <c:v>1.3968364432908222E-2</c:v>
                </c:pt>
                <c:pt idx="6">
                  <c:v>1.5639428252304605E-2</c:v>
                </c:pt>
                <c:pt idx="7">
                  <c:v>1.7762320926425837E-2</c:v>
                </c:pt>
                <c:pt idx="8">
                  <c:v>1.9244583253305032E-2</c:v>
                </c:pt>
                <c:pt idx="9">
                  <c:v>2.076481574417573E-2</c:v>
                </c:pt>
                <c:pt idx="10">
                  <c:v>3.3967318446307786E-2</c:v>
                </c:pt>
                <c:pt idx="11">
                  <c:v>4.6195554787769808E-2</c:v>
                </c:pt>
                <c:pt idx="12">
                  <c:v>5.2031909455220779E-2</c:v>
                </c:pt>
                <c:pt idx="13">
                  <c:v>5.4696663582160306E-2</c:v>
                </c:pt>
                <c:pt idx="14">
                  <c:v>5.9695369462269346E-2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ATV!$O$6:$O$20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ATV!$R$6:$R$20</c:f>
              <c:numCache>
                <c:formatCode>0.000</c:formatCode>
                <c:ptCount val="15"/>
                <c:pt idx="0">
                  <c:v>8.8455264574474793E-2</c:v>
                </c:pt>
                <c:pt idx="1">
                  <c:v>0.17581112707425156</c:v>
                </c:pt>
                <c:pt idx="2">
                  <c:v>0.26223483146313115</c:v>
                </c:pt>
                <c:pt idx="3">
                  <c:v>0.3378072691938237</c:v>
                </c:pt>
                <c:pt idx="4">
                  <c:v>0.41688001422104431</c:v>
                </c:pt>
                <c:pt idx="5">
                  <c:v>0.49020080786368109</c:v>
                </c:pt>
                <c:pt idx="6">
                  <c:v>0.57487027518680456</c:v>
                </c:pt>
                <c:pt idx="7">
                  <c:v>0.64551184734718481</c:v>
                </c:pt>
                <c:pt idx="8">
                  <c:v>0.71245955002166694</c:v>
                </c:pt>
                <c:pt idx="9">
                  <c:v>0.78128179796228203</c:v>
                </c:pt>
                <c:pt idx="10">
                  <c:v>1.2605031572151875</c:v>
                </c:pt>
                <c:pt idx="11">
                  <c:v>1.7874980030888796</c:v>
                </c:pt>
                <c:pt idx="12">
                  <c:v>2.0544280691658336</c:v>
                </c:pt>
                <c:pt idx="13">
                  <c:v>2.1787491786089541</c:v>
                </c:pt>
                <c:pt idx="14">
                  <c:v>2.2594601712964031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625088"/>
        <c:axId val="103627008"/>
      </c:scatterChart>
      <c:valAx>
        <c:axId val="10362508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3627008"/>
        <c:crosses val="autoZero"/>
        <c:crossBetween val="midCat"/>
      </c:valAx>
      <c:valAx>
        <c:axId val="1036270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36250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00000"/>
              </a:solidFill>
              <a:ln w="15875"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'CH4-N2 85-15'!$B$6:$B$58</c:f>
              <c:numCache>
                <c:formatCode>0.00</c:formatCode>
                <c:ptCount val="53"/>
                <c:pt idx="0">
                  <c:v>0.25108069033414837</c:v>
                </c:pt>
                <c:pt idx="1">
                  <c:v>0.34698711611927313</c:v>
                </c:pt>
                <c:pt idx="2">
                  <c:v>0.29842050602061876</c:v>
                </c:pt>
                <c:pt idx="3">
                  <c:v>4.1158490750672141E-2</c:v>
                </c:pt>
                <c:pt idx="4">
                  <c:v>9.0392754301392111E-2</c:v>
                </c:pt>
                <c:pt idx="5">
                  <c:v>0.14793800552222613</c:v>
                </c:pt>
                <c:pt idx="6">
                  <c:v>0.16904527785643936</c:v>
                </c:pt>
                <c:pt idx="7">
                  <c:v>0.3156417528694474</c:v>
                </c:pt>
                <c:pt idx="8">
                  <c:v>0.24605159818643421</c:v>
                </c:pt>
                <c:pt idx="9">
                  <c:v>0.21912535149757528</c:v>
                </c:pt>
                <c:pt idx="10">
                  <c:v>0.36295839588296763</c:v>
                </c:pt>
                <c:pt idx="11">
                  <c:v>0.44727737159238884</c:v>
                </c:pt>
                <c:pt idx="12">
                  <c:v>0.385995460345263</c:v>
                </c:pt>
                <c:pt idx="13">
                  <c:v>0.27308577960260527</c:v>
                </c:pt>
                <c:pt idx="14">
                  <c:v>3.3197166014109519E-2</c:v>
                </c:pt>
                <c:pt idx="15">
                  <c:v>0.57054606035707145</c:v>
                </c:pt>
                <c:pt idx="16">
                  <c:v>0.28654734219178291</c:v>
                </c:pt>
                <c:pt idx="17">
                  <c:v>0.21965737606425489</c:v>
                </c:pt>
                <c:pt idx="18">
                  <c:v>0.47674428136286356</c:v>
                </c:pt>
                <c:pt idx="19">
                  <c:v>0.6928265333878072</c:v>
                </c:pt>
                <c:pt idx="20">
                  <c:v>0.4798245585262304</c:v>
                </c:pt>
                <c:pt idx="21">
                  <c:v>0.40147105532758876</c:v>
                </c:pt>
                <c:pt idx="22">
                  <c:v>0.22433694296332427</c:v>
                </c:pt>
                <c:pt idx="23">
                  <c:v>0.36526572797569523</c:v>
                </c:pt>
                <c:pt idx="24">
                  <c:v>0.21592068445184043</c:v>
                </c:pt>
                <c:pt idx="25">
                  <c:v>0.38212264028885268</c:v>
                </c:pt>
                <c:pt idx="26">
                  <c:v>0.32098445698534994</c:v>
                </c:pt>
                <c:pt idx="27">
                  <c:v>0.12104134617382112</c:v>
                </c:pt>
                <c:pt idx="28">
                  <c:v>0.30985319035935655</c:v>
                </c:pt>
                <c:pt idx="29">
                  <c:v>0.33385622413050997</c:v>
                </c:pt>
                <c:pt idx="30">
                  <c:v>0.10141982909052741</c:v>
                </c:pt>
                <c:pt idx="31">
                  <c:v>0.47068154530974632</c:v>
                </c:pt>
                <c:pt idx="32">
                  <c:v>0.59422300883056878</c:v>
                </c:pt>
                <c:pt idx="33">
                  <c:v>0.3052533851288039</c:v>
                </c:pt>
                <c:pt idx="34">
                  <c:v>0.46857726718810488</c:v>
                </c:pt>
                <c:pt idx="35">
                  <c:v>0.20396544294434657</c:v>
                </c:pt>
                <c:pt idx="36">
                  <c:v>0.214503071742836</c:v>
                </c:pt>
                <c:pt idx="37">
                  <c:v>0.17243770275101764</c:v>
                </c:pt>
                <c:pt idx="38">
                  <c:v>0.52337981812133516</c:v>
                </c:pt>
                <c:pt idx="39">
                  <c:v>0.37263448945831384</c:v>
                </c:pt>
                <c:pt idx="40">
                  <c:v>0.3208799577912213</c:v>
                </c:pt>
                <c:pt idx="41">
                  <c:v>0.43061048693591886</c:v>
                </c:pt>
                <c:pt idx="42">
                  <c:v>0.14549518433873782</c:v>
                </c:pt>
                <c:pt idx="43">
                  <c:v>0.19934900171408518</c:v>
                </c:pt>
                <c:pt idx="44">
                  <c:v>0.34923611828632412</c:v>
                </c:pt>
                <c:pt idx="45">
                  <c:v>0.37212933396529879</c:v>
                </c:pt>
                <c:pt idx="46">
                  <c:v>0.33314980391395799</c:v>
                </c:pt>
                <c:pt idx="47">
                  <c:v>0.24007575026076772</c:v>
                </c:pt>
                <c:pt idx="48">
                  <c:v>0.34501219588789989</c:v>
                </c:pt>
                <c:pt idx="49">
                  <c:v>0.3603053193202107</c:v>
                </c:pt>
                <c:pt idx="50">
                  <c:v>0.40776663273588182</c:v>
                </c:pt>
                <c:pt idx="51">
                  <c:v>7.247029477020063E-2</c:v>
                </c:pt>
                <c:pt idx="52">
                  <c:v>0.54303606246658398</c:v>
                </c:pt>
              </c:numCache>
            </c:numRef>
          </c:xVal>
          <c:yVal>
            <c:numRef>
              <c:f>'CH4-N2 85-15'!$C$6:$C$58</c:f>
              <c:numCache>
                <c:formatCode>0.0</c:formatCode>
                <c:ptCount val="53"/>
                <c:pt idx="0">
                  <c:v>3.3421558610250566</c:v>
                </c:pt>
                <c:pt idx="1">
                  <c:v>2.5696235852013487</c:v>
                </c:pt>
                <c:pt idx="2">
                  <c:v>3.5694784296352151</c:v>
                </c:pt>
                <c:pt idx="3">
                  <c:v>1.5040062882931657</c:v>
                </c:pt>
                <c:pt idx="4">
                  <c:v>2.038913596275731</c:v>
                </c:pt>
                <c:pt idx="5">
                  <c:v>2.2525787345289361</c:v>
                </c:pt>
                <c:pt idx="6">
                  <c:v>2.6551133088832892</c:v>
                </c:pt>
                <c:pt idx="7">
                  <c:v>3.6737046977718748</c:v>
                </c:pt>
                <c:pt idx="8">
                  <c:v>2.5628031550089951</c:v>
                </c:pt>
                <c:pt idx="9">
                  <c:v>2.3029602278017909</c:v>
                </c:pt>
                <c:pt idx="10">
                  <c:v>2.6843602732817367</c:v>
                </c:pt>
                <c:pt idx="11">
                  <c:v>2.9511765067200999</c:v>
                </c:pt>
                <c:pt idx="12">
                  <c:v>2.7831369555381862</c:v>
                </c:pt>
                <c:pt idx="13">
                  <c:v>2.2766794170388072</c:v>
                </c:pt>
                <c:pt idx="14">
                  <c:v>1.3025625964153866</c:v>
                </c:pt>
                <c:pt idx="15">
                  <c:v>3.3818814930509231</c:v>
                </c:pt>
                <c:pt idx="16">
                  <c:v>3.5872070736220278</c:v>
                </c:pt>
                <c:pt idx="17">
                  <c:v>2.3735451040442106</c:v>
                </c:pt>
                <c:pt idx="18">
                  <c:v>3.5102877592596204</c:v>
                </c:pt>
                <c:pt idx="19">
                  <c:v>6.6397535216561616</c:v>
                </c:pt>
                <c:pt idx="20">
                  <c:v>3.107005855746833</c:v>
                </c:pt>
                <c:pt idx="21">
                  <c:v>3.0976353352271526</c:v>
                </c:pt>
                <c:pt idx="22">
                  <c:v>2.2733815083458864</c:v>
                </c:pt>
                <c:pt idx="23">
                  <c:v>2.6435289514688267</c:v>
                </c:pt>
                <c:pt idx="24">
                  <c:v>3.8944338504264828</c:v>
                </c:pt>
                <c:pt idx="25">
                  <c:v>2.928023947401714</c:v>
                </c:pt>
                <c:pt idx="26">
                  <c:v>2.8958803046581085</c:v>
                </c:pt>
                <c:pt idx="27">
                  <c:v>1.7778576460777191</c:v>
                </c:pt>
                <c:pt idx="28">
                  <c:v>2.7118226010143465</c:v>
                </c:pt>
                <c:pt idx="29">
                  <c:v>2.6746217863054245</c:v>
                </c:pt>
                <c:pt idx="30">
                  <c:v>2.0014750208916179</c:v>
                </c:pt>
                <c:pt idx="31">
                  <c:v>3.6986458804338151</c:v>
                </c:pt>
                <c:pt idx="32">
                  <c:v>4.3212026996968413</c:v>
                </c:pt>
                <c:pt idx="33">
                  <c:v>2.4908619512915977</c:v>
                </c:pt>
                <c:pt idx="34">
                  <c:v>3.0439698295002691</c:v>
                </c:pt>
                <c:pt idx="35">
                  <c:v>2.1838739830061003</c:v>
                </c:pt>
                <c:pt idx="36">
                  <c:v>2.6044455326921043</c:v>
                </c:pt>
                <c:pt idx="37">
                  <c:v>2.846913174535433</c:v>
                </c:pt>
                <c:pt idx="38">
                  <c:v>3.6722117111290604</c:v>
                </c:pt>
                <c:pt idx="39">
                  <c:v>3.2372050715885128</c:v>
                </c:pt>
                <c:pt idx="40">
                  <c:v>3.2243831304054535</c:v>
                </c:pt>
                <c:pt idx="41">
                  <c:v>3.0666237180988807</c:v>
                </c:pt>
                <c:pt idx="42">
                  <c:v>2.5487906711885517</c:v>
                </c:pt>
                <c:pt idx="43">
                  <c:v>2.0269639353258215</c:v>
                </c:pt>
                <c:pt idx="44">
                  <c:v>2.7197535146008964</c:v>
                </c:pt>
                <c:pt idx="45">
                  <c:v>3.0600325898356013</c:v>
                </c:pt>
                <c:pt idx="46">
                  <c:v>2.5684791198550538</c:v>
                </c:pt>
                <c:pt idx="47">
                  <c:v>2.5656691370135145</c:v>
                </c:pt>
                <c:pt idx="48">
                  <c:v>2.6869193334311308</c:v>
                </c:pt>
                <c:pt idx="49">
                  <c:v>3.0870408664116566</c:v>
                </c:pt>
                <c:pt idx="50">
                  <c:v>3.0500146811895283</c:v>
                </c:pt>
                <c:pt idx="51">
                  <c:v>1.6701757270916886</c:v>
                </c:pt>
                <c:pt idx="52">
                  <c:v>3.9560962115649412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78880"/>
        <c:axId val="87589632"/>
      </c:scatterChart>
      <c:valAx>
        <c:axId val="8757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>
                    <a:latin typeface="+mj-lt"/>
                  </a:defRPr>
                </a:pPr>
                <a:r>
                  <a:rPr lang="de-DE" sz="1100">
                    <a:latin typeface="+mj-lt"/>
                  </a:rPr>
                  <a:t>CH</a:t>
                </a:r>
                <a:r>
                  <a:rPr lang="de-DE" sz="1100" baseline="-25000">
                    <a:latin typeface="+mj-lt"/>
                  </a:rPr>
                  <a:t>4</a:t>
                </a:r>
                <a:r>
                  <a:rPr lang="de-DE" sz="1100">
                    <a:latin typeface="+mj-lt"/>
                  </a:rPr>
                  <a:t> working capacity / mmol g</a:t>
                </a:r>
                <a:r>
                  <a:rPr lang="de-DE" sz="1100" baseline="30000">
                    <a:latin typeface="+mj-lt"/>
                  </a:rPr>
                  <a:t>-1</a:t>
                </a:r>
              </a:p>
            </c:rich>
          </c:tx>
          <c:layout>
            <c:manualLayout>
              <c:xMode val="edge"/>
              <c:yMode val="edge"/>
              <c:x val="0.34779397668004147"/>
              <c:y val="0.9280639755275553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+mj-lt"/>
              </a:defRPr>
            </a:pPr>
            <a:endParaRPr lang="de-DE"/>
          </a:p>
        </c:txPr>
        <c:crossAx val="87589632"/>
        <c:crosses val="autoZero"/>
        <c:crossBetween val="midCat"/>
      </c:valAx>
      <c:valAx>
        <c:axId val="87589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>
                    <a:latin typeface="+mj-lt"/>
                  </a:defRPr>
                </a:pPr>
                <a:r>
                  <a:rPr lang="de-DE" sz="1100" baseline="0">
                    <a:latin typeface="+mj-lt"/>
                  </a:rPr>
                  <a:t>CH</a:t>
                </a:r>
                <a:r>
                  <a:rPr lang="de-DE" sz="1100" baseline="-25000">
                    <a:latin typeface="+mj-lt"/>
                  </a:rPr>
                  <a:t>4</a:t>
                </a:r>
                <a:r>
                  <a:rPr lang="de-DE" sz="1100">
                    <a:latin typeface="+mj-lt"/>
                  </a:rPr>
                  <a:t>/N</a:t>
                </a:r>
                <a:r>
                  <a:rPr lang="de-DE" sz="1100" baseline="-25000">
                    <a:latin typeface="+mj-lt"/>
                  </a:rPr>
                  <a:t>2</a:t>
                </a:r>
                <a:r>
                  <a:rPr lang="de-DE" sz="1100">
                    <a:latin typeface="+mj-lt"/>
                  </a:rPr>
                  <a:t> selectivity</a:t>
                </a:r>
                <a:r>
                  <a:rPr lang="de-DE" sz="1100" baseline="0">
                    <a:latin typeface="+mj-lt"/>
                  </a:rPr>
                  <a:t> at 1 bar</a:t>
                </a:r>
                <a:endParaRPr lang="de-DE" sz="1100">
                  <a:latin typeface="+mj-lt"/>
                </a:endParaRPr>
              </a:p>
            </c:rich>
          </c:tx>
          <c:layout>
            <c:manualLayout>
              <c:xMode val="edge"/>
              <c:yMode val="edge"/>
              <c:x val="6.3872247458186312E-3"/>
              <c:y val="0.2179966684169902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+mj-lt"/>
              </a:defRPr>
            </a:pPr>
            <a:endParaRPr lang="de-DE"/>
          </a:p>
        </c:txPr>
        <c:crossAx val="875788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AVL!$A$6:$A$20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AVL!$B$6:$B$20</c:f>
              <c:numCache>
                <c:formatCode>0.000</c:formatCode>
                <c:ptCount val="15"/>
                <c:pt idx="0">
                  <c:v>0.24550901761240462</c:v>
                </c:pt>
                <c:pt idx="1">
                  <c:v>0.44569234576787009</c:v>
                </c:pt>
                <c:pt idx="2">
                  <c:v>0.62471780619591655</c:v>
                </c:pt>
                <c:pt idx="3">
                  <c:v>0.77474996872192892</c:v>
                </c:pt>
                <c:pt idx="4">
                  <c:v>0.92324572779034375</c:v>
                </c:pt>
                <c:pt idx="5">
                  <c:v>1.0467212361624798</c:v>
                </c:pt>
                <c:pt idx="6">
                  <c:v>1.1673716982110505</c:v>
                </c:pt>
                <c:pt idx="7">
                  <c:v>1.2764204559210366</c:v>
                </c:pt>
                <c:pt idx="8">
                  <c:v>1.3736921217059819</c:v>
                </c:pt>
                <c:pt idx="9">
                  <c:v>1.4731168824424044</c:v>
                </c:pt>
                <c:pt idx="10">
                  <c:v>2.2064273546686484</c:v>
                </c:pt>
                <c:pt idx="11">
                  <c:v>3.0129161760187713</c:v>
                </c:pt>
                <c:pt idx="12">
                  <c:v>3.4508949023226059</c:v>
                </c:pt>
                <c:pt idx="13">
                  <c:v>3.7424518614474387</c:v>
                </c:pt>
                <c:pt idx="14">
                  <c:v>3.9355126104904703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AVL!$A$6:$A$20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AVL!$D$6:$D$20</c:f>
              <c:numCache>
                <c:formatCode>0.000</c:formatCode>
                <c:ptCount val="15"/>
                <c:pt idx="0">
                  <c:v>3.6499995938927089E-2</c:v>
                </c:pt>
                <c:pt idx="1">
                  <c:v>6.6394102291241722E-2</c:v>
                </c:pt>
                <c:pt idx="2">
                  <c:v>9.1390828051205131E-2</c:v>
                </c:pt>
                <c:pt idx="3">
                  <c:v>0.11266083215445073</c:v>
                </c:pt>
                <c:pt idx="4">
                  <c:v>0.13148785098798876</c:v>
                </c:pt>
                <c:pt idx="5">
                  <c:v>0.14905310227702798</c:v>
                </c:pt>
                <c:pt idx="6">
                  <c:v>0.16354759671171804</c:v>
                </c:pt>
                <c:pt idx="7">
                  <c:v>0.17705461979063919</c:v>
                </c:pt>
                <c:pt idx="8">
                  <c:v>0.19091635025441842</c:v>
                </c:pt>
                <c:pt idx="9">
                  <c:v>0.20012019799604797</c:v>
                </c:pt>
                <c:pt idx="10">
                  <c:v>0.26613460558937962</c:v>
                </c:pt>
                <c:pt idx="11">
                  <c:v>0.30225656640346232</c:v>
                </c:pt>
                <c:pt idx="12">
                  <c:v>0.30782608189715838</c:v>
                </c:pt>
                <c:pt idx="13">
                  <c:v>0.31816423611452788</c:v>
                </c:pt>
                <c:pt idx="14">
                  <c:v>0.31660127167812441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31552"/>
        <c:axId val="103433728"/>
      </c:scatterChart>
      <c:valAx>
        <c:axId val="10343155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3433728"/>
        <c:crosses val="autoZero"/>
        <c:crossBetween val="midCat"/>
      </c:valAx>
      <c:valAx>
        <c:axId val="1034337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34315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AVL!$H$6:$H$20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AVL!$I$6:$I$20</c:f>
              <c:numCache>
                <c:formatCode>0.000</c:formatCode>
                <c:ptCount val="15"/>
                <c:pt idx="0">
                  <c:v>7.9066592458368931E-2</c:v>
                </c:pt>
                <c:pt idx="1">
                  <c:v>0.14871590631667092</c:v>
                </c:pt>
                <c:pt idx="2">
                  <c:v>0.21230766524388545</c:v>
                </c:pt>
                <c:pt idx="3">
                  <c:v>0.27220628251103635</c:v>
                </c:pt>
                <c:pt idx="4">
                  <c:v>0.32647290233478898</c:v>
                </c:pt>
                <c:pt idx="5">
                  <c:v>0.37318542085757683</c:v>
                </c:pt>
                <c:pt idx="6">
                  <c:v>0.42319896687867031</c:v>
                </c:pt>
                <c:pt idx="7">
                  <c:v>0.46602445874879278</c:v>
                </c:pt>
                <c:pt idx="8">
                  <c:v>0.50381747492170337</c:v>
                </c:pt>
                <c:pt idx="9">
                  <c:v>0.55147731875158246</c:v>
                </c:pt>
                <c:pt idx="10">
                  <c:v>0.87090074714369914</c:v>
                </c:pt>
                <c:pt idx="11">
                  <c:v>1.2990479576005245</c:v>
                </c:pt>
                <c:pt idx="12">
                  <c:v>1.58203319060224</c:v>
                </c:pt>
                <c:pt idx="13">
                  <c:v>1.8389026516307008</c:v>
                </c:pt>
                <c:pt idx="14">
                  <c:v>2.0125343629246539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AVL!$H$6:$H$20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AVL!$K$6:$K$20</c:f>
              <c:numCache>
                <c:formatCode>0.000</c:formatCode>
                <c:ptCount val="15"/>
                <c:pt idx="0">
                  <c:v>6.596888648036027E-2</c:v>
                </c:pt>
                <c:pt idx="1">
                  <c:v>0.12503375571615538</c:v>
                </c:pt>
                <c:pt idx="2">
                  <c:v>0.17893445529844282</c:v>
                </c:pt>
                <c:pt idx="3">
                  <c:v>0.22773448830246998</c:v>
                </c:pt>
                <c:pt idx="4">
                  <c:v>0.27327482693972077</c:v>
                </c:pt>
                <c:pt idx="5">
                  <c:v>0.31539779614944691</c:v>
                </c:pt>
                <c:pt idx="6">
                  <c:v>0.35334665794785558</c:v>
                </c:pt>
                <c:pt idx="7">
                  <c:v>0.39045976851259612</c:v>
                </c:pt>
                <c:pt idx="8">
                  <c:v>0.42138503789840104</c:v>
                </c:pt>
                <c:pt idx="9">
                  <c:v>0.45080872362196472</c:v>
                </c:pt>
                <c:pt idx="10">
                  <c:v>0.68247788784847341</c:v>
                </c:pt>
                <c:pt idx="11">
                  <c:v>0.91143035244333681</c:v>
                </c:pt>
                <c:pt idx="12">
                  <c:v>1.0396515017613341</c:v>
                </c:pt>
                <c:pt idx="13">
                  <c:v>1.0954956375486178</c:v>
                </c:pt>
                <c:pt idx="14">
                  <c:v>1.1494443964144476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71360"/>
        <c:axId val="103481728"/>
      </c:scatterChart>
      <c:valAx>
        <c:axId val="10347136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3481728"/>
        <c:crosses val="autoZero"/>
        <c:crossBetween val="midCat"/>
      </c:valAx>
      <c:valAx>
        <c:axId val="1034817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34713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AVL!$O$6:$O$20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AVL!$P$6:$P$20</c:f>
              <c:numCache>
                <c:formatCode>0.000</c:formatCode>
                <c:ptCount val="15"/>
                <c:pt idx="0">
                  <c:v>3.8294023709480847E-3</c:v>
                </c:pt>
                <c:pt idx="1">
                  <c:v>7.4770932058406351E-3</c:v>
                </c:pt>
                <c:pt idx="2">
                  <c:v>1.0967538516543172E-2</c:v>
                </c:pt>
                <c:pt idx="3">
                  <c:v>1.4345505774611394E-2</c:v>
                </c:pt>
                <c:pt idx="4">
                  <c:v>1.7291345588089438E-2</c:v>
                </c:pt>
                <c:pt idx="5">
                  <c:v>2.0492509741498653E-2</c:v>
                </c:pt>
                <c:pt idx="6">
                  <c:v>2.3345331460866335E-2</c:v>
                </c:pt>
                <c:pt idx="7">
                  <c:v>2.6253194385285547E-2</c:v>
                </c:pt>
                <c:pt idx="8">
                  <c:v>2.8872537603582743E-2</c:v>
                </c:pt>
                <c:pt idx="9">
                  <c:v>3.111400579702539E-2</c:v>
                </c:pt>
                <c:pt idx="10">
                  <c:v>5.230452220774294E-2</c:v>
                </c:pt>
                <c:pt idx="11">
                  <c:v>7.9183877415576934E-2</c:v>
                </c:pt>
                <c:pt idx="12">
                  <c:v>9.7237140807862998E-2</c:v>
                </c:pt>
                <c:pt idx="13">
                  <c:v>0.11007549261204931</c:v>
                </c:pt>
                <c:pt idx="14">
                  <c:v>0.11999114490860949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AVL!$O$6:$O$20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AVL!$R$6:$R$20</c:f>
              <c:numCache>
                <c:formatCode>0.000</c:formatCode>
                <c:ptCount val="15"/>
                <c:pt idx="0">
                  <c:v>6.7980031313996075E-2</c:v>
                </c:pt>
                <c:pt idx="1">
                  <c:v>0.13043258509626854</c:v>
                </c:pt>
                <c:pt idx="2">
                  <c:v>0.19285367727809399</c:v>
                </c:pt>
                <c:pt idx="3">
                  <c:v>0.25020006250928389</c:v>
                </c:pt>
                <c:pt idx="4">
                  <c:v>0.30611431428237174</c:v>
                </c:pt>
                <c:pt idx="5">
                  <c:v>0.35867491056658374</c:v>
                </c:pt>
                <c:pt idx="6">
                  <c:v>0.40938308553759784</c:v>
                </c:pt>
                <c:pt idx="7">
                  <c:v>0.45767286425442066</c:v>
                </c:pt>
                <c:pt idx="8">
                  <c:v>0.50146361067806011</c:v>
                </c:pt>
                <c:pt idx="9">
                  <c:v>0.54780458984022651</c:v>
                </c:pt>
                <c:pt idx="10">
                  <c:v>0.90567883450018905</c:v>
                </c:pt>
                <c:pt idx="11">
                  <c:v>1.3567766342733627</c:v>
                </c:pt>
                <c:pt idx="12">
                  <c:v>1.6281251264204191</c:v>
                </c:pt>
                <c:pt idx="13">
                  <c:v>1.8234319084590433</c:v>
                </c:pt>
                <c:pt idx="14">
                  <c:v>1.9659209306760799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515264"/>
        <c:axId val="103517184"/>
      </c:scatterChart>
      <c:valAx>
        <c:axId val="10351526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3517184"/>
        <c:crosses val="autoZero"/>
        <c:crossBetween val="midCat"/>
      </c:valAx>
      <c:valAx>
        <c:axId val="1035171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35152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AWW!$A$6:$A$20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AWW!$B$6:$B$20</c:f>
              <c:numCache>
                <c:formatCode>0.000</c:formatCode>
                <c:ptCount val="15"/>
                <c:pt idx="0">
                  <c:v>0.17877506916905292</c:v>
                </c:pt>
                <c:pt idx="1">
                  <c:v>0.34905755627827029</c:v>
                </c:pt>
                <c:pt idx="2">
                  <c:v>0.49995946004677411</c:v>
                </c:pt>
                <c:pt idx="3">
                  <c:v>0.64042780293885782</c:v>
                </c:pt>
                <c:pt idx="4">
                  <c:v>0.77403753401734299</c:v>
                </c:pt>
                <c:pt idx="5">
                  <c:v>0.88394609822852876</c:v>
                </c:pt>
                <c:pt idx="6">
                  <c:v>1.0035776653934423</c:v>
                </c:pt>
                <c:pt idx="7">
                  <c:v>1.101401739353624</c:v>
                </c:pt>
                <c:pt idx="8">
                  <c:v>1.1971515737087075</c:v>
                </c:pt>
                <c:pt idx="9">
                  <c:v>1.3010332016237574</c:v>
                </c:pt>
                <c:pt idx="10">
                  <c:v>1.8777614951695099</c:v>
                </c:pt>
                <c:pt idx="11">
                  <c:v>2.53313752348003</c:v>
                </c:pt>
                <c:pt idx="12">
                  <c:v>2.8713118038676719</c:v>
                </c:pt>
                <c:pt idx="13">
                  <c:v>3.0633535667505276</c:v>
                </c:pt>
                <c:pt idx="14">
                  <c:v>3.2440431723680225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AWW!$A$6:$A$20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AWW!$D$6:$D$20</c:f>
              <c:numCache>
                <c:formatCode>0.000</c:formatCode>
                <c:ptCount val="15"/>
                <c:pt idx="0">
                  <c:v>3.4112231742704786E-2</c:v>
                </c:pt>
                <c:pt idx="1">
                  <c:v>6.2066106330369221E-2</c:v>
                </c:pt>
                <c:pt idx="2">
                  <c:v>8.4547775711316442E-2</c:v>
                </c:pt>
                <c:pt idx="3">
                  <c:v>0.10376158831060774</c:v>
                </c:pt>
                <c:pt idx="4">
                  <c:v>0.11817770330590077</c:v>
                </c:pt>
                <c:pt idx="5">
                  <c:v>0.13143642740816547</c:v>
                </c:pt>
                <c:pt idx="6">
                  <c:v>0.14211611004781288</c:v>
                </c:pt>
                <c:pt idx="7">
                  <c:v>0.15090997246631613</c:v>
                </c:pt>
                <c:pt idx="8">
                  <c:v>0.15913976235147992</c:v>
                </c:pt>
                <c:pt idx="9">
                  <c:v>0.16530226233781287</c:v>
                </c:pt>
                <c:pt idx="10">
                  <c:v>0.20440378353762875</c:v>
                </c:pt>
                <c:pt idx="11">
                  <c:v>0.21496971684286253</c:v>
                </c:pt>
                <c:pt idx="12">
                  <c:v>0.21716520900506991</c:v>
                </c:pt>
                <c:pt idx="13">
                  <c:v>0.22202587764471515</c:v>
                </c:pt>
                <c:pt idx="14">
                  <c:v>0.21131424480678587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584128"/>
        <c:axId val="103586048"/>
      </c:scatterChart>
      <c:valAx>
        <c:axId val="10358412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3586048"/>
        <c:crosses val="autoZero"/>
        <c:crossBetween val="midCat"/>
      </c:valAx>
      <c:valAx>
        <c:axId val="1035860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35841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AWW!$H$6:$H$20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AWW!$I$6:$I$20</c:f>
              <c:numCache>
                <c:formatCode>0.000</c:formatCode>
                <c:ptCount val="15"/>
                <c:pt idx="0">
                  <c:v>5.4659465417933602E-2</c:v>
                </c:pt>
                <c:pt idx="1">
                  <c:v>0.10665928439756091</c:v>
                </c:pt>
                <c:pt idx="2">
                  <c:v>0.15484615933400903</c:v>
                </c:pt>
                <c:pt idx="3">
                  <c:v>0.19958375393748354</c:v>
                </c:pt>
                <c:pt idx="4">
                  <c:v>0.24351717117297375</c:v>
                </c:pt>
                <c:pt idx="5">
                  <c:v>0.28512558706909086</c:v>
                </c:pt>
                <c:pt idx="6">
                  <c:v>0.31921794518027957</c:v>
                </c:pt>
                <c:pt idx="7">
                  <c:v>0.35716659416284807</c:v>
                </c:pt>
                <c:pt idx="8">
                  <c:v>0.39560437399615356</c:v>
                </c:pt>
                <c:pt idx="9">
                  <c:v>0.43143963917015715</c:v>
                </c:pt>
                <c:pt idx="10">
                  <c:v>0.70885885105569924</c:v>
                </c:pt>
                <c:pt idx="11">
                  <c:v>1.0930790885456814</c:v>
                </c:pt>
                <c:pt idx="12">
                  <c:v>1.3805045978764647</c:v>
                </c:pt>
                <c:pt idx="13">
                  <c:v>1.5743842727668822</c:v>
                </c:pt>
                <c:pt idx="14">
                  <c:v>1.7885746914385086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AWW!$H$6:$H$20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AWW!$K$6:$K$20</c:f>
              <c:numCache>
                <c:formatCode>0.000</c:formatCode>
                <c:ptCount val="15"/>
                <c:pt idx="0">
                  <c:v>6.0431905452287153E-2</c:v>
                </c:pt>
                <c:pt idx="1">
                  <c:v>0.11404017483738917</c:v>
                </c:pt>
                <c:pt idx="2">
                  <c:v>0.16270910791465626</c:v>
                </c:pt>
                <c:pt idx="3">
                  <c:v>0.20336336057454185</c:v>
                </c:pt>
                <c:pt idx="4">
                  <c:v>0.24414956198399967</c:v>
                </c:pt>
                <c:pt idx="5">
                  <c:v>0.28091077301507644</c:v>
                </c:pt>
                <c:pt idx="6">
                  <c:v>0.31062802964825326</c:v>
                </c:pt>
                <c:pt idx="7">
                  <c:v>0.34046654738045956</c:v>
                </c:pt>
                <c:pt idx="8">
                  <c:v>0.36696112203110187</c:v>
                </c:pt>
                <c:pt idx="9">
                  <c:v>0.39229623522726154</c:v>
                </c:pt>
                <c:pt idx="10">
                  <c:v>0.55740060519162882</c:v>
                </c:pt>
                <c:pt idx="11">
                  <c:v>0.71485060147418511</c:v>
                </c:pt>
                <c:pt idx="12">
                  <c:v>0.76581752633918165</c:v>
                </c:pt>
                <c:pt idx="13">
                  <c:v>0.81018563505964858</c:v>
                </c:pt>
                <c:pt idx="14">
                  <c:v>0.8055514093074948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758272"/>
        <c:axId val="104760448"/>
      </c:scatterChart>
      <c:valAx>
        <c:axId val="10475827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4760448"/>
        <c:crosses val="autoZero"/>
        <c:crossBetween val="midCat"/>
      </c:valAx>
      <c:valAx>
        <c:axId val="1047604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47582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AWW!$O$6:$O$20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AWW!$P$6:$P$20</c:f>
              <c:numCache>
                <c:formatCode>0.000</c:formatCode>
                <c:ptCount val="15"/>
                <c:pt idx="0">
                  <c:v>3.5118498983716506E-3</c:v>
                </c:pt>
                <c:pt idx="1">
                  <c:v>6.7921556745137524E-3</c:v>
                </c:pt>
                <c:pt idx="2">
                  <c:v>9.7775209051537987E-3</c:v>
                </c:pt>
                <c:pt idx="3">
                  <c:v>1.2664238916277701E-2</c:v>
                </c:pt>
                <c:pt idx="4">
                  <c:v>1.540747487718769E-2</c:v>
                </c:pt>
                <c:pt idx="5">
                  <c:v>1.7809497002537703E-2</c:v>
                </c:pt>
                <c:pt idx="6">
                  <c:v>2.0196999571947295E-2</c:v>
                </c:pt>
                <c:pt idx="7">
                  <c:v>2.2514600191667022E-2</c:v>
                </c:pt>
                <c:pt idx="8">
                  <c:v>2.4647305823703516E-2</c:v>
                </c:pt>
                <c:pt idx="9">
                  <c:v>2.6391082453993901E-2</c:v>
                </c:pt>
                <c:pt idx="10">
                  <c:v>4.2593396672013228E-2</c:v>
                </c:pt>
                <c:pt idx="11">
                  <c:v>6.3347455860823285E-2</c:v>
                </c:pt>
                <c:pt idx="12">
                  <c:v>7.5665810219580645E-2</c:v>
                </c:pt>
                <c:pt idx="13">
                  <c:v>8.6131199999015959E-2</c:v>
                </c:pt>
                <c:pt idx="14">
                  <c:v>9.5177204526096987E-2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AWW!$O$6:$O$20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AWW!$R$6:$R$20</c:f>
              <c:numCache>
                <c:formatCode>0.000</c:formatCode>
                <c:ptCount val="15"/>
                <c:pt idx="0">
                  <c:v>6.1778658757258569E-2</c:v>
                </c:pt>
                <c:pt idx="1">
                  <c:v>0.1190724267362922</c:v>
                </c:pt>
                <c:pt idx="2">
                  <c:v>0.17333178690410198</c:v>
                </c:pt>
                <c:pt idx="3">
                  <c:v>0.22173293932530583</c:v>
                </c:pt>
                <c:pt idx="4">
                  <c:v>0.26876448197149155</c:v>
                </c:pt>
                <c:pt idx="5">
                  <c:v>0.31155255242142249</c:v>
                </c:pt>
                <c:pt idx="6">
                  <c:v>0.3513318527793905</c:v>
                </c:pt>
                <c:pt idx="7">
                  <c:v>0.39050757763990435</c:v>
                </c:pt>
                <c:pt idx="8">
                  <c:v>0.42618039257571827</c:v>
                </c:pt>
                <c:pt idx="9">
                  <c:v>0.46324971408484733</c:v>
                </c:pt>
                <c:pt idx="10">
                  <c:v>0.7252116841577857</c:v>
                </c:pt>
                <c:pt idx="11">
                  <c:v>1.0285956905534288</c:v>
                </c:pt>
                <c:pt idx="12">
                  <c:v>1.2202738290189119</c:v>
                </c:pt>
                <c:pt idx="13">
                  <c:v>1.3552722730227298</c:v>
                </c:pt>
                <c:pt idx="14">
                  <c:v>1.4598974904658502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789888"/>
        <c:axId val="96157696"/>
      </c:scatterChart>
      <c:valAx>
        <c:axId val="10478988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6157696"/>
        <c:crosses val="autoZero"/>
        <c:crossBetween val="midCat"/>
      </c:valAx>
      <c:valAx>
        <c:axId val="961576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47898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BPH!$A$6:$A$20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BPH!$B$6:$B$20</c:f>
              <c:numCache>
                <c:formatCode>0.000</c:formatCode>
                <c:ptCount val="15"/>
                <c:pt idx="0">
                  <c:v>9.2351413347091002E-2</c:v>
                </c:pt>
                <c:pt idx="1">
                  <c:v>0.18739323575980879</c:v>
                </c:pt>
                <c:pt idx="2">
                  <c:v>0.27683614578252114</c:v>
                </c:pt>
                <c:pt idx="3">
                  <c:v>0.37436637890841173</c:v>
                </c:pt>
                <c:pt idx="4">
                  <c:v>0.45873972275211417</c:v>
                </c:pt>
                <c:pt idx="5">
                  <c:v>0.55374460013973215</c:v>
                </c:pt>
                <c:pt idx="6">
                  <c:v>0.65090282922454268</c:v>
                </c:pt>
                <c:pt idx="7">
                  <c:v>0.73376891268990008</c:v>
                </c:pt>
                <c:pt idx="8">
                  <c:v>0.82631042232190599</c:v>
                </c:pt>
                <c:pt idx="9">
                  <c:v>0.92510574799574341</c:v>
                </c:pt>
                <c:pt idx="10">
                  <c:v>1.7758124713284347</c:v>
                </c:pt>
                <c:pt idx="11">
                  <c:v>3.0867442684984607</c:v>
                </c:pt>
                <c:pt idx="12">
                  <c:v>3.9313733960909674</c:v>
                </c:pt>
                <c:pt idx="13">
                  <c:v>4.4232025300796645</c:v>
                </c:pt>
                <c:pt idx="14">
                  <c:v>4.7187004851732572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BPH!$A$6:$A$20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BPH!$D$6:$D$20</c:f>
              <c:numCache>
                <c:formatCode>0.000</c:formatCode>
                <c:ptCount val="15"/>
                <c:pt idx="0">
                  <c:v>1.5345586957020886E-2</c:v>
                </c:pt>
                <c:pt idx="1">
                  <c:v>3.0392682126234076E-2</c:v>
                </c:pt>
                <c:pt idx="2">
                  <c:v>4.5357508353705084E-2</c:v>
                </c:pt>
                <c:pt idx="3">
                  <c:v>5.9060627562283197E-2</c:v>
                </c:pt>
                <c:pt idx="4">
                  <c:v>7.3488270489010965E-2</c:v>
                </c:pt>
                <c:pt idx="5">
                  <c:v>8.7267622674469553E-2</c:v>
                </c:pt>
                <c:pt idx="6">
                  <c:v>0.10013298158975072</c:v>
                </c:pt>
                <c:pt idx="7">
                  <c:v>0.11283624219395404</c:v>
                </c:pt>
                <c:pt idx="8">
                  <c:v>0.12551945320308536</c:v>
                </c:pt>
                <c:pt idx="9">
                  <c:v>0.13681156613871157</c:v>
                </c:pt>
                <c:pt idx="10">
                  <c:v>0.23635609240596547</c:v>
                </c:pt>
                <c:pt idx="11">
                  <c:v>0.34335184889716092</c:v>
                </c:pt>
                <c:pt idx="12">
                  <c:v>0.3795589809534119</c:v>
                </c:pt>
                <c:pt idx="13">
                  <c:v>0.39478896497933774</c:v>
                </c:pt>
                <c:pt idx="14">
                  <c:v>0.40909903984521695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540224"/>
        <c:axId val="103542144"/>
      </c:scatterChart>
      <c:valAx>
        <c:axId val="10354022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3542144"/>
        <c:crosses val="autoZero"/>
        <c:crossBetween val="midCat"/>
      </c:valAx>
      <c:valAx>
        <c:axId val="1035421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35402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BPH!$H$6:$H$20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BPH!$I$6:$I$20</c:f>
              <c:numCache>
                <c:formatCode>0.000</c:formatCode>
                <c:ptCount val="15"/>
                <c:pt idx="0">
                  <c:v>2.7092497105314087E-2</c:v>
                </c:pt>
                <c:pt idx="1">
                  <c:v>5.4722139438812836E-2</c:v>
                </c:pt>
                <c:pt idx="2">
                  <c:v>8.2911653389301163E-2</c:v>
                </c:pt>
                <c:pt idx="3">
                  <c:v>0.11064891513122967</c:v>
                </c:pt>
                <c:pt idx="4">
                  <c:v>0.13467089260352105</c:v>
                </c:pt>
                <c:pt idx="5">
                  <c:v>0.16529396935358184</c:v>
                </c:pt>
                <c:pt idx="6">
                  <c:v>0.19075075219661092</c:v>
                </c:pt>
                <c:pt idx="7">
                  <c:v>0.2181570755448593</c:v>
                </c:pt>
                <c:pt idx="8">
                  <c:v>0.24424382451385443</c:v>
                </c:pt>
                <c:pt idx="9">
                  <c:v>0.27182328721516458</c:v>
                </c:pt>
                <c:pt idx="10">
                  <c:v>0.51924077578051098</c:v>
                </c:pt>
                <c:pt idx="11">
                  <c:v>0.99549987043615451</c:v>
                </c:pt>
                <c:pt idx="12">
                  <c:v>1.3875478454914829</c:v>
                </c:pt>
                <c:pt idx="13">
                  <c:v>1.7533643021382017</c:v>
                </c:pt>
                <c:pt idx="14">
                  <c:v>2.0166951449404733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BPH!$H$6:$H$20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BPH!$K$6:$K$20</c:f>
              <c:numCache>
                <c:formatCode>0.000</c:formatCode>
                <c:ptCount val="15"/>
                <c:pt idx="0">
                  <c:v>2.6321141211471152E-2</c:v>
                </c:pt>
                <c:pt idx="1">
                  <c:v>5.2298077206931498E-2</c:v>
                </c:pt>
                <c:pt idx="2">
                  <c:v>7.8122491604122227E-2</c:v>
                </c:pt>
                <c:pt idx="3">
                  <c:v>0.10316454420938644</c:v>
                </c:pt>
                <c:pt idx="4">
                  <c:v>0.12734198658159032</c:v>
                </c:pt>
                <c:pt idx="5">
                  <c:v>0.1519407779594327</c:v>
                </c:pt>
                <c:pt idx="6">
                  <c:v>0.17520888948555421</c:v>
                </c:pt>
                <c:pt idx="7">
                  <c:v>0.19946305977789991</c:v>
                </c:pt>
                <c:pt idx="8">
                  <c:v>0.22350807700543981</c:v>
                </c:pt>
                <c:pt idx="9">
                  <c:v>0.24641746595610386</c:v>
                </c:pt>
                <c:pt idx="10">
                  <c:v>0.45603166851992166</c:v>
                </c:pt>
                <c:pt idx="11">
                  <c:v>0.78732766602798476</c:v>
                </c:pt>
                <c:pt idx="12">
                  <c:v>1.0200832014265611</c:v>
                </c:pt>
                <c:pt idx="13">
                  <c:v>1.183806750955797</c:v>
                </c:pt>
                <c:pt idx="14">
                  <c:v>1.3187697274426535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785408"/>
        <c:axId val="102787328"/>
      </c:scatterChart>
      <c:valAx>
        <c:axId val="10278540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787328"/>
        <c:crosses val="autoZero"/>
        <c:crossBetween val="midCat"/>
      </c:valAx>
      <c:valAx>
        <c:axId val="1027873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785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BPH!$O$6:$O$20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BPH!$P$6:$P$20</c:f>
              <c:numCache>
                <c:formatCode>0.000</c:formatCode>
                <c:ptCount val="15"/>
                <c:pt idx="0">
                  <c:v>2.0522221956690533E-3</c:v>
                </c:pt>
                <c:pt idx="1">
                  <c:v>4.0587690356935508E-3</c:v>
                </c:pt>
                <c:pt idx="2">
                  <c:v>6.0834823434702395E-3</c:v>
                </c:pt>
                <c:pt idx="3">
                  <c:v>8.0530255852279409E-3</c:v>
                </c:pt>
                <c:pt idx="4">
                  <c:v>9.9833160191051609E-3</c:v>
                </c:pt>
                <c:pt idx="5">
                  <c:v>1.1942506453591543E-2</c:v>
                </c:pt>
                <c:pt idx="6">
                  <c:v>1.3859064408460214E-2</c:v>
                </c:pt>
                <c:pt idx="7">
                  <c:v>1.5791577694025959E-2</c:v>
                </c:pt>
                <c:pt idx="8">
                  <c:v>1.7580367071008952E-2</c:v>
                </c:pt>
                <c:pt idx="9">
                  <c:v>1.9463544177991201E-2</c:v>
                </c:pt>
                <c:pt idx="10">
                  <c:v>3.6966290088061252E-2</c:v>
                </c:pt>
                <c:pt idx="11">
                  <c:v>6.6837012079661376E-2</c:v>
                </c:pt>
                <c:pt idx="12">
                  <c:v>9.1847818828977135E-2</c:v>
                </c:pt>
                <c:pt idx="13">
                  <c:v>0.11169364663886082</c:v>
                </c:pt>
                <c:pt idx="14">
                  <c:v>0.1294089370001073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BPH!$O$6:$O$20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BPH!$R$6:$R$20</c:f>
              <c:numCache>
                <c:formatCode>0.000</c:formatCode>
                <c:ptCount val="15"/>
                <c:pt idx="0">
                  <c:v>2.640207175634687E-2</c:v>
                </c:pt>
                <c:pt idx="1">
                  <c:v>5.2570187640312023E-2</c:v>
                </c:pt>
                <c:pt idx="2">
                  <c:v>7.8332719486542926E-2</c:v>
                </c:pt>
                <c:pt idx="3">
                  <c:v>0.10344689030370421</c:v>
                </c:pt>
                <c:pt idx="4">
                  <c:v>0.12847971177784556</c:v>
                </c:pt>
                <c:pt idx="5">
                  <c:v>0.15444895418781746</c:v>
                </c:pt>
                <c:pt idx="6">
                  <c:v>0.1783455206521958</c:v>
                </c:pt>
                <c:pt idx="7">
                  <c:v>0.20372476433671982</c:v>
                </c:pt>
                <c:pt idx="8">
                  <c:v>0.2287511134759051</c:v>
                </c:pt>
                <c:pt idx="9">
                  <c:v>0.25073901471967114</c:v>
                </c:pt>
                <c:pt idx="10">
                  <c:v>0.4784416655772058</c:v>
                </c:pt>
                <c:pt idx="11">
                  <c:v>0.87388669981439338</c:v>
                </c:pt>
                <c:pt idx="12">
                  <c:v>1.1930820638185113</c:v>
                </c:pt>
                <c:pt idx="13">
                  <c:v>1.4686476170327023</c:v>
                </c:pt>
                <c:pt idx="14">
                  <c:v>1.6982412205851412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812672"/>
        <c:axId val="105321600"/>
      </c:scatterChart>
      <c:valAx>
        <c:axId val="10281267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5321600"/>
        <c:crosses val="autoZero"/>
        <c:crossBetween val="midCat"/>
      </c:valAx>
      <c:valAx>
        <c:axId val="1053216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28126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CHA!$A$6:$A$20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CHA!$B$6:$B$20</c:f>
              <c:numCache>
                <c:formatCode>0.000</c:formatCode>
                <c:ptCount val="15"/>
                <c:pt idx="0">
                  <c:v>0.15153198769161691</c:v>
                </c:pt>
                <c:pt idx="1">
                  <c:v>0.29897140930476152</c:v>
                </c:pt>
                <c:pt idx="2">
                  <c:v>0.44708744666652822</c:v>
                </c:pt>
                <c:pt idx="3">
                  <c:v>0.58723956938153032</c:v>
                </c:pt>
                <c:pt idx="4">
                  <c:v>0.72223453169867857</c:v>
                </c:pt>
                <c:pt idx="5">
                  <c:v>0.86251848699313849</c:v>
                </c:pt>
                <c:pt idx="6">
                  <c:v>0.99300178701526098</c:v>
                </c:pt>
                <c:pt idx="7">
                  <c:v>1.1161534954357446</c:v>
                </c:pt>
                <c:pt idx="8">
                  <c:v>1.2386397085487721</c:v>
                </c:pt>
                <c:pt idx="9">
                  <c:v>1.3387133512900442</c:v>
                </c:pt>
                <c:pt idx="10">
                  <c:v>2.2605698472130653</c:v>
                </c:pt>
                <c:pt idx="11">
                  <c:v>3.2411539692275846</c:v>
                </c:pt>
                <c:pt idx="12">
                  <c:v>3.8244419461036268</c:v>
                </c:pt>
                <c:pt idx="13">
                  <c:v>4.1867340334883361</c:v>
                </c:pt>
                <c:pt idx="14">
                  <c:v>4.4336323916538287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CHA!$A$6:$A$20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CHA!$D$6:$D$20</c:f>
              <c:numCache>
                <c:formatCode>0.000</c:formatCode>
                <c:ptCount val="15"/>
                <c:pt idx="0">
                  <c:v>2.6338391334565923E-2</c:v>
                </c:pt>
                <c:pt idx="1">
                  <c:v>5.0856139576889316E-2</c:v>
                </c:pt>
                <c:pt idx="2">
                  <c:v>7.3906436043021759E-2</c:v>
                </c:pt>
                <c:pt idx="3">
                  <c:v>9.4640291312735061E-2</c:v>
                </c:pt>
                <c:pt idx="4">
                  <c:v>0.11459847417160232</c:v>
                </c:pt>
                <c:pt idx="5">
                  <c:v>0.13191249310723988</c:v>
                </c:pt>
                <c:pt idx="6">
                  <c:v>0.14969153873375854</c:v>
                </c:pt>
                <c:pt idx="7">
                  <c:v>0.16472771684085807</c:v>
                </c:pt>
                <c:pt idx="8">
                  <c:v>0.17681904632262821</c:v>
                </c:pt>
                <c:pt idx="9">
                  <c:v>0.19129485624244441</c:v>
                </c:pt>
                <c:pt idx="10">
                  <c:v>0.26747000350970418</c:v>
                </c:pt>
                <c:pt idx="11">
                  <c:v>0.32402483389040321</c:v>
                </c:pt>
                <c:pt idx="12">
                  <c:v>0.33256901370388225</c:v>
                </c:pt>
                <c:pt idx="13">
                  <c:v>0.33346756903967134</c:v>
                </c:pt>
                <c:pt idx="14">
                  <c:v>0.3428333585718602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26144"/>
        <c:axId val="105136512"/>
      </c:scatterChart>
      <c:valAx>
        <c:axId val="10512614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5136512"/>
        <c:crosses val="autoZero"/>
        <c:crossBetween val="midCat"/>
      </c:valAx>
      <c:valAx>
        <c:axId val="1051365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51261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00000"/>
              </a:solidFill>
              <a:ln w="15875"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'CH4-N2 85-15'!$F$6:$F$58</c:f>
              <c:numCache>
                <c:formatCode>0.00</c:formatCode>
                <c:ptCount val="53"/>
                <c:pt idx="0">
                  <c:v>1.42030553226079</c:v>
                </c:pt>
                <c:pt idx="1">
                  <c:v>1.1861427589254181</c:v>
                </c:pt>
                <c:pt idx="2">
                  <c:v>0.6375834142424015</c:v>
                </c:pt>
                <c:pt idx="3">
                  <c:v>0.20727849388680972</c:v>
                </c:pt>
                <c:pt idx="4">
                  <c:v>0.42590418465101532</c:v>
                </c:pt>
                <c:pt idx="5">
                  <c:v>0.57853915670883782</c:v>
                </c:pt>
                <c:pt idx="6">
                  <c:v>0.50453388875100325</c:v>
                </c:pt>
                <c:pt idx="7">
                  <c:v>0.61494271856655369</c:v>
                </c:pt>
                <c:pt idx="8">
                  <c:v>1.1041254988823068</c:v>
                </c:pt>
                <c:pt idx="9">
                  <c:v>1.0254639902712315</c:v>
                </c:pt>
                <c:pt idx="10">
                  <c:v>1.1229663282517337</c:v>
                </c:pt>
                <c:pt idx="11">
                  <c:v>0.97877998418993062</c:v>
                </c:pt>
                <c:pt idx="12">
                  <c:v>1.1219164573554543</c:v>
                </c:pt>
                <c:pt idx="13">
                  <c:v>1.4355324711870781</c:v>
                </c:pt>
                <c:pt idx="14">
                  <c:v>0.17834932335236156</c:v>
                </c:pt>
                <c:pt idx="15">
                  <c:v>0.87069771360813975</c:v>
                </c:pt>
                <c:pt idx="16">
                  <c:v>0.56556294579712008</c:v>
                </c:pt>
                <c:pt idx="17">
                  <c:v>0.81248620309050767</c:v>
                </c:pt>
                <c:pt idx="18">
                  <c:v>1.1841643429606621</c:v>
                </c:pt>
                <c:pt idx="19">
                  <c:v>1.2731462712035517</c:v>
                </c:pt>
                <c:pt idx="20">
                  <c:v>1.0803205365801927</c:v>
                </c:pt>
                <c:pt idx="21">
                  <c:v>0.75702411493406463</c:v>
                </c:pt>
                <c:pt idx="22">
                  <c:v>0.94234304909884026</c:v>
                </c:pt>
                <c:pt idx="23">
                  <c:v>1.1396467827165111</c:v>
                </c:pt>
                <c:pt idx="24">
                  <c:v>0.93298837642834598</c:v>
                </c:pt>
                <c:pt idx="25">
                  <c:v>0.96922214267986151</c:v>
                </c:pt>
                <c:pt idx="26">
                  <c:v>0.90926214984505171</c:v>
                </c:pt>
                <c:pt idx="27">
                  <c:v>0.6477565603313773</c:v>
                </c:pt>
                <c:pt idx="28">
                  <c:v>1.3110894488015072</c:v>
                </c:pt>
                <c:pt idx="29">
                  <c:v>1.0958262287335798</c:v>
                </c:pt>
                <c:pt idx="30">
                  <c:v>0.46927004918505982</c:v>
                </c:pt>
                <c:pt idx="31">
                  <c:v>1.1325121138854661</c:v>
                </c:pt>
                <c:pt idx="32">
                  <c:v>1.134875454020142</c:v>
                </c:pt>
                <c:pt idx="33">
                  <c:v>1.0326931710833176</c:v>
                </c:pt>
                <c:pt idx="34">
                  <c:v>0.94348998470867196</c:v>
                </c:pt>
                <c:pt idx="35">
                  <c:v>0.93510891494926218</c:v>
                </c:pt>
                <c:pt idx="36">
                  <c:v>0.77975902833129418</c:v>
                </c:pt>
                <c:pt idx="37">
                  <c:v>0.44505697734108751</c:v>
                </c:pt>
                <c:pt idx="38">
                  <c:v>0.96115640037196315</c:v>
                </c:pt>
                <c:pt idx="39">
                  <c:v>1.3137628357726323</c:v>
                </c:pt>
                <c:pt idx="40">
                  <c:v>0.97407500647211798</c:v>
                </c:pt>
                <c:pt idx="41">
                  <c:v>1.638377480710294</c:v>
                </c:pt>
                <c:pt idx="42">
                  <c:v>0.52013438900533238</c:v>
                </c:pt>
                <c:pt idx="43">
                  <c:v>0.90863791819484063</c:v>
                </c:pt>
                <c:pt idx="44">
                  <c:v>0.99234989044474831</c:v>
                </c:pt>
                <c:pt idx="45">
                  <c:v>0.87081511057025973</c:v>
                </c:pt>
                <c:pt idx="46">
                  <c:v>1.1171199430921332</c:v>
                </c:pt>
                <c:pt idx="47">
                  <c:v>1.061993412026969</c:v>
                </c:pt>
                <c:pt idx="48">
                  <c:v>1.1095143840165473</c:v>
                </c:pt>
                <c:pt idx="49">
                  <c:v>1.3610925922281374</c:v>
                </c:pt>
                <c:pt idx="50">
                  <c:v>0.94741113077347261</c:v>
                </c:pt>
                <c:pt idx="51">
                  <c:v>0.39221792347241313</c:v>
                </c:pt>
                <c:pt idx="52">
                  <c:v>0.856145591682411</c:v>
                </c:pt>
              </c:numCache>
            </c:numRef>
          </c:xVal>
          <c:yVal>
            <c:numRef>
              <c:f>'CH4-N2 85-15'!$G$6:$G$58</c:f>
              <c:numCache>
                <c:formatCode>0.0</c:formatCode>
                <c:ptCount val="53"/>
                <c:pt idx="0">
                  <c:v>3.5831414879291481</c:v>
                </c:pt>
                <c:pt idx="1">
                  <c:v>2.6410548136650362</c:v>
                </c:pt>
                <c:pt idx="2">
                  <c:v>3.7990341135480015</c:v>
                </c:pt>
                <c:pt idx="3">
                  <c:v>1.5080196684235312</c:v>
                </c:pt>
                <c:pt idx="4">
                  <c:v>2.1435852067202159</c:v>
                </c:pt>
                <c:pt idx="5">
                  <c:v>2.2909093800027032</c:v>
                </c:pt>
                <c:pt idx="6">
                  <c:v>2.5388183448149251</c:v>
                </c:pt>
                <c:pt idx="7">
                  <c:v>3.8554534175989614</c:v>
                </c:pt>
                <c:pt idx="8">
                  <c:v>2.6703093954042303</c:v>
                </c:pt>
                <c:pt idx="9">
                  <c:v>2.3830029488998155</c:v>
                </c:pt>
                <c:pt idx="10">
                  <c:v>2.672141177359761</c:v>
                </c:pt>
                <c:pt idx="11">
                  <c:v>2.8334928564288773</c:v>
                </c:pt>
                <c:pt idx="12">
                  <c:v>2.7179454707676531</c:v>
                </c:pt>
                <c:pt idx="13">
                  <c:v>2.4505383795019595</c:v>
                </c:pt>
                <c:pt idx="14">
                  <c:v>1.3104354795394564</c:v>
                </c:pt>
                <c:pt idx="15">
                  <c:v>3.5401726436294401</c:v>
                </c:pt>
                <c:pt idx="16">
                  <c:v>3.6703656031365099</c:v>
                </c:pt>
                <c:pt idx="17">
                  <c:v>2.5272338809329473</c:v>
                </c:pt>
                <c:pt idx="18">
                  <c:v>3.5915941957724691</c:v>
                </c:pt>
                <c:pt idx="19">
                  <c:v>6.9677652357695097</c:v>
                </c:pt>
                <c:pt idx="20">
                  <c:v>2.9547989214100827</c:v>
                </c:pt>
                <c:pt idx="21">
                  <c:v>2.8459675484896372</c:v>
                </c:pt>
                <c:pt idx="22">
                  <c:v>2.2923123956494735</c:v>
                </c:pt>
                <c:pt idx="23">
                  <c:v>2.6904283911167792</c:v>
                </c:pt>
                <c:pt idx="24">
                  <c:v>4.134258004539153</c:v>
                </c:pt>
                <c:pt idx="25">
                  <c:v>2.9264875355144153</c:v>
                </c:pt>
                <c:pt idx="26">
                  <c:v>2.9875280423014434</c:v>
                </c:pt>
                <c:pt idx="27">
                  <c:v>1.8399992081036696</c:v>
                </c:pt>
                <c:pt idx="28">
                  <c:v>2.8192599639020566</c:v>
                </c:pt>
                <c:pt idx="29">
                  <c:v>2.6439916468257243</c:v>
                </c:pt>
                <c:pt idx="30">
                  <c:v>2.0279489155029062</c:v>
                </c:pt>
                <c:pt idx="31">
                  <c:v>3.8896776225986165</c:v>
                </c:pt>
                <c:pt idx="32">
                  <c:v>4.4034415556323019</c:v>
                </c:pt>
                <c:pt idx="33">
                  <c:v>2.5235113861443552</c:v>
                </c:pt>
                <c:pt idx="34">
                  <c:v>2.8910946227342542</c:v>
                </c:pt>
                <c:pt idx="35">
                  <c:v>2.2757164608670539</c:v>
                </c:pt>
                <c:pt idx="36">
                  <c:v>2.7274975177188279</c:v>
                </c:pt>
                <c:pt idx="37">
                  <c:v>2.8574156678240263</c:v>
                </c:pt>
                <c:pt idx="38">
                  <c:v>3.6099216043411788</c:v>
                </c:pt>
                <c:pt idx="39">
                  <c:v>3.493117818169964</c:v>
                </c:pt>
                <c:pt idx="40">
                  <c:v>3.4035218661296436</c:v>
                </c:pt>
                <c:pt idx="41">
                  <c:v>3.0195276594409708</c:v>
                </c:pt>
                <c:pt idx="42">
                  <c:v>2.7336486401521802</c:v>
                </c:pt>
                <c:pt idx="43">
                  <c:v>2.0693945538386087</c:v>
                </c:pt>
                <c:pt idx="44">
                  <c:v>2.7599197332869965</c:v>
                </c:pt>
                <c:pt idx="45">
                  <c:v>3.1012504240299945</c:v>
                </c:pt>
                <c:pt idx="46">
                  <c:v>2.616735275258101</c:v>
                </c:pt>
                <c:pt idx="47">
                  <c:v>2.6573563323039862</c:v>
                </c:pt>
                <c:pt idx="48">
                  <c:v>2.6276494668349377</c:v>
                </c:pt>
                <c:pt idx="49">
                  <c:v>3.1727570730611729</c:v>
                </c:pt>
                <c:pt idx="50">
                  <c:v>2.9358340951522686</c:v>
                </c:pt>
                <c:pt idx="51">
                  <c:v>1.7049200897522792</c:v>
                </c:pt>
                <c:pt idx="52">
                  <c:v>4.0105608980132716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36608"/>
        <c:axId val="87238912"/>
      </c:scatterChart>
      <c:valAx>
        <c:axId val="8723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>
                    <a:latin typeface="+mj-lt"/>
                  </a:defRPr>
                </a:pPr>
                <a:r>
                  <a:rPr lang="de-DE" sz="1100">
                    <a:latin typeface="+mj-lt"/>
                  </a:rPr>
                  <a:t>CH</a:t>
                </a:r>
                <a:r>
                  <a:rPr lang="de-DE" sz="1100" baseline="-25000">
                    <a:latin typeface="+mj-lt"/>
                  </a:rPr>
                  <a:t>4</a:t>
                </a:r>
                <a:r>
                  <a:rPr lang="de-DE" sz="1100">
                    <a:latin typeface="+mj-lt"/>
                  </a:rPr>
                  <a:t> working capacity / mmol g</a:t>
                </a:r>
                <a:r>
                  <a:rPr lang="de-DE" sz="1100" baseline="30000">
                    <a:latin typeface="+mj-lt"/>
                  </a:rPr>
                  <a:t>-1</a:t>
                </a:r>
              </a:p>
            </c:rich>
          </c:tx>
          <c:layout>
            <c:manualLayout>
              <c:xMode val="edge"/>
              <c:yMode val="edge"/>
              <c:x val="0.34779397668004147"/>
              <c:y val="0.9280639755275553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+mj-lt"/>
              </a:defRPr>
            </a:pPr>
            <a:endParaRPr lang="de-DE"/>
          </a:p>
        </c:txPr>
        <c:crossAx val="87238912"/>
        <c:crosses val="autoZero"/>
        <c:crossBetween val="midCat"/>
      </c:valAx>
      <c:valAx>
        <c:axId val="872389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>
                    <a:latin typeface="+mj-lt"/>
                  </a:defRPr>
                </a:pPr>
                <a:r>
                  <a:rPr lang="de-DE" sz="1100">
                    <a:latin typeface="+mj-lt"/>
                  </a:rPr>
                  <a:t>CH</a:t>
                </a:r>
                <a:r>
                  <a:rPr lang="de-DE" sz="1100" baseline="-25000">
                    <a:latin typeface="+mj-lt"/>
                  </a:rPr>
                  <a:t>4</a:t>
                </a:r>
                <a:r>
                  <a:rPr lang="de-DE" sz="1100">
                    <a:latin typeface="+mj-lt"/>
                  </a:rPr>
                  <a:t>/N</a:t>
                </a:r>
                <a:r>
                  <a:rPr lang="de-DE" sz="1100" baseline="-25000">
                    <a:latin typeface="+mj-lt"/>
                  </a:rPr>
                  <a:t>2</a:t>
                </a:r>
                <a:r>
                  <a:rPr lang="de-DE" sz="1100" baseline="0">
                    <a:latin typeface="+mj-lt"/>
                  </a:rPr>
                  <a:t> </a:t>
                </a:r>
                <a:r>
                  <a:rPr lang="de-DE" sz="1100">
                    <a:latin typeface="+mj-lt"/>
                  </a:rPr>
                  <a:t>selectivity</a:t>
                </a:r>
                <a:r>
                  <a:rPr lang="de-DE" sz="1100" baseline="0">
                    <a:latin typeface="+mj-lt"/>
                  </a:rPr>
                  <a:t> at 6 bar</a:t>
                </a:r>
                <a:endParaRPr lang="de-DE" sz="1100">
                  <a:latin typeface="+mj-lt"/>
                </a:endParaRPr>
              </a:p>
            </c:rich>
          </c:tx>
          <c:layout>
            <c:manualLayout>
              <c:xMode val="edge"/>
              <c:yMode val="edge"/>
              <c:x val="6.3872247458186312E-3"/>
              <c:y val="0.2179966684169902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+mj-lt"/>
              </a:defRPr>
            </a:pPr>
            <a:endParaRPr lang="de-DE"/>
          </a:p>
        </c:txPr>
        <c:crossAx val="8723660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CHA!$H$6:$H$20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CHA!$I$6:$I$20</c:f>
              <c:numCache>
                <c:formatCode>0.000</c:formatCode>
                <c:ptCount val="15"/>
                <c:pt idx="0">
                  <c:v>4.5343696800921054E-2</c:v>
                </c:pt>
                <c:pt idx="1">
                  <c:v>9.0356395333369061E-2</c:v>
                </c:pt>
                <c:pt idx="2">
                  <c:v>0.13348150261988664</c:v>
                </c:pt>
                <c:pt idx="3">
                  <c:v>0.17596643285039368</c:v>
                </c:pt>
                <c:pt idx="4">
                  <c:v>0.21872992534862881</c:v>
                </c:pt>
                <c:pt idx="5">
                  <c:v>0.26033530886307815</c:v>
                </c:pt>
                <c:pt idx="6">
                  <c:v>0.29919276804135547</c:v>
                </c:pt>
                <c:pt idx="7">
                  <c:v>0.34262273532056209</c:v>
                </c:pt>
                <c:pt idx="8">
                  <c:v>0.37728570850649518</c:v>
                </c:pt>
                <c:pt idx="9">
                  <c:v>0.42186504467674824</c:v>
                </c:pt>
                <c:pt idx="10">
                  <c:v>0.7620515469121345</c:v>
                </c:pt>
                <c:pt idx="11">
                  <c:v>1.2627040425559832</c:v>
                </c:pt>
                <c:pt idx="12">
                  <c:v>1.644031525744573</c:v>
                </c:pt>
                <c:pt idx="13">
                  <c:v>1.9417922921174524</c:v>
                </c:pt>
                <c:pt idx="14">
                  <c:v>2.1743619208395888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CHA!$H$6:$H$20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CHA!$K$6:$K$20</c:f>
              <c:numCache>
                <c:formatCode>0.000</c:formatCode>
                <c:ptCount val="15"/>
                <c:pt idx="0">
                  <c:v>4.5450208851087588E-2</c:v>
                </c:pt>
                <c:pt idx="1">
                  <c:v>8.8901975110621284E-2</c:v>
                </c:pt>
                <c:pt idx="2">
                  <c:v>0.13165119235183345</c:v>
                </c:pt>
                <c:pt idx="3">
                  <c:v>0.17171771135945091</c:v>
                </c:pt>
                <c:pt idx="4">
                  <c:v>0.21172158961900212</c:v>
                </c:pt>
                <c:pt idx="5">
                  <c:v>0.24766176210109916</c:v>
                </c:pt>
                <c:pt idx="6">
                  <c:v>0.28469621378362509</c:v>
                </c:pt>
                <c:pt idx="7">
                  <c:v>0.31885295861136714</c:v>
                </c:pt>
                <c:pt idx="8">
                  <c:v>0.35264964214137878</c:v>
                </c:pt>
                <c:pt idx="9">
                  <c:v>0.38372384486816019</c:v>
                </c:pt>
                <c:pt idx="10">
                  <c:v>0.64238075069401401</c:v>
                </c:pt>
                <c:pt idx="11">
                  <c:v>0.93926769457628623</c:v>
                </c:pt>
                <c:pt idx="12">
                  <c:v>1.1042526439406943</c:v>
                </c:pt>
                <c:pt idx="13">
                  <c:v>1.1973416838233981</c:v>
                </c:pt>
                <c:pt idx="14">
                  <c:v>1.2468624456551649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183424"/>
        <c:axId val="96185344"/>
      </c:scatterChart>
      <c:valAx>
        <c:axId val="9618342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6185344"/>
        <c:crosses val="autoZero"/>
        <c:crossBetween val="midCat"/>
      </c:valAx>
      <c:valAx>
        <c:axId val="961853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961834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CHA!$O$6:$O$20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CHA!$P$6:$P$20</c:f>
              <c:numCache>
                <c:formatCode>0.000</c:formatCode>
                <c:ptCount val="15"/>
                <c:pt idx="0">
                  <c:v>3.0740502933682629E-3</c:v>
                </c:pt>
                <c:pt idx="1">
                  <c:v>6.0734077587422802E-3</c:v>
                </c:pt>
                <c:pt idx="2">
                  <c:v>9.0329689874084351E-3</c:v>
                </c:pt>
                <c:pt idx="3">
                  <c:v>1.1935235571125085E-2</c:v>
                </c:pt>
                <c:pt idx="4">
                  <c:v>1.4701093384007194E-2</c:v>
                </c:pt>
                <c:pt idx="5">
                  <c:v>1.7265988287865717E-2</c:v>
                </c:pt>
                <c:pt idx="6">
                  <c:v>1.9952996204927364E-2</c:v>
                </c:pt>
                <c:pt idx="7">
                  <c:v>2.2467370776009077E-2</c:v>
                </c:pt>
                <c:pt idx="8">
                  <c:v>2.5092706029292727E-2</c:v>
                </c:pt>
                <c:pt idx="9">
                  <c:v>2.7456300903010804E-2</c:v>
                </c:pt>
                <c:pt idx="10">
                  <c:v>4.910062463987265E-2</c:v>
                </c:pt>
                <c:pt idx="11">
                  <c:v>7.9627827853930716E-2</c:v>
                </c:pt>
                <c:pt idx="12">
                  <c:v>0.10172939943968649</c:v>
                </c:pt>
                <c:pt idx="13">
                  <c:v>0.11862301467552003</c:v>
                </c:pt>
                <c:pt idx="14">
                  <c:v>0.13215346409259204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CHA!$O$6:$O$20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CHA!$R$6:$R$20</c:f>
              <c:numCache>
                <c:formatCode>0.000</c:formatCode>
                <c:ptCount val="15"/>
                <c:pt idx="0">
                  <c:v>4.6029587935947719E-2</c:v>
                </c:pt>
                <c:pt idx="1">
                  <c:v>9.0518133744876217E-2</c:v>
                </c:pt>
                <c:pt idx="2">
                  <c:v>0.13365285353891523</c:v>
                </c:pt>
                <c:pt idx="3">
                  <c:v>0.17676705905742399</c:v>
                </c:pt>
                <c:pt idx="4">
                  <c:v>0.21756797136183448</c:v>
                </c:pt>
                <c:pt idx="5">
                  <c:v>0.25964493492833535</c:v>
                </c:pt>
                <c:pt idx="6">
                  <c:v>0.29810685992271363</c:v>
                </c:pt>
                <c:pt idx="7">
                  <c:v>0.33587465025961971</c:v>
                </c:pt>
                <c:pt idx="8">
                  <c:v>0.37400750176487463</c:v>
                </c:pt>
                <c:pt idx="9">
                  <c:v>0.41129531591164292</c:v>
                </c:pt>
                <c:pt idx="10">
                  <c:v>0.73505058502358578</c:v>
                </c:pt>
                <c:pt idx="11">
                  <c:v>1.218028938932241</c:v>
                </c:pt>
                <c:pt idx="12">
                  <c:v>1.5509420986281541</c:v>
                </c:pt>
                <c:pt idx="13">
                  <c:v>1.8048527650856236</c:v>
                </c:pt>
                <c:pt idx="14">
                  <c:v>1.9926392747558974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81184"/>
        <c:axId val="105183104"/>
      </c:scatterChart>
      <c:valAx>
        <c:axId val="10518118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5183104"/>
        <c:crosses val="autoZero"/>
        <c:crossBetween val="midCat"/>
      </c:valAx>
      <c:valAx>
        <c:axId val="10518310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51811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DFT!$A$6:$A$20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DFT!$B$6:$B$20</c:f>
              <c:numCache>
                <c:formatCode>0.000</c:formatCode>
                <c:ptCount val="15"/>
                <c:pt idx="0">
                  <c:v>0.10304588929088304</c:v>
                </c:pt>
                <c:pt idx="1">
                  <c:v>0.19304485271937688</c:v>
                </c:pt>
                <c:pt idx="2">
                  <c:v>0.28243751444913257</c:v>
                </c:pt>
                <c:pt idx="3">
                  <c:v>0.35286269129801101</c:v>
                </c:pt>
                <c:pt idx="4">
                  <c:v>0.42705314049276544</c:v>
                </c:pt>
                <c:pt idx="5">
                  <c:v>0.47942393411717937</c:v>
                </c:pt>
                <c:pt idx="6">
                  <c:v>0.53658268281106292</c:v>
                </c:pt>
                <c:pt idx="7">
                  <c:v>0.58613753867325891</c:v>
                </c:pt>
                <c:pt idx="8">
                  <c:v>0.63869654155039024</c:v>
                </c:pt>
                <c:pt idx="9">
                  <c:v>0.68624189284456472</c:v>
                </c:pt>
                <c:pt idx="10">
                  <c:v>0.97543901673372035</c:v>
                </c:pt>
                <c:pt idx="11">
                  <c:v>1.2813534073469077</c:v>
                </c:pt>
                <c:pt idx="12">
                  <c:v>1.4125331001305599</c:v>
                </c:pt>
                <c:pt idx="13">
                  <c:v>1.4939626649600442</c:v>
                </c:pt>
                <c:pt idx="14">
                  <c:v>1.5572410730631967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DFT!$A$6:$A$20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DFT!$D$6:$D$20</c:f>
              <c:numCache>
                <c:formatCode>0.000</c:formatCode>
                <c:ptCount val="15"/>
                <c:pt idx="0">
                  <c:v>1.3785079881911634E-2</c:v>
                </c:pt>
                <c:pt idx="1">
                  <c:v>2.6474251903944659E-2</c:v>
                </c:pt>
                <c:pt idx="2">
                  <c:v>3.7866620733155214E-2</c:v>
                </c:pt>
                <c:pt idx="3">
                  <c:v>5.0902772386877043E-2</c:v>
                </c:pt>
                <c:pt idx="4">
                  <c:v>6.0663695202177306E-2</c:v>
                </c:pt>
                <c:pt idx="5">
                  <c:v>6.9291347419043248E-2</c:v>
                </c:pt>
                <c:pt idx="6">
                  <c:v>7.9419159753254059E-2</c:v>
                </c:pt>
                <c:pt idx="7">
                  <c:v>8.878362357942933E-2</c:v>
                </c:pt>
                <c:pt idx="8">
                  <c:v>9.7335461509090171E-2</c:v>
                </c:pt>
                <c:pt idx="9">
                  <c:v>0.10544604282373619</c:v>
                </c:pt>
                <c:pt idx="10">
                  <c:v>0.17535671969855174</c:v>
                </c:pt>
                <c:pt idx="11">
                  <c:v>0.26541175912471454</c:v>
                </c:pt>
                <c:pt idx="12">
                  <c:v>0.33032847866776538</c:v>
                </c:pt>
                <c:pt idx="13">
                  <c:v>0.38843197284613928</c:v>
                </c:pt>
                <c:pt idx="14">
                  <c:v>0.43329888016261509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298944"/>
        <c:axId val="105657472"/>
      </c:scatterChart>
      <c:valAx>
        <c:axId val="10529894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5657472"/>
        <c:crosses val="autoZero"/>
        <c:crossBetween val="midCat"/>
      </c:valAx>
      <c:valAx>
        <c:axId val="1056574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52989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DFT!$H$6:$H$20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DFT!$I$6:$I$20</c:f>
              <c:numCache>
                <c:formatCode>0.000</c:formatCode>
                <c:ptCount val="15"/>
                <c:pt idx="0">
                  <c:v>3.1781160894484975E-2</c:v>
                </c:pt>
                <c:pt idx="1">
                  <c:v>6.2682428081132113E-2</c:v>
                </c:pt>
                <c:pt idx="2">
                  <c:v>8.991530424178544E-2</c:v>
                </c:pt>
                <c:pt idx="3">
                  <c:v>0.12248460267634076</c:v>
                </c:pt>
                <c:pt idx="4">
                  <c:v>0.1465992816222341</c:v>
                </c:pt>
                <c:pt idx="5">
                  <c:v>0.17288366296489457</c:v>
                </c:pt>
                <c:pt idx="6">
                  <c:v>0.19752157818118116</c:v>
                </c:pt>
                <c:pt idx="7">
                  <c:v>0.22393148247158495</c:v>
                </c:pt>
                <c:pt idx="8">
                  <c:v>0.2407378448399756</c:v>
                </c:pt>
                <c:pt idx="9">
                  <c:v>0.26704903338568126</c:v>
                </c:pt>
                <c:pt idx="10">
                  <c:v>0.43519256995992089</c:v>
                </c:pt>
                <c:pt idx="11">
                  <c:v>0.6293772124712218</c:v>
                </c:pt>
                <c:pt idx="12">
                  <c:v>0.73214685074815988</c:v>
                </c:pt>
                <c:pt idx="13">
                  <c:v>0.7756069440511365</c:v>
                </c:pt>
                <c:pt idx="14">
                  <c:v>0.82754651876586216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DFT!$H$6:$H$20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DFT!$K$6:$K$20</c:f>
              <c:numCache>
                <c:formatCode>0.000</c:formatCode>
                <c:ptCount val="15"/>
                <c:pt idx="0">
                  <c:v>2.4422095440385264E-2</c:v>
                </c:pt>
                <c:pt idx="1">
                  <c:v>4.7011702233248208E-2</c:v>
                </c:pt>
                <c:pt idx="2">
                  <c:v>6.9977074549202239E-2</c:v>
                </c:pt>
                <c:pt idx="3">
                  <c:v>9.2636428967730292E-2</c:v>
                </c:pt>
                <c:pt idx="4">
                  <c:v>0.11362738768308867</c:v>
                </c:pt>
                <c:pt idx="5">
                  <c:v>0.13384628589109857</c:v>
                </c:pt>
                <c:pt idx="6">
                  <c:v>0.15477437303672506</c:v>
                </c:pt>
                <c:pt idx="7">
                  <c:v>0.17775474572381605</c:v>
                </c:pt>
                <c:pt idx="8">
                  <c:v>0.19513702181495562</c:v>
                </c:pt>
                <c:pt idx="9">
                  <c:v>0.21191766123470399</c:v>
                </c:pt>
                <c:pt idx="10">
                  <c:v>0.3808130082708262</c:v>
                </c:pt>
                <c:pt idx="11">
                  <c:v>0.64054916635110914</c:v>
                </c:pt>
                <c:pt idx="12">
                  <c:v>0.83184579399798075</c:v>
                </c:pt>
                <c:pt idx="13">
                  <c:v>1.0145028805936442</c:v>
                </c:pt>
                <c:pt idx="14">
                  <c:v>1.1157166001353587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686912"/>
        <c:axId val="105693184"/>
      </c:scatterChart>
      <c:valAx>
        <c:axId val="10568691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5693184"/>
        <c:crosses val="autoZero"/>
        <c:crossBetween val="midCat"/>
      </c:valAx>
      <c:valAx>
        <c:axId val="1056931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56869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DFT!$O$6:$O$20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DFT!$P$6:$P$20</c:f>
              <c:numCache>
                <c:formatCode>0.000</c:formatCode>
                <c:ptCount val="15"/>
                <c:pt idx="0">
                  <c:v>1.1715080296175785E-3</c:v>
                </c:pt>
                <c:pt idx="1">
                  <c:v>2.3191609438079235E-3</c:v>
                </c:pt>
                <c:pt idx="2">
                  <c:v>3.3631794858338063E-3</c:v>
                </c:pt>
                <c:pt idx="3">
                  <c:v>4.506522716557191E-3</c:v>
                </c:pt>
                <c:pt idx="4">
                  <c:v>5.5772603849400769E-3</c:v>
                </c:pt>
                <c:pt idx="5">
                  <c:v>6.6989443431866242E-3</c:v>
                </c:pt>
                <c:pt idx="6">
                  <c:v>7.6672169333689526E-3</c:v>
                </c:pt>
                <c:pt idx="7">
                  <c:v>8.8235666612362842E-3</c:v>
                </c:pt>
                <c:pt idx="8">
                  <c:v>9.9542116632243879E-3</c:v>
                </c:pt>
                <c:pt idx="9">
                  <c:v>1.0876114914201764E-2</c:v>
                </c:pt>
                <c:pt idx="10">
                  <c:v>2.0895436509888947E-2</c:v>
                </c:pt>
                <c:pt idx="11">
                  <c:v>3.7487353402426767E-2</c:v>
                </c:pt>
                <c:pt idx="12">
                  <c:v>5.0069762811300982E-2</c:v>
                </c:pt>
                <c:pt idx="13">
                  <c:v>6.1116574902906083E-2</c:v>
                </c:pt>
                <c:pt idx="14">
                  <c:v>6.714161565204145E-2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DFT!$O$6:$O$20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DFT!$R$6:$R$20</c:f>
              <c:numCache>
                <c:formatCode>0.000</c:formatCode>
                <c:ptCount val="15"/>
                <c:pt idx="0">
                  <c:v>2.4098406018468403E-2</c:v>
                </c:pt>
                <c:pt idx="1">
                  <c:v>4.9101216879672546E-2</c:v>
                </c:pt>
                <c:pt idx="2">
                  <c:v>7.1323590958253705E-2</c:v>
                </c:pt>
                <c:pt idx="3">
                  <c:v>9.6311718828111112E-2</c:v>
                </c:pt>
                <c:pt idx="4">
                  <c:v>0.11939222104260203</c:v>
                </c:pt>
                <c:pt idx="5">
                  <c:v>0.14091741802155947</c:v>
                </c:pt>
                <c:pt idx="6">
                  <c:v>0.16683758251722686</c:v>
                </c:pt>
                <c:pt idx="7">
                  <c:v>0.18997157765272102</c:v>
                </c:pt>
                <c:pt idx="8">
                  <c:v>0.2124487105147651</c:v>
                </c:pt>
                <c:pt idx="9">
                  <c:v>0.24001909047030884</c:v>
                </c:pt>
                <c:pt idx="10">
                  <c:v>0.45194228079504212</c:v>
                </c:pt>
                <c:pt idx="11">
                  <c:v>0.85007987188911616</c:v>
                </c:pt>
                <c:pt idx="12">
                  <c:v>1.1730074668986548</c:v>
                </c:pt>
                <c:pt idx="13">
                  <c:v>1.4627564307219749</c:v>
                </c:pt>
                <c:pt idx="14">
                  <c:v>1.7155666693150418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734912"/>
        <c:axId val="105736832"/>
      </c:scatterChart>
      <c:valAx>
        <c:axId val="10573491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5736832"/>
        <c:crosses val="autoZero"/>
        <c:crossBetween val="midCat"/>
      </c:valAx>
      <c:valAx>
        <c:axId val="1057368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57349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ERI!$A$6:$A$20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ERI!$B$6:$B$20</c:f>
              <c:numCache>
                <c:formatCode>0.000</c:formatCode>
                <c:ptCount val="15"/>
                <c:pt idx="0">
                  <c:v>0.13155383724011152</c:v>
                </c:pt>
                <c:pt idx="1">
                  <c:v>0.25539333424082694</c:v>
                </c:pt>
                <c:pt idx="2">
                  <c:v>0.37139590647494863</c:v>
                </c:pt>
                <c:pt idx="3">
                  <c:v>0.48173955680782388</c:v>
                </c:pt>
                <c:pt idx="4">
                  <c:v>0.57837109272069864</c:v>
                </c:pt>
                <c:pt idx="5">
                  <c:v>0.68868344318014918</c:v>
                </c:pt>
                <c:pt idx="6">
                  <c:v>0.78249946197292031</c:v>
                </c:pt>
                <c:pt idx="7">
                  <c:v>0.85529160794381265</c:v>
                </c:pt>
                <c:pt idx="8">
                  <c:v>0.94755122282029336</c:v>
                </c:pt>
                <c:pt idx="9">
                  <c:v>1.0251029016652324</c:v>
                </c:pt>
                <c:pt idx="10">
                  <c:v>1.6082057944924251</c:v>
                </c:pt>
                <c:pt idx="11">
                  <c:v>2.2391305181715575</c:v>
                </c:pt>
                <c:pt idx="12">
                  <c:v>2.5460442549823772</c:v>
                </c:pt>
                <c:pt idx="13">
                  <c:v>2.7939007660302915</c:v>
                </c:pt>
                <c:pt idx="14">
                  <c:v>3.0022855467794729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ERI!$A$6:$A$20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ERI!$D$6:$D$20</c:f>
              <c:numCache>
                <c:formatCode>0.000</c:formatCode>
                <c:ptCount val="15"/>
                <c:pt idx="0">
                  <c:v>2.8666101032100856E-2</c:v>
                </c:pt>
                <c:pt idx="1">
                  <c:v>5.4458816282111702E-2</c:v>
                </c:pt>
                <c:pt idx="2">
                  <c:v>7.8384793960684762E-2</c:v>
                </c:pt>
                <c:pt idx="3">
                  <c:v>9.9611549915245942E-2</c:v>
                </c:pt>
                <c:pt idx="4">
                  <c:v>0.11859227287421446</c:v>
                </c:pt>
                <c:pt idx="5">
                  <c:v>0.13526095315620079</c:v>
                </c:pt>
                <c:pt idx="6">
                  <c:v>0.15153463682579879</c:v>
                </c:pt>
                <c:pt idx="7">
                  <c:v>0.16609560855099514</c:v>
                </c:pt>
                <c:pt idx="8">
                  <c:v>0.17759574148605176</c:v>
                </c:pt>
                <c:pt idx="9">
                  <c:v>0.18910627278528738</c:v>
                </c:pt>
                <c:pt idx="10">
                  <c:v>0.26084174222735379</c:v>
                </c:pt>
                <c:pt idx="11">
                  <c:v>0.31018433782670229</c:v>
                </c:pt>
                <c:pt idx="12">
                  <c:v>0.33433080866062331</c:v>
                </c:pt>
                <c:pt idx="13">
                  <c:v>0.34339684740731991</c:v>
                </c:pt>
                <c:pt idx="14">
                  <c:v>0.33698008179104982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134976"/>
        <c:axId val="107136896"/>
      </c:scatterChart>
      <c:valAx>
        <c:axId val="107134976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136896"/>
        <c:crosses val="autoZero"/>
        <c:crossBetween val="midCat"/>
      </c:valAx>
      <c:valAx>
        <c:axId val="1071368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1349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ERI!$H$6:$H$20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ERI!$I$6:$I$20</c:f>
              <c:numCache>
                <c:formatCode>0.000</c:formatCode>
                <c:ptCount val="15"/>
                <c:pt idx="0">
                  <c:v>4.0138731261988303E-2</c:v>
                </c:pt>
                <c:pt idx="1">
                  <c:v>7.7890389897883286E-2</c:v>
                </c:pt>
                <c:pt idx="2">
                  <c:v>0.11468232849373192</c:v>
                </c:pt>
                <c:pt idx="3">
                  <c:v>0.14937365402116246</c:v>
                </c:pt>
                <c:pt idx="4">
                  <c:v>0.1823899477225373</c:v>
                </c:pt>
                <c:pt idx="5">
                  <c:v>0.21568843002149193</c:v>
                </c:pt>
                <c:pt idx="6">
                  <c:v>0.24717512093536712</c:v>
                </c:pt>
                <c:pt idx="7">
                  <c:v>0.27761436970560399</c:v>
                </c:pt>
                <c:pt idx="8">
                  <c:v>0.30725047980535175</c:v>
                </c:pt>
                <c:pt idx="9">
                  <c:v>0.33468961486554705</c:v>
                </c:pt>
                <c:pt idx="10">
                  <c:v>0.56450826010515998</c:v>
                </c:pt>
                <c:pt idx="11">
                  <c:v>0.86998321410179458</c:v>
                </c:pt>
                <c:pt idx="12">
                  <c:v>1.08678782708493</c:v>
                </c:pt>
                <c:pt idx="13">
                  <c:v>1.2230082064391228</c:v>
                </c:pt>
                <c:pt idx="14">
                  <c:v>1.3689478058153213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ERI!$H$6:$H$20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ERI!$K$6:$K$20</c:f>
              <c:numCache>
                <c:formatCode>0.000</c:formatCode>
                <c:ptCount val="15"/>
                <c:pt idx="0">
                  <c:v>4.9913963501992294E-2</c:v>
                </c:pt>
                <c:pt idx="1">
                  <c:v>9.6808683948406263E-2</c:v>
                </c:pt>
                <c:pt idx="2">
                  <c:v>0.14071455007451289</c:v>
                </c:pt>
                <c:pt idx="3">
                  <c:v>0.18334764275803708</c:v>
                </c:pt>
                <c:pt idx="4">
                  <c:v>0.22320922857212624</c:v>
                </c:pt>
                <c:pt idx="5">
                  <c:v>0.25911423567718156</c:v>
                </c:pt>
                <c:pt idx="6">
                  <c:v>0.29691825514492381</c:v>
                </c:pt>
                <c:pt idx="7">
                  <c:v>0.32915194495194844</c:v>
                </c:pt>
                <c:pt idx="8">
                  <c:v>0.36326978873621862</c:v>
                </c:pt>
                <c:pt idx="9">
                  <c:v>0.39460977957381338</c:v>
                </c:pt>
                <c:pt idx="10">
                  <c:v>0.62537898108149192</c:v>
                </c:pt>
                <c:pt idx="11">
                  <c:v>0.87299489471069736</c:v>
                </c:pt>
                <c:pt idx="12">
                  <c:v>1.0005263007317169</c:v>
                </c:pt>
                <c:pt idx="13">
                  <c:v>1.0855079991551928</c:v>
                </c:pt>
                <c:pt idx="14">
                  <c:v>1.1325868697338495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297408"/>
        <c:axId val="107299584"/>
      </c:scatterChart>
      <c:valAx>
        <c:axId val="10729740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299584"/>
        <c:crosses val="autoZero"/>
        <c:crossBetween val="midCat"/>
      </c:valAx>
      <c:valAx>
        <c:axId val="1072995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297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ERI!$O$6:$O$20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ERI!$P$6:$P$20</c:f>
              <c:numCache>
                <c:formatCode>0.000</c:formatCode>
                <c:ptCount val="15"/>
                <c:pt idx="0">
                  <c:v>3.0706198582196144E-3</c:v>
                </c:pt>
                <c:pt idx="1">
                  <c:v>6.0392218552157749E-3</c:v>
                </c:pt>
                <c:pt idx="2">
                  <c:v>8.8778249382886129E-3</c:v>
                </c:pt>
                <c:pt idx="3">
                  <c:v>1.1665666236973914E-2</c:v>
                </c:pt>
                <c:pt idx="4">
                  <c:v>1.4247109687548861E-2</c:v>
                </c:pt>
                <c:pt idx="5">
                  <c:v>1.6902599058028933E-2</c:v>
                </c:pt>
                <c:pt idx="6">
                  <c:v>1.9306668966379368E-2</c:v>
                </c:pt>
                <c:pt idx="7">
                  <c:v>2.1724073381609078E-2</c:v>
                </c:pt>
                <c:pt idx="8">
                  <c:v>2.4026621999029822E-2</c:v>
                </c:pt>
                <c:pt idx="9">
                  <c:v>2.6055895227859255E-2</c:v>
                </c:pt>
                <c:pt idx="10">
                  <c:v>4.4508324340399759E-2</c:v>
                </c:pt>
                <c:pt idx="11">
                  <c:v>6.85015667931691E-2</c:v>
                </c:pt>
                <c:pt idx="12">
                  <c:v>8.4514792510152814E-2</c:v>
                </c:pt>
                <c:pt idx="13">
                  <c:v>9.6430185770135887E-2</c:v>
                </c:pt>
                <c:pt idx="14">
                  <c:v>0.10454675022532448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ERI!$O$6:$O$20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ERI!$R$6:$R$20</c:f>
              <c:numCache>
                <c:formatCode>0.000</c:formatCode>
                <c:ptCount val="15"/>
                <c:pt idx="0">
                  <c:v>5.0200309167398316E-2</c:v>
                </c:pt>
                <c:pt idx="1">
                  <c:v>9.8492095967630547E-2</c:v>
                </c:pt>
                <c:pt idx="2">
                  <c:v>0.14477129931216359</c:v>
                </c:pt>
                <c:pt idx="3">
                  <c:v>0.18984910094353824</c:v>
                </c:pt>
                <c:pt idx="4">
                  <c:v>0.23430157707080751</c:v>
                </c:pt>
                <c:pt idx="5">
                  <c:v>0.27604286367441605</c:v>
                </c:pt>
                <c:pt idx="6">
                  <c:v>0.31643507357076139</c:v>
                </c:pt>
                <c:pt idx="7">
                  <c:v>0.3583744233862195</c:v>
                </c:pt>
                <c:pt idx="8">
                  <c:v>0.39335630175948072</c:v>
                </c:pt>
                <c:pt idx="9">
                  <c:v>0.43232294945625099</c:v>
                </c:pt>
                <c:pt idx="10">
                  <c:v>0.7387233646983532</c:v>
                </c:pt>
                <c:pt idx="11">
                  <c:v>1.1515856605624055</c:v>
                </c:pt>
                <c:pt idx="12">
                  <c:v>1.4015450921361126</c:v>
                </c:pt>
                <c:pt idx="13">
                  <c:v>1.5822175330497144</c:v>
                </c:pt>
                <c:pt idx="14">
                  <c:v>1.7141911043030871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329024"/>
        <c:axId val="107330944"/>
      </c:scatterChart>
      <c:valAx>
        <c:axId val="10732902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330944"/>
        <c:crosses val="autoZero"/>
        <c:crossBetween val="midCat"/>
      </c:valAx>
      <c:valAx>
        <c:axId val="1073309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3290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EZT!$A$6:$A$20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EZT!$B$6:$B$20</c:f>
              <c:numCache>
                <c:formatCode>0.000</c:formatCode>
                <c:ptCount val="15"/>
                <c:pt idx="0">
                  <c:v>9.5725412056155756E-2</c:v>
                </c:pt>
                <c:pt idx="1">
                  <c:v>0.18775880651471069</c:v>
                </c:pt>
                <c:pt idx="2">
                  <c:v>0.27567616017954522</c:v>
                </c:pt>
                <c:pt idx="3">
                  <c:v>0.35886059379723867</c:v>
                </c:pt>
                <c:pt idx="4">
                  <c:v>0.43762951904782904</c:v>
                </c:pt>
                <c:pt idx="5">
                  <c:v>0.51080275766288441</c:v>
                </c:pt>
                <c:pt idx="6">
                  <c:v>0.58668912121089534</c:v>
                </c:pt>
                <c:pt idx="7">
                  <c:v>0.65235075465928716</c:v>
                </c:pt>
                <c:pt idx="8">
                  <c:v>0.71117138441854133</c:v>
                </c:pt>
                <c:pt idx="9">
                  <c:v>0.7753089578365352</c:v>
                </c:pt>
                <c:pt idx="10">
                  <c:v>1.222130461498764</c:v>
                </c:pt>
                <c:pt idx="11">
                  <c:v>1.6719619799056378</c:v>
                </c:pt>
                <c:pt idx="12">
                  <c:v>1.9094433334633223</c:v>
                </c:pt>
                <c:pt idx="13">
                  <c:v>2.0479060283694404</c:v>
                </c:pt>
                <c:pt idx="14">
                  <c:v>2.1670677094399866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EZT!$A$6:$A$20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EZT!$D$6:$D$20</c:f>
              <c:numCache>
                <c:formatCode>0.000</c:formatCode>
                <c:ptCount val="15"/>
                <c:pt idx="0">
                  <c:v>2.38569339071317E-2</c:v>
                </c:pt>
                <c:pt idx="1">
                  <c:v>4.6174510533546716E-2</c:v>
                </c:pt>
                <c:pt idx="2">
                  <c:v>6.6513428414851639E-2</c:v>
                </c:pt>
                <c:pt idx="3">
                  <c:v>8.460497772388699E-2</c:v>
                </c:pt>
                <c:pt idx="4">
                  <c:v>0.1023440494417578</c:v>
                </c:pt>
                <c:pt idx="5">
                  <c:v>0.11922511223096065</c:v>
                </c:pt>
                <c:pt idx="6">
                  <c:v>0.13251950397517429</c:v>
                </c:pt>
                <c:pt idx="7">
                  <c:v>0.1467570581013363</c:v>
                </c:pt>
                <c:pt idx="8">
                  <c:v>0.15863907333362245</c:v>
                </c:pt>
                <c:pt idx="9">
                  <c:v>0.17068804400262746</c:v>
                </c:pt>
                <c:pt idx="10">
                  <c:v>0.25048729262951192</c:v>
                </c:pt>
                <c:pt idx="11">
                  <c:v>0.31497551225098142</c:v>
                </c:pt>
                <c:pt idx="12">
                  <c:v>0.34051116050087327</c:v>
                </c:pt>
                <c:pt idx="13">
                  <c:v>0.35464318584679294</c:v>
                </c:pt>
                <c:pt idx="14">
                  <c:v>0.35871078522129057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01984"/>
        <c:axId val="107403904"/>
      </c:scatterChart>
      <c:valAx>
        <c:axId val="10740198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403904"/>
        <c:crosses val="autoZero"/>
        <c:crossBetween val="midCat"/>
      </c:valAx>
      <c:valAx>
        <c:axId val="10740390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4019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EZT!$H$6:$H$20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EZT!$I$6:$I$20</c:f>
              <c:numCache>
                <c:formatCode>0.000</c:formatCode>
                <c:ptCount val="15"/>
                <c:pt idx="0">
                  <c:v>2.8727842790522172E-2</c:v>
                </c:pt>
                <c:pt idx="1">
                  <c:v>5.6588370894700007E-2</c:v>
                </c:pt>
                <c:pt idx="2">
                  <c:v>8.4157278602843749E-2</c:v>
                </c:pt>
                <c:pt idx="3">
                  <c:v>0.10966077962082804</c:v>
                </c:pt>
                <c:pt idx="4">
                  <c:v>0.133945995535666</c:v>
                </c:pt>
                <c:pt idx="5">
                  <c:v>0.16025025943140361</c:v>
                </c:pt>
                <c:pt idx="6">
                  <c:v>0.18373628494108521</c:v>
                </c:pt>
                <c:pt idx="7">
                  <c:v>0.20508811131144003</c:v>
                </c:pt>
                <c:pt idx="8">
                  <c:v>0.22770608714999993</c:v>
                </c:pt>
                <c:pt idx="9">
                  <c:v>0.24904344160934697</c:v>
                </c:pt>
                <c:pt idx="10">
                  <c:v>0.42679181847746867</c:v>
                </c:pt>
                <c:pt idx="11">
                  <c:v>0.66267925883892087</c:v>
                </c:pt>
                <c:pt idx="12">
                  <c:v>0.80807360656908744</c:v>
                </c:pt>
                <c:pt idx="13">
                  <c:v>0.91228858557707182</c:v>
                </c:pt>
                <c:pt idx="14">
                  <c:v>1.0003850705214856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EZT!$H$6:$H$20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EZT!$K$6:$K$20</c:f>
              <c:numCache>
                <c:formatCode>0.000</c:formatCode>
                <c:ptCount val="15"/>
                <c:pt idx="0">
                  <c:v>4.1121215329522828E-2</c:v>
                </c:pt>
                <c:pt idx="1">
                  <c:v>8.0120288155337629E-2</c:v>
                </c:pt>
                <c:pt idx="2">
                  <c:v>0.1180069341865474</c:v>
                </c:pt>
                <c:pt idx="3">
                  <c:v>0.15298471775308961</c:v>
                </c:pt>
                <c:pt idx="4">
                  <c:v>0.18826213897213653</c:v>
                </c:pt>
                <c:pt idx="5">
                  <c:v>0.22014932218003044</c:v>
                </c:pt>
                <c:pt idx="6">
                  <c:v>0.25113253029868449</c:v>
                </c:pt>
                <c:pt idx="7">
                  <c:v>0.28121574196470295</c:v>
                </c:pt>
                <c:pt idx="8">
                  <c:v>0.30963727377502637</c:v>
                </c:pt>
                <c:pt idx="9">
                  <c:v>0.33581076504869184</c:v>
                </c:pt>
                <c:pt idx="10">
                  <c:v>0.55518454085865421</c:v>
                </c:pt>
                <c:pt idx="11">
                  <c:v>0.81052126456742879</c:v>
                </c:pt>
                <c:pt idx="12">
                  <c:v>0.95289746944133746</c:v>
                </c:pt>
                <c:pt idx="13">
                  <c:v>1.0421363302914681</c:v>
                </c:pt>
                <c:pt idx="14">
                  <c:v>1.0880856659381206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25152"/>
        <c:axId val="107427328"/>
      </c:scatterChart>
      <c:valAx>
        <c:axId val="10742515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427328"/>
        <c:crosses val="autoZero"/>
        <c:crossBetween val="midCat"/>
      </c:valAx>
      <c:valAx>
        <c:axId val="1074273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4251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00000"/>
              </a:solidFill>
              <a:ln w="15875"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'CH4-N2 85-15'!$J$6:$J$58</c:f>
              <c:numCache>
                <c:formatCode>0.00</c:formatCode>
                <c:ptCount val="53"/>
                <c:pt idx="0">
                  <c:v>2.4040976722485414</c:v>
                </c:pt>
                <c:pt idx="1">
                  <c:v>1.7312986804031678</c:v>
                </c:pt>
                <c:pt idx="2">
                  <c:v>0.81267133451854179</c:v>
                </c:pt>
                <c:pt idx="3">
                  <c:v>0.34497668807476878</c:v>
                </c:pt>
                <c:pt idx="4">
                  <c:v>0.67429739251698029</c:v>
                </c:pt>
                <c:pt idx="5">
                  <c:v>0.86857176771006572</c:v>
                </c:pt>
                <c:pt idx="6">
                  <c:v>0.71342845888999307</c:v>
                </c:pt>
                <c:pt idx="7">
                  <c:v>0.77268867575545208</c:v>
                </c:pt>
                <c:pt idx="8">
                  <c:v>1.7246115544709366</c:v>
                </c:pt>
                <c:pt idx="9">
                  <c:v>1.646650698449873</c:v>
                </c:pt>
                <c:pt idx="10">
                  <c:v>1.5779134553602439</c:v>
                </c:pt>
                <c:pt idx="11">
                  <c:v>1.2797214677998308</c:v>
                </c:pt>
                <c:pt idx="12">
                  <c:v>1.5428312840241767</c:v>
                </c:pt>
                <c:pt idx="13">
                  <c:v>2.3816382644403555</c:v>
                </c:pt>
                <c:pt idx="14">
                  <c:v>0.31734631878318592</c:v>
                </c:pt>
                <c:pt idx="15">
                  <c:v>1.0193125940977925</c:v>
                </c:pt>
                <c:pt idx="16">
                  <c:v>0.70790572617528613</c:v>
                </c:pt>
                <c:pt idx="17">
                  <c:v>1.1664032160807869</c:v>
                </c:pt>
                <c:pt idx="18">
                  <c:v>1.4833433437045151</c:v>
                </c:pt>
                <c:pt idx="19">
                  <c:v>1.4781783733341212</c:v>
                </c:pt>
                <c:pt idx="20">
                  <c:v>1.4181163408358533</c:v>
                </c:pt>
                <c:pt idx="21">
                  <c:v>0.99664777638100288</c:v>
                </c:pt>
                <c:pt idx="22">
                  <c:v>1.4475022058654701</c:v>
                </c:pt>
                <c:pt idx="23">
                  <c:v>1.5813439588442546</c:v>
                </c:pt>
                <c:pt idx="24">
                  <c:v>1.475547578844733</c:v>
                </c:pt>
                <c:pt idx="25">
                  <c:v>1.281868154846836</c:v>
                </c:pt>
                <c:pt idx="26">
                  <c:v>1.2333997120256752</c:v>
                </c:pt>
                <c:pt idx="27">
                  <c:v>1.1137710616417762</c:v>
                </c:pt>
                <c:pt idx="28">
                  <c:v>1.896156368254343</c:v>
                </c:pt>
                <c:pt idx="29">
                  <c:v>1.5600394281368941</c:v>
                </c:pt>
                <c:pt idx="30">
                  <c:v>0.76119877102952405</c:v>
                </c:pt>
                <c:pt idx="31">
                  <c:v>1.4629031042233926</c:v>
                </c:pt>
                <c:pt idx="32">
                  <c:v>1.4596428780339532</c:v>
                </c:pt>
                <c:pt idx="33">
                  <c:v>1.5003989862585787</c:v>
                </c:pt>
                <c:pt idx="34">
                  <c:v>1.2333084349647203</c:v>
                </c:pt>
                <c:pt idx="35">
                  <c:v>1.4666700731844389</c:v>
                </c:pt>
                <c:pt idx="36">
                  <c:v>1.0968890036239611</c:v>
                </c:pt>
                <c:pt idx="37">
                  <c:v>0.59235285483273137</c:v>
                </c:pt>
                <c:pt idx="38">
                  <c:v>1.2305494446658511</c:v>
                </c:pt>
                <c:pt idx="39">
                  <c:v>1.8305438599584298</c:v>
                </c:pt>
                <c:pt idx="40">
                  <c:v>1.3139466079723616</c:v>
                </c:pt>
                <c:pt idx="41">
                  <c:v>2.3841842794227461</c:v>
                </c:pt>
                <c:pt idx="42">
                  <c:v>0.73434655540576455</c:v>
                </c:pt>
                <c:pt idx="43">
                  <c:v>1.4416705193167276</c:v>
                </c:pt>
                <c:pt idx="44">
                  <c:v>1.3577619796672229</c:v>
                </c:pt>
                <c:pt idx="45">
                  <c:v>1.1216928828447628</c:v>
                </c:pt>
                <c:pt idx="46">
                  <c:v>1.6187896504546033</c:v>
                </c:pt>
                <c:pt idx="47">
                  <c:v>1.6664810362196549</c:v>
                </c:pt>
                <c:pt idx="48">
                  <c:v>1.566606656070737</c:v>
                </c:pt>
                <c:pt idx="49">
                  <c:v>1.9375853918677644</c:v>
                </c:pt>
                <c:pt idx="50">
                  <c:v>1.2595788113546766</c:v>
                </c:pt>
                <c:pt idx="51">
                  <c:v>0.68669494414297905</c:v>
                </c:pt>
                <c:pt idx="52">
                  <c:v>1.0294599637467241</c:v>
                </c:pt>
              </c:numCache>
            </c:numRef>
          </c:xVal>
          <c:yVal>
            <c:numRef>
              <c:f>'CH4-N2 85-15'!$K$6:$K$58</c:f>
              <c:numCache>
                <c:formatCode>0.0</c:formatCode>
                <c:ptCount val="53"/>
                <c:pt idx="0">
                  <c:v>3.7935149178968128</c:v>
                </c:pt>
                <c:pt idx="1">
                  <c:v>2.702441427599461</c:v>
                </c:pt>
                <c:pt idx="2">
                  <c:v>3.9178855723669632</c:v>
                </c:pt>
                <c:pt idx="3">
                  <c:v>1.4267619034808661</c:v>
                </c:pt>
                <c:pt idx="4">
                  <c:v>2.1656894113322109</c:v>
                </c:pt>
                <c:pt idx="5">
                  <c:v>2.3123250518970018</c:v>
                </c:pt>
                <c:pt idx="6">
                  <c:v>2.4972274989408789</c:v>
                </c:pt>
                <c:pt idx="7">
                  <c:v>3.8336344996942371</c:v>
                </c:pt>
                <c:pt idx="8">
                  <c:v>2.7092861773950205</c:v>
                </c:pt>
                <c:pt idx="9">
                  <c:v>2.4631272147526566</c:v>
                </c:pt>
                <c:pt idx="10">
                  <c:v>2.6529613411508586</c:v>
                </c:pt>
                <c:pt idx="11">
                  <c:v>2.7442441723763142</c:v>
                </c:pt>
                <c:pt idx="12">
                  <c:v>2.657978976773276</c:v>
                </c:pt>
                <c:pt idx="13">
                  <c:v>2.5470792032773049</c:v>
                </c:pt>
                <c:pt idx="14">
                  <c:v>1.3326879982840318</c:v>
                </c:pt>
                <c:pt idx="15">
                  <c:v>3.3918024752314566</c:v>
                </c:pt>
                <c:pt idx="16">
                  <c:v>3.7475138063861699</c:v>
                </c:pt>
                <c:pt idx="17">
                  <c:v>2.5553798659687961</c:v>
                </c:pt>
                <c:pt idx="18">
                  <c:v>3.5752857887233009</c:v>
                </c:pt>
                <c:pt idx="19">
                  <c:v>6.6793834951455011</c:v>
                </c:pt>
                <c:pt idx="20">
                  <c:v>2.8912735462664321</c:v>
                </c:pt>
                <c:pt idx="21">
                  <c:v>2.7068347950385325</c:v>
                </c:pt>
                <c:pt idx="22">
                  <c:v>2.3158340846415824</c:v>
                </c:pt>
                <c:pt idx="23">
                  <c:v>2.6608627126909692</c:v>
                </c:pt>
                <c:pt idx="24">
                  <c:v>4.509082129626778</c:v>
                </c:pt>
                <c:pt idx="25">
                  <c:v>2.8934836508270365</c:v>
                </c:pt>
                <c:pt idx="26">
                  <c:v>3.0090473004193301</c:v>
                </c:pt>
                <c:pt idx="27">
                  <c:v>1.8762106602019972</c:v>
                </c:pt>
                <c:pt idx="28">
                  <c:v>2.8657282786624867</c:v>
                </c:pt>
                <c:pt idx="29">
                  <c:v>2.6099201095589244</c:v>
                </c:pt>
                <c:pt idx="30">
                  <c:v>2.0829977865895786</c:v>
                </c:pt>
                <c:pt idx="31">
                  <c:v>3.8647481030853297</c:v>
                </c:pt>
                <c:pt idx="32">
                  <c:v>4.3223405607647685</c:v>
                </c:pt>
                <c:pt idx="33">
                  <c:v>2.497572221632971</c:v>
                </c:pt>
                <c:pt idx="34">
                  <c:v>2.7734275753093538</c:v>
                </c:pt>
                <c:pt idx="35">
                  <c:v>2.3301788834759112</c:v>
                </c:pt>
                <c:pt idx="36">
                  <c:v>2.6313816388500686</c:v>
                </c:pt>
                <c:pt idx="37">
                  <c:v>2.8156995260916791</c:v>
                </c:pt>
                <c:pt idx="38">
                  <c:v>3.6296152953800269</c:v>
                </c:pt>
                <c:pt idx="39">
                  <c:v>3.6244544100891636</c:v>
                </c:pt>
                <c:pt idx="40">
                  <c:v>3.4245541551895937</c:v>
                </c:pt>
                <c:pt idx="41">
                  <c:v>2.9900801459001811</c:v>
                </c:pt>
                <c:pt idx="42">
                  <c:v>2.7518610009688276</c:v>
                </c:pt>
                <c:pt idx="43">
                  <c:v>2.1023595286820287</c:v>
                </c:pt>
                <c:pt idx="44">
                  <c:v>2.7383609237803967</c:v>
                </c:pt>
                <c:pt idx="45">
                  <c:v>3.0316513735867918</c:v>
                </c:pt>
                <c:pt idx="46">
                  <c:v>2.64971591991196</c:v>
                </c:pt>
                <c:pt idx="47">
                  <c:v>2.7207718748568142</c:v>
                </c:pt>
                <c:pt idx="48">
                  <c:v>2.619946225904382</c:v>
                </c:pt>
                <c:pt idx="49">
                  <c:v>3.219762677997982</c:v>
                </c:pt>
                <c:pt idx="50">
                  <c:v>2.9496562655395349</c:v>
                </c:pt>
                <c:pt idx="51">
                  <c:v>1.727985367129788</c:v>
                </c:pt>
                <c:pt idx="52">
                  <c:v>3.9513735023465335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894848"/>
        <c:axId val="87263488"/>
      </c:scatterChart>
      <c:valAx>
        <c:axId val="86894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>
                    <a:latin typeface="+mj-lt"/>
                  </a:defRPr>
                </a:pPr>
                <a:r>
                  <a:rPr lang="de-DE" sz="1100">
                    <a:latin typeface="+mj-lt"/>
                  </a:rPr>
                  <a:t>CH</a:t>
                </a:r>
                <a:r>
                  <a:rPr lang="de-DE" sz="1100" baseline="-25000">
                    <a:latin typeface="+mj-lt"/>
                  </a:rPr>
                  <a:t>4</a:t>
                </a:r>
                <a:r>
                  <a:rPr lang="de-DE" sz="1100">
                    <a:latin typeface="+mj-lt"/>
                  </a:rPr>
                  <a:t> working capacity / mmol g</a:t>
                </a:r>
                <a:r>
                  <a:rPr lang="de-DE" sz="1100" baseline="30000">
                    <a:latin typeface="+mj-lt"/>
                  </a:rPr>
                  <a:t>-1</a:t>
                </a:r>
              </a:p>
            </c:rich>
          </c:tx>
          <c:layout>
            <c:manualLayout>
              <c:xMode val="edge"/>
              <c:yMode val="edge"/>
              <c:x val="0.34779397668004147"/>
              <c:y val="0.9280639755275553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+mj-lt"/>
              </a:defRPr>
            </a:pPr>
            <a:endParaRPr lang="de-DE"/>
          </a:p>
        </c:txPr>
        <c:crossAx val="87263488"/>
        <c:crosses val="autoZero"/>
        <c:crossBetween val="midCat"/>
      </c:valAx>
      <c:valAx>
        <c:axId val="872634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>
                    <a:latin typeface="+mj-lt"/>
                  </a:defRPr>
                </a:pPr>
                <a:r>
                  <a:rPr lang="de-DE" sz="1100">
                    <a:latin typeface="+mj-lt"/>
                  </a:rPr>
                  <a:t>CH</a:t>
                </a:r>
                <a:r>
                  <a:rPr lang="de-DE" sz="1100" baseline="-25000">
                    <a:latin typeface="+mj-lt"/>
                  </a:rPr>
                  <a:t>4</a:t>
                </a:r>
                <a:r>
                  <a:rPr lang="de-DE" sz="1100">
                    <a:latin typeface="+mj-lt"/>
                  </a:rPr>
                  <a:t>/N</a:t>
                </a:r>
                <a:r>
                  <a:rPr lang="de-DE" sz="1100" baseline="-25000">
                    <a:latin typeface="+mj-lt"/>
                  </a:rPr>
                  <a:t>2</a:t>
                </a:r>
                <a:r>
                  <a:rPr lang="de-DE" sz="1100">
                    <a:latin typeface="+mj-lt"/>
                  </a:rPr>
                  <a:t> selectivity</a:t>
                </a:r>
                <a:r>
                  <a:rPr lang="de-DE" sz="1100" baseline="0">
                    <a:latin typeface="+mj-lt"/>
                  </a:rPr>
                  <a:t> at 10 bar</a:t>
                </a:r>
                <a:endParaRPr lang="de-DE" sz="1100">
                  <a:latin typeface="+mj-lt"/>
                </a:endParaRPr>
              </a:p>
            </c:rich>
          </c:tx>
          <c:layout>
            <c:manualLayout>
              <c:xMode val="edge"/>
              <c:yMode val="edge"/>
              <c:x val="6.3872247458186312E-3"/>
              <c:y val="0.2179966684169902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+mj-lt"/>
              </a:defRPr>
            </a:pPr>
            <a:endParaRPr lang="de-DE"/>
          </a:p>
        </c:txPr>
        <c:crossAx val="86894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EZT!$O$6:$O$20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EZT!$P$6:$P$20</c:f>
              <c:numCache>
                <c:formatCode>0.000</c:formatCode>
                <c:ptCount val="15"/>
                <c:pt idx="0">
                  <c:v>2.5526089651377892E-3</c:v>
                </c:pt>
                <c:pt idx="1">
                  <c:v>5.0280331394309853E-3</c:v>
                </c:pt>
                <c:pt idx="2">
                  <c:v>7.4214085637024675E-3</c:v>
                </c:pt>
                <c:pt idx="3">
                  <c:v>9.7328559637575966E-3</c:v>
                </c:pt>
                <c:pt idx="4">
                  <c:v>1.1956490146405322E-2</c:v>
                </c:pt>
                <c:pt idx="5">
                  <c:v>1.4111490569780852E-2</c:v>
                </c:pt>
                <c:pt idx="6">
                  <c:v>1.6148332319540281E-2</c:v>
                </c:pt>
                <c:pt idx="7">
                  <c:v>1.8304423830854854E-2</c:v>
                </c:pt>
                <c:pt idx="8">
                  <c:v>2.0221070513224686E-2</c:v>
                </c:pt>
                <c:pt idx="9">
                  <c:v>2.209236073830375E-2</c:v>
                </c:pt>
                <c:pt idx="10">
                  <c:v>3.8638492179336771E-2</c:v>
                </c:pt>
                <c:pt idx="11">
                  <c:v>6.0354702438679492E-2</c:v>
                </c:pt>
                <c:pt idx="12">
                  <c:v>7.5123933770946907E-2</c:v>
                </c:pt>
                <c:pt idx="13">
                  <c:v>8.5893315683979884E-2</c:v>
                </c:pt>
                <c:pt idx="14">
                  <c:v>9.3596270492863787E-2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EZT!$O$6:$O$20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EZT!$R$6:$R$20</c:f>
              <c:numCache>
                <c:formatCode>0.000</c:formatCode>
                <c:ptCount val="15"/>
                <c:pt idx="0">
                  <c:v>4.1550926305566824E-2</c:v>
                </c:pt>
                <c:pt idx="1">
                  <c:v>8.1651554529249534E-2</c:v>
                </c:pt>
                <c:pt idx="2">
                  <c:v>0.11985394561695777</c:v>
                </c:pt>
                <c:pt idx="3">
                  <c:v>0.15736292336489882</c:v>
                </c:pt>
                <c:pt idx="4">
                  <c:v>0.1955020283150152</c:v>
                </c:pt>
                <c:pt idx="5">
                  <c:v>0.23030575640077591</c:v>
                </c:pt>
                <c:pt idx="6">
                  <c:v>0.26484570771319749</c:v>
                </c:pt>
                <c:pt idx="7">
                  <c:v>0.300945235221248</c:v>
                </c:pt>
                <c:pt idx="8">
                  <c:v>0.33264648094755456</c:v>
                </c:pt>
                <c:pt idx="9">
                  <c:v>0.36253538329091678</c:v>
                </c:pt>
                <c:pt idx="10">
                  <c:v>0.63241796294291797</c:v>
                </c:pt>
                <c:pt idx="11">
                  <c:v>1.0172846643421709</c:v>
                </c:pt>
                <c:pt idx="12">
                  <c:v>1.2717975331359685</c:v>
                </c:pt>
                <c:pt idx="13">
                  <c:v>1.4573283130228489</c:v>
                </c:pt>
                <c:pt idx="14">
                  <c:v>1.5959350953165921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69056"/>
        <c:axId val="107475328"/>
      </c:scatterChart>
      <c:valAx>
        <c:axId val="107469056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475328"/>
        <c:crosses val="autoZero"/>
        <c:crossBetween val="midCat"/>
      </c:valAx>
      <c:valAx>
        <c:axId val="1074753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4690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FAU!$A$6:$A$20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FAU!$B$6:$B$20</c:f>
              <c:numCache>
                <c:formatCode>0.000</c:formatCode>
                <c:ptCount val="15"/>
                <c:pt idx="0">
                  <c:v>2.400056800352501E-2</c:v>
                </c:pt>
                <c:pt idx="1">
                  <c:v>4.8332490758325707E-2</c:v>
                </c:pt>
                <c:pt idx="2">
                  <c:v>7.3122209183835232E-2</c:v>
                </c:pt>
                <c:pt idx="3">
                  <c:v>9.8411783695073404E-2</c:v>
                </c:pt>
                <c:pt idx="4">
                  <c:v>0.123606361803485</c:v>
                </c:pt>
                <c:pt idx="5">
                  <c:v>0.1487163885690794</c:v>
                </c:pt>
                <c:pt idx="6">
                  <c:v>0.17491584841904775</c:v>
                </c:pt>
                <c:pt idx="7">
                  <c:v>0.20125281951701657</c:v>
                </c:pt>
                <c:pt idx="8">
                  <c:v>0.22855456291609397</c:v>
                </c:pt>
                <c:pt idx="9">
                  <c:v>0.25571248087976584</c:v>
                </c:pt>
                <c:pt idx="10">
                  <c:v>0.54063275264676525</c:v>
                </c:pt>
                <c:pt idx="11">
                  <c:v>1.1969711991051895</c:v>
                </c:pt>
                <c:pt idx="12">
                  <c:v>1.9045408471890113</c:v>
                </c:pt>
                <c:pt idx="13">
                  <c:v>2.5638238336247157</c:v>
                </c:pt>
                <c:pt idx="14">
                  <c:v>3.068517957029631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FAU!$A$6:$A$20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FAU!$D$6:$D$20</c:f>
              <c:numCache>
                <c:formatCode>0.000</c:formatCode>
                <c:ptCount val="15"/>
                <c:pt idx="0">
                  <c:v>7.9971575223019269E-3</c:v>
                </c:pt>
                <c:pt idx="1">
                  <c:v>1.598060355431349E-2</c:v>
                </c:pt>
                <c:pt idx="2">
                  <c:v>2.4092523482763636E-2</c:v>
                </c:pt>
                <c:pt idx="3">
                  <c:v>3.201281397365207E-2</c:v>
                </c:pt>
                <c:pt idx="4">
                  <c:v>4.0212647344706524E-2</c:v>
                </c:pt>
                <c:pt idx="5">
                  <c:v>4.8297796895278522E-2</c:v>
                </c:pt>
                <c:pt idx="6">
                  <c:v>5.6268559884190689E-2</c:v>
                </c:pt>
                <c:pt idx="7">
                  <c:v>6.4323040524509434E-2</c:v>
                </c:pt>
                <c:pt idx="8">
                  <c:v>7.2400266589912388E-2</c:v>
                </c:pt>
                <c:pt idx="9">
                  <c:v>8.0695332120790678E-2</c:v>
                </c:pt>
                <c:pt idx="10">
                  <c:v>0.16179824367187218</c:v>
                </c:pt>
                <c:pt idx="11">
                  <c:v>0.31790456857426191</c:v>
                </c:pt>
                <c:pt idx="12">
                  <c:v>0.44700061064479063</c:v>
                </c:pt>
                <c:pt idx="13">
                  <c:v>0.54063799055222628</c:v>
                </c:pt>
                <c:pt idx="14">
                  <c:v>0.59978986534653678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778560"/>
        <c:axId val="101780480"/>
      </c:scatterChart>
      <c:valAx>
        <c:axId val="10177856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1780480"/>
        <c:crosses val="autoZero"/>
        <c:crossBetween val="midCat"/>
      </c:valAx>
      <c:valAx>
        <c:axId val="1017804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17785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FAU!$H$6:$H$20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FAU!$I$6:$I$20</c:f>
              <c:numCache>
                <c:formatCode>0.000</c:formatCode>
                <c:ptCount val="15"/>
                <c:pt idx="0">
                  <c:v>7.2013444025685351E-3</c:v>
                </c:pt>
                <c:pt idx="1">
                  <c:v>1.4442087557825382E-2</c:v>
                </c:pt>
                <c:pt idx="2">
                  <c:v>2.1764983484709823E-2</c:v>
                </c:pt>
                <c:pt idx="3">
                  <c:v>2.9334809240471587E-2</c:v>
                </c:pt>
                <c:pt idx="4">
                  <c:v>3.6567591326110559E-2</c:v>
                </c:pt>
                <c:pt idx="5">
                  <c:v>4.3598384333380348E-2</c:v>
                </c:pt>
                <c:pt idx="6">
                  <c:v>5.1160009845758886E-2</c:v>
                </c:pt>
                <c:pt idx="7">
                  <c:v>5.8452520454140414E-2</c:v>
                </c:pt>
                <c:pt idx="8">
                  <c:v>6.6121353898450363E-2</c:v>
                </c:pt>
                <c:pt idx="9">
                  <c:v>7.3898840567588039E-2</c:v>
                </c:pt>
                <c:pt idx="10">
                  <c:v>0.15006713607593206</c:v>
                </c:pt>
                <c:pt idx="11">
                  <c:v>0.31075640958356976</c:v>
                </c:pt>
                <c:pt idx="12">
                  <c:v>0.4822186503328752</c:v>
                </c:pt>
                <c:pt idx="13">
                  <c:v>0.65277207177509022</c:v>
                </c:pt>
                <c:pt idx="14">
                  <c:v>0.81853292589057369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FAU!$H$6:$H$20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FAU!$K$6:$K$20</c:f>
              <c:numCache>
                <c:formatCode>0.000</c:formatCode>
                <c:ptCount val="15"/>
                <c:pt idx="0">
                  <c:v>1.3575854848038558E-2</c:v>
                </c:pt>
                <c:pt idx="1">
                  <c:v>2.6986959972971999E-2</c:v>
                </c:pt>
                <c:pt idx="2">
                  <c:v>4.0533051354297522E-2</c:v>
                </c:pt>
                <c:pt idx="3">
                  <c:v>5.441536638140753E-2</c:v>
                </c:pt>
                <c:pt idx="4">
                  <c:v>6.8092893997093826E-2</c:v>
                </c:pt>
                <c:pt idx="5">
                  <c:v>8.1446009734235575E-2</c:v>
                </c:pt>
                <c:pt idx="6">
                  <c:v>9.4885405698841144E-2</c:v>
                </c:pt>
                <c:pt idx="7">
                  <c:v>0.10852389332248714</c:v>
                </c:pt>
                <c:pt idx="8">
                  <c:v>0.12181450612120835</c:v>
                </c:pt>
                <c:pt idx="9">
                  <c:v>0.13600851239931466</c:v>
                </c:pt>
                <c:pt idx="10">
                  <c:v>0.27021722854734326</c:v>
                </c:pt>
                <c:pt idx="11">
                  <c:v>0.53451773890315724</c:v>
                </c:pt>
                <c:pt idx="12">
                  <c:v>0.79151832426386404</c:v>
                </c:pt>
                <c:pt idx="13">
                  <c:v>1.0152150288320558</c:v>
                </c:pt>
                <c:pt idx="14">
                  <c:v>1.2241746796711594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22464"/>
        <c:axId val="101824384"/>
      </c:scatterChart>
      <c:valAx>
        <c:axId val="10182246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1824384"/>
        <c:crosses val="autoZero"/>
        <c:crossBetween val="midCat"/>
      </c:valAx>
      <c:valAx>
        <c:axId val="1018243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18224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FAU!$O$6:$O$20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FAU!$P$6:$P$20</c:f>
              <c:numCache>
                <c:formatCode>0.000</c:formatCode>
                <c:ptCount val="15"/>
                <c:pt idx="0">
                  <c:v>1.3622141805168778E-3</c:v>
                </c:pt>
                <c:pt idx="1">
                  <c:v>2.7078126178784983E-3</c:v>
                </c:pt>
                <c:pt idx="2">
                  <c:v>4.056469062668446E-3</c:v>
                </c:pt>
                <c:pt idx="3">
                  <c:v>5.3899379733590496E-3</c:v>
                </c:pt>
                <c:pt idx="4">
                  <c:v>6.6835058664541161E-3</c:v>
                </c:pt>
                <c:pt idx="5">
                  <c:v>8.092868029656454E-3</c:v>
                </c:pt>
                <c:pt idx="6">
                  <c:v>9.3969014833693593E-3</c:v>
                </c:pt>
                <c:pt idx="7">
                  <c:v>1.075856214745787E-2</c:v>
                </c:pt>
                <c:pt idx="8">
                  <c:v>1.208125115486761E-2</c:v>
                </c:pt>
                <c:pt idx="9">
                  <c:v>1.3360789798241211E-2</c:v>
                </c:pt>
                <c:pt idx="10">
                  <c:v>2.6520820554620728E-2</c:v>
                </c:pt>
                <c:pt idx="11">
                  <c:v>5.161580329037499E-2</c:v>
                </c:pt>
                <c:pt idx="12">
                  <c:v>7.5034577692932591E-2</c:v>
                </c:pt>
                <c:pt idx="13">
                  <c:v>9.6564750625131895E-2</c:v>
                </c:pt>
                <c:pt idx="14">
                  <c:v>0.11741827364102835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FAU!$O$6:$O$20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FAU!$R$6:$R$20</c:f>
              <c:numCache>
                <c:formatCode>0.000</c:formatCode>
                <c:ptCount val="15"/>
                <c:pt idx="0">
                  <c:v>1.3562286862007396E-2</c:v>
                </c:pt>
                <c:pt idx="1">
                  <c:v>2.7155205049819213E-2</c:v>
                </c:pt>
                <c:pt idx="2">
                  <c:v>4.0646064375190652E-2</c:v>
                </c:pt>
                <c:pt idx="3">
                  <c:v>5.4276003245109644E-2</c:v>
                </c:pt>
                <c:pt idx="4">
                  <c:v>6.7646834924727242E-2</c:v>
                </c:pt>
                <c:pt idx="5">
                  <c:v>8.1348454172119833E-2</c:v>
                </c:pt>
                <c:pt idx="6">
                  <c:v>9.4689614637762445E-2</c:v>
                </c:pt>
                <c:pt idx="7">
                  <c:v>0.10820298363122083</c:v>
                </c:pt>
                <c:pt idx="8">
                  <c:v>0.12160559808748456</c:v>
                </c:pt>
                <c:pt idx="9">
                  <c:v>0.13460363303582851</c:v>
                </c:pt>
                <c:pt idx="10">
                  <c:v>0.26883629047776803</c:v>
                </c:pt>
                <c:pt idx="11">
                  <c:v>0.52984035082827929</c:v>
                </c:pt>
                <c:pt idx="12">
                  <c:v>0.78236019336720575</c:v>
                </c:pt>
                <c:pt idx="13">
                  <c:v>1.0277896373797706</c:v>
                </c:pt>
                <c:pt idx="14">
                  <c:v>1.2483746946776046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89920"/>
        <c:axId val="107492096"/>
      </c:scatterChart>
      <c:valAx>
        <c:axId val="10748992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492096"/>
        <c:crosses val="autoZero"/>
        <c:crossBetween val="midCat"/>
      </c:valAx>
      <c:valAx>
        <c:axId val="1074920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4899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GIS!$A$6:$A$20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GIS!$B$6:$B$20</c:f>
              <c:numCache>
                <c:formatCode>0.000</c:formatCode>
                <c:ptCount val="15"/>
                <c:pt idx="0">
                  <c:v>0.85979995027919098</c:v>
                </c:pt>
                <c:pt idx="1">
                  <c:v>1.6455803455746567</c:v>
                </c:pt>
                <c:pt idx="2">
                  <c:v>2.2470162064826749</c:v>
                </c:pt>
                <c:pt idx="3">
                  <c:v>2.5835449542809097</c:v>
                </c:pt>
                <c:pt idx="4">
                  <c:v>2.9070999945195037</c:v>
                </c:pt>
                <c:pt idx="5">
                  <c:v>3.1061646388831483</c:v>
                </c:pt>
                <c:pt idx="6">
                  <c:v>3.2356480143247319</c:v>
                </c:pt>
                <c:pt idx="7">
                  <c:v>3.3321845424455536</c:v>
                </c:pt>
                <c:pt idx="8">
                  <c:v>3.3999129595416391</c:v>
                </c:pt>
                <c:pt idx="9">
                  <c:v>3.4512498605958619</c:v>
                </c:pt>
                <c:pt idx="10">
                  <c:v>3.7747005834883178</c:v>
                </c:pt>
                <c:pt idx="11">
                  <c:v>3.9078225367562247</c:v>
                </c:pt>
                <c:pt idx="12">
                  <c:v>3.9346674719305668</c:v>
                </c:pt>
                <c:pt idx="13">
                  <c:v>3.9889626329942809</c:v>
                </c:pt>
                <c:pt idx="14">
                  <c:v>4.003014629849214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GIS!$A$6:$A$20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GIS!$D$6:$D$20</c:f>
              <c:numCache>
                <c:formatCode>0.000</c:formatCode>
                <c:ptCount val="15"/>
                <c:pt idx="0">
                  <c:v>1.9813779989656756E-2</c:v>
                </c:pt>
                <c:pt idx="1">
                  <c:v>3.4707321696641286E-2</c:v>
                </c:pt>
                <c:pt idx="2">
                  <c:v>4.4496189688576618E-2</c:v>
                </c:pt>
                <c:pt idx="3">
                  <c:v>5.2141500393064991E-2</c:v>
                </c:pt>
                <c:pt idx="4">
                  <c:v>5.3047394946682015E-2</c:v>
                </c:pt>
                <c:pt idx="5">
                  <c:v>5.4258070337860967E-2</c:v>
                </c:pt>
                <c:pt idx="6">
                  <c:v>5.755882034578786E-2</c:v>
                </c:pt>
                <c:pt idx="7">
                  <c:v>5.6947787752007144E-2</c:v>
                </c:pt>
                <c:pt idx="8">
                  <c:v>5.9366545207395094E-2</c:v>
                </c:pt>
                <c:pt idx="9">
                  <c:v>6.2785388970344636E-2</c:v>
                </c:pt>
                <c:pt idx="10">
                  <c:v>6.0967292509241669E-2</c:v>
                </c:pt>
                <c:pt idx="11">
                  <c:v>6.2775282170374813E-2</c:v>
                </c:pt>
                <c:pt idx="12">
                  <c:v>7.4231992538871874E-2</c:v>
                </c:pt>
                <c:pt idx="13">
                  <c:v>6.1713420695992921E-2</c:v>
                </c:pt>
                <c:pt idx="14">
                  <c:v>6.8096785695932791E-2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06304"/>
        <c:axId val="105000960"/>
      </c:scatterChart>
      <c:valAx>
        <c:axId val="10190630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5000960"/>
        <c:crosses val="autoZero"/>
        <c:crossBetween val="midCat"/>
      </c:valAx>
      <c:valAx>
        <c:axId val="105000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19063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GIS!$H$6:$H$20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GIS!$I$6:$I$20</c:f>
              <c:numCache>
                <c:formatCode>0.000</c:formatCode>
                <c:ptCount val="15"/>
                <c:pt idx="0">
                  <c:v>0.24539272058928044</c:v>
                </c:pt>
                <c:pt idx="1">
                  <c:v>0.50655431274033547</c:v>
                </c:pt>
                <c:pt idx="2">
                  <c:v>0.75808302090406043</c:v>
                </c:pt>
                <c:pt idx="3">
                  <c:v>1.029055464532854</c:v>
                </c:pt>
                <c:pt idx="4">
                  <c:v>1.2566285984034673</c:v>
                </c:pt>
                <c:pt idx="5">
                  <c:v>1.4836179535308609</c:v>
                </c:pt>
                <c:pt idx="6">
                  <c:v>1.6978227089613356</c:v>
                </c:pt>
                <c:pt idx="7">
                  <c:v>1.8635333451280165</c:v>
                </c:pt>
                <c:pt idx="8">
                  <c:v>2.0327573174871829</c:v>
                </c:pt>
                <c:pt idx="9">
                  <c:v>2.1353877761841971</c:v>
                </c:pt>
                <c:pt idx="10">
                  <c:v>2.8643638879868618</c:v>
                </c:pt>
                <c:pt idx="11">
                  <c:v>3.3445787849316702</c:v>
                </c:pt>
                <c:pt idx="12">
                  <c:v>3.4760670925463066</c:v>
                </c:pt>
                <c:pt idx="13">
                  <c:v>3.5245073994212817</c:v>
                </c:pt>
                <c:pt idx="14">
                  <c:v>3.5586000001230036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GIS!$H$6:$H$20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GIS!$K$6:$K$20</c:f>
              <c:numCache>
                <c:formatCode>0.000</c:formatCode>
                <c:ptCount val="15"/>
                <c:pt idx="0">
                  <c:v>3.4858465849266405E-2</c:v>
                </c:pt>
                <c:pt idx="1">
                  <c:v>6.9233689647575411E-2</c:v>
                </c:pt>
                <c:pt idx="2">
                  <c:v>9.9390364864362521E-2</c:v>
                </c:pt>
                <c:pt idx="3">
                  <c:v>0.12895932351272185</c:v>
                </c:pt>
                <c:pt idx="4">
                  <c:v>0.15519666677873667</c:v>
                </c:pt>
                <c:pt idx="5">
                  <c:v>0.17812834159917865</c:v>
                </c:pt>
                <c:pt idx="6">
                  <c:v>0.19746691406800956</c:v>
                </c:pt>
                <c:pt idx="7">
                  <c:v>0.21206965122724844</c:v>
                </c:pt>
                <c:pt idx="8">
                  <c:v>0.22611687656556315</c:v>
                </c:pt>
                <c:pt idx="9">
                  <c:v>0.24566053882979244</c:v>
                </c:pt>
                <c:pt idx="10">
                  <c:v>0.30358798574141677</c:v>
                </c:pt>
                <c:pt idx="11">
                  <c:v>0.32123228371584733</c:v>
                </c:pt>
                <c:pt idx="12">
                  <c:v>0.33022936354084326</c:v>
                </c:pt>
                <c:pt idx="13">
                  <c:v>0.35735396972415473</c:v>
                </c:pt>
                <c:pt idx="14">
                  <c:v>0.35802024291580975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038592"/>
        <c:axId val="105040512"/>
      </c:scatterChart>
      <c:valAx>
        <c:axId val="10503859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5040512"/>
        <c:crosses val="autoZero"/>
        <c:crossBetween val="midCat"/>
      </c:valAx>
      <c:valAx>
        <c:axId val="1050405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50385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GIS!$O$6:$O$20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GIS!$P$6:$P$20</c:f>
              <c:numCache>
                <c:formatCode>0.000</c:formatCode>
                <c:ptCount val="15"/>
                <c:pt idx="0">
                  <c:v>2.3216529066582693E-3</c:v>
                </c:pt>
                <c:pt idx="1">
                  <c:v>4.6082873573020976E-3</c:v>
                </c:pt>
                <c:pt idx="2">
                  <c:v>6.8567479666129813E-3</c:v>
                </c:pt>
                <c:pt idx="3">
                  <c:v>9.1203926932551353E-3</c:v>
                </c:pt>
                <c:pt idx="4">
                  <c:v>1.142530856149144E-2</c:v>
                </c:pt>
                <c:pt idx="5">
                  <c:v>1.3649672413943914E-2</c:v>
                </c:pt>
                <c:pt idx="6">
                  <c:v>1.5917169546592141E-2</c:v>
                </c:pt>
                <c:pt idx="7">
                  <c:v>1.7894612112087486E-2</c:v>
                </c:pt>
                <c:pt idx="8">
                  <c:v>2.0296442898425224E-2</c:v>
                </c:pt>
                <c:pt idx="9">
                  <c:v>2.2458729200082659E-2</c:v>
                </c:pt>
                <c:pt idx="10">
                  <c:v>4.3222503968917796E-2</c:v>
                </c:pt>
                <c:pt idx="11">
                  <c:v>7.7196037136715551E-2</c:v>
                </c:pt>
                <c:pt idx="12">
                  <c:v>0.10367004796869038</c:v>
                </c:pt>
                <c:pt idx="13">
                  <c:v>0.12180589928242402</c:v>
                </c:pt>
                <c:pt idx="14">
                  <c:v>0.13801724401846913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GIS!$O$6:$O$20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GIS!$R$6:$R$20</c:f>
              <c:numCache>
                <c:formatCode>0.000</c:formatCode>
                <c:ptCount val="15"/>
                <c:pt idx="0">
                  <c:v>3.5269983104765215E-2</c:v>
                </c:pt>
                <c:pt idx="1">
                  <c:v>7.0343295330672087E-2</c:v>
                </c:pt>
                <c:pt idx="2">
                  <c:v>0.1051470125966672</c:v>
                </c:pt>
                <c:pt idx="3">
                  <c:v>0.13926427382198037</c:v>
                </c:pt>
                <c:pt idx="4">
                  <c:v>0.17385947769096452</c:v>
                </c:pt>
                <c:pt idx="5">
                  <c:v>0.20975562625532057</c:v>
                </c:pt>
                <c:pt idx="6">
                  <c:v>0.24299761741928497</c:v>
                </c:pt>
                <c:pt idx="7">
                  <c:v>0.27847211117725978</c:v>
                </c:pt>
                <c:pt idx="8">
                  <c:v>0.31103575599957139</c:v>
                </c:pt>
                <c:pt idx="9">
                  <c:v>0.34512317346412175</c:v>
                </c:pt>
                <c:pt idx="10">
                  <c:v>0.67366754586942812</c:v>
                </c:pt>
                <c:pt idx="11">
                  <c:v>1.2109273214479006</c:v>
                </c:pt>
                <c:pt idx="12">
                  <c:v>1.656212622265629</c:v>
                </c:pt>
                <c:pt idx="13">
                  <c:v>1.9833489428382898</c:v>
                </c:pt>
                <c:pt idx="14">
                  <c:v>2.2412795417184648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970496"/>
        <c:axId val="106972672"/>
      </c:scatterChart>
      <c:valAx>
        <c:axId val="106970496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6972672"/>
        <c:crosses val="autoZero"/>
        <c:crossBetween val="midCat"/>
      </c:valAx>
      <c:valAx>
        <c:axId val="1069726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69704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GME!$A$6:$A$20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GME!$B$6:$B$20</c:f>
              <c:numCache>
                <c:formatCode>0.000</c:formatCode>
                <c:ptCount val="15"/>
                <c:pt idx="0">
                  <c:v>0.29964979038355638</c:v>
                </c:pt>
                <c:pt idx="1">
                  <c:v>0.52259388230864912</c:v>
                </c:pt>
                <c:pt idx="2">
                  <c:v>0.69856477290245977</c:v>
                </c:pt>
                <c:pt idx="3">
                  <c:v>0.83664520207404203</c:v>
                </c:pt>
                <c:pt idx="4">
                  <c:v>0.99517498362684742</c:v>
                </c:pt>
                <c:pt idx="5">
                  <c:v>1.0992484545274637</c:v>
                </c:pt>
                <c:pt idx="6">
                  <c:v>1.1955375368874281</c:v>
                </c:pt>
                <c:pt idx="7">
                  <c:v>1.2972268439705068</c:v>
                </c:pt>
                <c:pt idx="8">
                  <c:v>1.4095365778234077</c:v>
                </c:pt>
                <c:pt idx="9">
                  <c:v>1.4672671408776303</c:v>
                </c:pt>
                <c:pt idx="10">
                  <c:v>2.1720351655592696</c:v>
                </c:pt>
                <c:pt idx="11">
                  <c:v>3.1911469716865644</c:v>
                </c:pt>
                <c:pt idx="12">
                  <c:v>3.7853790776621365</c:v>
                </c:pt>
                <c:pt idx="13">
                  <c:v>4.1829125127878237</c:v>
                </c:pt>
                <c:pt idx="14">
                  <c:v>4.4254264468236091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GME!$A$6:$A$20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GME!$D$6:$D$20</c:f>
              <c:numCache>
                <c:formatCode>0.000</c:formatCode>
                <c:ptCount val="15"/>
                <c:pt idx="0">
                  <c:v>2.2440979659387402E-2</c:v>
                </c:pt>
                <c:pt idx="1">
                  <c:v>4.0641321901100695E-2</c:v>
                </c:pt>
                <c:pt idx="2">
                  <c:v>5.6648422491846227E-2</c:v>
                </c:pt>
                <c:pt idx="3">
                  <c:v>7.1095882348010314E-2</c:v>
                </c:pt>
                <c:pt idx="4">
                  <c:v>8.3793902280797486E-2</c:v>
                </c:pt>
                <c:pt idx="5">
                  <c:v>9.6042350703635565E-2</c:v>
                </c:pt>
                <c:pt idx="6">
                  <c:v>0.10766248508922412</c:v>
                </c:pt>
                <c:pt idx="7">
                  <c:v>0.11897265255277223</c:v>
                </c:pt>
                <c:pt idx="8">
                  <c:v>0.12616296762799031</c:v>
                </c:pt>
                <c:pt idx="9">
                  <c:v>0.13960033061559046</c:v>
                </c:pt>
                <c:pt idx="10">
                  <c:v>0.21059519963219178</c:v>
                </c:pt>
                <c:pt idx="11">
                  <c:v>0.27733818323061166</c:v>
                </c:pt>
                <c:pt idx="12">
                  <c:v>0.29827147980863189</c:v>
                </c:pt>
                <c:pt idx="13">
                  <c:v>0.30838558027291141</c:v>
                </c:pt>
                <c:pt idx="14">
                  <c:v>0.30809250813008576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035264"/>
        <c:axId val="107062016"/>
      </c:scatterChart>
      <c:valAx>
        <c:axId val="107035264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062016"/>
        <c:crosses val="autoZero"/>
        <c:crossBetween val="midCat"/>
      </c:valAx>
      <c:valAx>
        <c:axId val="107062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0352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9729387274866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CO2</c:v>
          </c:tx>
          <c:spPr>
            <a:ln>
              <a:prstDash val="sysDash"/>
            </a:ln>
          </c:spPr>
          <c:xVal>
            <c:numRef>
              <c:f>GME!$H$6:$H$20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GME!$I$6:$I$20</c:f>
              <c:numCache>
                <c:formatCode>0.000</c:formatCode>
                <c:ptCount val="15"/>
                <c:pt idx="0">
                  <c:v>9.87452465922522E-2</c:v>
                </c:pt>
                <c:pt idx="1">
                  <c:v>0.18586639990363807</c:v>
                </c:pt>
                <c:pt idx="2">
                  <c:v>0.26308948588482994</c:v>
                </c:pt>
                <c:pt idx="3">
                  <c:v>0.33147973892976257</c:v>
                </c:pt>
                <c:pt idx="4">
                  <c:v>0.39766121314036157</c:v>
                </c:pt>
                <c:pt idx="5">
                  <c:v>0.4614297338456117</c:v>
                </c:pt>
                <c:pt idx="6">
                  <c:v>0.52113018442165138</c:v>
                </c:pt>
                <c:pt idx="7">
                  <c:v>0.56033496718627052</c:v>
                </c:pt>
                <c:pt idx="8">
                  <c:v>0.60934952343830007</c:v>
                </c:pt>
                <c:pt idx="9">
                  <c:v>0.66204196401660309</c:v>
                </c:pt>
                <c:pt idx="10">
                  <c:v>0.99396447736568816</c:v>
                </c:pt>
                <c:pt idx="11">
                  <c:v>1.4289452464282475</c:v>
                </c:pt>
                <c:pt idx="12">
                  <c:v>1.7604921612962363</c:v>
                </c:pt>
                <c:pt idx="13">
                  <c:v>2.0070087184076515</c:v>
                </c:pt>
                <c:pt idx="14">
                  <c:v>2.2333132472927355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GME!$H$6:$H$20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GME!$K$6:$K$20</c:f>
              <c:numCache>
                <c:formatCode>0.000</c:formatCode>
                <c:ptCount val="15"/>
                <c:pt idx="0">
                  <c:v>4.0280939427171092E-2</c:v>
                </c:pt>
                <c:pt idx="1">
                  <c:v>7.7615226175468441E-2</c:v>
                </c:pt>
                <c:pt idx="2">
                  <c:v>0.11298309683831417</c:v>
                </c:pt>
                <c:pt idx="3">
                  <c:v>0.14511757736747405</c:v>
                </c:pt>
                <c:pt idx="4">
                  <c:v>0.17354818335452643</c:v>
                </c:pt>
                <c:pt idx="5">
                  <c:v>0.20117601968204196</c:v>
                </c:pt>
                <c:pt idx="6">
                  <c:v>0.22731466447701948</c:v>
                </c:pt>
                <c:pt idx="7">
                  <c:v>0.25621312623892012</c:v>
                </c:pt>
                <c:pt idx="8">
                  <c:v>0.27937936275726444</c:v>
                </c:pt>
                <c:pt idx="9">
                  <c:v>0.30100835431684503</c:v>
                </c:pt>
                <c:pt idx="10">
                  <c:v>0.48855807968158266</c:v>
                </c:pt>
                <c:pt idx="11">
                  <c:v>0.75233394416035171</c:v>
                </c:pt>
                <c:pt idx="12">
                  <c:v>0.90376491852055962</c:v>
                </c:pt>
                <c:pt idx="13">
                  <c:v>1.0246302350809326</c:v>
                </c:pt>
                <c:pt idx="14">
                  <c:v>1.0987576244040702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017728"/>
        <c:axId val="107019648"/>
      </c:scatterChart>
      <c:valAx>
        <c:axId val="10701772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019648"/>
        <c:crosses val="autoZero"/>
        <c:crossBetween val="midCat"/>
      </c:valAx>
      <c:valAx>
        <c:axId val="1070196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70177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778869794560353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2462817147857"/>
          <c:y val="5.1400554097404488E-2"/>
          <c:w val="0.78960870516185477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v>N2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GME!$O$6:$O$20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GME!$P$6:$P$20</c:f>
              <c:numCache>
                <c:formatCode>0.000</c:formatCode>
                <c:ptCount val="15"/>
                <c:pt idx="0">
                  <c:v>2.7375829181276769E-3</c:v>
                </c:pt>
                <c:pt idx="1">
                  <c:v>5.3572486142499827E-3</c:v>
                </c:pt>
                <c:pt idx="2">
                  <c:v>8.022924509288324E-3</c:v>
                </c:pt>
                <c:pt idx="3">
                  <c:v>1.0584352532472053E-2</c:v>
                </c:pt>
                <c:pt idx="4">
                  <c:v>1.3048764842896094E-2</c:v>
                </c:pt>
                <c:pt idx="5">
                  <c:v>1.5442570779945194E-2</c:v>
                </c:pt>
                <c:pt idx="6">
                  <c:v>1.7897099519247065E-2</c:v>
                </c:pt>
                <c:pt idx="7">
                  <c:v>2.01063475897298E-2</c:v>
                </c:pt>
                <c:pt idx="8">
                  <c:v>2.2321495279757683E-2</c:v>
                </c:pt>
                <c:pt idx="9">
                  <c:v>2.4809127946028551E-2</c:v>
                </c:pt>
                <c:pt idx="10">
                  <c:v>4.4690451745941155E-2</c:v>
                </c:pt>
                <c:pt idx="11">
                  <c:v>7.5393552458414739E-2</c:v>
                </c:pt>
                <c:pt idx="12">
                  <c:v>9.823636682203396E-2</c:v>
                </c:pt>
                <c:pt idx="13">
                  <c:v>0.11737202426834696</c:v>
                </c:pt>
                <c:pt idx="14">
                  <c:v>0.1309067309784421</c:v>
                </c:pt>
              </c:numCache>
            </c:numRef>
          </c:yVal>
          <c:smooth val="0"/>
        </c:ser>
        <c:ser>
          <c:idx val="1"/>
          <c:order val="1"/>
          <c:tx>
            <c:v>CH4</c:v>
          </c:tx>
          <c:spPr>
            <a:ln>
              <a:prstDash val="sysDash"/>
            </a:ln>
          </c:spPr>
          <c:marker>
            <c:symbol val="diamond"/>
            <c:size val="7"/>
          </c:marker>
          <c:xVal>
            <c:numRef>
              <c:f>GME!$O$6:$O$20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400</c:v>
                </c:pt>
                <c:pt idx="12">
                  <c:v>600</c:v>
                </c:pt>
                <c:pt idx="13">
                  <c:v>800</c:v>
                </c:pt>
                <c:pt idx="14">
                  <c:v>1000</c:v>
                </c:pt>
              </c:numCache>
            </c:numRef>
          </c:xVal>
          <c:yVal>
            <c:numRef>
              <c:f>GME!$R$6:$R$20</c:f>
              <c:numCache>
                <c:formatCode>0.000</c:formatCode>
                <c:ptCount val="15"/>
                <c:pt idx="0">
                  <c:v>4.2155635790381375E-2</c:v>
                </c:pt>
                <c:pt idx="1">
                  <c:v>8.3521938931147482E-2</c:v>
                </c:pt>
                <c:pt idx="2">
                  <c:v>0.12404539600068665</c:v>
                </c:pt>
                <c:pt idx="3">
                  <c:v>0.16133884553693553</c:v>
                </c:pt>
                <c:pt idx="4">
                  <c:v>0.19797922313445374</c:v>
                </c:pt>
                <c:pt idx="5">
                  <c:v>0.23732976522520971</c:v>
                </c:pt>
                <c:pt idx="6">
                  <c:v>0.27279074737382647</c:v>
                </c:pt>
                <c:pt idx="7">
                  <c:v>0.30459692432560292</c:v>
                </c:pt>
                <c:pt idx="8">
                  <c:v>0.344282200351262</c:v>
                </c:pt>
                <c:pt idx="9">
                  <c:v>0.37601185992089137</c:v>
                </c:pt>
                <c:pt idx="10">
                  <c:v>0.67761039486540864</c:v>
                </c:pt>
                <c:pt idx="11">
                  <c:v>1.124047247888984</c:v>
                </c:pt>
                <c:pt idx="12">
                  <c:v>1.4718380886544713</c:v>
                </c:pt>
                <c:pt idx="13">
                  <c:v>1.7136596169174303</c:v>
                </c:pt>
                <c:pt idx="14">
                  <c:v>1.9360512880577854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151168"/>
        <c:axId val="108153088"/>
      </c:scatterChart>
      <c:valAx>
        <c:axId val="108151168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p / kPa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153088"/>
        <c:crosses val="autoZero"/>
        <c:crossBetween val="midCat"/>
      </c:valAx>
      <c:valAx>
        <c:axId val="10815308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Uptake / mmol/g</a:t>
                </a:r>
              </a:p>
            </c:rich>
          </c:tx>
          <c:layout>
            <c:manualLayout>
              <c:xMode val="edge"/>
              <c:yMode val="edge"/>
              <c:x val="6.9973753280839898E-3"/>
              <c:y val="0.270256634587343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081511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661111111111115"/>
          <c:y val="5.0542067658209393E-2"/>
          <c:w val="0.16504923518825032"/>
          <c:h val="0.17866360454943131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2.xml"/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8.xml"/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1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4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7.xml"/><Relationship Id="rId2" Type="http://schemas.openxmlformats.org/officeDocument/2006/relationships/chart" Target="../charts/chart86.xml"/><Relationship Id="rId1" Type="http://schemas.openxmlformats.org/officeDocument/2006/relationships/chart" Target="../charts/chart85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0.xml"/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3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6.xml"/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9.xml"/><Relationship Id="rId2" Type="http://schemas.openxmlformats.org/officeDocument/2006/relationships/chart" Target="../charts/chart98.xml"/><Relationship Id="rId1" Type="http://schemas.openxmlformats.org/officeDocument/2006/relationships/chart" Target="../charts/chart97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2.xml"/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5.xml"/><Relationship Id="rId2" Type="http://schemas.openxmlformats.org/officeDocument/2006/relationships/chart" Target="../charts/chart104.xml"/><Relationship Id="rId1" Type="http://schemas.openxmlformats.org/officeDocument/2006/relationships/chart" Target="../charts/chart103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8.xml"/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1.xml"/><Relationship Id="rId2" Type="http://schemas.openxmlformats.org/officeDocument/2006/relationships/chart" Target="../charts/chart110.xml"/><Relationship Id="rId1" Type="http://schemas.openxmlformats.org/officeDocument/2006/relationships/chart" Target="../charts/chart109.xml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4.xml"/><Relationship Id="rId2" Type="http://schemas.openxmlformats.org/officeDocument/2006/relationships/chart" Target="../charts/chart113.xml"/><Relationship Id="rId1" Type="http://schemas.openxmlformats.org/officeDocument/2006/relationships/chart" Target="../charts/chart11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7.xml"/><Relationship Id="rId2" Type="http://schemas.openxmlformats.org/officeDocument/2006/relationships/chart" Target="../charts/chart116.xml"/><Relationship Id="rId1" Type="http://schemas.openxmlformats.org/officeDocument/2006/relationships/chart" Target="../charts/chart115.xml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0.xml"/><Relationship Id="rId2" Type="http://schemas.openxmlformats.org/officeDocument/2006/relationships/chart" Target="../charts/chart119.xml"/><Relationship Id="rId1" Type="http://schemas.openxmlformats.org/officeDocument/2006/relationships/chart" Target="../charts/chart118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3.xml"/><Relationship Id="rId2" Type="http://schemas.openxmlformats.org/officeDocument/2006/relationships/chart" Target="../charts/chart122.xml"/><Relationship Id="rId1" Type="http://schemas.openxmlformats.org/officeDocument/2006/relationships/chart" Target="../charts/chart121.xml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6.xml"/><Relationship Id="rId2" Type="http://schemas.openxmlformats.org/officeDocument/2006/relationships/chart" Target="../charts/chart125.xml"/><Relationship Id="rId1" Type="http://schemas.openxmlformats.org/officeDocument/2006/relationships/chart" Target="../charts/chart124.xml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9.xml"/><Relationship Id="rId2" Type="http://schemas.openxmlformats.org/officeDocument/2006/relationships/chart" Target="../charts/chart128.xml"/><Relationship Id="rId1" Type="http://schemas.openxmlformats.org/officeDocument/2006/relationships/chart" Target="../charts/chart127.xml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2.xml"/><Relationship Id="rId2" Type="http://schemas.openxmlformats.org/officeDocument/2006/relationships/chart" Target="../charts/chart131.xml"/><Relationship Id="rId1" Type="http://schemas.openxmlformats.org/officeDocument/2006/relationships/chart" Target="../charts/chart130.xml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5.xml"/><Relationship Id="rId2" Type="http://schemas.openxmlformats.org/officeDocument/2006/relationships/chart" Target="../charts/chart134.xml"/><Relationship Id="rId1" Type="http://schemas.openxmlformats.org/officeDocument/2006/relationships/chart" Target="../charts/chart133.xml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8.xml"/><Relationship Id="rId2" Type="http://schemas.openxmlformats.org/officeDocument/2006/relationships/chart" Target="../charts/chart137.xml"/><Relationship Id="rId1" Type="http://schemas.openxmlformats.org/officeDocument/2006/relationships/chart" Target="../charts/chart136.xml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1.xml"/><Relationship Id="rId2" Type="http://schemas.openxmlformats.org/officeDocument/2006/relationships/chart" Target="../charts/chart140.xml"/><Relationship Id="rId1" Type="http://schemas.openxmlformats.org/officeDocument/2006/relationships/chart" Target="../charts/chart139.xml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4.xml"/><Relationship Id="rId2" Type="http://schemas.openxmlformats.org/officeDocument/2006/relationships/chart" Target="../charts/chart143.xml"/><Relationship Id="rId1" Type="http://schemas.openxmlformats.org/officeDocument/2006/relationships/chart" Target="../charts/chart14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7.xml"/><Relationship Id="rId2" Type="http://schemas.openxmlformats.org/officeDocument/2006/relationships/chart" Target="../charts/chart146.xml"/><Relationship Id="rId1" Type="http://schemas.openxmlformats.org/officeDocument/2006/relationships/chart" Target="../charts/chart145.xml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0.xml"/><Relationship Id="rId2" Type="http://schemas.openxmlformats.org/officeDocument/2006/relationships/chart" Target="../charts/chart149.xml"/><Relationship Id="rId1" Type="http://schemas.openxmlformats.org/officeDocument/2006/relationships/chart" Target="../charts/chart148.xml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3.xml"/><Relationship Id="rId2" Type="http://schemas.openxmlformats.org/officeDocument/2006/relationships/chart" Target="../charts/chart152.xml"/><Relationship Id="rId1" Type="http://schemas.openxmlformats.org/officeDocument/2006/relationships/chart" Target="../charts/chart151.xml"/></Relationships>
</file>

<file path=xl/drawings/_rels/drawing5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6.xml"/><Relationship Id="rId2" Type="http://schemas.openxmlformats.org/officeDocument/2006/relationships/chart" Target="../charts/chart155.xml"/><Relationship Id="rId1" Type="http://schemas.openxmlformats.org/officeDocument/2006/relationships/chart" Target="../charts/chart154.xml"/></Relationships>
</file>

<file path=xl/drawings/_rels/drawing5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9.xml"/><Relationship Id="rId2" Type="http://schemas.openxmlformats.org/officeDocument/2006/relationships/chart" Target="../charts/chart158.xml"/><Relationship Id="rId1" Type="http://schemas.openxmlformats.org/officeDocument/2006/relationships/chart" Target="../charts/chart157.xml"/></Relationships>
</file>

<file path=xl/drawings/_rels/drawing5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2.xml"/><Relationship Id="rId2" Type="http://schemas.openxmlformats.org/officeDocument/2006/relationships/chart" Target="../charts/chart161.xml"/><Relationship Id="rId1" Type="http://schemas.openxmlformats.org/officeDocument/2006/relationships/chart" Target="../charts/chart160.xml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5.xml"/><Relationship Id="rId2" Type="http://schemas.openxmlformats.org/officeDocument/2006/relationships/chart" Target="../charts/chart164.xml"/><Relationship Id="rId1" Type="http://schemas.openxmlformats.org/officeDocument/2006/relationships/chart" Target="../charts/chart163.xml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8.xml"/><Relationship Id="rId2" Type="http://schemas.openxmlformats.org/officeDocument/2006/relationships/chart" Target="../charts/chart167.xml"/><Relationship Id="rId1" Type="http://schemas.openxmlformats.org/officeDocument/2006/relationships/chart" Target="../charts/chart166.xml"/></Relationships>
</file>

<file path=xl/drawings/_rels/drawing5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1.xml"/><Relationship Id="rId2" Type="http://schemas.openxmlformats.org/officeDocument/2006/relationships/chart" Target="../charts/chart170.xml"/><Relationship Id="rId1" Type="http://schemas.openxmlformats.org/officeDocument/2006/relationships/chart" Target="../charts/chart16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166686</xdr:colOff>
      <xdr:row>5</xdr:row>
      <xdr:rowOff>4761</xdr:rowOff>
    </xdr:from>
    <xdr:to>
      <xdr:col>17</xdr:col>
      <xdr:colOff>628649</xdr:colOff>
      <xdr:row>23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676275</xdr:colOff>
      <xdr:row>26</xdr:row>
      <xdr:rowOff>85725</xdr:rowOff>
    </xdr:from>
    <xdr:to>
      <xdr:col>17</xdr:col>
      <xdr:colOff>376238</xdr:colOff>
      <xdr:row>45</xdr:row>
      <xdr:rowOff>33339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723900</xdr:colOff>
      <xdr:row>49</xdr:row>
      <xdr:rowOff>9525</xdr:rowOff>
    </xdr:from>
    <xdr:to>
      <xdr:col>17</xdr:col>
      <xdr:colOff>423863</xdr:colOff>
      <xdr:row>67</xdr:row>
      <xdr:rowOff>147639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490536</xdr:colOff>
      <xdr:row>4</xdr:row>
      <xdr:rowOff>176211</xdr:rowOff>
    </xdr:from>
    <xdr:to>
      <xdr:col>18</xdr:col>
      <xdr:colOff>190499</xdr:colOff>
      <xdr:row>23</xdr:row>
      <xdr:rowOff>123825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676275</xdr:colOff>
      <xdr:row>26</xdr:row>
      <xdr:rowOff>85725</xdr:rowOff>
    </xdr:from>
    <xdr:to>
      <xdr:col>17</xdr:col>
      <xdr:colOff>376238</xdr:colOff>
      <xdr:row>45</xdr:row>
      <xdr:rowOff>33339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733425</xdr:colOff>
      <xdr:row>49</xdr:row>
      <xdr:rowOff>47625</xdr:rowOff>
    </xdr:from>
    <xdr:to>
      <xdr:col>17</xdr:col>
      <xdr:colOff>433388</xdr:colOff>
      <xdr:row>67</xdr:row>
      <xdr:rowOff>185739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633411</xdr:colOff>
      <xdr:row>4</xdr:row>
      <xdr:rowOff>71436</xdr:rowOff>
    </xdr:from>
    <xdr:to>
      <xdr:col>17</xdr:col>
      <xdr:colOff>333374</xdr:colOff>
      <xdr:row>23</xdr:row>
      <xdr:rowOff>19050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676275</xdr:colOff>
      <xdr:row>26</xdr:row>
      <xdr:rowOff>85725</xdr:rowOff>
    </xdr:from>
    <xdr:to>
      <xdr:col>17</xdr:col>
      <xdr:colOff>376238</xdr:colOff>
      <xdr:row>45</xdr:row>
      <xdr:rowOff>33339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733425</xdr:colOff>
      <xdr:row>49</xdr:row>
      <xdr:rowOff>47625</xdr:rowOff>
    </xdr:from>
    <xdr:to>
      <xdr:col>17</xdr:col>
      <xdr:colOff>433388</xdr:colOff>
      <xdr:row>67</xdr:row>
      <xdr:rowOff>185739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190500</xdr:colOff>
      <xdr:row>4</xdr:row>
      <xdr:rowOff>9525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81000"/>
          <a:ext cx="171450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</xdr:row>
      <xdr:rowOff>0</xdr:rowOff>
    </xdr:from>
    <xdr:to>
      <xdr:col>16</xdr:col>
      <xdr:colOff>0</xdr:colOff>
      <xdr:row>23</xdr:row>
      <xdr:rowOff>76200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44</xdr:row>
      <xdr:rowOff>0</xdr:rowOff>
    </xdr:from>
    <xdr:to>
      <xdr:col>16</xdr:col>
      <xdr:colOff>0</xdr:colOff>
      <xdr:row>59</xdr:row>
      <xdr:rowOff>76200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16</xdr:col>
      <xdr:colOff>0</xdr:colOff>
      <xdr:row>95</xdr:row>
      <xdr:rowOff>76200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38100</xdr:rowOff>
    </xdr:from>
    <xdr:to>
      <xdr:col>4</xdr:col>
      <xdr:colOff>657225</xdr:colOff>
      <xdr:row>35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57150</xdr:rowOff>
    </xdr:from>
    <xdr:to>
      <xdr:col>11</xdr:col>
      <xdr:colOff>371475</xdr:colOff>
      <xdr:row>35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21</xdr:row>
      <xdr:rowOff>57150</xdr:rowOff>
    </xdr:from>
    <xdr:to>
      <xdr:col>19</xdr:col>
      <xdr:colOff>161925</xdr:colOff>
      <xdr:row>35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8"/>
  <sheetViews>
    <sheetView tabSelected="1" workbookViewId="0"/>
  </sheetViews>
  <sheetFormatPr baseColWidth="10" defaultRowHeight="14.4" x14ac:dyDescent="0.3"/>
  <cols>
    <col min="2" max="2" width="12.44140625" customWidth="1"/>
    <col min="5" max="5" width="7.44140625" customWidth="1"/>
    <col min="6" max="6" width="14.88671875" customWidth="1"/>
    <col min="9" max="9" width="7.109375" customWidth="1"/>
  </cols>
  <sheetData>
    <row r="1" spans="1:37" ht="15" x14ac:dyDescent="0.25">
      <c r="A1" s="1" t="s">
        <v>37</v>
      </c>
      <c r="B1" s="1"/>
      <c r="C1" s="1"/>
      <c r="N1" s="1"/>
      <c r="O1" s="1"/>
      <c r="P1" s="1"/>
      <c r="AA1" s="1"/>
      <c r="AB1" s="1"/>
      <c r="AC1" s="1"/>
    </row>
    <row r="2" spans="1:37" ht="15" x14ac:dyDescent="0.25">
      <c r="A2" s="1"/>
      <c r="B2" s="1"/>
      <c r="C2" s="1"/>
      <c r="N2" s="1"/>
      <c r="O2" s="1"/>
      <c r="P2" s="1"/>
      <c r="AA2" s="1"/>
      <c r="AB2" s="1"/>
      <c r="AC2" s="1"/>
    </row>
    <row r="3" spans="1:37" ht="15" x14ac:dyDescent="0.25">
      <c r="B3" s="1" t="s">
        <v>38</v>
      </c>
      <c r="C3" s="1"/>
      <c r="F3" s="1" t="s">
        <v>39</v>
      </c>
      <c r="H3" s="1"/>
      <c r="J3" s="1" t="s">
        <v>40</v>
      </c>
      <c r="L3" s="1"/>
      <c r="N3" s="1" t="s">
        <v>72</v>
      </c>
      <c r="O3" s="1"/>
      <c r="P3" s="1"/>
      <c r="S3" s="1"/>
      <c r="U3" s="1"/>
      <c r="W3" s="1"/>
      <c r="AB3" s="1"/>
      <c r="AC3" s="1"/>
      <c r="AF3" s="1"/>
      <c r="AH3" s="1"/>
      <c r="AJ3" s="1"/>
    </row>
    <row r="4" spans="1:37" ht="15" x14ac:dyDescent="0.25">
      <c r="A4" s="1"/>
      <c r="B4" s="1"/>
      <c r="C4" s="1"/>
      <c r="F4" s="1"/>
      <c r="H4" s="1"/>
      <c r="J4" s="1"/>
      <c r="L4" s="1"/>
      <c r="N4" s="1"/>
      <c r="O4" s="1"/>
      <c r="P4" s="1"/>
      <c r="S4" s="1"/>
      <c r="U4" s="1"/>
      <c r="W4" s="1"/>
      <c r="AA4" s="1"/>
      <c r="AB4" s="1"/>
      <c r="AC4" s="1"/>
      <c r="AF4" s="1"/>
      <c r="AH4" s="1"/>
      <c r="AJ4" s="1"/>
    </row>
    <row r="5" spans="1:37" ht="15" x14ac:dyDescent="0.25">
      <c r="A5" s="1"/>
      <c r="B5" s="1" t="s">
        <v>76</v>
      </c>
      <c r="C5" s="1" t="s">
        <v>41</v>
      </c>
      <c r="F5" s="1" t="s">
        <v>76</v>
      </c>
      <c r="G5" s="1" t="s">
        <v>41</v>
      </c>
      <c r="J5" s="1" t="s">
        <v>76</v>
      </c>
      <c r="K5" s="1" t="s">
        <v>41</v>
      </c>
      <c r="N5" s="1"/>
      <c r="O5" s="1"/>
      <c r="P5" s="1"/>
      <c r="S5" s="1"/>
      <c r="T5" s="1"/>
      <c r="W5" s="1"/>
      <c r="X5" s="1"/>
      <c r="AA5" s="1"/>
      <c r="AB5" s="1"/>
      <c r="AC5" s="1"/>
      <c r="AF5" s="1"/>
      <c r="AG5" s="1"/>
      <c r="AJ5" s="1"/>
      <c r="AK5" s="1"/>
    </row>
    <row r="6" spans="1:37" x14ac:dyDescent="0.3">
      <c r="A6" t="s">
        <v>15</v>
      </c>
      <c r="B6" s="10">
        <f>ACO!$B$15-ACO!$B$6</f>
        <v>0.87800876192968347</v>
      </c>
      <c r="C6" s="11">
        <f>ACO!$F$15</f>
        <v>7.2590150424932647</v>
      </c>
      <c r="D6" s="12"/>
      <c r="E6" s="12"/>
      <c r="F6" s="10">
        <f>ACO!$B$18-ACO!$B$15</f>
        <v>1.6022846364006009</v>
      </c>
      <c r="G6" s="11">
        <f>ACO!$F$18</f>
        <v>5.0698023069932798</v>
      </c>
      <c r="H6" s="12"/>
      <c r="I6" s="12"/>
      <c r="J6" s="10">
        <f>ACO!$B$20-ACO!$B$15</f>
        <v>2.0060236634119599</v>
      </c>
      <c r="K6" s="11">
        <f>ACO!$F$20</f>
        <v>4.4609072015307527</v>
      </c>
    </row>
    <row r="7" spans="1:37" x14ac:dyDescent="0.3">
      <c r="A7" t="s">
        <v>10</v>
      </c>
      <c r="B7" s="10">
        <f>AEI!$B$15-AEI!$B$6</f>
        <v>1.271243506090594</v>
      </c>
      <c r="C7" s="11">
        <f>AEI!$F$15</f>
        <v>7.6334822116017698</v>
      </c>
      <c r="D7" s="12"/>
      <c r="E7" s="12"/>
      <c r="F7" s="10">
        <f>AEI!$B$18-AEI!$B$15</f>
        <v>2.7223757922801815</v>
      </c>
      <c r="G7" s="11">
        <f>AEI!$F$18</f>
        <v>12.562226263351993</v>
      </c>
      <c r="H7" s="12"/>
      <c r="I7" s="12"/>
      <c r="J7" s="10">
        <f>AEI!$B$20-AEI!$B$15</f>
        <v>3.288238382373522</v>
      </c>
      <c r="K7" s="11">
        <f>AEI!$F$20</f>
        <v>13.64727154222318</v>
      </c>
    </row>
    <row r="8" spans="1:37" x14ac:dyDescent="0.3">
      <c r="A8" t="s">
        <v>16</v>
      </c>
      <c r="B8" s="10">
        <f>AEL!$B$15-AEL!$B$6</f>
        <v>0.55784993581942854</v>
      </c>
      <c r="C8" s="11">
        <f>AEL!$F$15</f>
        <v>5.336215312239025</v>
      </c>
      <c r="D8" s="12"/>
      <c r="E8" s="12"/>
      <c r="F8" s="10">
        <f>AEL!$B$18-AEL!$B$15</f>
        <v>0.51767678768039171</v>
      </c>
      <c r="G8" s="11">
        <f>AEL!$F$18</f>
        <v>5.3653274426434487</v>
      </c>
      <c r="H8" s="12"/>
      <c r="I8" s="12"/>
      <c r="J8" s="10">
        <f>AEL!$B$20-AEL!$B$15</f>
        <v>0.61385020014060687</v>
      </c>
      <c r="K8" s="11">
        <f>AEL!$F$20</f>
        <v>5.3813672354636815</v>
      </c>
    </row>
    <row r="9" spans="1:37" x14ac:dyDescent="0.3">
      <c r="A9" t="s">
        <v>14</v>
      </c>
      <c r="B9" s="10">
        <f>AEN!$B$15-AEN!$B$6</f>
        <v>0.86303000336938895</v>
      </c>
      <c r="C9" s="11">
        <f>AEN!$F$15</f>
        <v>55.816454060042005</v>
      </c>
      <c r="D9" s="12"/>
      <c r="E9" s="12"/>
      <c r="F9" s="10">
        <f>AEN!$B$18-AEN!$B$15</f>
        <v>1.0011978049952965</v>
      </c>
      <c r="G9" s="11">
        <f>AEN!$F$18</f>
        <v>50.56988246467867</v>
      </c>
      <c r="H9" s="12"/>
      <c r="I9" s="12"/>
      <c r="J9" s="10">
        <f>AEN!$B$20-AEN!$B$15</f>
        <v>1.189486253840903</v>
      </c>
      <c r="K9" s="11">
        <f>AEN!$F$20</f>
        <v>48.433995096877211</v>
      </c>
    </row>
    <row r="10" spans="1:37" x14ac:dyDescent="0.3">
      <c r="A10" t="s">
        <v>51</v>
      </c>
      <c r="B10" s="10">
        <f>AET!$B$15-AET!$B$6</f>
        <v>0.24270144778637767</v>
      </c>
      <c r="C10" s="11">
        <f>AET!$F$15</f>
        <v>4.5181858579818392</v>
      </c>
      <c r="D10" s="12"/>
      <c r="E10" s="12"/>
      <c r="F10" s="10">
        <f>AET!$B$18-AET!$B$15</f>
        <v>1.1349677253606072</v>
      </c>
      <c r="G10" s="11">
        <f>AET!$F$18</f>
        <v>6.6413716837039125</v>
      </c>
      <c r="H10" s="12"/>
      <c r="I10" s="12"/>
      <c r="J10" s="10">
        <f>AET!$B$20-AET!$B$15</f>
        <v>1.5230423619713775</v>
      </c>
      <c r="K10" s="11">
        <f>AET!$F$20</f>
        <v>7.6832930640509938</v>
      </c>
    </row>
    <row r="11" spans="1:37" x14ac:dyDescent="0.3">
      <c r="A11" t="s">
        <v>46</v>
      </c>
      <c r="B11" s="10">
        <f>AFI!$B$15-AFI!$B$6</f>
        <v>0.32073650212604976</v>
      </c>
      <c r="C11" s="11">
        <f>AFI!$F$15</f>
        <v>3.818630034076794</v>
      </c>
      <c r="D11" s="12"/>
      <c r="E11" s="12"/>
      <c r="F11" s="10">
        <f>AFI!$B$18-AFI!$B$15</f>
        <v>1.1506323594906518</v>
      </c>
      <c r="G11" s="11">
        <f>AFI!$F$18</f>
        <v>5.1324742012054019</v>
      </c>
      <c r="H11" s="12"/>
      <c r="I11" s="12"/>
      <c r="J11" s="10">
        <f>AFI!$B$20-AFI!$B$15</f>
        <v>1.5281993705128727</v>
      </c>
      <c r="K11" s="11">
        <f>AFI!$F$20</f>
        <v>5.6314632884772031</v>
      </c>
    </row>
    <row r="12" spans="1:37" x14ac:dyDescent="0.3">
      <c r="A12" t="s">
        <v>17</v>
      </c>
      <c r="B12" s="10">
        <f>AFN!$B$15-AFN!$B$6</f>
        <v>0.97905811518559949</v>
      </c>
      <c r="C12" s="11">
        <f>AFN!$F$15</f>
        <v>18.685385812661988</v>
      </c>
      <c r="D12" s="12"/>
      <c r="E12" s="12"/>
      <c r="F12" s="10">
        <f>AFN!$B$18-AFN!$B$15</f>
        <v>1.2909794528627534</v>
      </c>
      <c r="G12" s="11">
        <f>AFN!$F$18</f>
        <v>27.704324038843275</v>
      </c>
      <c r="H12" s="12"/>
      <c r="I12" s="12"/>
      <c r="J12" s="10">
        <f>AFN!$B$20-AFN!$B$15</f>
        <v>1.5512656559350384</v>
      </c>
      <c r="K12" s="11">
        <f>AFN!$F$20</f>
        <v>30.853201608821607</v>
      </c>
    </row>
    <row r="13" spans="1:37" x14ac:dyDescent="0.3">
      <c r="A13" t="s">
        <v>18</v>
      </c>
      <c r="B13" s="10">
        <f>AFO!$B$15-AFO!$B$6</f>
        <v>0.60049255764133291</v>
      </c>
      <c r="C13" s="11">
        <f>AFO!$F$15</f>
        <v>5.9282939656478382</v>
      </c>
      <c r="D13" s="12"/>
      <c r="E13" s="12"/>
      <c r="F13" s="10">
        <f>AFO!$B$18-AFO!$B$15</f>
        <v>0.48178610594495797</v>
      </c>
      <c r="G13" s="11">
        <f>AFO!$F$18</f>
        <v>6.3914158508304793</v>
      </c>
      <c r="H13" s="12"/>
      <c r="I13" s="12"/>
      <c r="J13" s="10">
        <f>AFO!$B$20-AFO!$B$15</f>
        <v>0.54321264032894301</v>
      </c>
      <c r="K13" s="11">
        <f>AFO!$F$20</f>
        <v>6.0813839500363276</v>
      </c>
    </row>
    <row r="14" spans="1:37" x14ac:dyDescent="0.3">
      <c r="A14" t="s">
        <v>47</v>
      </c>
      <c r="B14" s="10">
        <f>AFR!$B$15-AFR!$B$6</f>
        <v>0.70817971714900496</v>
      </c>
      <c r="C14" s="11">
        <f>AFR!$F$15</f>
        <v>5.1793756107828184</v>
      </c>
      <c r="D14" s="12"/>
      <c r="E14" s="12"/>
      <c r="F14" s="10">
        <f>AFR!$B$18-AFR!$B$15</f>
        <v>2.4120592138549677</v>
      </c>
      <c r="G14" s="11">
        <f>AFR!$F$18</f>
        <v>7.1654158593276982</v>
      </c>
      <c r="H14" s="12"/>
      <c r="I14" s="12"/>
      <c r="J14" s="10">
        <f>AFR!$B$20-AFR!$B$15</f>
        <v>3.0870181716368346</v>
      </c>
      <c r="K14" s="11">
        <f>AFR!$F$20</f>
        <v>8.0478857829508001</v>
      </c>
    </row>
    <row r="15" spans="1:37" x14ac:dyDescent="0.3">
      <c r="A15" t="s">
        <v>48</v>
      </c>
      <c r="B15" s="10">
        <f>AFS!$B$15-AFS!$B$6</f>
        <v>0.71056547472614706</v>
      </c>
      <c r="C15" s="11">
        <f>AFS!$F$15</f>
        <v>5.6973153402848453</v>
      </c>
      <c r="D15" s="12"/>
      <c r="E15" s="12"/>
      <c r="F15" s="10">
        <f>AFS!$B$18-AFS!$B$15</f>
        <v>2.8216334545095014</v>
      </c>
      <c r="G15" s="11">
        <f>AFS!$F$18</f>
        <v>7.8785357917161489</v>
      </c>
      <c r="H15" s="12"/>
      <c r="I15" s="12"/>
      <c r="J15" s="10">
        <f>AFS!$B$20-AFS!$B$15</f>
        <v>3.6268134662522504</v>
      </c>
      <c r="K15" s="11">
        <f>AFS!$F$20</f>
        <v>8.5054913757770692</v>
      </c>
    </row>
    <row r="16" spans="1:37" x14ac:dyDescent="0.3">
      <c r="A16" t="s">
        <v>19</v>
      </c>
      <c r="B16" s="10">
        <f>AFT!$B$15-AFT!$B$6</f>
        <v>1.2085271415300052</v>
      </c>
      <c r="C16" s="11">
        <f>AFT!$F$15</f>
        <v>8.131152232070928</v>
      </c>
      <c r="D16" s="12"/>
      <c r="E16" s="12"/>
      <c r="F16" s="10">
        <f>AFT!$B$18-AFT!$B$15</f>
        <v>2.433475104152202</v>
      </c>
      <c r="G16" s="11">
        <f>AFT!$F$18</f>
        <v>11.827404515526593</v>
      </c>
      <c r="H16" s="12"/>
      <c r="I16" s="12"/>
      <c r="J16" s="10">
        <f>AFT!$B$20-AFT!$B$15</f>
        <v>3.0429535923626219</v>
      </c>
      <c r="K16" s="11">
        <f>AFT!$F$20</f>
        <v>13.168839281681285</v>
      </c>
    </row>
    <row r="17" spans="1:14" x14ac:dyDescent="0.3">
      <c r="A17" t="s">
        <v>49</v>
      </c>
      <c r="B17" s="10">
        <f>AFV!$B$15-AFV!$B$6</f>
        <v>1.1540712923692908</v>
      </c>
      <c r="C17" s="11">
        <f>AFV!$F$15</f>
        <v>6.5091903289070263</v>
      </c>
      <c r="D17" s="12"/>
      <c r="E17" s="12"/>
      <c r="F17" s="10">
        <f>AFV!$B$18-AFV!$B$15</f>
        <v>1.9048943835986387</v>
      </c>
      <c r="G17" s="11">
        <f>AFV!$F$18</f>
        <v>10.072554953660383</v>
      </c>
      <c r="H17" s="12"/>
      <c r="I17" s="12"/>
      <c r="J17" s="10">
        <f>AFV!$B$20-AFV!$B$15</f>
        <v>2.3750423378565877</v>
      </c>
      <c r="K17" s="11">
        <f>AFV!$F$20</f>
        <v>10.559550864366216</v>
      </c>
    </row>
    <row r="18" spans="1:14" x14ac:dyDescent="0.3">
      <c r="A18" t="s">
        <v>50</v>
      </c>
      <c r="B18" s="10">
        <f>AFX!$B$15-AFX!$B$6</f>
        <v>1.2108934783601044</v>
      </c>
      <c r="C18" s="11">
        <f>AFX!$F$15</f>
        <v>8.5689828515007527</v>
      </c>
      <c r="D18" s="12"/>
      <c r="E18" s="12"/>
      <c r="F18" s="10">
        <f>AFX!$B$18-AFX!$B$15</f>
        <v>2.3340270875906262</v>
      </c>
      <c r="G18" s="11">
        <f>AFX!$F$18</f>
        <v>11.694395619188448</v>
      </c>
      <c r="H18" s="12"/>
      <c r="I18" s="12"/>
      <c r="J18" s="10">
        <f>AFX!$B$20-AFX!$B$15</f>
        <v>2.9926605019970323</v>
      </c>
      <c r="K18" s="11">
        <f>AFX!$F$20</f>
        <v>13.674947784458825</v>
      </c>
    </row>
    <row r="19" spans="1:14" x14ac:dyDescent="0.3">
      <c r="A19" t="s">
        <v>20</v>
      </c>
      <c r="B19" s="10">
        <f>AFY!$B$15-AFY!$B$6</f>
        <v>1.4376052330399833</v>
      </c>
      <c r="C19" s="11">
        <f>AFY!$F$15</f>
        <v>9.2863510868849453</v>
      </c>
      <c r="D19" s="12"/>
      <c r="E19" s="12"/>
      <c r="F19" s="10">
        <f>AFY!$B$18-AFY!$B$15</f>
        <v>3.6794811118327324</v>
      </c>
      <c r="G19" s="11">
        <f>AFY!$F$18</f>
        <v>11.419852353708105</v>
      </c>
      <c r="H19" s="12"/>
      <c r="I19" s="12"/>
      <c r="J19" s="10">
        <f>AFY!$B$20-AFY!$B$15</f>
        <v>4.418377992542152</v>
      </c>
      <c r="K19" s="11">
        <f>AFY!$F$20</f>
        <v>12.014704769738715</v>
      </c>
    </row>
    <row r="20" spans="1:14" x14ac:dyDescent="0.3">
      <c r="A20" t="s">
        <v>21</v>
      </c>
      <c r="B20" s="10">
        <f>APC!$B$15-APC!$B$6</f>
        <v>0.88781924458629047</v>
      </c>
      <c r="C20" s="11">
        <f>APC!$F$15</f>
        <v>61.196401837532036</v>
      </c>
      <c r="D20" s="12"/>
      <c r="E20" s="12"/>
      <c r="F20" s="10">
        <f>APC!$B$18-APC!$B$15</f>
        <v>1.3066276735982416</v>
      </c>
      <c r="G20" s="11">
        <f>APC!$F$18</f>
        <v>46.748718739688904</v>
      </c>
      <c r="H20" s="12"/>
      <c r="I20" s="12"/>
      <c r="J20" s="10">
        <f>APC!$B$20-APC!$B$15</f>
        <v>1.6140266119765105</v>
      </c>
      <c r="K20" s="11">
        <f>APC!$F$20</f>
        <v>40.983700172506964</v>
      </c>
    </row>
    <row r="21" spans="1:14" x14ac:dyDescent="0.3">
      <c r="A21" t="s">
        <v>22</v>
      </c>
      <c r="B21" s="10">
        <f>ATN!$B$15-ATN!$B$6</f>
        <v>1.014791061898717</v>
      </c>
      <c r="C21" s="11">
        <f>ATN!$F$15</f>
        <v>25.646396515446209</v>
      </c>
      <c r="D21" s="12"/>
      <c r="E21" s="12"/>
      <c r="F21" s="10">
        <f>ATN!$B$18-ATN!$B$15</f>
        <v>0.50392200625514549</v>
      </c>
      <c r="G21" s="11">
        <f>ATN!$F$18</f>
        <v>32.609321711632376</v>
      </c>
      <c r="H21" s="12"/>
      <c r="I21" s="12"/>
      <c r="J21" s="10">
        <f>ATN!$B$20-ATN!$B$15</f>
        <v>0.71471639663265174</v>
      </c>
      <c r="K21" s="11">
        <f>ATN!$F$20</f>
        <v>35.486027330904022</v>
      </c>
    </row>
    <row r="22" spans="1:14" x14ac:dyDescent="0.3">
      <c r="A22" t="s">
        <v>25</v>
      </c>
      <c r="B22" s="10">
        <f>ATO!$B$15-ATO!$B$6</f>
        <v>0.4611998067658204</v>
      </c>
      <c r="C22" s="11">
        <f>ATO!$F$15</f>
        <v>4.1834895297173746</v>
      </c>
      <c r="D22" s="12"/>
      <c r="E22" s="12"/>
      <c r="F22" s="10">
        <f>ATO!$B$18-ATO!$B$15</f>
        <v>0.48460839555495794</v>
      </c>
      <c r="G22" s="11">
        <f>ATO!$F$18</f>
        <v>4.6889683236424409</v>
      </c>
      <c r="H22" s="12"/>
      <c r="I22" s="12"/>
      <c r="J22" s="10">
        <f>ATO!$B$20-ATO!$B$15</f>
        <v>0.57211392980810338</v>
      </c>
      <c r="K22" s="11">
        <f>ATO!$F$20</f>
        <v>4.715266915934845</v>
      </c>
    </row>
    <row r="23" spans="1:14" x14ac:dyDescent="0.3">
      <c r="A23" t="s">
        <v>52</v>
      </c>
      <c r="B23" s="10">
        <f>ATS!$B$15-ATS!$B$6</f>
        <v>0.78822023284317755</v>
      </c>
      <c r="C23" s="11">
        <f>ATS!$F$15</f>
        <v>7.2266270351141078</v>
      </c>
      <c r="D23" s="12"/>
      <c r="E23" s="12"/>
      <c r="F23" s="10">
        <f>ATS!$B$18-ATS!$B$15</f>
        <v>1.5367119989787965</v>
      </c>
      <c r="G23" s="11">
        <f>ATS!$F$18</f>
        <v>10.51547325317444</v>
      </c>
      <c r="H23" s="12"/>
      <c r="I23" s="12"/>
      <c r="J23" s="10">
        <f>ATS!$B$20-ATS!$B$15</f>
        <v>1.8728580827612302</v>
      </c>
      <c r="K23" s="11">
        <f>ATS!$F$20</f>
        <v>11.874016452461518</v>
      </c>
    </row>
    <row r="24" spans="1:14" x14ac:dyDescent="0.3">
      <c r="A24" t="s">
        <v>23</v>
      </c>
      <c r="B24" s="10">
        <f>ATT!$B$15-ATT!$B$6</f>
        <v>1.6201545171860703</v>
      </c>
      <c r="C24" s="11">
        <f>ATT!$F$15</f>
        <v>24.96877661117372</v>
      </c>
      <c r="D24" s="12"/>
      <c r="E24" s="12"/>
      <c r="F24" s="10">
        <f>ATT!$B$18-ATT!$B$15</f>
        <v>0.81375749061861757</v>
      </c>
      <c r="G24" s="11">
        <f>ATT!$F$18</f>
        <v>31.284057773594732</v>
      </c>
      <c r="H24" s="12"/>
      <c r="I24" s="12"/>
      <c r="J24" s="10">
        <f>ATT!$B$20-ATT!$B$15</f>
        <v>1.0229318591360972</v>
      </c>
      <c r="K24" s="11">
        <f>ATT!$F$20</f>
        <v>36.131193893756624</v>
      </c>
    </row>
    <row r="25" spans="1:14" x14ac:dyDescent="0.3">
      <c r="A25" t="s">
        <v>24</v>
      </c>
      <c r="B25" s="10">
        <f>ATV!$B$15-ATV!$B$6</f>
        <v>0.53251187547098233</v>
      </c>
      <c r="C25" s="11">
        <f>ATV!$F$15</f>
        <v>2.1848723323857602</v>
      </c>
      <c r="D25" s="12"/>
      <c r="E25" s="12"/>
      <c r="F25" s="10">
        <f>ATV!$B$18-ATV!$B$15</f>
        <v>0.38186733710034293</v>
      </c>
      <c r="G25" s="11">
        <f>ATV!$F$18</f>
        <v>1.3355657845083753</v>
      </c>
      <c r="H25" s="12"/>
      <c r="I25" s="12"/>
      <c r="J25" s="10">
        <f>ATV!$B$20-ATV!$B$15</f>
        <v>0.397824367992057</v>
      </c>
      <c r="K25" s="11">
        <f>ATV!$F$20</f>
        <v>1.0815710289359988</v>
      </c>
    </row>
    <row r="26" spans="1:14" ht="14.4" customHeight="1" x14ac:dyDescent="0.3">
      <c r="A26" t="s">
        <v>53</v>
      </c>
      <c r="B26" s="10">
        <f>AVL!$B$15-AVL!$B$6</f>
        <v>1.2276078648299997</v>
      </c>
      <c r="C26" s="11">
        <f>AVL!$F$15</f>
        <v>7.361160428551524</v>
      </c>
      <c r="D26" s="12"/>
      <c r="E26" s="12"/>
      <c r="F26" s="10">
        <f>AVL!$B$18-AVL!$B$15</f>
        <v>1.9777780198802015</v>
      </c>
      <c r="G26" s="11">
        <f>AVL!$F$18</f>
        <v>11.210534471460139</v>
      </c>
      <c r="H26" s="12"/>
      <c r="I26" s="12"/>
      <c r="J26" s="10">
        <f>AVL!$B$20-AVL!$B$15</f>
        <v>2.4623957280480662</v>
      </c>
      <c r="K26" s="11">
        <f>AVL!$F$20</f>
        <v>12.430501588419219</v>
      </c>
      <c r="N26" s="1" t="s">
        <v>73</v>
      </c>
    </row>
    <row r="27" spans="1:14" ht="14.4" customHeight="1" x14ac:dyDescent="0.3">
      <c r="A27" t="s">
        <v>55</v>
      </c>
      <c r="B27" s="10">
        <f>AWW!$B$15-AWW!$B$6</f>
        <v>1.1222581324547045</v>
      </c>
      <c r="C27" s="11">
        <f>AWW!$F$15</f>
        <v>7.8706315523072314</v>
      </c>
      <c r="D27" s="12"/>
      <c r="E27" s="12"/>
      <c r="F27" s="10">
        <f>AWW!$B$18-AWW!$B$15</f>
        <v>1.5702786022439146</v>
      </c>
      <c r="G27" s="11">
        <f>AWW!$F$18</f>
        <v>13.221785464727173</v>
      </c>
      <c r="H27" s="12"/>
      <c r="I27" s="12"/>
      <c r="J27" s="10">
        <f>AWW!$B$20-AWW!$B$15</f>
        <v>1.9430099707442652</v>
      </c>
      <c r="K27" s="11">
        <f>AWW!$F$20</f>
        <v>15.351748649667217</v>
      </c>
    </row>
    <row r="28" spans="1:14" ht="14.4" customHeight="1" x14ac:dyDescent="0.3">
      <c r="A28" t="s">
        <v>54</v>
      </c>
      <c r="B28" s="10">
        <f>BPH!$B$15-BPH!$B$6</f>
        <v>0.83275433464865245</v>
      </c>
      <c r="C28" s="11">
        <f>BPH!$F$15</f>
        <v>6.761897214580455</v>
      </c>
      <c r="D28" s="12"/>
      <c r="E28" s="12"/>
      <c r="F28" s="10">
        <f>BPH!$B$18-BPH!$B$15</f>
        <v>3.006267648095224</v>
      </c>
      <c r="G28" s="11">
        <f>BPH!$F$18</f>
        <v>10.357740412875422</v>
      </c>
      <c r="H28" s="12"/>
      <c r="I28" s="12"/>
      <c r="J28" s="10">
        <f>BPH!$B$20-BPH!$B$15</f>
        <v>3.7935947371775138</v>
      </c>
      <c r="K28" s="11">
        <f>BPH!$F$20</f>
        <v>11.534371938292944</v>
      </c>
    </row>
    <row r="29" spans="1:14" ht="14.4" customHeight="1" x14ac:dyDescent="0.3">
      <c r="A29" t="s">
        <v>13</v>
      </c>
      <c r="B29" s="10">
        <f>CHA!$B$15-CHA!$B$6</f>
        <v>1.1871813635984272</v>
      </c>
      <c r="C29" s="11">
        <f>CHA!$F$15</f>
        <v>6.9981670055643193</v>
      </c>
      <c r="D29" s="12"/>
      <c r="E29" s="12"/>
      <c r="F29" s="10">
        <f>CHA!$B$18-CHA!$B$15</f>
        <v>2.4857285948135823</v>
      </c>
      <c r="G29" s="11">
        <f>CHA!$F$18</f>
        <v>11.499694164258161</v>
      </c>
      <c r="H29" s="12"/>
      <c r="I29" s="12"/>
      <c r="J29" s="10">
        <f>CHA!$B$20-CHA!$B$15</f>
        <v>3.0949190403637843</v>
      </c>
      <c r="K29" s="11">
        <f>CHA!$F$20</f>
        <v>12.93232493513174</v>
      </c>
    </row>
    <row r="30" spans="1:14" ht="14.4" customHeight="1" x14ac:dyDescent="0.3">
      <c r="A30" t="s">
        <v>26</v>
      </c>
      <c r="B30" s="10">
        <f>DFT!$B$15-DFT!$B$6</f>
        <v>0.58319600355368162</v>
      </c>
      <c r="C30" s="11">
        <f>DFT!$F$15</f>
        <v>6.5079909541194256</v>
      </c>
      <c r="D30" s="12"/>
      <c r="E30" s="12"/>
      <c r="F30" s="10">
        <f>DFT!$B$18-DFT!$B$15</f>
        <v>0.72629120728599517</v>
      </c>
      <c r="G30" s="11">
        <f>DFT!$F$18</f>
        <v>4.2761469002835932</v>
      </c>
      <c r="H30" s="12"/>
      <c r="I30" s="12"/>
      <c r="J30" s="10">
        <f>DFT!$B$20-DFT!$B$15</f>
        <v>0.87099918021863199</v>
      </c>
      <c r="K30" s="11">
        <f>DFT!$F$20</f>
        <v>3.5939189883868874</v>
      </c>
    </row>
    <row r="31" spans="1:14" x14ac:dyDescent="0.3">
      <c r="A31" t="s">
        <v>56</v>
      </c>
      <c r="B31" s="10">
        <f>ERI!$B$15-ERI!$B$6</f>
        <v>0.89354906442512094</v>
      </c>
      <c r="C31" s="11">
        <f>ERI!$F$15</f>
        <v>5.4207768286414364</v>
      </c>
      <c r="D31" s="12"/>
      <c r="E31" s="12"/>
      <c r="F31" s="10">
        <f>ERI!$B$18-ERI!$B$15</f>
        <v>1.5209413533171448</v>
      </c>
      <c r="G31" s="11">
        <f>ERI!$F$18</f>
        <v>7.6153444104723462</v>
      </c>
      <c r="H31" s="12"/>
      <c r="I31" s="12"/>
      <c r="J31" s="10">
        <f>ERI!$B$20-ERI!$B$15</f>
        <v>1.9771826451142405</v>
      </c>
      <c r="K31" s="11">
        <f>ERI!$F$20</f>
        <v>8.9093857738484701</v>
      </c>
    </row>
    <row r="32" spans="1:14" ht="14.4" customHeight="1" x14ac:dyDescent="0.3">
      <c r="A32" t="s">
        <v>57</v>
      </c>
      <c r="B32" s="10">
        <f>EZT!$B$15-EZT!$B$6</f>
        <v>0.67958354578037938</v>
      </c>
      <c r="C32" s="11">
        <f>EZT!$F$15</f>
        <v>4.5422569715814456</v>
      </c>
      <c r="D32" s="12"/>
      <c r="E32" s="12"/>
      <c r="F32" s="10">
        <f>EZT!$B$18-EZT!$B$15</f>
        <v>1.134134375626787</v>
      </c>
      <c r="G32" s="11">
        <f>EZT!$F$18</f>
        <v>5.6075792953588826</v>
      </c>
      <c r="H32" s="12"/>
      <c r="I32" s="12"/>
      <c r="J32" s="10">
        <f>EZT!$B$20-EZT!$B$15</f>
        <v>1.3917587516034513</v>
      </c>
      <c r="K32" s="11">
        <f>EZT!$F$20</f>
        <v>6.0412672234070444</v>
      </c>
    </row>
    <row r="33" spans="1:14" ht="14.4" customHeight="1" x14ac:dyDescent="0.3">
      <c r="A33" t="s">
        <v>58</v>
      </c>
      <c r="B33" s="10">
        <f>FAU!$B$15-FAU!$B$6</f>
        <v>0.23171191287624082</v>
      </c>
      <c r="C33" s="11">
        <f>FAU!$F$15</f>
        <v>3.1688633550326886</v>
      </c>
      <c r="D33" s="12"/>
      <c r="E33" s="12"/>
      <c r="F33" s="10">
        <f>FAU!$B$18-FAU!$B$15</f>
        <v>1.6488283663092456</v>
      </c>
      <c r="G33" s="11">
        <f>FAU!$F$18</f>
        <v>4.2607119584059276</v>
      </c>
      <c r="H33" s="12"/>
      <c r="I33" s="12"/>
      <c r="J33" s="10">
        <f>FAU!$B$20-FAU!$B$15</f>
        <v>2.8128054761498653</v>
      </c>
      <c r="K33" s="11">
        <f>FAU!$F$20</f>
        <v>5.1159883391106531</v>
      </c>
    </row>
    <row r="34" spans="1:14" ht="14.4" customHeight="1" x14ac:dyDescent="0.3">
      <c r="A34" t="s">
        <v>27</v>
      </c>
      <c r="B34" s="10">
        <f>GIS!$B$15-GIS!$B$6</f>
        <v>2.5914499103166708</v>
      </c>
      <c r="C34" s="11">
        <f>GIS!$F$15</f>
        <v>54.968997042066391</v>
      </c>
      <c r="D34" s="12"/>
      <c r="E34" s="12"/>
      <c r="F34" s="10">
        <f>GIS!$B$18-GIS!$B$15</f>
        <v>0.48341761133470484</v>
      </c>
      <c r="G34" s="11">
        <f>GIS!$F$18</f>
        <v>53.005009529687115</v>
      </c>
      <c r="H34" s="12"/>
      <c r="I34" s="12"/>
      <c r="J34" s="10">
        <f>GIS!$B$20-GIS!$B$15</f>
        <v>0.55176476925335205</v>
      </c>
      <c r="K34" s="11">
        <f>GIS!$F$20</f>
        <v>58.784193540698965</v>
      </c>
    </row>
    <row r="35" spans="1:14" ht="14.4" customHeight="1" x14ac:dyDescent="0.3">
      <c r="A35" t="s">
        <v>28</v>
      </c>
      <c r="B35" s="10">
        <f>GME!$B$15-GME!$B$6</f>
        <v>1.1676173504940739</v>
      </c>
      <c r="C35" s="11">
        <f>GME!$F$15</f>
        <v>10.510484713091124</v>
      </c>
      <c r="D35" s="12"/>
      <c r="E35" s="12"/>
      <c r="F35" s="10">
        <f>GME!$B$18-GME!$B$15</f>
        <v>2.318111936784506</v>
      </c>
      <c r="G35" s="11">
        <f>GME!$F$18</f>
        <v>12.691052728510281</v>
      </c>
      <c r="H35" s="12"/>
      <c r="I35" s="12"/>
      <c r="J35" s="10">
        <f>GME!$B$20-GME!$B$15</f>
        <v>2.958159305945979</v>
      </c>
      <c r="K35" s="11">
        <f>GME!$F$20</f>
        <v>14.363953455677875</v>
      </c>
    </row>
    <row r="36" spans="1:14" ht="14.4" customHeight="1" x14ac:dyDescent="0.3">
      <c r="A36" t="s">
        <v>59</v>
      </c>
      <c r="B36" s="10">
        <f>IFO!$B$15-IFO!$B$6</f>
        <v>0.22573521127107046</v>
      </c>
      <c r="C36" s="11">
        <f>IFO!$F$15</f>
        <v>3.7886819194641457</v>
      </c>
      <c r="D36" s="12"/>
      <c r="E36" s="12"/>
      <c r="F36" s="10">
        <f>IFO!$B$18-IFO!$B$15</f>
        <v>1.147623842125634</v>
      </c>
      <c r="G36" s="11">
        <f>IFO!$F$18</f>
        <v>5.1096341257459734</v>
      </c>
      <c r="H36" s="12"/>
      <c r="I36" s="12"/>
      <c r="J36" s="10">
        <f>IFO!$B$20-IFO!$B$15</f>
        <v>1.6828803539389048</v>
      </c>
      <c r="K36" s="11">
        <f>IFO!$F$20</f>
        <v>5.8618327447834266</v>
      </c>
    </row>
    <row r="37" spans="1:14" ht="14.4" customHeight="1" x14ac:dyDescent="0.3">
      <c r="A37" t="s">
        <v>29</v>
      </c>
      <c r="B37" s="10">
        <f>JRY!$B$15-JRY!$B$6</f>
        <v>1.2300642607517036</v>
      </c>
      <c r="C37" s="11">
        <f>JRY!$F$15</f>
        <v>9.8485191173728452</v>
      </c>
      <c r="D37" s="12"/>
      <c r="E37" s="12"/>
      <c r="F37" s="10">
        <f>JRY!$B$18-JRY!$B$15</f>
        <v>0.76952095878946425</v>
      </c>
      <c r="G37" s="11">
        <f>JRY!$F$18</f>
        <v>9.5457849506488213</v>
      </c>
      <c r="H37" s="12"/>
      <c r="I37" s="12"/>
      <c r="J37" s="10">
        <f>JRY!$B$20-JRY!$B$15</f>
        <v>0.92950491607627939</v>
      </c>
      <c r="K37" s="11">
        <f>JRY!$F$20</f>
        <v>9.8290372439318006</v>
      </c>
    </row>
    <row r="38" spans="1:14" ht="14.4" customHeight="1" x14ac:dyDescent="0.3">
      <c r="A38" t="s">
        <v>30</v>
      </c>
      <c r="B38" s="10">
        <f>JSN!$B$15-JSN!$B$6</f>
        <v>0.92462986834782579</v>
      </c>
      <c r="C38" s="11">
        <f>JSN!$F$15</f>
        <v>4.6030281284647154</v>
      </c>
      <c r="D38" s="12"/>
      <c r="E38" s="12"/>
      <c r="F38" s="10">
        <f>JSN!$B$18-JSN!$B$15</f>
        <v>0.77582828608353127</v>
      </c>
      <c r="G38" s="11">
        <f>JSN!$F$18</f>
        <v>4.116930149844122</v>
      </c>
      <c r="H38" s="12"/>
      <c r="I38" s="12"/>
      <c r="J38" s="10">
        <f>JSN!$B$20-JSN!$B$15</f>
        <v>1.0054017634076711</v>
      </c>
      <c r="K38" s="11">
        <f>JSN!$F$20</f>
        <v>4.2521468475688611</v>
      </c>
    </row>
    <row r="39" spans="1:14" ht="14.4" customHeight="1" x14ac:dyDescent="0.3">
      <c r="A39" t="s">
        <v>45</v>
      </c>
      <c r="B39" s="10">
        <f>KFI!$B$15-KFI!$B$6</f>
        <v>1.4705171328026683</v>
      </c>
      <c r="C39" s="11">
        <f>KFI!$F$15</f>
        <v>12.790192658399681</v>
      </c>
      <c r="D39" s="12"/>
      <c r="E39" s="12"/>
      <c r="F39" s="10">
        <f>KFI!$B$18-KFI!$B$15</f>
        <v>2.9047812655121268</v>
      </c>
      <c r="G39" s="11">
        <f>KFI!$F$18</f>
        <v>18.99313314674778</v>
      </c>
      <c r="H39" s="12"/>
      <c r="I39" s="12"/>
      <c r="J39" s="10">
        <f>KFI!$B$20-KFI!$B$15</f>
        <v>3.4288830065809686</v>
      </c>
      <c r="K39" s="11">
        <f>KFI!$F$20</f>
        <v>19.946909310037132</v>
      </c>
    </row>
    <row r="40" spans="1:14" ht="14.4" customHeight="1" x14ac:dyDescent="0.3">
      <c r="A40" t="s">
        <v>60</v>
      </c>
      <c r="B40" s="10">
        <f>LEV!$B$15-LEV!$B$6</f>
        <v>1.1440547946944548</v>
      </c>
      <c r="C40" s="11">
        <f>LEV!$F$15</f>
        <v>6.2209387128070741</v>
      </c>
      <c r="D40" s="12"/>
      <c r="E40" s="12"/>
      <c r="F40" s="10">
        <f>LEV!$B$18-LEV!$B$15</f>
        <v>1.8292953451895493</v>
      </c>
      <c r="G40" s="11">
        <f>LEV!$F$18</f>
        <v>8.995366983724475</v>
      </c>
      <c r="H40" s="12"/>
      <c r="I40" s="12"/>
      <c r="J40" s="10">
        <f>LEV!$B$20-LEV!$B$15</f>
        <v>2.2993179356452185</v>
      </c>
      <c r="K40" s="11">
        <f>LEV!$F$20</f>
        <v>10.065111478338695</v>
      </c>
    </row>
    <row r="41" spans="1:14" ht="14.4" customHeight="1" x14ac:dyDescent="0.3">
      <c r="A41" t="s">
        <v>61</v>
      </c>
      <c r="B41" s="10">
        <f>LTA!$B$15-LTA!$B$6</f>
        <v>0.54129964085667392</v>
      </c>
      <c r="C41" s="11">
        <f>LTA!$F$15</f>
        <v>4.5007591606014703</v>
      </c>
      <c r="D41" s="12"/>
      <c r="E41" s="12"/>
      <c r="F41" s="10">
        <f>LTA!$B$18-LTA!$B$15</f>
        <v>2.7182978351630811</v>
      </c>
      <c r="G41" s="11">
        <f>LTA!$F$18</f>
        <v>7.7364708180768469</v>
      </c>
      <c r="H41" s="12"/>
      <c r="I41" s="12"/>
      <c r="J41" s="10">
        <f>LTA!$B$20-LTA!$B$15</f>
        <v>3.7449109050389944</v>
      </c>
      <c r="K41" s="11">
        <f>LTA!$F$20</f>
        <v>9.9110385296761621</v>
      </c>
    </row>
    <row r="42" spans="1:14" x14ac:dyDescent="0.3">
      <c r="A42" t="s">
        <v>31</v>
      </c>
      <c r="B42" s="10">
        <f>MER!$B$15-MER!$B$6</f>
        <v>1.0552770103716678</v>
      </c>
      <c r="C42" s="11">
        <f>MER!$F$15</f>
        <v>14.867179156889575</v>
      </c>
      <c r="D42" s="12"/>
      <c r="E42" s="12"/>
      <c r="F42" s="10">
        <f>MER!$B$18-MER!$B$15</f>
        <v>1.6240599599746124</v>
      </c>
      <c r="G42" s="11">
        <f>MER!$F$18</f>
        <v>18.613365590952295</v>
      </c>
      <c r="H42" s="12"/>
      <c r="I42" s="12"/>
      <c r="J42" s="10">
        <f>MER!$B$20-MER!$B$15</f>
        <v>2.0439053382354384</v>
      </c>
      <c r="K42" s="11">
        <f>MER!$F$20</f>
        <v>17.963204890194287</v>
      </c>
    </row>
    <row r="43" spans="1:14" x14ac:dyDescent="0.3">
      <c r="A43" t="s">
        <v>62</v>
      </c>
      <c r="B43" s="10">
        <f>OSI!$B$15-OSI!$B$6</f>
        <v>0.31566722510324102</v>
      </c>
      <c r="C43" s="11">
        <f>OSI!$F$15</f>
        <v>3.8853619770499859</v>
      </c>
      <c r="D43" s="12"/>
      <c r="E43" s="12"/>
      <c r="F43" s="10">
        <f>OSI!$B$18-OSI!$B$15</f>
        <v>0.56565814845884632</v>
      </c>
      <c r="G43" s="11">
        <f>OSI!$F$18</f>
        <v>4.7618636579348497</v>
      </c>
      <c r="H43" s="12"/>
      <c r="I43" s="12"/>
      <c r="J43" s="10">
        <f>OSI!$B$20-OSI!$B$15</f>
        <v>0.71178710671632728</v>
      </c>
      <c r="K43" s="11">
        <f>OSI!$F$20</f>
        <v>4.9973155024866509</v>
      </c>
    </row>
    <row r="44" spans="1:14" x14ac:dyDescent="0.3">
      <c r="A44" t="s">
        <v>32</v>
      </c>
      <c r="B44" s="10">
        <f>OWE!$B$15-OWE!$B$6</f>
        <v>1.4021135392715125</v>
      </c>
      <c r="C44" s="11">
        <f>OWE!$F$15</f>
        <v>10.953207747606189</v>
      </c>
      <c r="D44" s="12"/>
      <c r="E44" s="12"/>
      <c r="F44" s="10">
        <f>OWE!$B$18-OWE!$B$15</f>
        <v>1.4072961392160779</v>
      </c>
      <c r="G44" s="11">
        <f>OWE!$F$18</f>
        <v>19.17903864549616</v>
      </c>
      <c r="H44" s="12"/>
      <c r="I44" s="12"/>
      <c r="J44" s="10">
        <f>OWE!$B$20-OWE!$B$15</f>
        <v>1.7669055910079408</v>
      </c>
      <c r="K44" s="11">
        <f>OWE!$F$20</f>
        <v>21.729049614394516</v>
      </c>
    </row>
    <row r="45" spans="1:14" x14ac:dyDescent="0.3">
      <c r="A45" t="s">
        <v>33</v>
      </c>
      <c r="B45" s="10">
        <f>PHI!$B$15-PHI!$B$6</f>
        <v>1.412332836330249</v>
      </c>
      <c r="C45" s="11">
        <f>PHI!$F$15</f>
        <v>12.564346441954926</v>
      </c>
      <c r="D45" s="12"/>
      <c r="E45" s="12"/>
      <c r="F45" s="10">
        <f>PHI!$B$18-PHI!$B$15</f>
        <v>1.6352983474049507</v>
      </c>
      <c r="G45" s="11">
        <f>PHI!$F$18</f>
        <v>10.953153188139213</v>
      </c>
      <c r="H45" s="12"/>
      <c r="I45" s="12"/>
      <c r="J45" s="10">
        <f>PHI!$B$20-PHI!$B$15</f>
        <v>2.0761904054145659</v>
      </c>
      <c r="K45" s="11">
        <f>PHI!$F$20</f>
        <v>11.30996340843553</v>
      </c>
    </row>
    <row r="46" spans="1:14" x14ac:dyDescent="0.3">
      <c r="A46" t="s">
        <v>34</v>
      </c>
      <c r="B46" s="10">
        <f>PON!$B$15-PON!$B$6</f>
        <v>1.0784937243233674</v>
      </c>
      <c r="C46" s="11">
        <f>PON!$F$15</f>
        <v>10.38347547661829</v>
      </c>
      <c r="D46" s="12"/>
      <c r="E46" s="12"/>
      <c r="F46" s="10">
        <f>PON!$B$18-PON!$B$15</f>
        <v>0.93665759051580544</v>
      </c>
      <c r="G46" s="11">
        <f>PON!$F$18</f>
        <v>11.660520396425476</v>
      </c>
      <c r="H46" s="12"/>
      <c r="I46" s="12"/>
      <c r="J46" s="10">
        <f>PON!$B$20-PON!$B$15</f>
        <v>1.0519083591215801</v>
      </c>
      <c r="K46" s="11">
        <f>PON!$F$20</f>
        <v>10.782674356597941</v>
      </c>
    </row>
    <row r="47" spans="1:14" x14ac:dyDescent="0.3">
      <c r="A47" t="s">
        <v>63</v>
      </c>
      <c r="B47" s="10">
        <f>RHO!$B$15-RHO!$B$6</f>
        <v>1.0876399815713198</v>
      </c>
      <c r="C47" s="11">
        <f>RHO!$F$15</f>
        <v>5.2191764350819154</v>
      </c>
      <c r="D47" s="12"/>
      <c r="E47" s="12"/>
      <c r="F47" s="10">
        <f>RHO!$B$18-RHO!$B$15</f>
        <v>2.7917065369333498</v>
      </c>
      <c r="G47" s="11">
        <f>RHO!$F$18</f>
        <v>7.0064696134874112</v>
      </c>
      <c r="H47" s="12"/>
      <c r="I47" s="12"/>
      <c r="J47" s="10">
        <f>RHO!$B$20-RHO!$B$15</f>
        <v>3.5232295093685044</v>
      </c>
      <c r="K47" s="11">
        <f>RHO!$F$20</f>
        <v>7.9053886481411766</v>
      </c>
    </row>
    <row r="48" spans="1:14" x14ac:dyDescent="0.3">
      <c r="A48" t="s">
        <v>64</v>
      </c>
      <c r="B48" s="10">
        <f>SAF!$B$15-SAF!$B$6</f>
        <v>0.31993975793701562</v>
      </c>
      <c r="C48" s="11">
        <f>SAF!$F$15</f>
        <v>4.2079522790580386</v>
      </c>
      <c r="D48" s="12"/>
      <c r="E48" s="12"/>
      <c r="F48" s="10">
        <f>SAF!$B$18-SAF!$B$15</f>
        <v>0.77775215201720493</v>
      </c>
      <c r="G48" s="11">
        <f>SAF!$F$18</f>
        <v>5.4648741944116273</v>
      </c>
      <c r="H48" s="12"/>
      <c r="I48" s="12"/>
      <c r="J48" s="10">
        <f>SAF!$B$20-SAF!$B$15</f>
        <v>0.97819919511877773</v>
      </c>
      <c r="K48" s="11">
        <f>SAF!$F$20</f>
        <v>5.9642895550107475</v>
      </c>
      <c r="N48" s="1" t="s">
        <v>74</v>
      </c>
    </row>
    <row r="49" spans="1:11" x14ac:dyDescent="0.3">
      <c r="A49" t="s">
        <v>65</v>
      </c>
      <c r="B49" s="10">
        <f>SAO!$B$15-SAO!$B$6</f>
        <v>0.41455169650149504</v>
      </c>
      <c r="C49" s="11">
        <f>SAO!$F$15</f>
        <v>3.5294777568438014</v>
      </c>
      <c r="D49" s="12"/>
      <c r="E49" s="12"/>
      <c r="F49" s="10">
        <f>SAO!$B$18-SAO!$B$15</f>
        <v>2.1449090839016103</v>
      </c>
      <c r="G49" s="11">
        <f>SAO!$F$18</f>
        <v>5.0084482865134072</v>
      </c>
      <c r="H49" s="12"/>
      <c r="I49" s="12"/>
      <c r="J49" s="10">
        <f>SAO!$B$20-SAO!$B$15</f>
        <v>3.1469828668800606</v>
      </c>
      <c r="K49" s="11">
        <f>SAO!$F$20</f>
        <v>5.9401062894568231</v>
      </c>
    </row>
    <row r="50" spans="1:11" x14ac:dyDescent="0.3">
      <c r="A50" t="s">
        <v>66</v>
      </c>
      <c r="B50" s="10">
        <f>SAS!$B$15-SAS!$B$6</f>
        <v>0.81979281299235618</v>
      </c>
      <c r="C50" s="11">
        <f>SAS!$F$15</f>
        <v>4.7486313500622508</v>
      </c>
      <c r="D50" s="12"/>
      <c r="E50" s="12"/>
      <c r="F50" s="10">
        <f>SAS!$B$18-SAS!$B$15</f>
        <v>1.6825100698988744</v>
      </c>
      <c r="G50" s="11">
        <f>SAS!$F$18</f>
        <v>6.6814625424141862</v>
      </c>
      <c r="H50" s="12"/>
      <c r="I50" s="12"/>
      <c r="J50" s="10">
        <f>SAS!$B$20-SAS!$B$15</f>
        <v>2.1006721021979931</v>
      </c>
      <c r="K50" s="11">
        <f>SAS!$F$20</f>
        <v>7.3779322596961636</v>
      </c>
    </row>
    <row r="51" spans="1:11" x14ac:dyDescent="0.3">
      <c r="A51" t="s">
        <v>67</v>
      </c>
      <c r="B51" s="10">
        <f>SAT!$B$15-SAT!$B$6</f>
        <v>0.72052655539483079</v>
      </c>
      <c r="C51" s="11">
        <f>SAT!$F$15</f>
        <v>4.5511832369081793</v>
      </c>
      <c r="D51" s="12"/>
      <c r="E51" s="12"/>
      <c r="F51" s="10">
        <f>SAT!$B$18-SAT!$B$15</f>
        <v>1.1122801970318035</v>
      </c>
      <c r="G51" s="11">
        <f>SAT!$F$18</f>
        <v>6.0794458582165545</v>
      </c>
      <c r="H51" s="12"/>
      <c r="I51" s="12"/>
      <c r="J51" s="10">
        <f>SAT!$B$20-SAT!$B$15</f>
        <v>1.3990169798795189</v>
      </c>
      <c r="K51" s="11">
        <f>SAT!$F$20</f>
        <v>6.5833330682231583</v>
      </c>
    </row>
    <row r="52" spans="1:11" x14ac:dyDescent="0.3">
      <c r="A52" t="s">
        <v>68</v>
      </c>
      <c r="B52" s="10">
        <f>SAV!$B$15-SAV!$B$6</f>
        <v>1.2685994925051598</v>
      </c>
      <c r="C52" s="11">
        <f>SAV!$F$15</f>
        <v>8.2203124211608625</v>
      </c>
      <c r="D52" s="12"/>
      <c r="E52" s="12"/>
      <c r="F52" s="10">
        <f>SAV!$B$18-SAV!$B$15</f>
        <v>2.7908931456807857</v>
      </c>
      <c r="G52" s="11">
        <f>SAV!$F$18</f>
        <v>13.892409693628506</v>
      </c>
      <c r="H52" s="12"/>
      <c r="I52" s="12"/>
      <c r="J52" s="10">
        <f>SAV!$B$20-SAV!$B$15</f>
        <v>3.4329107144288931</v>
      </c>
      <c r="K52" s="11">
        <f>SAV!$F$20</f>
        <v>15.534427769478331</v>
      </c>
    </row>
    <row r="53" spans="1:11" x14ac:dyDescent="0.3">
      <c r="A53" t="s">
        <v>69</v>
      </c>
      <c r="B53" s="10">
        <f>SFO!$B$15-SFO!$B$6</f>
        <v>0.6930039828582113</v>
      </c>
      <c r="C53" s="11">
        <f>SFO!$F$15</f>
        <v>5.1616968270942714</v>
      </c>
      <c r="D53" s="12"/>
      <c r="E53" s="12"/>
      <c r="F53" s="10">
        <f>SFO!$B$18-SFO!$B$15</f>
        <v>2.4488350631746751</v>
      </c>
      <c r="G53" s="11">
        <f>SFO!$F$18</f>
        <v>7.3918683009756005</v>
      </c>
      <c r="H53" s="12"/>
      <c r="I53" s="12"/>
      <c r="J53" s="10">
        <f>SFO!$B$20-SFO!$B$15</f>
        <v>3.1564796426907953</v>
      </c>
      <c r="K53" s="11">
        <f>SFO!$F$20</f>
        <v>8.454752118920009</v>
      </c>
    </row>
    <row r="54" spans="1:11" x14ac:dyDescent="0.3">
      <c r="A54" t="s">
        <v>44</v>
      </c>
      <c r="B54" s="10">
        <f>SFW!$B$15-SFW!$B$6</f>
        <v>1.1983045419751024</v>
      </c>
      <c r="C54" s="11">
        <f>SFW!$F$15</f>
        <v>9.386218287902647</v>
      </c>
      <c r="D54" s="12"/>
      <c r="E54" s="12"/>
      <c r="F54" s="10">
        <f>SFW!$B$18-SFW!$B$15</f>
        <v>2.3822452202603595</v>
      </c>
      <c r="G54" s="11">
        <f>SFW!$F$18</f>
        <v>12.478375895585355</v>
      </c>
      <c r="H54" s="12"/>
      <c r="I54" s="12"/>
      <c r="J54" s="10">
        <f>SFW!$B$20-SFW!$B$15</f>
        <v>3.0044630705380073</v>
      </c>
      <c r="K54" s="11">
        <f>SFW!$F$20</f>
        <v>13.704760574871768</v>
      </c>
    </row>
    <row r="55" spans="1:11" x14ac:dyDescent="0.3">
      <c r="A55" t="s">
        <v>35</v>
      </c>
      <c r="B55" s="10">
        <f>SIV!$B$15-SIV!$B$6</f>
        <v>2.0479914460527859</v>
      </c>
      <c r="C55" s="11">
        <f>SIV!$F$15</f>
        <v>23.519148966581241</v>
      </c>
      <c r="D55" s="12"/>
      <c r="E55" s="12"/>
      <c r="F55" s="10">
        <f>SIV!$B$18-SIV!$B$15</f>
        <v>1.0477464330307984</v>
      </c>
      <c r="G55" s="11">
        <f>SIV!$F$18</f>
        <v>17.677813480021513</v>
      </c>
      <c r="H55" s="12"/>
      <c r="I55" s="12"/>
      <c r="J55" s="10">
        <f>SIV!$B$20-SIV!$B$15</f>
        <v>1.2538659603250357</v>
      </c>
      <c r="K55" s="11">
        <f>SIV!$F$20</f>
        <v>16.222730440916706</v>
      </c>
    </row>
    <row r="56" spans="1:11" x14ac:dyDescent="0.3">
      <c r="A56" t="s">
        <v>70</v>
      </c>
      <c r="B56" s="10">
        <f>SWY!$B$15-SWY!$B$6</f>
        <v>0.89182693586790118</v>
      </c>
      <c r="C56" s="11">
        <f>SWY!$F$15</f>
        <v>5.5332046064879501</v>
      </c>
      <c r="D56" s="12"/>
      <c r="E56" s="12"/>
      <c r="F56" s="10">
        <f>SWY!$B$18-SWY!$B$15</f>
        <v>1.5751948423384763</v>
      </c>
      <c r="G56" s="11">
        <f>SWY!$F$18</f>
        <v>7.8878695238393188</v>
      </c>
      <c r="H56" s="12"/>
      <c r="I56" s="12"/>
      <c r="J56" s="10">
        <f>SWY!$B$20-SWY!$B$15</f>
        <v>2.0397236713874562</v>
      </c>
      <c r="K56" s="11">
        <f>SWY!$F$20</f>
        <v>8.8851274102812052</v>
      </c>
    </row>
    <row r="57" spans="1:11" x14ac:dyDescent="0.3">
      <c r="A57" t="s">
        <v>71</v>
      </c>
      <c r="B57" s="10">
        <f>VFI!$B$15-VFI!$B$6</f>
        <v>0.11941112715929113</v>
      </c>
      <c r="C57" s="11">
        <f>VFI!$F$15</f>
        <v>2.7921320769395117</v>
      </c>
      <c r="D57" s="12"/>
      <c r="E57" s="12"/>
      <c r="F57" s="10">
        <f>VFI!$B$18-VFI!$B$15</f>
        <v>0.77570455276297778</v>
      </c>
      <c r="G57" s="11">
        <f>VFI!$F$18</f>
        <v>3.213279006649822</v>
      </c>
      <c r="H57" s="12"/>
      <c r="I57" s="12"/>
      <c r="J57" s="10">
        <f>VFI!$B$20-VFI!$B$15</f>
        <v>1.4986737640076861</v>
      </c>
      <c r="K57" s="11">
        <f>VFI!$F$20</f>
        <v>3.6506778834374436</v>
      </c>
    </row>
    <row r="58" spans="1:11" x14ac:dyDescent="0.3">
      <c r="A58" t="s">
        <v>36</v>
      </c>
      <c r="B58" s="10">
        <f>ZON!$B$15-ZON!$B$6</f>
        <v>0.93603415652501587</v>
      </c>
      <c r="C58" s="11">
        <f>ZON!$F$15</f>
        <v>5.8321264243220226</v>
      </c>
      <c r="D58" s="12"/>
      <c r="E58" s="12"/>
      <c r="F58" s="10">
        <f>ZON!$B$18-ZON!$B$15</f>
        <v>0.80228761549017769</v>
      </c>
      <c r="G58" s="11">
        <f>ZON!$F$18</f>
        <v>7.8457368955433777</v>
      </c>
      <c r="H58" s="12"/>
      <c r="I58" s="12"/>
      <c r="J58" s="10">
        <f>ZON!$B$20-ZON!$B$15</f>
        <v>0.95741577735027206</v>
      </c>
      <c r="K58" s="11">
        <f>ZON!$F$20</f>
        <v>7.9359520159616581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46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3.5511741655158996E-2</v>
      </c>
      <c r="C6" s="3">
        <v>18.360730545279999</v>
      </c>
      <c r="D6" s="2">
        <v>1.0291241666274877E-2</v>
      </c>
      <c r="E6" s="3">
        <v>14.160420894880001</v>
      </c>
      <c r="F6" s="3">
        <f>B6/D6</f>
        <v>3.4506760998076134</v>
      </c>
      <c r="H6" s="5">
        <v>10</v>
      </c>
      <c r="I6" s="4">
        <v>1.0561175455687525E-2</v>
      </c>
      <c r="J6" s="7">
        <v>18.294531506480002</v>
      </c>
      <c r="K6" s="4">
        <v>1.7472871317042914E-2</v>
      </c>
      <c r="L6" s="7">
        <v>14.1146198184</v>
      </c>
      <c r="M6" s="3">
        <f>I6/K6/(15/85)</f>
        <v>3.4251188502251848</v>
      </c>
      <c r="O6" s="5">
        <v>10</v>
      </c>
      <c r="P6" s="2">
        <v>1.388141755602862E-3</v>
      </c>
      <c r="Q6" s="3">
        <v>11.72373322616</v>
      </c>
      <c r="R6" s="2">
        <v>1.7539199896786272E-2</v>
      </c>
      <c r="S6" s="3">
        <v>14.10264215608</v>
      </c>
      <c r="T6" s="6">
        <f>R6/P6/(85/15)</f>
        <v>2.2297095454909619</v>
      </c>
    </row>
    <row r="7" spans="1:20" x14ac:dyDescent="0.25">
      <c r="A7" s="5">
        <v>20</v>
      </c>
      <c r="B7" s="2">
        <v>7.1130248201322174E-2</v>
      </c>
      <c r="C7" s="3">
        <v>18.525563660320003</v>
      </c>
      <c r="D7" s="2">
        <v>2.0411745153929503E-2</v>
      </c>
      <c r="E7" s="3">
        <v>14.266774492960002</v>
      </c>
      <c r="F7" s="3">
        <f t="shared" ref="F7:F20" si="0">B7/D7</f>
        <v>3.4847705409269603</v>
      </c>
      <c r="H7" s="5">
        <v>20</v>
      </c>
      <c r="I7" s="4">
        <v>2.1226261662112798E-2</v>
      </c>
      <c r="J7" s="7">
        <v>18.375709432640001</v>
      </c>
      <c r="K7" s="4">
        <v>3.4786354959015185E-2</v>
      </c>
      <c r="L7" s="7">
        <v>14.17134318504</v>
      </c>
      <c r="M7" s="3">
        <f t="shared" ref="M7:M20" si="1">I7/K7/(15/85)</f>
        <v>3.4577393797181104</v>
      </c>
      <c r="O7" s="5">
        <v>20</v>
      </c>
      <c r="P7" s="2">
        <v>2.7577486833142541E-3</v>
      </c>
      <c r="Q7" s="3">
        <v>11.745353418560001</v>
      </c>
      <c r="R7" s="2">
        <v>3.4949293795039846E-2</v>
      </c>
      <c r="S7" s="3">
        <v>14.13597717192</v>
      </c>
      <c r="T7" s="6">
        <f t="shared" ref="T7:T20" si="2">R7/P7/(85/15)</f>
        <v>2.2364338243493189</v>
      </c>
    </row>
    <row r="8" spans="1:20" x14ac:dyDescent="0.25">
      <c r="A8" s="5">
        <v>30</v>
      </c>
      <c r="B8" s="2">
        <v>0.1070571226220661</v>
      </c>
      <c r="C8" s="3">
        <v>18.680658766400001</v>
      </c>
      <c r="D8" s="2">
        <v>3.0344665796347505E-2</v>
      </c>
      <c r="E8" s="3">
        <v>14.352185204560001</v>
      </c>
      <c r="F8" s="3">
        <f t="shared" si="0"/>
        <v>3.5280376241597042</v>
      </c>
      <c r="H8" s="5">
        <v>30</v>
      </c>
      <c r="I8" s="4">
        <v>3.1706311654441016E-2</v>
      </c>
      <c r="J8" s="7">
        <v>18.452953603840001</v>
      </c>
      <c r="K8" s="4">
        <v>5.1989041923653181E-2</v>
      </c>
      <c r="L8" s="7">
        <v>14.222900608720002</v>
      </c>
      <c r="M8" s="3">
        <f t="shared" si="1"/>
        <v>3.4559032582099309</v>
      </c>
      <c r="O8" s="5">
        <v>30</v>
      </c>
      <c r="P8" s="2">
        <v>4.102235532128371E-3</v>
      </c>
      <c r="Q8" s="3">
        <v>11.76673512296</v>
      </c>
      <c r="R8" s="2">
        <v>5.1882456982434356E-2</v>
      </c>
      <c r="S8" s="3">
        <v>14.15592799016</v>
      </c>
      <c r="T8" s="6">
        <f t="shared" si="2"/>
        <v>2.231887377278956</v>
      </c>
    </row>
    <row r="9" spans="1:20" x14ac:dyDescent="0.25">
      <c r="A9" s="5">
        <v>40</v>
      </c>
      <c r="B9" s="2">
        <v>0.1433432132599029</v>
      </c>
      <c r="C9" s="3">
        <v>18.830982773599999</v>
      </c>
      <c r="D9" s="2">
        <v>4.0216018555875185E-2</v>
      </c>
      <c r="E9" s="3">
        <v>14.451693778640001</v>
      </c>
      <c r="F9" s="3">
        <f t="shared" si="0"/>
        <v>3.5643312890545151</v>
      </c>
      <c r="H9" s="5">
        <v>40</v>
      </c>
      <c r="I9" s="4">
        <v>4.2036331360537006E-2</v>
      </c>
      <c r="J9" s="7">
        <v>18.529800253200001</v>
      </c>
      <c r="K9" s="4">
        <v>6.8634066781324291E-2</v>
      </c>
      <c r="L9" s="7">
        <v>14.26862871624</v>
      </c>
      <c r="M9" s="3">
        <f t="shared" si="1"/>
        <v>3.4706653544027906</v>
      </c>
      <c r="O9" s="5">
        <v>40</v>
      </c>
      <c r="P9" s="2">
        <v>5.4319163859450018E-3</v>
      </c>
      <c r="Q9" s="3">
        <v>11.804409825440001</v>
      </c>
      <c r="R9" s="2">
        <v>6.8988645305214882E-2</v>
      </c>
      <c r="S9" s="3">
        <v>14.186702900080002</v>
      </c>
      <c r="T9" s="6">
        <f t="shared" si="2"/>
        <v>2.241283914102318</v>
      </c>
    </row>
    <row r="10" spans="1:20" x14ac:dyDescent="0.25">
      <c r="A10" s="5">
        <v>50</v>
      </c>
      <c r="B10" s="2">
        <v>0.17881214053321995</v>
      </c>
      <c r="C10" s="3">
        <v>18.982620431280001</v>
      </c>
      <c r="D10" s="2">
        <v>4.9571596507206557E-2</v>
      </c>
      <c r="E10" s="3">
        <v>14.534132469519999</v>
      </c>
      <c r="F10" s="3">
        <f t="shared" si="0"/>
        <v>3.6071491162731633</v>
      </c>
      <c r="H10" s="5">
        <v>50</v>
      </c>
      <c r="I10" s="4">
        <v>5.2836919755333903E-2</v>
      </c>
      <c r="J10" s="7">
        <v>18.61462307096</v>
      </c>
      <c r="K10" s="4">
        <v>8.4746529110317326E-2</v>
      </c>
      <c r="L10" s="7">
        <v>14.31234787616</v>
      </c>
      <c r="M10" s="3">
        <f t="shared" si="1"/>
        <v>3.5329967503110518</v>
      </c>
      <c r="O10" s="5">
        <v>50</v>
      </c>
      <c r="P10" s="2">
        <v>6.7139902712312505E-3</v>
      </c>
      <c r="Q10" s="3">
        <v>11.795902372720001</v>
      </c>
      <c r="R10" s="2">
        <v>8.564774496951516E-2</v>
      </c>
      <c r="S10" s="3">
        <v>14.20958398272</v>
      </c>
      <c r="T10" s="6">
        <f t="shared" si="2"/>
        <v>2.2511661955424676</v>
      </c>
    </row>
    <row r="11" spans="1:20" x14ac:dyDescent="0.25">
      <c r="A11" s="5">
        <v>60</v>
      </c>
      <c r="B11" s="2">
        <v>0.21452156044435844</v>
      </c>
      <c r="C11" s="3">
        <v>19.116211409120002</v>
      </c>
      <c r="D11" s="2">
        <v>5.8884665307977452E-2</v>
      </c>
      <c r="E11" s="3">
        <v>14.605028383040001</v>
      </c>
      <c r="F11" s="3">
        <f t="shared" si="0"/>
        <v>3.6430802369746327</v>
      </c>
      <c r="H11" s="5">
        <v>60</v>
      </c>
      <c r="I11" s="4">
        <v>6.3016938787187643E-2</v>
      </c>
      <c r="J11" s="7">
        <v>18.680782989360001</v>
      </c>
      <c r="K11" s="4">
        <v>0.10132320493938927</v>
      </c>
      <c r="L11" s="7">
        <v>14.361649203360001</v>
      </c>
      <c r="M11" s="3">
        <f t="shared" si="1"/>
        <v>3.5243258113908054</v>
      </c>
      <c r="O11" s="5">
        <v>60</v>
      </c>
      <c r="P11" s="2">
        <v>8.0091913794668092E-3</v>
      </c>
      <c r="Q11" s="3">
        <v>11.80215632304</v>
      </c>
      <c r="R11" s="2">
        <v>0.10205049135858353</v>
      </c>
      <c r="S11" s="3">
        <v>14.230904266000001</v>
      </c>
      <c r="T11" s="6">
        <f t="shared" si="2"/>
        <v>2.2485303929582123</v>
      </c>
    </row>
    <row r="12" spans="1:20" x14ac:dyDescent="0.25">
      <c r="A12" s="5">
        <v>70</v>
      </c>
      <c r="B12" s="2">
        <v>0.25011801744720236</v>
      </c>
      <c r="C12" s="3">
        <v>19.265856855200003</v>
      </c>
      <c r="D12" s="2">
        <v>6.812276110577184E-2</v>
      </c>
      <c r="E12" s="3">
        <v>14.708543346320001</v>
      </c>
      <c r="F12" s="3">
        <f t="shared" si="0"/>
        <v>3.6715778014172504</v>
      </c>
      <c r="H12" s="5">
        <v>70</v>
      </c>
      <c r="I12" s="4">
        <v>7.3806620858284863E-2</v>
      </c>
      <c r="J12" s="7">
        <v>18.761490675760001</v>
      </c>
      <c r="K12" s="4">
        <v>0.11761050329084879</v>
      </c>
      <c r="L12" s="7">
        <v>14.4171188344</v>
      </c>
      <c r="M12" s="3">
        <f t="shared" si="1"/>
        <v>3.5561238706942118</v>
      </c>
      <c r="O12" s="5">
        <v>70</v>
      </c>
      <c r="P12" s="2">
        <v>9.3038139149747758E-3</v>
      </c>
      <c r="Q12" s="3">
        <v>11.836649511920001</v>
      </c>
      <c r="R12" s="2">
        <v>0.11872318520413688</v>
      </c>
      <c r="S12" s="3">
        <v>14.25673322768</v>
      </c>
      <c r="T12" s="6">
        <f t="shared" si="2"/>
        <v>2.2518883676747099</v>
      </c>
    </row>
    <row r="13" spans="1:20" x14ac:dyDescent="0.25">
      <c r="A13" s="5">
        <v>80</v>
      </c>
      <c r="B13" s="2">
        <v>0.2863240919323819</v>
      </c>
      <c r="C13" s="3">
        <v>19.426087904960003</v>
      </c>
      <c r="D13" s="2">
        <v>7.6966550478329329E-2</v>
      </c>
      <c r="E13" s="3">
        <v>14.786224578160001</v>
      </c>
      <c r="F13" s="3">
        <f t="shared" si="0"/>
        <v>3.7201107513971174</v>
      </c>
      <c r="H13" s="5">
        <v>80</v>
      </c>
      <c r="I13" s="4">
        <v>8.4031586335260214E-2</v>
      </c>
      <c r="J13" s="7">
        <v>18.836619416559998</v>
      </c>
      <c r="K13" s="4">
        <v>0.13278442043048727</v>
      </c>
      <c r="L13" s="7">
        <v>14.443501339279999</v>
      </c>
      <c r="M13" s="3">
        <f t="shared" si="1"/>
        <v>3.5861058676113373</v>
      </c>
      <c r="O13" s="5">
        <v>80</v>
      </c>
      <c r="P13" s="2">
        <v>1.0474325766877651E-2</v>
      </c>
      <c r="Q13" s="3">
        <v>11.845652726800001</v>
      </c>
      <c r="R13" s="2">
        <v>0.13441413680046913</v>
      </c>
      <c r="S13" s="3">
        <v>14.290134099680001</v>
      </c>
      <c r="T13" s="6">
        <f t="shared" si="2"/>
        <v>2.2645984396749337</v>
      </c>
    </row>
    <row r="14" spans="1:20" x14ac:dyDescent="0.25">
      <c r="A14" s="5">
        <v>90</v>
      </c>
      <c r="B14" s="2">
        <v>0.3228839818632484</v>
      </c>
      <c r="C14" s="3">
        <v>19.538761811600001</v>
      </c>
      <c r="D14" s="2">
        <v>8.5217239025432059E-2</v>
      </c>
      <c r="E14" s="3">
        <v>14.87965112248</v>
      </c>
      <c r="F14" s="3">
        <f t="shared" si="0"/>
        <v>3.7889514557833488</v>
      </c>
      <c r="H14" s="5">
        <v>90</v>
      </c>
      <c r="I14" s="4">
        <v>9.4444654006219791E-2</v>
      </c>
      <c r="J14" s="7">
        <v>18.899650958160002</v>
      </c>
      <c r="K14" s="4">
        <v>0.14874624201068512</v>
      </c>
      <c r="L14" s="7">
        <v>14.49690968088</v>
      </c>
      <c r="M14" s="3">
        <f t="shared" si="1"/>
        <v>3.5979824798764812</v>
      </c>
      <c r="O14" s="5">
        <v>90</v>
      </c>
      <c r="P14" s="2">
        <v>1.1713063643728946E-2</v>
      </c>
      <c r="Q14" s="3">
        <v>11.872651953280002</v>
      </c>
      <c r="R14" s="2">
        <v>0.15012157316384706</v>
      </c>
      <c r="S14" s="3">
        <v>14.31126840416</v>
      </c>
      <c r="T14" s="6">
        <f t="shared" si="2"/>
        <v>2.2617517610104851</v>
      </c>
    </row>
    <row r="15" spans="1:20" x14ac:dyDescent="0.25">
      <c r="A15" s="5">
        <v>100</v>
      </c>
      <c r="B15" s="2">
        <v>0.35624824378120878</v>
      </c>
      <c r="C15" s="3">
        <v>19.689923330079999</v>
      </c>
      <c r="D15" s="2">
        <v>9.3292159911306169E-2</v>
      </c>
      <c r="E15" s="3">
        <v>14.955812432640002</v>
      </c>
      <c r="F15" s="3">
        <f t="shared" si="0"/>
        <v>3.818630034076794</v>
      </c>
      <c r="H15" s="5">
        <v>100</v>
      </c>
      <c r="I15" s="4">
        <v>0.1048936979671779</v>
      </c>
      <c r="J15" s="7">
        <v>18.980205510160001</v>
      </c>
      <c r="K15" s="4">
        <v>0.16286484932872811</v>
      </c>
      <c r="L15" s="7">
        <v>14.54537592352</v>
      </c>
      <c r="M15" s="3">
        <f t="shared" si="1"/>
        <v>3.6496372560678805</v>
      </c>
      <c r="O15" s="5">
        <v>100</v>
      </c>
      <c r="P15" s="2">
        <v>1.296374654177514E-2</v>
      </c>
      <c r="Q15" s="3">
        <v>11.887241728640001</v>
      </c>
      <c r="R15" s="2">
        <v>0.1654772054190124</v>
      </c>
      <c r="S15" s="3">
        <v>14.34124559264</v>
      </c>
      <c r="T15" s="6">
        <f t="shared" si="2"/>
        <v>2.2525787345289361</v>
      </c>
    </row>
    <row r="16" spans="1:20" x14ac:dyDescent="0.25">
      <c r="A16" s="5">
        <v>200</v>
      </c>
      <c r="B16" s="2">
        <v>0.68175747433961631</v>
      </c>
      <c r="C16" s="3">
        <v>20.898650135840001</v>
      </c>
      <c r="D16" s="2">
        <v>0.16461707050131916</v>
      </c>
      <c r="E16" s="3">
        <v>15.7030764644</v>
      </c>
      <c r="F16" s="3">
        <f t="shared" si="0"/>
        <v>4.1414749531346633</v>
      </c>
      <c r="H16" s="5">
        <v>200</v>
      </c>
      <c r="I16" s="4">
        <v>0.20363712683881349</v>
      </c>
      <c r="J16" s="7">
        <v>19.614758774240002</v>
      </c>
      <c r="K16" s="4">
        <v>0.30150883794897698</v>
      </c>
      <c r="L16" s="7">
        <v>14.94719456416</v>
      </c>
      <c r="M16" s="3">
        <f t="shared" si="1"/>
        <v>3.8272301621505145</v>
      </c>
      <c r="O16" s="5">
        <v>200</v>
      </c>
      <c r="P16" s="2">
        <v>2.4313309341243469E-2</v>
      </c>
      <c r="Q16" s="3">
        <v>12.071214300640001</v>
      </c>
      <c r="R16" s="2">
        <v>0.31165043884058036</v>
      </c>
      <c r="S16" s="3">
        <v>14.5694281496</v>
      </c>
      <c r="T16" s="6">
        <f t="shared" si="2"/>
        <v>2.2620177078359016</v>
      </c>
    </row>
    <row r="17" spans="1:20" x14ac:dyDescent="0.25">
      <c r="A17" s="5">
        <v>400</v>
      </c>
      <c r="B17" s="2">
        <v>1.1884136938962129</v>
      </c>
      <c r="C17" s="3">
        <v>22.66930416632</v>
      </c>
      <c r="D17" s="2">
        <v>0.24819343171438663</v>
      </c>
      <c r="E17" s="3">
        <v>16.793033735759998</v>
      </c>
      <c r="F17" s="3">
        <f t="shared" si="0"/>
        <v>4.788256021472006</v>
      </c>
      <c r="H17" s="5">
        <v>400</v>
      </c>
      <c r="I17" s="4">
        <v>0.37775753684369356</v>
      </c>
      <c r="J17" s="7">
        <v>20.682304951679999</v>
      </c>
      <c r="K17" s="4">
        <v>0.51371540818442618</v>
      </c>
      <c r="L17" s="7">
        <v>15.628447251360001</v>
      </c>
      <c r="M17" s="3">
        <f t="shared" si="1"/>
        <v>4.1669492641454289</v>
      </c>
      <c r="O17" s="5">
        <v>400</v>
      </c>
      <c r="P17" s="2">
        <v>4.3002115024996165E-2</v>
      </c>
      <c r="Q17" s="3">
        <v>12.35234633992</v>
      </c>
      <c r="R17" s="2">
        <v>0.5524977622446946</v>
      </c>
      <c r="S17" s="3">
        <v>14.96607766744</v>
      </c>
      <c r="T17" s="6">
        <f t="shared" si="2"/>
        <v>2.2673211549090224</v>
      </c>
    </row>
    <row r="18" spans="1:20" x14ac:dyDescent="0.25">
      <c r="A18" s="5">
        <v>600</v>
      </c>
      <c r="B18" s="2">
        <v>1.5068806032718607</v>
      </c>
      <c r="C18" s="3">
        <v>23.650749774240001</v>
      </c>
      <c r="D18" s="2">
        <v>0.29359730691251362</v>
      </c>
      <c r="E18" s="3">
        <v>17.50705898368</v>
      </c>
      <c r="F18" s="3">
        <f t="shared" si="0"/>
        <v>5.1324742012054019</v>
      </c>
      <c r="H18" s="5">
        <v>600</v>
      </c>
      <c r="I18" s="4">
        <v>0.52195119734487061</v>
      </c>
      <c r="J18" s="7">
        <v>21.469991611600001</v>
      </c>
      <c r="K18" s="4">
        <v>0.66099298432733045</v>
      </c>
      <c r="L18" s="7">
        <v>16.152649398240001</v>
      </c>
      <c r="M18" s="3">
        <f t="shared" si="1"/>
        <v>4.4746669355816318</v>
      </c>
      <c r="O18" s="5">
        <v>600</v>
      </c>
      <c r="P18" s="2">
        <v>5.7312177525428956E-2</v>
      </c>
      <c r="Q18" s="3">
        <v>12.587284969040001</v>
      </c>
      <c r="R18" s="2">
        <v>0.74401636212785016</v>
      </c>
      <c r="S18" s="3">
        <v>15.279942101040001</v>
      </c>
      <c r="T18" s="6">
        <f t="shared" si="2"/>
        <v>2.2909093800027032</v>
      </c>
    </row>
    <row r="19" spans="1:20" x14ac:dyDescent="0.25">
      <c r="A19" s="5">
        <v>800</v>
      </c>
      <c r="B19" s="2">
        <v>1.7102085786572814</v>
      </c>
      <c r="C19" s="3">
        <v>24.367999672800003</v>
      </c>
      <c r="D19" s="2">
        <v>0.32397342064223578</v>
      </c>
      <c r="E19" s="3">
        <v>17.937834377040001</v>
      </c>
      <c r="F19" s="3">
        <f t="shared" si="0"/>
        <v>5.2788545901914175</v>
      </c>
      <c r="H19" s="5">
        <v>800</v>
      </c>
      <c r="I19" s="4">
        <v>0.63886189869893129</v>
      </c>
      <c r="J19" s="7">
        <v>22.074116610160001</v>
      </c>
      <c r="K19" s="4">
        <v>0.7732550360428031</v>
      </c>
      <c r="L19" s="7">
        <v>16.552546704240001</v>
      </c>
      <c r="M19" s="3">
        <f t="shared" si="1"/>
        <v>4.6817896518170432</v>
      </c>
      <c r="O19" s="5">
        <v>800</v>
      </c>
      <c r="P19" s="2">
        <v>6.923996454214762E-2</v>
      </c>
      <c r="Q19" s="3">
        <v>12.779309356159999</v>
      </c>
      <c r="R19" s="2">
        <v>0.90177917263917728</v>
      </c>
      <c r="S19" s="3">
        <v>15.546605659120001</v>
      </c>
      <c r="T19" s="6">
        <f t="shared" si="2"/>
        <v>2.298347523807621</v>
      </c>
    </row>
    <row r="20" spans="1:20" x14ac:dyDescent="0.25">
      <c r="A20" s="5">
        <v>1000</v>
      </c>
      <c r="B20" s="2">
        <v>1.8844476142940814</v>
      </c>
      <c r="C20" s="3">
        <v>24.909648053680002</v>
      </c>
      <c r="D20" s="2">
        <v>0.33462841143791822</v>
      </c>
      <c r="E20" s="3">
        <v>18.313469085440001</v>
      </c>
      <c r="F20" s="3">
        <f t="shared" si="0"/>
        <v>5.6314632884772031</v>
      </c>
      <c r="H20" s="5">
        <v>1000</v>
      </c>
      <c r="I20" s="4">
        <v>0.74153230112314172</v>
      </c>
      <c r="J20" s="7">
        <v>22.549371982</v>
      </c>
      <c r="K20" s="4">
        <v>0.84964206848770385</v>
      </c>
      <c r="L20" s="7">
        <v>16.880121143520004</v>
      </c>
      <c r="M20" s="3">
        <f t="shared" si="1"/>
        <v>4.9456312591847</v>
      </c>
      <c r="O20" s="5">
        <v>1000</v>
      </c>
      <c r="P20" s="2">
        <v>7.8915907779698452E-2</v>
      </c>
      <c r="Q20" s="3">
        <v>12.952050440400001</v>
      </c>
      <c r="R20" s="2">
        <v>1.0340489731290781</v>
      </c>
      <c r="S20" s="3">
        <v>15.769837247040002</v>
      </c>
      <c r="T20" s="6">
        <f t="shared" si="2"/>
        <v>2.3123250518970018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17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0.16814642184505962</v>
      </c>
      <c r="C6" s="3">
        <v>29.191390519519999</v>
      </c>
      <c r="D6" s="2">
        <v>1.1758670664011974E-2</v>
      </c>
      <c r="E6" s="3">
        <v>19.37142059776</v>
      </c>
      <c r="F6" s="3">
        <f>B6/D6</f>
        <v>14.299781552661436</v>
      </c>
      <c r="H6" s="5">
        <v>10</v>
      </c>
      <c r="I6" s="4">
        <v>5.0846014554156417E-2</v>
      </c>
      <c r="J6" s="7">
        <v>28.996210141199999</v>
      </c>
      <c r="K6" s="4">
        <v>2.0595981844296694E-2</v>
      </c>
      <c r="L6" s="7">
        <v>19.317821591280001</v>
      </c>
      <c r="M6" s="3">
        <f>I6/K6/(15/85)</f>
        <v>13.989496494272387</v>
      </c>
      <c r="O6" s="5">
        <v>10</v>
      </c>
      <c r="P6" s="2">
        <v>1.4343410156857901E-3</v>
      </c>
      <c r="Q6" s="3">
        <v>16.12817471368</v>
      </c>
      <c r="R6" s="2">
        <v>2.1385947734928773E-2</v>
      </c>
      <c r="S6" s="3">
        <v>19.293091306160001</v>
      </c>
      <c r="T6" s="6">
        <f>R6/P6/(85/15)</f>
        <v>2.6311670205900848</v>
      </c>
    </row>
    <row r="7" spans="1:20" x14ac:dyDescent="0.25">
      <c r="A7" s="5">
        <v>20</v>
      </c>
      <c r="B7" s="2">
        <v>0.31693815394663133</v>
      </c>
      <c r="C7" s="3">
        <v>29.4384836268</v>
      </c>
      <c r="D7" s="2">
        <v>2.1334011341604769E-2</v>
      </c>
      <c r="E7" s="3">
        <v>19.437311359440002</v>
      </c>
      <c r="F7" s="3">
        <f t="shared" ref="F7:F20" si="0">B7/D7</f>
        <v>14.856003818116976</v>
      </c>
      <c r="H7" s="5">
        <v>20</v>
      </c>
      <c r="I7" s="4">
        <v>9.9241416744508246E-2</v>
      </c>
      <c r="J7" s="7">
        <v>29.065011460640001</v>
      </c>
      <c r="K7" s="4">
        <v>3.9960326615086528E-2</v>
      </c>
      <c r="L7" s="7">
        <v>19.342405854800003</v>
      </c>
      <c r="M7" s="3">
        <f t="shared" ref="M7:M20" si="1">I7/K7/(15/85)</f>
        <v>14.073158951773054</v>
      </c>
      <c r="O7" s="5">
        <v>20</v>
      </c>
      <c r="P7" s="2">
        <v>2.8080245273531569E-3</v>
      </c>
      <c r="Q7" s="3">
        <v>16.11815411736</v>
      </c>
      <c r="R7" s="2">
        <v>4.222620723679376E-2</v>
      </c>
      <c r="S7" s="3">
        <v>19.303848035439998</v>
      </c>
      <c r="T7" s="6">
        <f t="shared" ref="T7:T20" si="2">R7/P7/(85/15)</f>
        <v>2.6537103068135885</v>
      </c>
    </row>
    <row r="8" spans="1:20" x14ac:dyDescent="0.25">
      <c r="A8" s="5">
        <v>30</v>
      </c>
      <c r="B8" s="2">
        <v>0.44902031084875194</v>
      </c>
      <c r="C8" s="3">
        <v>29.593547854960001</v>
      </c>
      <c r="D8" s="2">
        <v>2.9602441267123473E-2</v>
      </c>
      <c r="E8" s="3">
        <v>19.49101233</v>
      </c>
      <c r="F8" s="3">
        <f t="shared" si="0"/>
        <v>15.168354082588275</v>
      </c>
      <c r="H8" s="5">
        <v>30</v>
      </c>
      <c r="I8" s="4">
        <v>0.14638393108248193</v>
      </c>
      <c r="J8" s="7">
        <v>29.176388118080002</v>
      </c>
      <c r="K8" s="4">
        <v>5.8867175251835546E-2</v>
      </c>
      <c r="L8" s="7">
        <v>19.375148583600001</v>
      </c>
      <c r="M8" s="3">
        <f t="shared" si="1"/>
        <v>14.091196651649526</v>
      </c>
      <c r="O8" s="5">
        <v>30</v>
      </c>
      <c r="P8" s="2">
        <v>4.1490771446096517E-3</v>
      </c>
      <c r="Q8" s="3">
        <v>16.154643199759999</v>
      </c>
      <c r="R8" s="2">
        <v>6.256461488073263E-2</v>
      </c>
      <c r="S8" s="3">
        <v>19.300854006880002</v>
      </c>
      <c r="T8" s="6">
        <f t="shared" si="2"/>
        <v>2.6610289483437044</v>
      </c>
    </row>
    <row r="9" spans="1:20" x14ac:dyDescent="0.25">
      <c r="A9" s="5">
        <v>40</v>
      </c>
      <c r="B9" s="2">
        <v>0.56510402373186874</v>
      </c>
      <c r="C9" s="3">
        <v>29.779089259599999</v>
      </c>
      <c r="D9" s="2">
        <v>3.6137441485189201E-2</v>
      </c>
      <c r="E9" s="3">
        <v>19.549943886320001</v>
      </c>
      <c r="F9" s="3">
        <f t="shared" si="0"/>
        <v>15.637632342164416</v>
      </c>
      <c r="H9" s="5">
        <v>40</v>
      </c>
      <c r="I9" s="4">
        <v>0.19278243885685933</v>
      </c>
      <c r="J9" s="7">
        <v>29.281294888960002</v>
      </c>
      <c r="K9" s="4">
        <v>7.423053471782598E-2</v>
      </c>
      <c r="L9" s="7">
        <v>19.39344668</v>
      </c>
      <c r="M9" s="3">
        <f t="shared" si="1"/>
        <v>14.716771532652434</v>
      </c>
      <c r="O9" s="5">
        <v>40</v>
      </c>
      <c r="P9" s="2">
        <v>5.4895010765401006E-3</v>
      </c>
      <c r="Q9" s="3">
        <v>16.13808405744</v>
      </c>
      <c r="R9" s="2">
        <v>8.2107030973716341E-2</v>
      </c>
      <c r="S9" s="3">
        <v>19.317989913599998</v>
      </c>
      <c r="T9" s="6">
        <f t="shared" si="2"/>
        <v>2.6394886989106126</v>
      </c>
    </row>
    <row r="10" spans="1:20" x14ac:dyDescent="0.25">
      <c r="A10" s="5">
        <v>50</v>
      </c>
      <c r="B10" s="2">
        <v>0.68104206688410063</v>
      </c>
      <c r="C10" s="3">
        <v>30.011112644880001</v>
      </c>
      <c r="D10" s="2">
        <v>4.2602894527983666E-2</v>
      </c>
      <c r="E10" s="3">
        <v>19.611295259040002</v>
      </c>
      <c r="F10" s="3">
        <f t="shared" si="0"/>
        <v>15.985816795540943</v>
      </c>
      <c r="H10" s="5">
        <v>50</v>
      </c>
      <c r="I10" s="4">
        <v>0.23282938433909015</v>
      </c>
      <c r="J10" s="7">
        <v>29.337527514240001</v>
      </c>
      <c r="K10" s="4">
        <v>8.9426464955257648E-2</v>
      </c>
      <c r="L10" s="7">
        <v>19.418666534960003</v>
      </c>
      <c r="M10" s="3">
        <f t="shared" si="1"/>
        <v>14.753647166025816</v>
      </c>
      <c r="O10" s="5">
        <v>50</v>
      </c>
      <c r="P10" s="2">
        <v>6.7052904204270855E-3</v>
      </c>
      <c r="Q10" s="3">
        <v>16.13673308568</v>
      </c>
      <c r="R10" s="2">
        <v>0.10093707673836352</v>
      </c>
      <c r="S10" s="3">
        <v>19.313419228320001</v>
      </c>
      <c r="T10" s="6">
        <f t="shared" si="2"/>
        <v>2.6564733501335041</v>
      </c>
    </row>
    <row r="11" spans="1:20" x14ac:dyDescent="0.25">
      <c r="A11" s="5">
        <v>60</v>
      </c>
      <c r="B11" s="2">
        <v>0.78784338519167252</v>
      </c>
      <c r="C11" s="3">
        <v>30.216847121360001</v>
      </c>
      <c r="D11" s="2">
        <v>4.6955844908736152E-2</v>
      </c>
      <c r="E11" s="3">
        <v>19.656881445280003</v>
      </c>
      <c r="F11" s="3">
        <f t="shared" si="0"/>
        <v>16.778388009478537</v>
      </c>
      <c r="H11" s="5">
        <v>60</v>
      </c>
      <c r="I11" s="4">
        <v>0.27480387751241792</v>
      </c>
      <c r="J11" s="7">
        <v>29.440091579840004</v>
      </c>
      <c r="K11" s="4">
        <v>0.10472835448570927</v>
      </c>
      <c r="L11" s="7">
        <v>19.435060660320001</v>
      </c>
      <c r="M11" s="3">
        <f t="shared" si="1"/>
        <v>14.869153441944503</v>
      </c>
      <c r="O11" s="5">
        <v>60</v>
      </c>
      <c r="P11" s="2">
        <v>7.9278753363770209E-3</v>
      </c>
      <c r="Q11" s="3">
        <v>16.164750906959998</v>
      </c>
      <c r="R11" s="2">
        <v>0.11926079088249561</v>
      </c>
      <c r="S11" s="3">
        <v>19.325237480239998</v>
      </c>
      <c r="T11" s="6">
        <f t="shared" si="2"/>
        <v>2.6546862844665102</v>
      </c>
    </row>
    <row r="12" spans="1:20" x14ac:dyDescent="0.25">
      <c r="A12" s="5">
        <v>70</v>
      </c>
      <c r="B12" s="2">
        <v>0.88327777212872138</v>
      </c>
      <c r="C12" s="3">
        <v>30.418227350880002</v>
      </c>
      <c r="D12" s="2">
        <v>5.1260837532769082E-2</v>
      </c>
      <c r="E12" s="3">
        <v>19.710865547120001</v>
      </c>
      <c r="F12" s="3">
        <f t="shared" si="0"/>
        <v>17.231044490134909</v>
      </c>
      <c r="H12" s="5">
        <v>70</v>
      </c>
      <c r="I12" s="4">
        <v>0.31094474791419213</v>
      </c>
      <c r="J12" s="7">
        <v>29.493511678480001</v>
      </c>
      <c r="K12" s="4">
        <v>0.11938439740298899</v>
      </c>
      <c r="L12" s="7">
        <v>19.467170893840002</v>
      </c>
      <c r="M12" s="3">
        <f t="shared" si="1"/>
        <v>14.759217087913257</v>
      </c>
      <c r="O12" s="5">
        <v>70</v>
      </c>
      <c r="P12" s="2">
        <v>9.1611843483959034E-3</v>
      </c>
      <c r="Q12" s="3">
        <v>16.154368896720001</v>
      </c>
      <c r="R12" s="2">
        <v>0.13815416682307871</v>
      </c>
      <c r="S12" s="3">
        <v>19.329100023519999</v>
      </c>
      <c r="T12" s="6">
        <f t="shared" si="2"/>
        <v>2.6612440225258154</v>
      </c>
    </row>
    <row r="13" spans="1:20" x14ac:dyDescent="0.25">
      <c r="A13" s="5">
        <v>80</v>
      </c>
      <c r="B13" s="2">
        <v>0.99777057249725842</v>
      </c>
      <c r="C13" s="3">
        <v>30.645795864</v>
      </c>
      <c r="D13" s="2">
        <v>5.3947041370410093E-2</v>
      </c>
      <c r="E13" s="3">
        <v>19.751810129279999</v>
      </c>
      <c r="F13" s="3">
        <f t="shared" si="0"/>
        <v>18.495371519012249</v>
      </c>
      <c r="H13" s="5">
        <v>80</v>
      </c>
      <c r="I13" s="4">
        <v>0.35556708297176337</v>
      </c>
      <c r="J13" s="7">
        <v>29.594829958080002</v>
      </c>
      <c r="K13" s="4">
        <v>0.1324322678119309</v>
      </c>
      <c r="L13" s="7">
        <v>19.483610582960001</v>
      </c>
      <c r="M13" s="3">
        <f t="shared" si="1"/>
        <v>15.21441994560838</v>
      </c>
      <c r="O13" s="5">
        <v>80</v>
      </c>
      <c r="P13" s="2">
        <v>1.0428386181168524E-2</v>
      </c>
      <c r="Q13" s="3">
        <v>16.160713514320001</v>
      </c>
      <c r="R13" s="2">
        <v>0.15641737076386056</v>
      </c>
      <c r="S13" s="3">
        <v>19.337797848240001</v>
      </c>
      <c r="T13" s="6">
        <f t="shared" si="2"/>
        <v>2.64691630606871</v>
      </c>
    </row>
    <row r="14" spans="1:20" x14ac:dyDescent="0.25">
      <c r="A14" s="5">
        <v>90</v>
      </c>
      <c r="B14" s="2">
        <v>1.0657650119425914</v>
      </c>
      <c r="C14" s="3">
        <v>30.72195378512</v>
      </c>
      <c r="D14" s="2">
        <v>5.8087579631956071E-2</v>
      </c>
      <c r="E14" s="3">
        <v>19.79981780552</v>
      </c>
      <c r="F14" s="3">
        <f t="shared" si="0"/>
        <v>18.347554136276589</v>
      </c>
      <c r="H14" s="5">
        <v>90</v>
      </c>
      <c r="I14" s="4">
        <v>0.37967827529565518</v>
      </c>
      <c r="J14" s="7">
        <v>29.622499754240003</v>
      </c>
      <c r="K14" s="4">
        <v>0.14295434936657067</v>
      </c>
      <c r="L14" s="7">
        <v>19.500222736560001</v>
      </c>
      <c r="M14" s="3">
        <f t="shared" si="1"/>
        <v>15.050330655966048</v>
      </c>
      <c r="O14" s="5">
        <v>90</v>
      </c>
      <c r="P14" s="2">
        <v>1.1459317742180217E-2</v>
      </c>
      <c r="Q14" s="3">
        <v>16.172346917120002</v>
      </c>
      <c r="R14" s="2">
        <v>0.17205092673076461</v>
      </c>
      <c r="S14" s="3">
        <v>19.345302354320001</v>
      </c>
      <c r="T14" s="6">
        <f t="shared" si="2"/>
        <v>2.64954065588454</v>
      </c>
    </row>
    <row r="15" spans="1:20" x14ac:dyDescent="0.25">
      <c r="A15" s="5">
        <v>100</v>
      </c>
      <c r="B15" s="2">
        <v>1.1472045370306592</v>
      </c>
      <c r="C15" s="3">
        <v>30.927178901440001</v>
      </c>
      <c r="D15" s="2">
        <v>6.1395817487122271E-2</v>
      </c>
      <c r="E15" s="3">
        <v>19.827773870960002</v>
      </c>
      <c r="F15" s="3">
        <f t="shared" si="0"/>
        <v>18.685385812661988</v>
      </c>
      <c r="H15" s="5">
        <v>100</v>
      </c>
      <c r="I15" s="4">
        <v>0.42307920536118548</v>
      </c>
      <c r="J15" s="7">
        <v>29.73934096672</v>
      </c>
      <c r="K15" s="4">
        <v>0.15332063996400153</v>
      </c>
      <c r="L15" s="7">
        <v>19.518541250879998</v>
      </c>
      <c r="M15" s="3">
        <f t="shared" si="1"/>
        <v>15.636830311580704</v>
      </c>
      <c r="O15" s="5">
        <v>100</v>
      </c>
      <c r="P15" s="2">
        <v>1.2656902545756446E-2</v>
      </c>
      <c r="Q15" s="3">
        <v>16.18118084736</v>
      </c>
      <c r="R15" s="2">
        <v>0.19043122559136813</v>
      </c>
      <c r="S15" s="3">
        <v>19.347429248880001</v>
      </c>
      <c r="T15" s="6">
        <f t="shared" si="2"/>
        <v>2.6551133088832892</v>
      </c>
    </row>
    <row r="16" spans="1:20" x14ac:dyDescent="0.25">
      <c r="A16" s="5">
        <v>200</v>
      </c>
      <c r="B16" s="2">
        <v>1.7138942403069781</v>
      </c>
      <c r="C16" s="3">
        <v>31.850672260080003</v>
      </c>
      <c r="D16" s="2">
        <v>7.3652490450361013E-2</v>
      </c>
      <c r="E16" s="3">
        <v>20.145419134320001</v>
      </c>
      <c r="F16" s="3">
        <f t="shared" si="0"/>
        <v>23.270010692470446</v>
      </c>
      <c r="H16" s="5">
        <v>200</v>
      </c>
      <c r="I16" s="4">
        <v>0.72279519448729823</v>
      </c>
      <c r="J16" s="7">
        <v>30.398314732559999</v>
      </c>
      <c r="K16" s="4">
        <v>0.23368109198814355</v>
      </c>
      <c r="L16" s="7">
        <v>19.697948283919999</v>
      </c>
      <c r="M16" s="3">
        <f t="shared" si="1"/>
        <v>17.527474733111212</v>
      </c>
      <c r="O16" s="5">
        <v>200</v>
      </c>
      <c r="P16" s="2">
        <v>2.2481126684284435E-2</v>
      </c>
      <c r="Q16" s="3">
        <v>16.225166946480002</v>
      </c>
      <c r="R16" s="2">
        <v>0.33198328626393631</v>
      </c>
      <c r="S16" s="3">
        <v>19.38474973392</v>
      </c>
      <c r="T16" s="6">
        <f t="shared" si="2"/>
        <v>2.6059764100807841</v>
      </c>
    </row>
    <row r="17" spans="1:20" x14ac:dyDescent="0.25">
      <c r="A17" s="5">
        <v>400</v>
      </c>
      <c r="B17" s="2">
        <v>2.177873626474419</v>
      </c>
      <c r="C17" s="3">
        <v>32.695986156159996</v>
      </c>
      <c r="D17" s="2">
        <v>8.6335857003791441E-2</v>
      </c>
      <c r="E17" s="3">
        <v>20.415117849679998</v>
      </c>
      <c r="F17" s="3">
        <f t="shared" si="0"/>
        <v>25.22559805456935</v>
      </c>
      <c r="H17" s="5">
        <v>400</v>
      </c>
      <c r="I17" s="4">
        <v>1.1249803968626233</v>
      </c>
      <c r="J17" s="7">
        <v>31.206536255280003</v>
      </c>
      <c r="K17" s="4">
        <v>0.3136330504067138</v>
      </c>
      <c r="L17" s="7">
        <v>19.945716563280001</v>
      </c>
      <c r="M17" s="3">
        <f t="shared" si="1"/>
        <v>20.32594749592883</v>
      </c>
      <c r="O17" s="5">
        <v>400</v>
      </c>
      <c r="P17" s="2">
        <v>3.7658015652867541E-2</v>
      </c>
      <c r="Q17" s="3">
        <v>16.314511747760001</v>
      </c>
      <c r="R17" s="2">
        <v>0.54717345507110948</v>
      </c>
      <c r="S17" s="3">
        <v>19.466625969680003</v>
      </c>
      <c r="T17" s="6">
        <f t="shared" si="2"/>
        <v>2.5641293044548461</v>
      </c>
    </row>
    <row r="18" spans="1:20" x14ac:dyDescent="0.25">
      <c r="A18" s="5">
        <v>600</v>
      </c>
      <c r="B18" s="2">
        <v>2.4381839898934126</v>
      </c>
      <c r="C18" s="3">
        <v>33.169168565199996</v>
      </c>
      <c r="D18" s="2">
        <v>8.8007344502429266E-2</v>
      </c>
      <c r="E18" s="3">
        <v>20.558736955040001</v>
      </c>
      <c r="F18" s="3">
        <f t="shared" si="0"/>
        <v>27.704324038843275</v>
      </c>
      <c r="H18" s="5">
        <v>600</v>
      </c>
      <c r="I18" s="4">
        <v>1.3758806286926151</v>
      </c>
      <c r="J18" s="7">
        <v>31.764442865199999</v>
      </c>
      <c r="K18" s="4">
        <v>0.35769100219487104</v>
      </c>
      <c r="L18" s="7">
        <v>20.089635745119999</v>
      </c>
      <c r="M18" s="3">
        <f t="shared" si="1"/>
        <v>21.797184855315926</v>
      </c>
      <c r="O18" s="5">
        <v>600</v>
      </c>
      <c r="P18" s="2">
        <v>4.8306292878920798E-2</v>
      </c>
      <c r="Q18" s="3">
        <v>16.379419604159999</v>
      </c>
      <c r="R18" s="2">
        <v>0.6949651143423714</v>
      </c>
      <c r="S18" s="3">
        <v>19.519275961280002</v>
      </c>
      <c r="T18" s="6">
        <f t="shared" si="2"/>
        <v>2.5388183448149251</v>
      </c>
    </row>
    <row r="19" spans="1:20" x14ac:dyDescent="0.25">
      <c r="A19" s="5">
        <v>800</v>
      </c>
      <c r="B19" s="2">
        <v>2.5915880703709657</v>
      </c>
      <c r="C19" s="3">
        <v>33.3823078012</v>
      </c>
      <c r="D19" s="2">
        <v>8.9779514285613635E-2</v>
      </c>
      <c r="E19" s="3">
        <v>20.692446967680002</v>
      </c>
      <c r="F19" s="3">
        <f t="shared" si="0"/>
        <v>28.866140466369671</v>
      </c>
      <c r="H19" s="5">
        <v>800</v>
      </c>
      <c r="I19" s="4">
        <v>1.5989767189623523</v>
      </c>
      <c r="J19" s="7">
        <v>32.214987030960003</v>
      </c>
      <c r="K19" s="4">
        <v>0.36695952317346259</v>
      </c>
      <c r="L19" s="7">
        <v>20.2055033408</v>
      </c>
      <c r="M19" s="3">
        <f t="shared" si="1"/>
        <v>24.691737104304291</v>
      </c>
      <c r="O19" s="5">
        <v>800</v>
      </c>
      <c r="P19" s="2">
        <v>5.7202747555325215E-2</v>
      </c>
      <c r="Q19" s="3">
        <v>16.452658766880003</v>
      </c>
      <c r="R19" s="2">
        <v>0.81539917934393924</v>
      </c>
      <c r="S19" s="3">
        <v>19.580154374639999</v>
      </c>
      <c r="T19" s="6">
        <f t="shared" si="2"/>
        <v>2.5155080651716948</v>
      </c>
    </row>
    <row r="20" spans="1:20" x14ac:dyDescent="0.25">
      <c r="A20" s="5">
        <v>1000</v>
      </c>
      <c r="B20" s="2">
        <v>2.6984701929656976</v>
      </c>
      <c r="C20" s="3">
        <v>33.61957855008</v>
      </c>
      <c r="D20" s="2">
        <v>8.7461594008258314E-2</v>
      </c>
      <c r="E20" s="3">
        <v>20.737092004960001</v>
      </c>
      <c r="F20" s="3">
        <f t="shared" si="0"/>
        <v>30.853201608821607</v>
      </c>
      <c r="H20" s="5">
        <v>1000</v>
      </c>
      <c r="I20" s="4">
        <v>1.7640541192373702</v>
      </c>
      <c r="J20" s="7">
        <v>32.505885279360001</v>
      </c>
      <c r="K20" s="4">
        <v>0.38195094997086176</v>
      </c>
      <c r="L20" s="7">
        <v>20.331013759440001</v>
      </c>
      <c r="M20" s="3">
        <f t="shared" si="1"/>
        <v>26.171702613754533</v>
      </c>
      <c r="O20" s="5">
        <v>1000</v>
      </c>
      <c r="P20" s="2">
        <v>6.3872694926770612E-2</v>
      </c>
      <c r="Q20" s="3">
        <v>16.482299017839999</v>
      </c>
      <c r="R20" s="2">
        <v>0.90385968448136123</v>
      </c>
      <c r="S20" s="3">
        <v>19.615043035199999</v>
      </c>
      <c r="T20" s="6">
        <f t="shared" si="2"/>
        <v>2.4972274989408789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18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0.13785209385014546</v>
      </c>
      <c r="C6" s="3">
        <v>26.201418389360001</v>
      </c>
      <c r="D6" s="2">
        <v>2.4812223537905714E-2</v>
      </c>
      <c r="E6" s="3">
        <v>20.145038515840003</v>
      </c>
      <c r="F6" s="3">
        <f>B6/D6</f>
        <v>5.5558137963551868</v>
      </c>
      <c r="H6" s="5">
        <v>10</v>
      </c>
      <c r="I6" s="4">
        <v>4.2747886979507772E-2</v>
      </c>
      <c r="J6" s="3">
        <v>25.979517355279999</v>
      </c>
      <c r="K6" s="2">
        <v>4.4353274138509764E-2</v>
      </c>
      <c r="L6" s="3">
        <v>20.03826664328</v>
      </c>
      <c r="M6" s="3">
        <f>I6/K6/(15/85)</f>
        <v>5.4615590601210506</v>
      </c>
      <c r="O6" s="5">
        <v>10</v>
      </c>
      <c r="P6" s="2">
        <v>2.2350000236895924E-3</v>
      </c>
      <c r="Q6" s="3">
        <v>16.311302661600003</v>
      </c>
      <c r="R6" s="2">
        <v>4.5130358357924956E-2</v>
      </c>
      <c r="S6" s="3">
        <v>19.97972419896</v>
      </c>
      <c r="T6" s="6">
        <f>R6/P6/(85/15)</f>
        <v>3.5633918578422095</v>
      </c>
    </row>
    <row r="7" spans="1:20" x14ac:dyDescent="0.25">
      <c r="A7" s="5">
        <v>20</v>
      </c>
      <c r="B7" s="2">
        <v>0.25158380776296996</v>
      </c>
      <c r="C7" s="3">
        <v>26.494570851439999</v>
      </c>
      <c r="D7" s="2">
        <v>4.5368591828694363E-2</v>
      </c>
      <c r="E7" s="3">
        <v>20.319432949520003</v>
      </c>
      <c r="F7" s="3">
        <f t="shared" ref="F7:F20" si="0">B7/D7</f>
        <v>5.5453298773943924</v>
      </c>
      <c r="H7" s="5">
        <v>20</v>
      </c>
      <c r="I7" s="4">
        <v>8.2105022521512874E-2</v>
      </c>
      <c r="J7" s="3">
        <v>26.161101992959999</v>
      </c>
      <c r="K7" s="2">
        <v>8.4446120938647243E-2</v>
      </c>
      <c r="L7" s="3">
        <v>20.13774630592</v>
      </c>
      <c r="M7" s="3">
        <f t="shared" ref="M7:M20" si="1">I7/K7/(15/85)</f>
        <v>5.5095697601859088</v>
      </c>
      <c r="O7" s="5">
        <v>20</v>
      </c>
      <c r="P7" s="2">
        <v>4.3804515673580751E-3</v>
      </c>
      <c r="Q7" s="3">
        <v>16.330928926959999</v>
      </c>
      <c r="R7" s="2">
        <v>8.8151790878486611E-2</v>
      </c>
      <c r="S7" s="3">
        <v>20.032493769280002</v>
      </c>
      <c r="T7" s="6">
        <f t="shared" ref="T7:T20" si="2">R7/P7/(85/15)</f>
        <v>3.5512773400445048</v>
      </c>
    </row>
    <row r="8" spans="1:20" x14ac:dyDescent="0.25">
      <c r="A8" s="5">
        <v>30</v>
      </c>
      <c r="B8" s="2">
        <v>0.34678988899057195</v>
      </c>
      <c r="C8" s="3">
        <v>26.73747740648</v>
      </c>
      <c r="D8" s="2">
        <v>6.121499179428979E-2</v>
      </c>
      <c r="E8" s="3">
        <v>20.460002044399999</v>
      </c>
      <c r="F8" s="3">
        <f t="shared" si="0"/>
        <v>5.665113705412943</v>
      </c>
      <c r="H8" s="5">
        <v>30</v>
      </c>
      <c r="I8" s="4">
        <v>0.11697662857744728</v>
      </c>
      <c r="J8" s="3">
        <v>26.276986157280003</v>
      </c>
      <c r="K8" s="2">
        <v>0.12020064537737704</v>
      </c>
      <c r="L8" s="3">
        <v>20.219312298080002</v>
      </c>
      <c r="M8" s="3">
        <f t="shared" si="1"/>
        <v>5.5146755648254295</v>
      </c>
      <c r="O8" s="5">
        <v>30</v>
      </c>
      <c r="P8" s="2">
        <v>6.3105720088883358E-3</v>
      </c>
      <c r="Q8" s="3">
        <v>16.364461678640001</v>
      </c>
      <c r="R8" s="2">
        <v>0.12953530131885427</v>
      </c>
      <c r="S8" s="3">
        <v>20.077326919200001</v>
      </c>
      <c r="T8" s="6">
        <f t="shared" si="2"/>
        <v>3.6223611407614902</v>
      </c>
    </row>
    <row r="9" spans="1:20" x14ac:dyDescent="0.25">
      <c r="A9" s="5">
        <v>40</v>
      </c>
      <c r="B9" s="2">
        <v>0.42848479729545047</v>
      </c>
      <c r="C9" s="3">
        <v>26.935715242800001</v>
      </c>
      <c r="D9" s="2">
        <v>7.513324119904323E-2</v>
      </c>
      <c r="E9" s="3">
        <v>20.598443491600001</v>
      </c>
      <c r="F9" s="3">
        <f t="shared" si="0"/>
        <v>5.7029989716576601</v>
      </c>
      <c r="H9" s="5">
        <v>40</v>
      </c>
      <c r="I9" s="4">
        <v>0.14975409839052911</v>
      </c>
      <c r="J9" s="3">
        <v>26.404681126</v>
      </c>
      <c r="K9" s="2">
        <v>0.15322148383586248</v>
      </c>
      <c r="L9" s="3">
        <v>20.303549355839998</v>
      </c>
      <c r="M9" s="3">
        <f t="shared" si="1"/>
        <v>5.538430618877153</v>
      </c>
      <c r="O9" s="5">
        <v>40</v>
      </c>
      <c r="P9" s="2">
        <v>8.1874437144405562E-3</v>
      </c>
      <c r="Q9" s="3">
        <v>16.390220516479999</v>
      </c>
      <c r="R9" s="2">
        <v>0.16717414692868085</v>
      </c>
      <c r="S9" s="3">
        <v>20.122463032560002</v>
      </c>
      <c r="T9" s="6">
        <f t="shared" si="2"/>
        <v>3.6032394328653536</v>
      </c>
    </row>
    <row r="10" spans="1:20" x14ac:dyDescent="0.25">
      <c r="A10" s="5">
        <v>50</v>
      </c>
      <c r="B10" s="2">
        <v>0.50411730757946682</v>
      </c>
      <c r="C10" s="3">
        <v>27.150312895679999</v>
      </c>
      <c r="D10" s="2">
        <v>8.6830394548332426E-2</v>
      </c>
      <c r="E10" s="3">
        <v>20.715610721360001</v>
      </c>
      <c r="F10" s="3">
        <f t="shared" si="0"/>
        <v>5.8057700900905136</v>
      </c>
      <c r="H10" s="5">
        <v>50</v>
      </c>
      <c r="I10" s="4">
        <v>0.17875266462353048</v>
      </c>
      <c r="J10" s="3">
        <v>26.518320532480001</v>
      </c>
      <c r="K10" s="2">
        <v>0.18064348220966309</v>
      </c>
      <c r="L10" s="3">
        <v>20.37925465184</v>
      </c>
      <c r="M10" s="3">
        <f t="shared" si="1"/>
        <v>5.6073529684528065</v>
      </c>
      <c r="O10" s="5">
        <v>50</v>
      </c>
      <c r="P10" s="2">
        <v>9.9924812879557384E-3</v>
      </c>
      <c r="Q10" s="3">
        <v>16.415072514159998</v>
      </c>
      <c r="R10" s="2">
        <v>0.20483260752068011</v>
      </c>
      <c r="S10" s="3">
        <v>20.169856079200002</v>
      </c>
      <c r="T10" s="6">
        <f t="shared" si="2"/>
        <v>3.6174129024902566</v>
      </c>
    </row>
    <row r="11" spans="1:20" x14ac:dyDescent="0.25">
      <c r="A11" s="5">
        <v>60</v>
      </c>
      <c r="B11" s="2">
        <v>0.55641354337618965</v>
      </c>
      <c r="C11" s="3">
        <v>27.268296549360002</v>
      </c>
      <c r="D11" s="2">
        <v>9.6780843210982057E-2</v>
      </c>
      <c r="E11" s="3">
        <v>20.810610909920001</v>
      </c>
      <c r="F11" s="3">
        <f t="shared" si="0"/>
        <v>5.7492115682770937</v>
      </c>
      <c r="H11" s="5">
        <v>60</v>
      </c>
      <c r="I11" s="4">
        <v>0.20345189609672062</v>
      </c>
      <c r="J11" s="3">
        <v>26.632457207360002</v>
      </c>
      <c r="K11" s="2">
        <v>0.2091376368939519</v>
      </c>
      <c r="L11" s="3">
        <v>20.444768142240001</v>
      </c>
      <c r="M11" s="3">
        <f t="shared" si="1"/>
        <v>5.5126092797252868</v>
      </c>
      <c r="O11" s="5">
        <v>60</v>
      </c>
      <c r="P11" s="2">
        <v>1.1574849452642868E-2</v>
      </c>
      <c r="Q11" s="3">
        <v>16.445273839520002</v>
      </c>
      <c r="R11" s="2">
        <v>0.2394607939074743</v>
      </c>
      <c r="S11" s="3">
        <v>20.209243041840001</v>
      </c>
      <c r="T11" s="6">
        <f t="shared" si="2"/>
        <v>3.6508282317653697</v>
      </c>
    </row>
    <row r="12" spans="1:20" x14ac:dyDescent="0.25">
      <c r="A12" s="5">
        <v>70</v>
      </c>
      <c r="B12" s="2">
        <v>0.61431151485464974</v>
      </c>
      <c r="C12" s="3">
        <v>27.471130718880001</v>
      </c>
      <c r="D12" s="2">
        <v>0.10646880754976365</v>
      </c>
      <c r="E12" s="3">
        <v>20.911075486160001</v>
      </c>
      <c r="F12" s="3">
        <f t="shared" si="0"/>
        <v>5.7698731580845388</v>
      </c>
      <c r="H12" s="5">
        <v>70</v>
      </c>
      <c r="I12" s="4">
        <v>0.23158744502647952</v>
      </c>
      <c r="J12" s="3">
        <v>26.729463247359998</v>
      </c>
      <c r="K12" s="2">
        <v>0.23198747841058143</v>
      </c>
      <c r="L12" s="3">
        <v>20.506005249920001</v>
      </c>
      <c r="M12" s="3">
        <f t="shared" si="1"/>
        <v>5.6568952089191402</v>
      </c>
      <c r="O12" s="5">
        <v>70</v>
      </c>
      <c r="P12" s="2">
        <v>1.3121777987704007E-2</v>
      </c>
      <c r="Q12" s="3">
        <v>16.465720168880001</v>
      </c>
      <c r="R12" s="2">
        <v>0.26994773893778057</v>
      </c>
      <c r="S12" s="3">
        <v>20.241119013199999</v>
      </c>
      <c r="T12" s="6">
        <f t="shared" si="2"/>
        <v>3.6304406558149074</v>
      </c>
    </row>
    <row r="13" spans="1:20" x14ac:dyDescent="0.25">
      <c r="A13" s="5">
        <v>80</v>
      </c>
      <c r="B13" s="2">
        <v>0.65791559289035262</v>
      </c>
      <c r="C13" s="3">
        <v>27.56572430632</v>
      </c>
      <c r="D13" s="2">
        <v>0.11176480353492448</v>
      </c>
      <c r="E13" s="3">
        <v>20.978495332480001</v>
      </c>
      <c r="F13" s="3">
        <f t="shared" si="0"/>
        <v>5.8866080562183951</v>
      </c>
      <c r="H13" s="5">
        <v>80</v>
      </c>
      <c r="I13" s="4">
        <v>0.25432446395009006</v>
      </c>
      <c r="J13" s="3">
        <v>26.81972656216</v>
      </c>
      <c r="K13" s="2">
        <v>0.25089753121650432</v>
      </c>
      <c r="L13" s="3">
        <v>20.556974821600001</v>
      </c>
      <c r="M13" s="3">
        <f t="shared" si="1"/>
        <v>5.7440659355879777</v>
      </c>
      <c r="O13" s="5">
        <v>80</v>
      </c>
      <c r="P13" s="2">
        <v>1.4537422448476049E-2</v>
      </c>
      <c r="Q13" s="3">
        <v>16.490575681119999</v>
      </c>
      <c r="R13" s="2">
        <v>0.29985288581142866</v>
      </c>
      <c r="S13" s="3">
        <v>20.271645770079999</v>
      </c>
      <c r="T13" s="6">
        <f t="shared" si="2"/>
        <v>3.6399310352806293</v>
      </c>
    </row>
    <row r="14" spans="1:20" x14ac:dyDescent="0.25">
      <c r="A14" s="5">
        <v>90</v>
      </c>
      <c r="B14" s="2">
        <v>0.69595694653550655</v>
      </c>
      <c r="C14" s="3">
        <v>27.647142184880003</v>
      </c>
      <c r="D14" s="2">
        <v>0.11959359411565113</v>
      </c>
      <c r="E14" s="3">
        <v>21.038640750879999</v>
      </c>
      <c r="F14" s="3">
        <f t="shared" si="0"/>
        <v>5.8193497041529847</v>
      </c>
      <c r="H14" s="5">
        <v>90</v>
      </c>
      <c r="I14" s="4">
        <v>0.27429934569346903</v>
      </c>
      <c r="J14" s="3">
        <v>26.916443989840001</v>
      </c>
      <c r="K14" s="2">
        <v>0.27543847976963515</v>
      </c>
      <c r="L14" s="3">
        <v>20.624454708319998</v>
      </c>
      <c r="M14" s="3">
        <f t="shared" si="1"/>
        <v>5.6432309684168311</v>
      </c>
      <c r="O14" s="5">
        <v>90</v>
      </c>
      <c r="P14" s="2">
        <v>1.5933100227748093E-2</v>
      </c>
      <c r="Q14" s="3">
        <v>16.514032063760002</v>
      </c>
      <c r="R14" s="2">
        <v>0.33090798743795607</v>
      </c>
      <c r="S14" s="3">
        <v>20.307629885520001</v>
      </c>
      <c r="T14" s="6">
        <f t="shared" si="2"/>
        <v>3.6650448663616269</v>
      </c>
    </row>
    <row r="15" spans="1:20" x14ac:dyDescent="0.25">
      <c r="A15" s="5">
        <v>100</v>
      </c>
      <c r="B15" s="2">
        <v>0.73834465149147843</v>
      </c>
      <c r="C15" s="3">
        <v>27.796027565520003</v>
      </c>
      <c r="D15" s="2">
        <v>0.12454589056647646</v>
      </c>
      <c r="E15" s="3">
        <v>21.122411460000002</v>
      </c>
      <c r="F15" s="3">
        <f t="shared" si="0"/>
        <v>5.9282939656478382</v>
      </c>
      <c r="H15" s="5">
        <v>100</v>
      </c>
      <c r="I15" s="4">
        <v>0.29490809896126607</v>
      </c>
      <c r="J15" s="3">
        <v>26.971220624960001</v>
      </c>
      <c r="K15" s="2">
        <v>0.29376886283762677</v>
      </c>
      <c r="L15" s="3">
        <v>20.668750716319998</v>
      </c>
      <c r="M15" s="3">
        <f t="shared" si="1"/>
        <v>5.6886420091346581</v>
      </c>
      <c r="O15" s="5">
        <v>100</v>
      </c>
      <c r="P15" s="2">
        <v>1.7330099157342991E-2</v>
      </c>
      <c r="Q15" s="3">
        <v>16.538750926559999</v>
      </c>
      <c r="R15" s="2">
        <v>0.36077211122737235</v>
      </c>
      <c r="S15" s="3">
        <v>20.350679061520001</v>
      </c>
      <c r="T15" s="6">
        <f t="shared" si="2"/>
        <v>3.6737046977718748</v>
      </c>
    </row>
    <row r="16" spans="1:20" x14ac:dyDescent="0.25">
      <c r="A16" s="5">
        <v>200</v>
      </c>
      <c r="B16" s="2">
        <v>0.95427053550504926</v>
      </c>
      <c r="C16" s="3">
        <v>28.446703036800002</v>
      </c>
      <c r="D16" s="2">
        <v>0.16118390011593323</v>
      </c>
      <c r="E16" s="3">
        <v>21.525090540240001</v>
      </c>
      <c r="F16" s="3">
        <f t="shared" si="0"/>
        <v>5.9203837034510274</v>
      </c>
      <c r="H16" s="5">
        <v>200</v>
      </c>
      <c r="I16" s="4">
        <v>0.4285680024316455</v>
      </c>
      <c r="J16" s="3">
        <v>27.534200251200001</v>
      </c>
      <c r="K16" s="2">
        <v>0.42464247303304409</v>
      </c>
      <c r="L16" s="3">
        <v>21.04234576656</v>
      </c>
      <c r="M16" s="3">
        <f t="shared" si="1"/>
        <v>5.719051126546975</v>
      </c>
      <c r="O16" s="5">
        <v>200</v>
      </c>
      <c r="P16" s="2">
        <v>2.7367798409590128E-2</v>
      </c>
      <c r="Q16" s="3">
        <v>16.721963307599999</v>
      </c>
      <c r="R16" s="2">
        <v>0.57867180657921935</v>
      </c>
      <c r="S16" s="3">
        <v>20.617377179440002</v>
      </c>
      <c r="T16" s="6">
        <f t="shared" si="2"/>
        <v>3.7313397509691959</v>
      </c>
    </row>
    <row r="17" spans="1:20" x14ac:dyDescent="0.25">
      <c r="A17" s="5">
        <v>400</v>
      </c>
      <c r="B17" s="2">
        <v>1.1400081674424096</v>
      </c>
      <c r="C17" s="3">
        <v>29.086931645840004</v>
      </c>
      <c r="D17" s="2">
        <v>0.17967479110335552</v>
      </c>
      <c r="E17" s="3">
        <v>21.90498234312</v>
      </c>
      <c r="F17" s="3">
        <f t="shared" si="0"/>
        <v>6.3448420362244091</v>
      </c>
      <c r="H17" s="5">
        <v>400</v>
      </c>
      <c r="I17" s="4">
        <v>0.55893087231273464</v>
      </c>
      <c r="J17" s="3">
        <v>28.139157405520002</v>
      </c>
      <c r="K17" s="2">
        <v>0.54675435095802538</v>
      </c>
      <c r="L17" s="3">
        <v>21.432481675040002</v>
      </c>
      <c r="M17" s="3">
        <f t="shared" si="1"/>
        <v>5.7928664628928566</v>
      </c>
      <c r="O17" s="5">
        <v>400</v>
      </c>
      <c r="P17" s="2">
        <v>3.8685874552312267E-2</v>
      </c>
      <c r="Q17" s="3">
        <v>16.936477489680001</v>
      </c>
      <c r="R17" s="2">
        <v>0.83012819349367184</v>
      </c>
      <c r="S17" s="3">
        <v>20.942027839520001</v>
      </c>
      <c r="T17" s="6">
        <f t="shared" si="2"/>
        <v>3.7867364331763409</v>
      </c>
    </row>
    <row r="18" spans="1:20" x14ac:dyDescent="0.25">
      <c r="A18" s="5">
        <v>600</v>
      </c>
      <c r="B18" s="2">
        <v>1.2201307574364364</v>
      </c>
      <c r="C18" s="3">
        <v>29.355689254080001</v>
      </c>
      <c r="D18" s="2">
        <v>0.19090148191153869</v>
      </c>
      <c r="E18" s="3">
        <v>22.06969801328</v>
      </c>
      <c r="F18" s="3">
        <f t="shared" si="0"/>
        <v>6.3914158508304793</v>
      </c>
      <c r="H18" s="5">
        <v>600</v>
      </c>
      <c r="I18" s="4">
        <v>0.62369328210550179</v>
      </c>
      <c r="J18" s="3">
        <v>28.466445742879998</v>
      </c>
      <c r="K18" s="2">
        <v>0.60710556373757618</v>
      </c>
      <c r="L18" s="3">
        <v>21.6325793412</v>
      </c>
      <c r="M18" s="3">
        <f t="shared" si="1"/>
        <v>5.821494881669171</v>
      </c>
      <c r="O18" s="5">
        <v>600</v>
      </c>
      <c r="P18" s="2">
        <v>4.4660109023146918E-2</v>
      </c>
      <c r="Q18" s="3">
        <v>17.06756631</v>
      </c>
      <c r="R18" s="2">
        <v>0.9757148297939261</v>
      </c>
      <c r="S18" s="3">
        <v>21.14486058648</v>
      </c>
      <c r="T18" s="6">
        <f t="shared" si="2"/>
        <v>3.8554534175989614</v>
      </c>
    </row>
    <row r="19" spans="1:20" x14ac:dyDescent="0.25">
      <c r="A19" s="5">
        <v>800</v>
      </c>
      <c r="B19" s="2">
        <v>1.2498135465105049</v>
      </c>
      <c r="C19" s="3">
        <v>29.503494535119998</v>
      </c>
      <c r="D19" s="2">
        <v>0.207593128341827</v>
      </c>
      <c r="E19" s="3">
        <v>22.169836153840002</v>
      </c>
      <c r="F19" s="3">
        <f t="shared" si="0"/>
        <v>6.0204957480699308</v>
      </c>
      <c r="H19" s="5">
        <v>800</v>
      </c>
      <c r="I19" s="4">
        <v>0.66407205499192556</v>
      </c>
      <c r="J19" s="3">
        <v>28.705151603760001</v>
      </c>
      <c r="K19" s="2">
        <v>0.6493199665721634</v>
      </c>
      <c r="L19" s="3">
        <v>21.781280709520001</v>
      </c>
      <c r="M19" s="3">
        <f t="shared" si="1"/>
        <v>5.7954093082233316</v>
      </c>
      <c r="O19" s="5">
        <v>800</v>
      </c>
      <c r="P19" s="2">
        <v>4.8330862326660527E-2</v>
      </c>
      <c r="Q19" s="3">
        <v>17.169039104720003</v>
      </c>
      <c r="R19" s="2">
        <v>1.0740121021014126</v>
      </c>
      <c r="S19" s="3">
        <v>21.279941235679999</v>
      </c>
      <c r="T19" s="6">
        <f t="shared" si="2"/>
        <v>3.9215428466524718</v>
      </c>
    </row>
    <row r="20" spans="1:20" x14ac:dyDescent="0.25">
      <c r="A20" s="5">
        <v>1000</v>
      </c>
      <c r="B20" s="2">
        <v>1.2815572918204214</v>
      </c>
      <c r="C20" s="3">
        <v>29.584297114640002</v>
      </c>
      <c r="D20" s="2">
        <v>0.21073448122162489</v>
      </c>
      <c r="E20" s="3">
        <v>22.264759984400001</v>
      </c>
      <c r="F20" s="3">
        <f t="shared" si="0"/>
        <v>6.0813839500363276</v>
      </c>
      <c r="H20" s="5">
        <v>1000</v>
      </c>
      <c r="I20" s="4">
        <v>0.68544823623698481</v>
      </c>
      <c r="J20" s="3">
        <v>28.804191025920002</v>
      </c>
      <c r="K20" s="2">
        <v>0.67403990092648169</v>
      </c>
      <c r="L20" s="3">
        <v>21.85882002008</v>
      </c>
      <c r="M20" s="3">
        <f t="shared" si="1"/>
        <v>5.7625767653675384</v>
      </c>
      <c r="O20" s="5">
        <v>1000</v>
      </c>
      <c r="P20" s="2">
        <v>5.2175681285331663E-2</v>
      </c>
      <c r="Q20" s="3">
        <v>17.233963111360001</v>
      </c>
      <c r="R20" s="2">
        <v>1.1334607869828244</v>
      </c>
      <c r="S20" s="3">
        <v>21.373359453839999</v>
      </c>
      <c r="T20" s="6">
        <f t="shared" si="2"/>
        <v>3.8336344996942371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47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7.5770974070010405E-2</v>
      </c>
      <c r="C6" s="3">
        <v>22.762620629600001</v>
      </c>
      <c r="D6" s="2">
        <v>1.6548383281015783E-2</v>
      </c>
      <c r="E6" s="3">
        <v>16.602172333279999</v>
      </c>
      <c r="F6" s="3">
        <f>B6/D6</f>
        <v>4.578753874823196</v>
      </c>
      <c r="H6" s="5">
        <v>10</v>
      </c>
      <c r="I6" s="4">
        <v>2.215325988375335E-2</v>
      </c>
      <c r="J6" s="3">
        <v>22.598199638560001</v>
      </c>
      <c r="K6" s="2">
        <v>2.7911701419298125E-2</v>
      </c>
      <c r="L6" s="3">
        <v>16.477795192880002</v>
      </c>
      <c r="M6" s="3">
        <f>I6/K6/(15/85)</f>
        <v>4.4975810487308419</v>
      </c>
      <c r="O6" s="5">
        <v>10</v>
      </c>
      <c r="P6" s="2">
        <v>1.9646219974808854E-3</v>
      </c>
      <c r="Q6" s="3">
        <v>12.64342274304</v>
      </c>
      <c r="R6" s="2">
        <v>2.8074765821549587E-2</v>
      </c>
      <c r="S6" s="3">
        <v>16.50291442264</v>
      </c>
      <c r="T6" s="6">
        <f>R6/P6/(85/15)</f>
        <v>2.5217932230473199</v>
      </c>
    </row>
    <row r="7" spans="1:20" x14ac:dyDescent="0.25">
      <c r="A7" s="5">
        <v>20</v>
      </c>
      <c r="B7" s="2">
        <v>0.15219839812345634</v>
      </c>
      <c r="C7" s="3">
        <v>22.897047738000001</v>
      </c>
      <c r="D7" s="2">
        <v>3.2918380517533763E-2</v>
      </c>
      <c r="E7" s="3">
        <v>16.623797713840002</v>
      </c>
      <c r="F7" s="3">
        <f t="shared" ref="F7:F20" si="0">B7/D7</f>
        <v>4.6235080745357093</v>
      </c>
      <c r="H7" s="5">
        <v>20</v>
      </c>
      <c r="I7" s="4">
        <v>4.5280806059323851E-2</v>
      </c>
      <c r="J7" s="3">
        <v>22.810856794079999</v>
      </c>
      <c r="K7" s="2">
        <v>5.584834951651365E-2</v>
      </c>
      <c r="L7" s="3">
        <v>16.525530030480002</v>
      </c>
      <c r="M7" s="3">
        <f t="shared" ref="M7:M20" si="1">I7/K7/(15/85)</f>
        <v>4.5944282428668313</v>
      </c>
      <c r="O7" s="5">
        <v>20</v>
      </c>
      <c r="P7" s="2">
        <v>3.8793634520072561E-3</v>
      </c>
      <c r="Q7" s="3">
        <v>12.63968948536</v>
      </c>
      <c r="R7" s="2">
        <v>5.5859809356641706E-2</v>
      </c>
      <c r="S7" s="3">
        <v>16.5067559204</v>
      </c>
      <c r="T7" s="6">
        <f t="shared" ref="T7:T20" si="2">R7/P7/(85/15)</f>
        <v>2.5410388940941924</v>
      </c>
    </row>
    <row r="8" spans="1:20" x14ac:dyDescent="0.25">
      <c r="A8" s="5">
        <v>30</v>
      </c>
      <c r="B8" s="2">
        <v>0.2295246969805064</v>
      </c>
      <c r="C8" s="3">
        <v>23.017043644640001</v>
      </c>
      <c r="D8" s="2">
        <v>4.8520112326933873E-2</v>
      </c>
      <c r="E8" s="3">
        <v>16.592214078560001</v>
      </c>
      <c r="F8" s="3">
        <f t="shared" si="0"/>
        <v>4.7305062987889155</v>
      </c>
      <c r="H8" s="5">
        <v>30</v>
      </c>
      <c r="I8" s="4">
        <v>6.7835726676867769E-2</v>
      </c>
      <c r="J8" s="3">
        <v>22.814716073840003</v>
      </c>
      <c r="K8" s="2">
        <v>8.3459230132450338E-2</v>
      </c>
      <c r="L8" s="3">
        <v>16.587181688880001</v>
      </c>
      <c r="M8" s="3">
        <f t="shared" si="1"/>
        <v>4.6058710409725583</v>
      </c>
      <c r="O8" s="5">
        <v>30</v>
      </c>
      <c r="P8" s="2">
        <v>5.7957962067314156E-3</v>
      </c>
      <c r="Q8" s="3">
        <v>12.62143214112</v>
      </c>
      <c r="R8" s="2">
        <v>8.4358673827939212E-2</v>
      </c>
      <c r="S8" s="3">
        <v>16.557784737519999</v>
      </c>
      <c r="T8" s="6">
        <f t="shared" si="2"/>
        <v>2.5685555982585666</v>
      </c>
    </row>
    <row r="9" spans="1:20" x14ac:dyDescent="0.25">
      <c r="A9" s="5">
        <v>40</v>
      </c>
      <c r="B9" s="2">
        <v>0.30565793217742709</v>
      </c>
      <c r="C9" s="3">
        <v>23.08153385416</v>
      </c>
      <c r="D9" s="2">
        <v>6.4801662250835612E-2</v>
      </c>
      <c r="E9" s="3">
        <v>16.729500616239999</v>
      </c>
      <c r="F9" s="3">
        <f t="shared" si="0"/>
        <v>4.7168224017816094</v>
      </c>
      <c r="H9" s="5">
        <v>40</v>
      </c>
      <c r="I9" s="4">
        <v>9.1078965473695261E-2</v>
      </c>
      <c r="J9" s="3">
        <v>22.898570504799999</v>
      </c>
      <c r="K9" s="2">
        <v>0.11058571468401182</v>
      </c>
      <c r="L9" s="3">
        <v>16.582639747680002</v>
      </c>
      <c r="M9" s="3">
        <f t="shared" si="1"/>
        <v>4.6670959188446739</v>
      </c>
      <c r="O9" s="5">
        <v>40</v>
      </c>
      <c r="P9" s="2">
        <v>7.71380494573079E-3</v>
      </c>
      <c r="Q9" s="3">
        <v>12.686806471680001</v>
      </c>
      <c r="R9" s="2">
        <v>0.11150315535115082</v>
      </c>
      <c r="S9" s="3">
        <v>16.554562220720001</v>
      </c>
      <c r="T9" s="6">
        <f t="shared" si="2"/>
        <v>2.5508847518628572</v>
      </c>
    </row>
    <row r="10" spans="1:20" x14ac:dyDescent="0.25">
      <c r="A10" s="5">
        <v>50</v>
      </c>
      <c r="B10" s="2">
        <v>0.38262108325625105</v>
      </c>
      <c r="C10" s="3">
        <v>23.203061690559998</v>
      </c>
      <c r="D10" s="2">
        <v>8.0743842539746591E-2</v>
      </c>
      <c r="E10" s="3">
        <v>16.79386580784</v>
      </c>
      <c r="F10" s="3">
        <f t="shared" si="0"/>
        <v>4.7387029304173103</v>
      </c>
      <c r="H10" s="5">
        <v>50</v>
      </c>
      <c r="I10" s="4">
        <v>0.11438796765988014</v>
      </c>
      <c r="J10" s="3">
        <v>23.016553823759999</v>
      </c>
      <c r="K10" s="2">
        <v>0.13837384099810085</v>
      </c>
      <c r="L10" s="3">
        <v>16.625338806560002</v>
      </c>
      <c r="M10" s="3">
        <f t="shared" si="1"/>
        <v>4.6844004526468543</v>
      </c>
      <c r="O10" s="5">
        <v>50</v>
      </c>
      <c r="P10" s="2">
        <v>9.6457822868182743E-3</v>
      </c>
      <c r="Q10" s="3">
        <v>12.685315670640001</v>
      </c>
      <c r="R10" s="2">
        <v>0.13881295890612033</v>
      </c>
      <c r="S10" s="3">
        <v>16.57032937368</v>
      </c>
      <c r="T10" s="6">
        <f t="shared" si="2"/>
        <v>2.5395974929188525</v>
      </c>
    </row>
    <row r="11" spans="1:20" x14ac:dyDescent="0.25">
      <c r="A11" s="5">
        <v>60</v>
      </c>
      <c r="B11" s="2">
        <v>0.4652815738071106</v>
      </c>
      <c r="C11" s="3">
        <v>23.300562153840001</v>
      </c>
      <c r="D11" s="2">
        <v>9.5138629214515089E-2</v>
      </c>
      <c r="E11" s="3">
        <v>16.841958377440001</v>
      </c>
      <c r="F11" s="3">
        <f t="shared" si="0"/>
        <v>4.8905641971991294</v>
      </c>
      <c r="H11" s="5">
        <v>60</v>
      </c>
      <c r="I11" s="4">
        <v>0.13603447044058267</v>
      </c>
      <c r="J11" s="3">
        <v>23.015890199520001</v>
      </c>
      <c r="K11" s="2">
        <v>0.16596034639058088</v>
      </c>
      <c r="L11" s="3">
        <v>16.728881007680002</v>
      </c>
      <c r="M11" s="3">
        <f t="shared" si="1"/>
        <v>4.6448565330727227</v>
      </c>
      <c r="O11" s="5">
        <v>60</v>
      </c>
      <c r="P11" s="2">
        <v>1.1594718756252688E-2</v>
      </c>
      <c r="Q11" s="3">
        <v>12.714068620720001</v>
      </c>
      <c r="R11" s="2">
        <v>0.16543465185046691</v>
      </c>
      <c r="S11" s="3">
        <v>16.557392278319998</v>
      </c>
      <c r="T11" s="6">
        <f t="shared" si="2"/>
        <v>2.5179006873978151</v>
      </c>
    </row>
    <row r="12" spans="1:20" x14ac:dyDescent="0.25">
      <c r="A12" s="5">
        <v>70</v>
      </c>
      <c r="B12" s="2">
        <v>0.54031264760438091</v>
      </c>
      <c r="C12" s="3">
        <v>23.429877292880004</v>
      </c>
      <c r="D12" s="2">
        <v>0.10967879595416392</v>
      </c>
      <c r="E12" s="3">
        <v>16.849493677760002</v>
      </c>
      <c r="F12" s="3">
        <f t="shared" si="0"/>
        <v>4.9263181903472395</v>
      </c>
      <c r="H12" s="5">
        <v>70</v>
      </c>
      <c r="I12" s="4">
        <v>0.15801376216096094</v>
      </c>
      <c r="J12" s="3">
        <v>22.99132882248</v>
      </c>
      <c r="K12" s="2">
        <v>0.19217438729831501</v>
      </c>
      <c r="L12" s="3">
        <v>16.686887496720001</v>
      </c>
      <c r="M12" s="3">
        <f t="shared" si="1"/>
        <v>4.6593686676994697</v>
      </c>
      <c r="O12" s="5">
        <v>70</v>
      </c>
      <c r="P12" s="2">
        <v>1.3427219457373496E-2</v>
      </c>
      <c r="Q12" s="3">
        <v>12.721377399280001</v>
      </c>
      <c r="R12" s="2">
        <v>0.19385811764643177</v>
      </c>
      <c r="S12" s="3">
        <v>16.651309564000002</v>
      </c>
      <c r="T12" s="6">
        <f t="shared" si="2"/>
        <v>2.5478287715381205</v>
      </c>
    </row>
    <row r="13" spans="1:20" x14ac:dyDescent="0.25">
      <c r="A13" s="5">
        <v>80</v>
      </c>
      <c r="B13" s="2">
        <v>0.62084693292446935</v>
      </c>
      <c r="C13" s="3">
        <v>23.52242356544</v>
      </c>
      <c r="D13" s="2">
        <v>0.12361064557646072</v>
      </c>
      <c r="E13" s="3">
        <v>16.917169668560003</v>
      </c>
      <c r="F13" s="3">
        <f t="shared" si="0"/>
        <v>5.022600845009241</v>
      </c>
      <c r="H13" s="5">
        <v>80</v>
      </c>
      <c r="I13" s="4">
        <v>0.18115309362381873</v>
      </c>
      <c r="J13" s="3">
        <v>23.108419777919998</v>
      </c>
      <c r="K13" s="2">
        <v>0.21759539804391398</v>
      </c>
      <c r="L13" s="3">
        <v>16.712722232320001</v>
      </c>
      <c r="M13" s="3">
        <f t="shared" si="1"/>
        <v>4.7176282514691312</v>
      </c>
      <c r="O13" s="5">
        <v>80</v>
      </c>
      <c r="P13" s="2">
        <v>1.5197921074297484E-2</v>
      </c>
      <c r="Q13" s="3">
        <v>12.699383199120001</v>
      </c>
      <c r="R13" s="2">
        <v>0.2190093839485156</v>
      </c>
      <c r="S13" s="3">
        <v>16.625833020640002</v>
      </c>
      <c r="T13" s="6">
        <f t="shared" si="2"/>
        <v>2.5430264195677466</v>
      </c>
    </row>
    <row r="14" spans="1:20" x14ac:dyDescent="0.25">
      <c r="A14" s="5">
        <v>90</v>
      </c>
      <c r="B14" s="2">
        <v>0.7153844022965602</v>
      </c>
      <c r="C14" s="3">
        <v>23.746842990960001</v>
      </c>
      <c r="D14" s="2">
        <v>0.13937752516244684</v>
      </c>
      <c r="E14" s="3">
        <v>17.047800424560002</v>
      </c>
      <c r="F14" s="3">
        <f t="shared" si="0"/>
        <v>5.1327098932397295</v>
      </c>
      <c r="H14" s="5">
        <v>90</v>
      </c>
      <c r="I14" s="4">
        <v>0.20085485487209262</v>
      </c>
      <c r="J14" s="3">
        <v>23.06037821128</v>
      </c>
      <c r="K14" s="2">
        <v>0.2422248392957303</v>
      </c>
      <c r="L14" s="3">
        <v>16.722198113680001</v>
      </c>
      <c r="M14" s="3">
        <f t="shared" si="1"/>
        <v>4.6988472125778422</v>
      </c>
      <c r="O14" s="5">
        <v>90</v>
      </c>
      <c r="P14" s="2">
        <v>1.7091823660326241E-2</v>
      </c>
      <c r="Q14" s="3">
        <v>12.753788044</v>
      </c>
      <c r="R14" s="2">
        <v>0.24677210744614902</v>
      </c>
      <c r="S14" s="3">
        <v>16.649534669360001</v>
      </c>
      <c r="T14" s="6">
        <f t="shared" si="2"/>
        <v>2.5478860434401356</v>
      </c>
    </row>
    <row r="15" spans="1:20" x14ac:dyDescent="0.25">
      <c r="A15" s="5">
        <v>100</v>
      </c>
      <c r="B15" s="2">
        <v>0.78395069121901539</v>
      </c>
      <c r="C15" s="3">
        <v>23.786127361919998</v>
      </c>
      <c r="D15" s="2">
        <v>0.15136007699208515</v>
      </c>
      <c r="E15" s="3">
        <v>17.01178204216</v>
      </c>
      <c r="F15" s="3">
        <f t="shared" si="0"/>
        <v>5.1793756107828184</v>
      </c>
      <c r="H15" s="5">
        <v>100</v>
      </c>
      <c r="I15" s="4">
        <v>0.22481008748839668</v>
      </c>
      <c r="J15" s="3">
        <v>23.13017841888</v>
      </c>
      <c r="K15" s="2">
        <v>0.27010878289117624</v>
      </c>
      <c r="L15" s="3">
        <v>16.786459416560003</v>
      </c>
      <c r="M15" s="3">
        <f t="shared" si="1"/>
        <v>4.7163361941257715</v>
      </c>
      <c r="O15" s="5">
        <v>100</v>
      </c>
      <c r="P15" s="2">
        <v>1.8875909611997282E-2</v>
      </c>
      <c r="Q15" s="3">
        <v>12.76624418856</v>
      </c>
      <c r="R15" s="2">
        <v>0.27412636400798379</v>
      </c>
      <c r="S15" s="3">
        <v>16.66717181928</v>
      </c>
      <c r="T15" s="6">
        <f t="shared" si="2"/>
        <v>2.5628031550089951</v>
      </c>
    </row>
    <row r="16" spans="1:20" x14ac:dyDescent="0.25">
      <c r="A16" s="5">
        <v>200</v>
      </c>
      <c r="B16" s="2">
        <v>1.5590154142024937</v>
      </c>
      <c r="C16" s="3">
        <v>24.976788910880003</v>
      </c>
      <c r="D16" s="2">
        <v>0.26578029979679796</v>
      </c>
      <c r="E16" s="3">
        <v>17.661846189199998</v>
      </c>
      <c r="F16" s="3">
        <f t="shared" si="0"/>
        <v>5.8658050103579429</v>
      </c>
      <c r="H16" s="5">
        <v>200</v>
      </c>
      <c r="I16" s="4">
        <v>0.44967473222105236</v>
      </c>
      <c r="J16" s="3">
        <v>23.702331799840003</v>
      </c>
      <c r="K16" s="2">
        <v>0.51038003720450431</v>
      </c>
      <c r="L16" s="3">
        <v>17.075120689360002</v>
      </c>
      <c r="M16" s="3">
        <f t="shared" si="1"/>
        <v>4.9926655240598192</v>
      </c>
      <c r="O16" s="5">
        <v>200</v>
      </c>
      <c r="P16" s="2">
        <v>3.6270878332168903E-2</v>
      </c>
      <c r="Q16" s="3">
        <v>12.879509545440001</v>
      </c>
      <c r="R16" s="2">
        <v>0.52624749533816162</v>
      </c>
      <c r="S16" s="3">
        <v>16.822474075200002</v>
      </c>
      <c r="T16" s="6">
        <f t="shared" si="2"/>
        <v>2.5603792720208536</v>
      </c>
    </row>
    <row r="17" spans="1:20" x14ac:dyDescent="0.25">
      <c r="A17" s="5">
        <v>400</v>
      </c>
      <c r="B17" s="2">
        <v>2.6005927366549244</v>
      </c>
      <c r="C17" s="3">
        <v>26.330317304080001</v>
      </c>
      <c r="D17" s="2">
        <v>0.38980195694708225</v>
      </c>
      <c r="E17" s="3">
        <v>18.698641054479999</v>
      </c>
      <c r="F17" s="3">
        <f t="shared" si="0"/>
        <v>6.6715743477090061</v>
      </c>
      <c r="H17" s="5">
        <v>400</v>
      </c>
      <c r="I17" s="4">
        <v>0.82524684526386749</v>
      </c>
      <c r="J17" s="3">
        <v>24.308666285120001</v>
      </c>
      <c r="K17" s="2">
        <v>0.898516852730189</v>
      </c>
      <c r="L17" s="3">
        <v>17.610599092799998</v>
      </c>
      <c r="M17" s="3">
        <f t="shared" si="1"/>
        <v>5.2045754908426121</v>
      </c>
      <c r="O17" s="5">
        <v>400</v>
      </c>
      <c r="P17" s="2">
        <v>6.6962595512334813E-2</v>
      </c>
      <c r="Q17" s="3">
        <v>13.162014104080001</v>
      </c>
      <c r="R17" s="2">
        <v>0.99032096316368667</v>
      </c>
      <c r="S17" s="3">
        <v>17.151042842079999</v>
      </c>
      <c r="T17" s="6">
        <f t="shared" si="2"/>
        <v>2.6098528824057721</v>
      </c>
    </row>
    <row r="18" spans="1:20" x14ac:dyDescent="0.25">
      <c r="A18" s="5">
        <v>600</v>
      </c>
      <c r="B18" s="2">
        <v>3.196009905073983</v>
      </c>
      <c r="C18" s="3">
        <v>27.21347380656</v>
      </c>
      <c r="D18" s="2">
        <v>0.44603271712604431</v>
      </c>
      <c r="E18" s="3">
        <v>19.392006798240001</v>
      </c>
      <c r="F18" s="3">
        <f t="shared" si="0"/>
        <v>7.1654158593276982</v>
      </c>
      <c r="H18" s="5">
        <v>600</v>
      </c>
      <c r="I18" s="4">
        <v>1.1728305487356863</v>
      </c>
      <c r="J18" s="3">
        <v>25.069128326480001</v>
      </c>
      <c r="K18" s="2">
        <v>1.1787606905547958</v>
      </c>
      <c r="L18" s="3">
        <v>18.053599464720001</v>
      </c>
      <c r="M18" s="3">
        <f t="shared" si="1"/>
        <v>5.6381586435842728</v>
      </c>
      <c r="O18" s="5">
        <v>600</v>
      </c>
      <c r="P18" s="2">
        <v>9.1083421793458824E-2</v>
      </c>
      <c r="Q18" s="3">
        <v>13.36208674992</v>
      </c>
      <c r="R18" s="2">
        <v>1.3782518628902907</v>
      </c>
      <c r="S18" s="3">
        <v>17.386144270639999</v>
      </c>
      <c r="T18" s="6">
        <f t="shared" si="2"/>
        <v>2.6703093954042303</v>
      </c>
    </row>
    <row r="19" spans="1:20" x14ac:dyDescent="0.25">
      <c r="A19" s="5">
        <v>800</v>
      </c>
      <c r="B19" s="2">
        <v>3.6102007696338427</v>
      </c>
      <c r="C19" s="3">
        <v>27.897538225440002</v>
      </c>
      <c r="D19" s="2">
        <v>0.45788643800698003</v>
      </c>
      <c r="E19" s="3">
        <v>19.718727115760004</v>
      </c>
      <c r="F19" s="3">
        <f t="shared" si="0"/>
        <v>7.8844894060365434</v>
      </c>
      <c r="H19" s="5">
        <v>800</v>
      </c>
      <c r="I19" s="4">
        <v>1.4223661740780467</v>
      </c>
      <c r="J19" s="3">
        <v>25.509259855120003</v>
      </c>
      <c r="K19" s="2">
        <v>1.3802685487455268</v>
      </c>
      <c r="L19" s="3">
        <v>18.450247727360001</v>
      </c>
      <c r="M19" s="3">
        <f t="shared" si="1"/>
        <v>5.8394976787435722</v>
      </c>
      <c r="O19" s="5">
        <v>800</v>
      </c>
      <c r="P19" s="2">
        <v>0.1124090208622392</v>
      </c>
      <c r="Q19" s="3">
        <v>13.567030994320001</v>
      </c>
      <c r="R19" s="2">
        <v>1.7087513099888807</v>
      </c>
      <c r="S19" s="3">
        <v>17.624802517599999</v>
      </c>
      <c r="T19" s="6">
        <f t="shared" si="2"/>
        <v>2.6825636101849808</v>
      </c>
    </row>
    <row r="20" spans="1:20" x14ac:dyDescent="0.25">
      <c r="A20" s="5">
        <v>1000</v>
      </c>
      <c r="B20" s="2">
        <v>3.8709688628558498</v>
      </c>
      <c r="C20" s="3">
        <v>28.344648582400001</v>
      </c>
      <c r="D20" s="2">
        <v>0.48099202290573989</v>
      </c>
      <c r="E20" s="3">
        <v>20.031774497840001</v>
      </c>
      <c r="F20" s="3">
        <f t="shared" si="0"/>
        <v>8.0478857829508001</v>
      </c>
      <c r="H20" s="5">
        <v>1000</v>
      </c>
      <c r="I20" s="4">
        <v>1.6144056443095232</v>
      </c>
      <c r="J20" s="3">
        <v>25.895856894560001</v>
      </c>
      <c r="K20" s="2">
        <v>1.5184441257966539</v>
      </c>
      <c r="L20" s="3">
        <v>18.697465350480002</v>
      </c>
      <c r="M20" s="3">
        <f t="shared" si="1"/>
        <v>6.0247845117696581</v>
      </c>
      <c r="O20" s="5">
        <v>1000</v>
      </c>
      <c r="P20" s="2">
        <v>0.13018870400073473</v>
      </c>
      <c r="Q20" s="3">
        <v>13.725983037120001</v>
      </c>
      <c r="R20" s="2">
        <v>1.9987379184789205</v>
      </c>
      <c r="S20" s="3">
        <v>17.851180933759998</v>
      </c>
      <c r="T20" s="6">
        <f t="shared" si="2"/>
        <v>2.7092861773950205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48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7.7637658071405838E-2</v>
      </c>
      <c r="C6" s="3">
        <v>22.705429617280004</v>
      </c>
      <c r="D6" s="2">
        <v>1.462311329971702E-2</v>
      </c>
      <c r="E6" s="3">
        <v>14.57730971776</v>
      </c>
      <c r="F6" s="3">
        <f>B6/D6</f>
        <v>5.3092427364908845</v>
      </c>
      <c r="H6" s="5">
        <v>10</v>
      </c>
      <c r="I6" s="4">
        <v>2.312794008011872E-2</v>
      </c>
      <c r="J6" s="3">
        <v>22.658004479359999</v>
      </c>
      <c r="K6" s="2">
        <v>2.4713105699262869E-2</v>
      </c>
      <c r="L6" s="3">
        <v>14.54159413144</v>
      </c>
      <c r="M6" s="3">
        <f>I6/K6/(15/85)</f>
        <v>5.3031912992053396</v>
      </c>
      <c r="O6" s="5">
        <v>10</v>
      </c>
      <c r="P6" s="2">
        <v>1.9219730441599509E-3</v>
      </c>
      <c r="Q6" s="3">
        <v>11.687858647840001</v>
      </c>
      <c r="R6" s="2">
        <v>2.4972576043199819E-2</v>
      </c>
      <c r="S6" s="3">
        <v>14.544660417680001</v>
      </c>
      <c r="T6" s="6">
        <f>R6/P6/(85/15)</f>
        <v>2.2929172693055371</v>
      </c>
    </row>
    <row r="7" spans="1:20" x14ac:dyDescent="0.25">
      <c r="A7" s="5">
        <v>20</v>
      </c>
      <c r="B7" s="2">
        <v>0.15654394065273</v>
      </c>
      <c r="C7" s="3">
        <v>22.831641985600001</v>
      </c>
      <c r="D7" s="2">
        <v>2.9069672430734887E-2</v>
      </c>
      <c r="E7" s="3">
        <v>14.652285491520001</v>
      </c>
      <c r="F7" s="3">
        <f t="shared" ref="F7:F20" si="0">B7/D7</f>
        <v>5.3851291591170005</v>
      </c>
      <c r="H7" s="5">
        <v>20</v>
      </c>
      <c r="I7" s="4">
        <v>4.6546039915036114E-2</v>
      </c>
      <c r="J7" s="3">
        <v>22.731776976560003</v>
      </c>
      <c r="K7" s="2">
        <v>4.9609890992993247E-2</v>
      </c>
      <c r="L7" s="3">
        <v>14.57623568496</v>
      </c>
      <c r="M7" s="3">
        <f t="shared" ref="M7:M20" si="1">I7/K7/(15/85)</f>
        <v>5.3166997058938126</v>
      </c>
      <c r="O7" s="5">
        <v>20</v>
      </c>
      <c r="P7" s="2">
        <v>3.8511769457888938E-3</v>
      </c>
      <c r="Q7" s="3">
        <v>11.730440596559999</v>
      </c>
      <c r="R7" s="2">
        <v>4.9644575093845934E-2</v>
      </c>
      <c r="S7" s="3">
        <v>14.56100998344</v>
      </c>
      <c r="T7" s="6">
        <f t="shared" ref="T7:T20" si="2">R7/P7/(85/15)</f>
        <v>2.2748389629517831</v>
      </c>
    </row>
    <row r="8" spans="1:20" x14ac:dyDescent="0.25">
      <c r="A8" s="5">
        <v>30</v>
      </c>
      <c r="B8" s="2">
        <v>0.23662704894795564</v>
      </c>
      <c r="C8" s="3">
        <v>22.900689366080002</v>
      </c>
      <c r="D8" s="2">
        <v>4.3385197529805547E-2</v>
      </c>
      <c r="E8" s="3">
        <v>14.73464832648</v>
      </c>
      <c r="F8" s="3">
        <f t="shared" si="0"/>
        <v>5.4540963835739902</v>
      </c>
      <c r="H8" s="5">
        <v>30</v>
      </c>
      <c r="I8" s="4">
        <v>7.0505019017535864E-2</v>
      </c>
      <c r="J8" s="3">
        <v>22.82155808536</v>
      </c>
      <c r="K8" s="2">
        <v>7.4666736251589094E-2</v>
      </c>
      <c r="L8" s="3">
        <v>14.63163381144</v>
      </c>
      <c r="M8" s="3">
        <f t="shared" si="1"/>
        <v>5.3508223495019429</v>
      </c>
      <c r="O8" s="5">
        <v>30</v>
      </c>
      <c r="P8" s="2">
        <v>5.7705669132831292E-3</v>
      </c>
      <c r="Q8" s="3">
        <v>11.782583905759999</v>
      </c>
      <c r="R8" s="2">
        <v>7.4924346897473071E-2</v>
      </c>
      <c r="S8" s="3">
        <v>14.59331117472</v>
      </c>
      <c r="T8" s="6">
        <f t="shared" si="2"/>
        <v>2.2912728972446419</v>
      </c>
    </row>
    <row r="9" spans="1:20" x14ac:dyDescent="0.25">
      <c r="A9" s="5">
        <v>40</v>
      </c>
      <c r="B9" s="2">
        <v>0.31204938491145845</v>
      </c>
      <c r="C9" s="3">
        <v>22.971323570400003</v>
      </c>
      <c r="D9" s="2">
        <v>5.7738929905725316E-2</v>
      </c>
      <c r="E9" s="3">
        <v>14.792857013119999</v>
      </c>
      <c r="F9" s="3">
        <f t="shared" si="0"/>
        <v>5.4044885386855093</v>
      </c>
      <c r="H9" s="5">
        <v>40</v>
      </c>
      <c r="I9" s="4">
        <v>9.3092056400805409E-2</v>
      </c>
      <c r="J9" s="3">
        <v>22.837080055920001</v>
      </c>
      <c r="K9" s="2">
        <v>9.8976548123948321E-2</v>
      </c>
      <c r="L9" s="3">
        <v>14.664039309840001</v>
      </c>
      <c r="M9" s="3">
        <f t="shared" si="1"/>
        <v>5.3297641000500642</v>
      </c>
      <c r="O9" s="5">
        <v>40</v>
      </c>
      <c r="P9" s="2">
        <v>7.637715473109527E-3</v>
      </c>
      <c r="Q9" s="3">
        <v>11.7653837328</v>
      </c>
      <c r="R9" s="2">
        <v>9.8657743161817052E-2</v>
      </c>
      <c r="S9" s="3">
        <v>14.593399666320002</v>
      </c>
      <c r="T9" s="6">
        <f t="shared" si="2"/>
        <v>2.279502297647682</v>
      </c>
    </row>
    <row r="10" spans="1:20" x14ac:dyDescent="0.25">
      <c r="A10" s="5">
        <v>50</v>
      </c>
      <c r="B10" s="2">
        <v>0.39934052178382939</v>
      </c>
      <c r="C10" s="3">
        <v>23.156611550160001</v>
      </c>
      <c r="D10" s="2">
        <v>7.1791593274488391E-2</v>
      </c>
      <c r="E10" s="3">
        <v>14.878989130000001</v>
      </c>
      <c r="F10" s="3">
        <f t="shared" si="0"/>
        <v>5.562496994000238</v>
      </c>
      <c r="H10" s="5">
        <v>50</v>
      </c>
      <c r="I10" s="4">
        <v>0.11807442587753147</v>
      </c>
      <c r="J10" s="3">
        <v>22.96495711232</v>
      </c>
      <c r="K10" s="2">
        <v>0.12293771786289474</v>
      </c>
      <c r="L10" s="3">
        <v>14.704651766080001</v>
      </c>
      <c r="M10" s="3">
        <f t="shared" si="1"/>
        <v>5.4424990551085948</v>
      </c>
      <c r="O10" s="5">
        <v>50</v>
      </c>
      <c r="P10" s="2">
        <v>9.5092189479040884E-3</v>
      </c>
      <c r="Q10" s="3">
        <v>11.77419134568</v>
      </c>
      <c r="R10" s="2">
        <v>0.12452816971036273</v>
      </c>
      <c r="S10" s="3">
        <v>14.647335986880002</v>
      </c>
      <c r="T10" s="6">
        <f t="shared" si="2"/>
        <v>2.3109741694922108</v>
      </c>
    </row>
    <row r="11" spans="1:20" x14ac:dyDescent="0.25">
      <c r="A11" s="5">
        <v>60</v>
      </c>
      <c r="B11" s="2">
        <v>0.47043297109343923</v>
      </c>
      <c r="C11" s="3">
        <v>23.127056527280001</v>
      </c>
      <c r="D11" s="2">
        <v>8.5672318040113729E-2</v>
      </c>
      <c r="E11" s="3">
        <v>14.948364243200002</v>
      </c>
      <c r="F11" s="3">
        <f t="shared" si="0"/>
        <v>5.4910732177594612</v>
      </c>
      <c r="H11" s="5">
        <v>60</v>
      </c>
      <c r="I11" s="4">
        <v>0.13994834080961235</v>
      </c>
      <c r="J11" s="3">
        <v>22.914378702800004</v>
      </c>
      <c r="K11" s="2">
        <v>0.14636777540985987</v>
      </c>
      <c r="L11" s="3">
        <v>14.724507482</v>
      </c>
      <c r="M11" s="3">
        <f t="shared" si="1"/>
        <v>5.4181365789051581</v>
      </c>
      <c r="O11" s="5">
        <v>60</v>
      </c>
      <c r="P11" s="2">
        <v>1.1388524368546116E-2</v>
      </c>
      <c r="Q11" s="3">
        <v>11.788746644880002</v>
      </c>
      <c r="R11" s="2">
        <v>0.14738212208709783</v>
      </c>
      <c r="S11" s="3">
        <v>14.64096835728</v>
      </c>
      <c r="T11" s="6">
        <f t="shared" si="2"/>
        <v>2.2837559053663776</v>
      </c>
    </row>
    <row r="12" spans="1:20" x14ac:dyDescent="0.25">
      <c r="A12" s="5">
        <v>70</v>
      </c>
      <c r="B12" s="2">
        <v>0.55502983014250151</v>
      </c>
      <c r="C12" s="3">
        <v>23.262602562800001</v>
      </c>
      <c r="D12" s="2">
        <v>9.8759323676726726E-2</v>
      </c>
      <c r="E12" s="3">
        <v>15.009001323440001</v>
      </c>
      <c r="F12" s="3">
        <f t="shared" si="0"/>
        <v>5.6200246162003422</v>
      </c>
      <c r="H12" s="5">
        <v>70</v>
      </c>
      <c r="I12" s="4">
        <v>0.16297523631929967</v>
      </c>
      <c r="J12" s="3">
        <v>22.919555147600001</v>
      </c>
      <c r="K12" s="2">
        <v>0.17081886576107866</v>
      </c>
      <c r="L12" s="3">
        <v>14.77844539248</v>
      </c>
      <c r="M12" s="3">
        <f t="shared" si="1"/>
        <v>5.406465702883299</v>
      </c>
      <c r="O12" s="5">
        <v>70</v>
      </c>
      <c r="P12" s="2">
        <v>1.3197582989977428E-2</v>
      </c>
      <c r="Q12" s="3">
        <v>11.805688706880002</v>
      </c>
      <c r="R12" s="2">
        <v>0.17215555521973608</v>
      </c>
      <c r="S12" s="3">
        <v>14.66001032704</v>
      </c>
      <c r="T12" s="6">
        <f t="shared" si="2"/>
        <v>2.3019663616187986</v>
      </c>
    </row>
    <row r="13" spans="1:20" x14ac:dyDescent="0.25">
      <c r="A13" s="5">
        <v>80</v>
      </c>
      <c r="B13" s="2">
        <v>0.63589703106673934</v>
      </c>
      <c r="C13" s="3">
        <v>23.324356771040001</v>
      </c>
      <c r="D13" s="2">
        <v>0.11249646803802851</v>
      </c>
      <c r="E13" s="3">
        <v>15.091047848000001</v>
      </c>
      <c r="F13" s="3">
        <f t="shared" si="0"/>
        <v>5.6525955183924488</v>
      </c>
      <c r="H13" s="5">
        <v>80</v>
      </c>
      <c r="I13" s="4">
        <v>0.18981419068517955</v>
      </c>
      <c r="J13" s="3">
        <v>23.04910890016</v>
      </c>
      <c r="K13" s="2">
        <v>0.19480112476881173</v>
      </c>
      <c r="L13" s="3">
        <v>14.80831902696</v>
      </c>
      <c r="M13" s="3">
        <f t="shared" si="1"/>
        <v>5.5215992643397023</v>
      </c>
      <c r="O13" s="5">
        <v>80</v>
      </c>
      <c r="P13" s="2">
        <v>1.4954839502493576E-2</v>
      </c>
      <c r="Q13" s="3">
        <v>11.81930361024</v>
      </c>
      <c r="R13" s="2">
        <v>0.19662772605376644</v>
      </c>
      <c r="S13" s="3">
        <v>14.682205484720001</v>
      </c>
      <c r="T13" s="6">
        <f t="shared" si="2"/>
        <v>2.3202529505108163</v>
      </c>
    </row>
    <row r="14" spans="1:20" x14ac:dyDescent="0.25">
      <c r="A14" s="5">
        <v>90</v>
      </c>
      <c r="B14" s="2">
        <v>0.70760380746671991</v>
      </c>
      <c r="C14" s="3">
        <v>23.391836072</v>
      </c>
      <c r="D14" s="2">
        <v>0.12589316465198402</v>
      </c>
      <c r="E14" s="3">
        <v>15.16294181288</v>
      </c>
      <c r="F14" s="3">
        <f t="shared" si="0"/>
        <v>5.6206689967863035</v>
      </c>
      <c r="H14" s="5">
        <v>90</v>
      </c>
      <c r="I14" s="4">
        <v>0.21246434358457472</v>
      </c>
      <c r="J14" s="3">
        <v>23.076744136479999</v>
      </c>
      <c r="K14" s="2">
        <v>0.21866221346592424</v>
      </c>
      <c r="L14" s="3">
        <v>14.85411186096</v>
      </c>
      <c r="M14" s="3">
        <f t="shared" si="1"/>
        <v>5.5060478651632518</v>
      </c>
      <c r="O14" s="5">
        <v>90</v>
      </c>
      <c r="P14" s="2">
        <v>1.6803180218388881E-2</v>
      </c>
      <c r="Q14" s="3">
        <v>11.844595806560001</v>
      </c>
      <c r="R14" s="2">
        <v>0.22051656671741449</v>
      </c>
      <c r="S14" s="3">
        <v>14.70671853656</v>
      </c>
      <c r="T14" s="6">
        <f t="shared" si="2"/>
        <v>2.3159120915493476</v>
      </c>
    </row>
    <row r="15" spans="1:20" x14ac:dyDescent="0.25">
      <c r="A15" s="5">
        <v>100</v>
      </c>
      <c r="B15" s="2">
        <v>0.78820313279755294</v>
      </c>
      <c r="C15" s="3">
        <v>23.45558646664</v>
      </c>
      <c r="D15" s="2">
        <v>0.13834641155006625</v>
      </c>
      <c r="E15" s="3">
        <v>15.216743827040002</v>
      </c>
      <c r="F15" s="3">
        <f t="shared" si="0"/>
        <v>5.6973153402848453</v>
      </c>
      <c r="H15" s="5">
        <v>100</v>
      </c>
      <c r="I15" s="4">
        <v>0.23273429969687215</v>
      </c>
      <c r="J15" s="3">
        <v>23.061291996879998</v>
      </c>
      <c r="K15" s="2">
        <v>0.24084822087519556</v>
      </c>
      <c r="L15" s="3">
        <v>14.876617806160001</v>
      </c>
      <c r="M15" s="3">
        <f t="shared" si="1"/>
        <v>5.4757626753061004</v>
      </c>
      <c r="O15" s="5">
        <v>100</v>
      </c>
      <c r="P15" s="2">
        <v>1.870466729738253E-2</v>
      </c>
      <c r="Q15" s="3">
        <v>11.85295974808</v>
      </c>
      <c r="R15" s="2">
        <v>0.24409792754077511</v>
      </c>
      <c r="S15" s="3">
        <v>14.722253393839999</v>
      </c>
      <c r="T15" s="6">
        <f t="shared" si="2"/>
        <v>2.3029602278017909</v>
      </c>
    </row>
    <row r="16" spans="1:20" x14ac:dyDescent="0.25">
      <c r="A16" s="5">
        <v>200</v>
      </c>
      <c r="B16" s="2">
        <v>1.5742919499850754</v>
      </c>
      <c r="C16" s="3">
        <v>24.512284327040003</v>
      </c>
      <c r="D16" s="2">
        <v>0.25133800149759872</v>
      </c>
      <c r="E16" s="3">
        <v>15.923920410880001</v>
      </c>
      <c r="F16" s="3">
        <f t="shared" si="0"/>
        <v>6.2636447357926341</v>
      </c>
      <c r="H16" s="5">
        <v>200</v>
      </c>
      <c r="I16" s="4">
        <v>0.46734495272676835</v>
      </c>
      <c r="J16" s="3">
        <v>23.560779967039998</v>
      </c>
      <c r="K16" s="2">
        <v>0.46647039676994762</v>
      </c>
      <c r="L16" s="3">
        <v>15.255456287039999</v>
      </c>
      <c r="M16" s="3">
        <f t="shared" si="1"/>
        <v>5.6772907429702588</v>
      </c>
      <c r="O16" s="5">
        <v>200</v>
      </c>
      <c r="P16" s="2">
        <v>3.6149490202583498E-2</v>
      </c>
      <c r="Q16" s="3">
        <v>11.99561050848</v>
      </c>
      <c r="R16" s="2">
        <v>0.47650762353198067</v>
      </c>
      <c r="S16" s="3">
        <v>14.933351925680002</v>
      </c>
      <c r="T16" s="6">
        <f t="shared" si="2"/>
        <v>2.3261622820141752</v>
      </c>
    </row>
    <row r="17" spans="1:20" x14ac:dyDescent="0.25">
      <c r="A17" s="5">
        <v>400</v>
      </c>
      <c r="B17" s="2">
        <v>2.8214574479999142</v>
      </c>
      <c r="C17" s="3">
        <v>25.986077030480001</v>
      </c>
      <c r="D17" s="2">
        <v>0.39048949537107974</v>
      </c>
      <c r="E17" s="3">
        <v>17.132316596960003</v>
      </c>
      <c r="F17" s="3">
        <f t="shared" si="0"/>
        <v>7.2254375122657288</v>
      </c>
      <c r="H17" s="5">
        <v>400</v>
      </c>
      <c r="I17" s="4">
        <v>0.89780926105029657</v>
      </c>
      <c r="J17" s="3">
        <v>24.379911269760001</v>
      </c>
      <c r="K17" s="2">
        <v>0.84837606480160344</v>
      </c>
      <c r="L17" s="3">
        <v>15.906715719200001</v>
      </c>
      <c r="M17" s="3">
        <f t="shared" si="1"/>
        <v>5.9968521316170103</v>
      </c>
      <c r="O17" s="5">
        <v>400</v>
      </c>
      <c r="P17" s="2">
        <v>6.6882666934697479E-2</v>
      </c>
      <c r="Q17" s="3">
        <v>12.25574681736</v>
      </c>
      <c r="R17" s="2">
        <v>0.8990435909709229</v>
      </c>
      <c r="S17" s="3">
        <v>15.289486641840002</v>
      </c>
      <c r="T17" s="6">
        <f t="shared" si="2"/>
        <v>2.3721355415255245</v>
      </c>
    </row>
    <row r="18" spans="1:20" x14ac:dyDescent="0.25">
      <c r="A18" s="5">
        <v>600</v>
      </c>
      <c r="B18" s="2">
        <v>3.6098365873070546</v>
      </c>
      <c r="C18" s="3">
        <v>27.082679456160001</v>
      </c>
      <c r="D18" s="2">
        <v>0.458186226824355</v>
      </c>
      <c r="E18" s="3">
        <v>17.88742336936</v>
      </c>
      <c r="F18" s="3">
        <f t="shared" si="0"/>
        <v>7.8785357917161489</v>
      </c>
      <c r="H18" s="5">
        <v>600</v>
      </c>
      <c r="I18" s="4">
        <v>1.24306924215225</v>
      </c>
      <c r="J18" s="3">
        <v>24.909859010960002</v>
      </c>
      <c r="K18" s="2">
        <v>1.1340220659177735</v>
      </c>
      <c r="L18" s="3">
        <v>16.441854716560002</v>
      </c>
      <c r="M18" s="3">
        <f t="shared" si="1"/>
        <v>6.2115714063834666</v>
      </c>
      <c r="O18" s="5">
        <v>600</v>
      </c>
      <c r="P18" s="2">
        <v>9.4015971965476508E-2</v>
      </c>
      <c r="Q18" s="3">
        <v>12.50430557984</v>
      </c>
      <c r="R18" s="2">
        <v>1.2695619178120066</v>
      </c>
      <c r="S18" s="3">
        <v>15.60948653488</v>
      </c>
      <c r="T18" s="6">
        <f t="shared" si="2"/>
        <v>2.3830029488998155</v>
      </c>
    </row>
    <row r="19" spans="1:20" x14ac:dyDescent="0.25">
      <c r="A19" s="5">
        <v>800</v>
      </c>
      <c r="B19" s="2">
        <v>4.1061012270844195</v>
      </c>
      <c r="C19" s="3">
        <v>27.799308156240002</v>
      </c>
      <c r="D19" s="2">
        <v>0.49646616368716678</v>
      </c>
      <c r="E19" s="3">
        <v>18.49848347344</v>
      </c>
      <c r="F19" s="3">
        <f t="shared" si="0"/>
        <v>8.2706567484662568</v>
      </c>
      <c r="H19" s="5">
        <v>800</v>
      </c>
      <c r="I19" s="4">
        <v>1.5723531781566134</v>
      </c>
      <c r="J19" s="3">
        <v>25.534361177360001</v>
      </c>
      <c r="K19" s="2">
        <v>1.3627323363243133</v>
      </c>
      <c r="L19" s="3">
        <v>16.935100702640003</v>
      </c>
      <c r="M19" s="3">
        <f t="shared" si="1"/>
        <v>6.5383355963507457</v>
      </c>
      <c r="O19" s="5">
        <v>800</v>
      </c>
      <c r="P19" s="2">
        <v>0.11573299281236951</v>
      </c>
      <c r="Q19" s="3">
        <v>12.725993355440002</v>
      </c>
      <c r="R19" s="2">
        <v>1.6167392856791416</v>
      </c>
      <c r="S19" s="3">
        <v>15.94185257464</v>
      </c>
      <c r="T19" s="6">
        <f t="shared" si="2"/>
        <v>2.4652169259068346</v>
      </c>
    </row>
    <row r="20" spans="1:20" x14ac:dyDescent="0.25">
      <c r="A20" s="5">
        <v>1000</v>
      </c>
      <c r="B20" s="2">
        <v>4.4150165990498031</v>
      </c>
      <c r="C20" s="3">
        <v>28.234569132320001</v>
      </c>
      <c r="D20" s="2">
        <v>0.51907836996030621</v>
      </c>
      <c r="E20" s="3">
        <v>18.836262228479999</v>
      </c>
      <c r="F20" s="3">
        <f t="shared" si="0"/>
        <v>8.5054913757770692</v>
      </c>
      <c r="H20" s="5">
        <v>1000</v>
      </c>
      <c r="I20" s="4">
        <v>1.8647770787265538</v>
      </c>
      <c r="J20" s="3">
        <v>26.189897619840004</v>
      </c>
      <c r="K20" s="2">
        <v>1.5179532672815443</v>
      </c>
      <c r="L20" s="3">
        <v>17.301285344960004</v>
      </c>
      <c r="M20" s="3">
        <f t="shared" si="1"/>
        <v>6.961393568925903</v>
      </c>
      <c r="O20" s="5">
        <v>1000</v>
      </c>
      <c r="P20" s="2">
        <v>0.13546256167168755</v>
      </c>
      <c r="Q20" s="3">
        <v>12.9145034336</v>
      </c>
      <c r="R20" s="2">
        <v>1.8907486259906481</v>
      </c>
      <c r="S20" s="3">
        <v>16.177189144</v>
      </c>
      <c r="T20" s="6">
        <f t="shared" si="2"/>
        <v>2.4631272147526566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ht="15" x14ac:dyDescent="0.25">
      <c r="A1" s="1" t="s">
        <v>49</v>
      </c>
      <c r="B1" s="1"/>
      <c r="C1" s="1"/>
      <c r="D1" s="1"/>
      <c r="E1" s="1"/>
      <c r="F1" s="1"/>
      <c r="G1" s="1"/>
      <c r="H1" s="1"/>
    </row>
    <row r="2" spans="1:20" ht="13.2" customHeight="1" x14ac:dyDescent="0.25">
      <c r="A2" s="1"/>
      <c r="B2" s="1"/>
      <c r="C2" s="1"/>
      <c r="D2" s="1"/>
      <c r="E2" s="1"/>
      <c r="F2" s="1"/>
      <c r="G2" s="1"/>
      <c r="H2" s="1"/>
    </row>
    <row r="3" spans="1:20" ht="15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ht="15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ht="15" x14ac:dyDescent="0.25">
      <c r="A6" s="5">
        <v>10</v>
      </c>
      <c r="B6" s="2">
        <v>0.1876613069875914</v>
      </c>
      <c r="C6" s="3">
        <v>24.022351357680002</v>
      </c>
      <c r="D6" s="2">
        <v>3.5469021120546861E-2</v>
      </c>
      <c r="E6" s="3">
        <v>17.667679522</v>
      </c>
      <c r="F6" s="3">
        <f>B6/D6</f>
        <v>5.2908510316593151</v>
      </c>
      <c r="H6" s="5">
        <v>10</v>
      </c>
      <c r="I6" s="4">
        <v>5.6634713051616707E-2</v>
      </c>
      <c r="J6" s="7">
        <v>23.860235039360003</v>
      </c>
      <c r="K6" s="4">
        <v>6.2478485294776891E-2</v>
      </c>
      <c r="L6" s="7">
        <v>17.616254061680003</v>
      </c>
      <c r="M6" s="3">
        <f>I6/K6/(15/85)</f>
        <v>5.1366488657921616</v>
      </c>
      <c r="O6" s="5">
        <v>10</v>
      </c>
      <c r="P6" s="2">
        <v>3.7390048403303277E-3</v>
      </c>
      <c r="Q6" s="3">
        <v>14.450256281760002</v>
      </c>
      <c r="R6" s="2">
        <v>6.3243092388315422E-2</v>
      </c>
      <c r="S6" s="3">
        <v>17.597885381200001</v>
      </c>
      <c r="T6" s="6">
        <f>R6/P6/(85/15)</f>
        <v>2.9848973703385413</v>
      </c>
    </row>
    <row r="7" spans="1:20" ht="15" x14ac:dyDescent="0.25">
      <c r="A7" s="5">
        <v>20</v>
      </c>
      <c r="B7" s="2">
        <v>0.35744918035833972</v>
      </c>
      <c r="C7" s="3">
        <v>24.24439774392</v>
      </c>
      <c r="D7" s="2">
        <v>6.6739337223528802E-2</v>
      </c>
      <c r="E7" s="3">
        <v>17.755761801279998</v>
      </c>
      <c r="F7" s="3">
        <f t="shared" ref="F7:F20" si="0">B7/D7</f>
        <v>5.3558994624286109</v>
      </c>
      <c r="H7" s="5">
        <v>20</v>
      </c>
      <c r="I7" s="4">
        <v>0.10996260415675804</v>
      </c>
      <c r="J7" s="7">
        <v>23.965863759440001</v>
      </c>
      <c r="K7" s="4">
        <v>0.11986530280218717</v>
      </c>
      <c r="L7" s="7">
        <v>17.65079892296</v>
      </c>
      <c r="M7" s="3">
        <f t="shared" ref="M7:M20" si="1">I7/K7/(15/85)</f>
        <v>5.1985137399043237</v>
      </c>
      <c r="O7" s="5">
        <v>20</v>
      </c>
      <c r="P7" s="2">
        <v>7.3945038688748282E-3</v>
      </c>
      <c r="Q7" s="3">
        <v>14.469279549039999</v>
      </c>
      <c r="R7" s="2">
        <v>0.12287885671113385</v>
      </c>
      <c r="S7" s="3">
        <v>17.605950710639998</v>
      </c>
      <c r="T7" s="6">
        <f t="shared" ref="T7:T20" si="2">R7/P7/(85/15)</f>
        <v>2.9325164351822557</v>
      </c>
    </row>
    <row r="8" spans="1:20" ht="15" x14ac:dyDescent="0.25">
      <c r="A8" s="5">
        <v>30</v>
      </c>
      <c r="B8" s="2">
        <v>0.51859114351847291</v>
      </c>
      <c r="C8" s="3">
        <v>24.456533865920001</v>
      </c>
      <c r="D8" s="2">
        <v>9.2858030826354937E-2</v>
      </c>
      <c r="E8" s="3">
        <v>17.832019678160002</v>
      </c>
      <c r="F8" s="3">
        <f t="shared" si="0"/>
        <v>5.58477429365524</v>
      </c>
      <c r="H8" s="5">
        <v>30</v>
      </c>
      <c r="I8" s="4">
        <v>0.15961501497364441</v>
      </c>
      <c r="J8" s="7">
        <v>24.059398292800001</v>
      </c>
      <c r="K8" s="4">
        <v>0.17275915775846895</v>
      </c>
      <c r="L8" s="7">
        <v>17.684347490160004</v>
      </c>
      <c r="M8" s="3">
        <f t="shared" si="1"/>
        <v>5.2355261312120644</v>
      </c>
      <c r="O8" s="5">
        <v>30</v>
      </c>
      <c r="P8" s="2">
        <v>1.0714498139638118E-2</v>
      </c>
      <c r="Q8" s="3">
        <v>14.460661806080001</v>
      </c>
      <c r="R8" s="2">
        <v>0.18008162522263663</v>
      </c>
      <c r="S8" s="3">
        <v>17.621057963119998</v>
      </c>
      <c r="T8" s="6">
        <f t="shared" si="2"/>
        <v>2.9659914929510456</v>
      </c>
    </row>
    <row r="9" spans="1:20" ht="15" x14ac:dyDescent="0.25">
      <c r="A9" s="5">
        <v>40</v>
      </c>
      <c r="B9" s="2">
        <v>0.66594799733656096</v>
      </c>
      <c r="C9" s="3">
        <v>24.709750382720003</v>
      </c>
      <c r="D9" s="2">
        <v>0.11672537494246163</v>
      </c>
      <c r="E9" s="3">
        <v>17.9187636632</v>
      </c>
      <c r="F9" s="3">
        <f t="shared" si="0"/>
        <v>5.7052547285869251</v>
      </c>
      <c r="H9" s="5">
        <v>40</v>
      </c>
      <c r="I9" s="4">
        <v>0.20836380270433094</v>
      </c>
      <c r="J9" s="7">
        <v>24.16144873056</v>
      </c>
      <c r="K9" s="4">
        <v>0.22119062067095485</v>
      </c>
      <c r="L9" s="7">
        <v>17.71364611752</v>
      </c>
      <c r="M9" s="3">
        <f t="shared" si="1"/>
        <v>5.3380573359889603</v>
      </c>
      <c r="O9" s="5">
        <v>40</v>
      </c>
      <c r="P9" s="2">
        <v>1.3977454250842165E-2</v>
      </c>
      <c r="Q9" s="3">
        <v>14.473710028480001</v>
      </c>
      <c r="R9" s="2">
        <v>0.23301188105929652</v>
      </c>
      <c r="S9" s="3">
        <v>17.621405235120001</v>
      </c>
      <c r="T9" s="6">
        <f t="shared" si="2"/>
        <v>2.9418621573287504</v>
      </c>
    </row>
    <row r="10" spans="1:20" ht="15" x14ac:dyDescent="0.25">
      <c r="A10" s="5">
        <v>50</v>
      </c>
      <c r="B10" s="2">
        <v>0.79361027741970058</v>
      </c>
      <c r="C10" s="3">
        <v>24.86548865328</v>
      </c>
      <c r="D10" s="2">
        <v>0.13677118970224372</v>
      </c>
      <c r="E10" s="3">
        <v>17.987694393760002</v>
      </c>
      <c r="F10" s="3">
        <f t="shared" si="0"/>
        <v>5.8024667267091958</v>
      </c>
      <c r="H10" s="5">
        <v>50</v>
      </c>
      <c r="I10" s="4">
        <v>0.25591156638862378</v>
      </c>
      <c r="J10" s="7">
        <v>24.264852985200001</v>
      </c>
      <c r="K10" s="4">
        <v>0.26563028984033582</v>
      </c>
      <c r="L10" s="7">
        <v>17.739388010159999</v>
      </c>
      <c r="M10" s="3">
        <f t="shared" si="1"/>
        <v>5.4593380285829936</v>
      </c>
      <c r="O10" s="5">
        <v>50</v>
      </c>
      <c r="P10" s="2">
        <v>1.7060117077608197E-2</v>
      </c>
      <c r="Q10" s="3">
        <v>14.489917505600001</v>
      </c>
      <c r="R10" s="2">
        <v>0.28580228994529894</v>
      </c>
      <c r="S10" s="3">
        <v>17.636373369599998</v>
      </c>
      <c r="T10" s="6">
        <f t="shared" si="2"/>
        <v>2.9563512369935032</v>
      </c>
    </row>
    <row r="11" spans="1:20" ht="15" x14ac:dyDescent="0.25">
      <c r="A11" s="5">
        <v>60</v>
      </c>
      <c r="B11" s="2">
        <v>0.91792823857678763</v>
      </c>
      <c r="C11" s="3">
        <v>25.045217561440001</v>
      </c>
      <c r="D11" s="2">
        <v>0.15540348204201368</v>
      </c>
      <c r="E11" s="3">
        <v>18.066157740720001</v>
      </c>
      <c r="F11" s="3">
        <f t="shared" si="0"/>
        <v>5.9067417699728484</v>
      </c>
      <c r="H11" s="5">
        <v>60</v>
      </c>
      <c r="I11" s="4">
        <v>0.30159002445859262</v>
      </c>
      <c r="J11" s="7">
        <v>24.365716380319999</v>
      </c>
      <c r="K11" s="4">
        <v>0.30717670540461645</v>
      </c>
      <c r="L11" s="7">
        <v>17.775109956160001</v>
      </c>
      <c r="M11" s="3">
        <f t="shared" si="1"/>
        <v>5.5636059262617747</v>
      </c>
      <c r="O11" s="5">
        <v>60</v>
      </c>
      <c r="P11" s="2">
        <v>1.999533952834387E-2</v>
      </c>
      <c r="Q11" s="3">
        <v>14.492836012960002</v>
      </c>
      <c r="R11" s="2">
        <v>0.33365628351849486</v>
      </c>
      <c r="S11" s="3">
        <v>17.65010370952</v>
      </c>
      <c r="T11" s="6">
        <f t="shared" si="2"/>
        <v>2.9447122184370169</v>
      </c>
    </row>
    <row r="12" spans="1:20" ht="15" x14ac:dyDescent="0.25">
      <c r="A12" s="5">
        <v>70</v>
      </c>
      <c r="B12" s="2">
        <v>1.0328916354237394</v>
      </c>
      <c r="C12" s="3">
        <v>25.246518169440002</v>
      </c>
      <c r="D12" s="2">
        <v>0.17083336340089242</v>
      </c>
      <c r="E12" s="3">
        <v>18.122185475519998</v>
      </c>
      <c r="F12" s="3">
        <f t="shared" si="0"/>
        <v>6.0461938749040849</v>
      </c>
      <c r="H12" s="5">
        <v>70</v>
      </c>
      <c r="I12" s="4">
        <v>0.34267850289796603</v>
      </c>
      <c r="J12" s="7">
        <v>24.455954172720002</v>
      </c>
      <c r="K12" s="4">
        <v>0.34589064210092424</v>
      </c>
      <c r="L12" s="7">
        <v>17.805841519840001</v>
      </c>
      <c r="M12" s="3">
        <f t="shared" si="1"/>
        <v>5.6140427447255075</v>
      </c>
      <c r="O12" s="5">
        <v>70</v>
      </c>
      <c r="P12" s="2">
        <v>2.2692806855840814E-2</v>
      </c>
      <c r="Q12" s="3">
        <v>14.506908896960001</v>
      </c>
      <c r="R12" s="2">
        <v>0.3813586245239759</v>
      </c>
      <c r="S12" s="3">
        <v>17.653841318560001</v>
      </c>
      <c r="T12" s="6">
        <f t="shared" si="2"/>
        <v>2.965634935593124</v>
      </c>
    </row>
    <row r="13" spans="1:20" ht="15" x14ac:dyDescent="0.25">
      <c r="A13" s="5">
        <v>80</v>
      </c>
      <c r="B13" s="2">
        <v>1.1458613180305859</v>
      </c>
      <c r="C13" s="3">
        <v>25.416986086480001</v>
      </c>
      <c r="D13" s="2">
        <v>0.18373981666442527</v>
      </c>
      <c r="E13" s="3">
        <v>18.192589434320002</v>
      </c>
      <c r="F13" s="3">
        <f t="shared" si="0"/>
        <v>6.2363255761996275</v>
      </c>
      <c r="H13" s="5">
        <v>80</v>
      </c>
      <c r="I13" s="4">
        <v>0.37889331975373031</v>
      </c>
      <c r="J13" s="7">
        <v>24.509792587680003</v>
      </c>
      <c r="K13" s="4">
        <v>0.3824984118861981</v>
      </c>
      <c r="L13" s="7">
        <v>17.828312026560003</v>
      </c>
      <c r="M13" s="3">
        <f t="shared" si="1"/>
        <v>5.613257672583325</v>
      </c>
      <c r="O13" s="5">
        <v>80</v>
      </c>
      <c r="P13" s="2">
        <v>2.5430862654670261E-2</v>
      </c>
      <c r="Q13" s="3">
        <v>14.51382475608</v>
      </c>
      <c r="R13" s="2">
        <v>0.42594507531650211</v>
      </c>
      <c r="S13" s="3">
        <v>17.66629386488</v>
      </c>
      <c r="T13" s="6">
        <f t="shared" si="2"/>
        <v>2.9557305632031228</v>
      </c>
    </row>
    <row r="14" spans="1:20" ht="15" x14ac:dyDescent="0.25">
      <c r="A14" s="5">
        <v>90</v>
      </c>
      <c r="B14" s="2">
        <v>1.2513855814573911</v>
      </c>
      <c r="C14" s="3">
        <v>25.61048382736</v>
      </c>
      <c r="D14" s="2">
        <v>0.19612653850232942</v>
      </c>
      <c r="E14" s="3">
        <v>18.269590515120001</v>
      </c>
      <c r="F14" s="3">
        <f t="shared" si="0"/>
        <v>6.3805010327173459</v>
      </c>
      <c r="H14" s="5">
        <v>90</v>
      </c>
      <c r="I14" s="4">
        <v>0.42178131153599308</v>
      </c>
      <c r="J14" s="7">
        <v>24.62998614648</v>
      </c>
      <c r="K14" s="4">
        <v>0.41718628328888802</v>
      </c>
      <c r="L14" s="7">
        <v>17.8685336972</v>
      </c>
      <c r="M14" s="3">
        <f t="shared" si="1"/>
        <v>5.7290812148991428</v>
      </c>
      <c r="O14" s="5">
        <v>90</v>
      </c>
      <c r="P14" s="2">
        <v>2.8128871198230494E-2</v>
      </c>
      <c r="Q14" s="3">
        <v>14.520544260079999</v>
      </c>
      <c r="R14" s="2">
        <v>0.4687441491263461</v>
      </c>
      <c r="S14" s="3">
        <v>17.678079565280001</v>
      </c>
      <c r="T14" s="6">
        <f t="shared" si="2"/>
        <v>2.9407349888033321</v>
      </c>
    </row>
    <row r="15" spans="1:20" ht="15" x14ac:dyDescent="0.25">
      <c r="A15" s="5">
        <v>100</v>
      </c>
      <c r="B15" s="2">
        <v>1.3417325993568823</v>
      </c>
      <c r="C15" s="3">
        <v>25.755933851120002</v>
      </c>
      <c r="D15" s="2">
        <v>0.206128954840713</v>
      </c>
      <c r="E15" s="3">
        <v>18.3184367068</v>
      </c>
      <c r="F15" s="3">
        <f t="shared" si="0"/>
        <v>6.5091903289070263</v>
      </c>
      <c r="H15" s="5">
        <v>100</v>
      </c>
      <c r="I15" s="4">
        <v>0.45617748388105495</v>
      </c>
      <c r="J15" s="7">
        <v>24.675313928879998</v>
      </c>
      <c r="K15" s="4">
        <v>0.45104640572398857</v>
      </c>
      <c r="L15" s="7">
        <v>17.887336593200001</v>
      </c>
      <c r="M15" s="3">
        <f t="shared" si="1"/>
        <v>5.7311303431037697</v>
      </c>
      <c r="O15" s="5">
        <v>100</v>
      </c>
      <c r="P15" s="2">
        <v>3.052743418758002E-2</v>
      </c>
      <c r="Q15" s="3">
        <v>14.52736861512</v>
      </c>
      <c r="R15" s="2">
        <v>0.51052046398070428</v>
      </c>
      <c r="S15" s="3">
        <v>17.685723105680001</v>
      </c>
      <c r="T15" s="6">
        <f t="shared" si="2"/>
        <v>2.9511765067200999</v>
      </c>
    </row>
    <row r="16" spans="1:20" ht="15" x14ac:dyDescent="0.25">
      <c r="A16" s="5">
        <v>200</v>
      </c>
      <c r="B16" s="2">
        <v>2.0494998862899583</v>
      </c>
      <c r="C16" s="3">
        <v>26.937590762640003</v>
      </c>
      <c r="D16" s="2">
        <v>0.26702238502438752</v>
      </c>
      <c r="E16" s="3">
        <v>18.828661364880002</v>
      </c>
      <c r="F16" s="3">
        <f t="shared" si="0"/>
        <v>7.6753860396489779</v>
      </c>
      <c r="H16" s="5">
        <v>200</v>
      </c>
      <c r="I16" s="4">
        <v>0.75744263109729093</v>
      </c>
      <c r="J16" s="7">
        <v>25.383828890640004</v>
      </c>
      <c r="K16" s="4">
        <v>0.67861310377025319</v>
      </c>
      <c r="L16" s="7">
        <v>18.13792016064</v>
      </c>
      <c r="M16" s="3">
        <f t="shared" si="1"/>
        <v>6.3249219410953872</v>
      </c>
      <c r="O16" s="5">
        <v>200</v>
      </c>
      <c r="P16" s="2">
        <v>5.0721307075060652E-2</v>
      </c>
      <c r="Q16" s="3">
        <v>14.587718672960001</v>
      </c>
      <c r="R16" s="2">
        <v>0.84039793594407219</v>
      </c>
      <c r="S16" s="3">
        <v>17.765030490960001</v>
      </c>
      <c r="T16" s="6">
        <f t="shared" si="2"/>
        <v>2.9239293437037301</v>
      </c>
    </row>
    <row r="17" spans="1:21" ht="15" x14ac:dyDescent="0.25">
      <c r="A17" s="5">
        <v>400</v>
      </c>
      <c r="B17" s="2">
        <v>2.8152870877874321</v>
      </c>
      <c r="C17" s="3">
        <v>28.29755732768</v>
      </c>
      <c r="D17" s="2">
        <v>0.30811284245583076</v>
      </c>
      <c r="E17" s="3">
        <v>19.480627976720001</v>
      </c>
      <c r="F17" s="3">
        <f t="shared" si="0"/>
        <v>9.1371948840172568</v>
      </c>
      <c r="H17" s="5">
        <v>400</v>
      </c>
      <c r="I17" s="4">
        <v>1.1527021059318376</v>
      </c>
      <c r="J17" s="7">
        <v>26.213895621280003</v>
      </c>
      <c r="K17" s="4">
        <v>0.89219745202037604</v>
      </c>
      <c r="L17" s="7">
        <v>18.480064710480001</v>
      </c>
      <c r="M17" s="3">
        <f t="shared" si="1"/>
        <v>7.3212253470224384</v>
      </c>
      <c r="O17" s="5">
        <v>400</v>
      </c>
      <c r="P17" s="2">
        <v>7.6924662723989651E-2</v>
      </c>
      <c r="Q17" s="3">
        <v>14.68448241752</v>
      </c>
      <c r="R17" s="2">
        <v>1.2421030590187916</v>
      </c>
      <c r="S17" s="3">
        <v>17.87800803048</v>
      </c>
      <c r="T17" s="6">
        <f t="shared" si="2"/>
        <v>2.8494718041259159</v>
      </c>
    </row>
    <row r="18" spans="1:21" ht="15" x14ac:dyDescent="0.25">
      <c r="A18" s="5">
        <v>600</v>
      </c>
      <c r="B18" s="2">
        <v>3.246626982955521</v>
      </c>
      <c r="C18" s="3">
        <v>28.977972922000003</v>
      </c>
      <c r="D18" s="2">
        <v>0.32232407744528524</v>
      </c>
      <c r="E18" s="3">
        <v>19.879507273680002</v>
      </c>
      <c r="F18" s="3">
        <f t="shared" si="0"/>
        <v>10.072554953660383</v>
      </c>
      <c r="H18" s="5">
        <v>600</v>
      </c>
      <c r="I18" s="4">
        <v>1.4493730585923792</v>
      </c>
      <c r="J18" s="7">
        <v>26.904508334880003</v>
      </c>
      <c r="K18" s="4">
        <v>1.0024083896143372</v>
      </c>
      <c r="L18" s="7">
        <v>18.767964453440001</v>
      </c>
      <c r="M18" s="3">
        <f t="shared" si="1"/>
        <v>8.1933811446351026</v>
      </c>
      <c r="O18" s="5">
        <v>600</v>
      </c>
      <c r="P18" s="2">
        <v>9.2753975204650743E-2</v>
      </c>
      <c r="Q18" s="3">
        <v>14.742094465760001</v>
      </c>
      <c r="R18" s="2">
        <v>1.4893004481706349</v>
      </c>
      <c r="S18" s="3">
        <v>17.96262943048</v>
      </c>
      <c r="T18" s="6">
        <f t="shared" si="2"/>
        <v>2.8334928564288773</v>
      </c>
    </row>
    <row r="19" spans="1:21" ht="15" x14ac:dyDescent="0.25">
      <c r="A19" s="5">
        <v>800</v>
      </c>
      <c r="B19" s="2">
        <v>3.5781982753248118</v>
      </c>
      <c r="C19" s="3">
        <v>29.587227420879998</v>
      </c>
      <c r="D19" s="2">
        <v>0.32951791589174367</v>
      </c>
      <c r="E19" s="3">
        <v>20.221301371680003</v>
      </c>
      <c r="F19" s="3">
        <f t="shared" si="0"/>
        <v>10.858888402597069</v>
      </c>
      <c r="H19" s="5">
        <v>800</v>
      </c>
      <c r="I19" s="4">
        <v>1.7032085912309878</v>
      </c>
      <c r="J19" s="7">
        <v>27.485776852720001</v>
      </c>
      <c r="K19" s="4">
        <v>1.0602772966968326</v>
      </c>
      <c r="L19" s="7">
        <v>18.996829253440001</v>
      </c>
      <c r="M19" s="3">
        <f t="shared" si="1"/>
        <v>9.1028218564870471</v>
      </c>
      <c r="O19" s="5">
        <v>800</v>
      </c>
      <c r="P19" s="2">
        <v>0.10580875720391382</v>
      </c>
      <c r="Q19" s="3">
        <v>14.7863900972</v>
      </c>
      <c r="R19" s="2">
        <v>1.6563707417502818</v>
      </c>
      <c r="S19" s="3">
        <v>18.025835068319999</v>
      </c>
      <c r="T19" s="6">
        <f t="shared" si="2"/>
        <v>2.7625380626017839</v>
      </c>
    </row>
    <row r="20" spans="1:21" ht="15" x14ac:dyDescent="0.25">
      <c r="A20" s="5">
        <v>1000</v>
      </c>
      <c r="B20" s="2">
        <v>3.71677493721347</v>
      </c>
      <c r="C20" s="3">
        <v>29.838838704240001</v>
      </c>
      <c r="D20" s="2">
        <v>0.35198229403448694</v>
      </c>
      <c r="E20" s="3">
        <v>20.368267677039999</v>
      </c>
      <c r="F20" s="3">
        <f t="shared" si="0"/>
        <v>10.559550864366216</v>
      </c>
      <c r="H20" s="5">
        <v>1000</v>
      </c>
      <c r="I20" s="4">
        <v>1.8554977001050728</v>
      </c>
      <c r="J20" s="7">
        <v>27.820791197120002</v>
      </c>
      <c r="K20" s="4">
        <v>1.1153497895817548</v>
      </c>
      <c r="L20" s="7">
        <v>19.174487165279999</v>
      </c>
      <c r="M20" s="3">
        <f t="shared" si="1"/>
        <v>9.4270757617705812</v>
      </c>
      <c r="O20" s="5">
        <v>1000</v>
      </c>
      <c r="P20" s="2">
        <v>0.11512279044442039</v>
      </c>
      <c r="Q20" s="3">
        <v>14.821368044320002</v>
      </c>
      <c r="R20" s="2">
        <v>1.7902419317805351</v>
      </c>
      <c r="S20" s="3">
        <v>18.087280832080001</v>
      </c>
      <c r="T20" s="6">
        <f t="shared" si="2"/>
        <v>2.7442441723763142</v>
      </c>
    </row>
    <row r="23" spans="1:21" ht="15" x14ac:dyDescent="0.25">
      <c r="U23" s="3"/>
    </row>
    <row r="24" spans="1:21" ht="15" x14ac:dyDescent="0.25">
      <c r="U24" s="3"/>
    </row>
    <row r="25" spans="1:21" ht="15" x14ac:dyDescent="0.25">
      <c r="U25" s="3"/>
    </row>
    <row r="26" spans="1:21" x14ac:dyDescent="0.3">
      <c r="U26" s="3"/>
    </row>
    <row r="27" spans="1:21" x14ac:dyDescent="0.3">
      <c r="U27" s="3"/>
    </row>
    <row r="28" spans="1:21" x14ac:dyDescent="0.3">
      <c r="U28" s="3"/>
    </row>
    <row r="29" spans="1:21" x14ac:dyDescent="0.3">
      <c r="U29" s="3"/>
    </row>
    <row r="30" spans="1:21" x14ac:dyDescent="0.3">
      <c r="U30" s="3"/>
    </row>
    <row r="31" spans="1:21" x14ac:dyDescent="0.3">
      <c r="U31" s="3"/>
    </row>
    <row r="32" spans="1:21" x14ac:dyDescent="0.3">
      <c r="U32" s="3"/>
    </row>
    <row r="33" spans="21:21" x14ac:dyDescent="0.3">
      <c r="U33" s="3"/>
    </row>
    <row r="34" spans="21:21" x14ac:dyDescent="0.3">
      <c r="U34" s="3"/>
    </row>
    <row r="35" spans="21:21" x14ac:dyDescent="0.3">
      <c r="U35" s="3"/>
    </row>
    <row r="36" spans="21:21" x14ac:dyDescent="0.3">
      <c r="U36" s="3"/>
    </row>
    <row r="37" spans="21:21" x14ac:dyDescent="0.3">
      <c r="U37" s="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19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0.20985952163060201</v>
      </c>
      <c r="C6" s="3">
        <v>27.135806423760002</v>
      </c>
      <c r="D6" s="2">
        <v>2.5367680690540673E-2</v>
      </c>
      <c r="E6" s="3">
        <v>17.015197901600001</v>
      </c>
      <c r="F6" s="3">
        <f>B6/D6</f>
        <v>8.2727122037946614</v>
      </c>
      <c r="H6" s="5">
        <v>10</v>
      </c>
      <c r="I6" s="4">
        <v>6.6188533253444745E-2</v>
      </c>
      <c r="J6" s="7">
        <v>27.33426806224</v>
      </c>
      <c r="K6" s="4">
        <v>4.5159753952608427E-2</v>
      </c>
      <c r="L6" s="7">
        <v>17.127327093280002</v>
      </c>
      <c r="M6" s="3">
        <f>I6/K6/(15/85)</f>
        <v>8.3053675513037124</v>
      </c>
      <c r="O6" s="5">
        <v>10</v>
      </c>
      <c r="P6" s="2">
        <v>3.0285138862921456E-3</v>
      </c>
      <c r="Q6" s="3">
        <v>13.96559962928</v>
      </c>
      <c r="R6" s="2">
        <v>4.5614728511808894E-2</v>
      </c>
      <c r="S6" s="3">
        <v>17.132373917759999</v>
      </c>
      <c r="T6" s="6">
        <f>R6/P6/(85/15)</f>
        <v>2.6579564350380025</v>
      </c>
    </row>
    <row r="7" spans="1:20" x14ac:dyDescent="0.25">
      <c r="A7" s="5">
        <v>20</v>
      </c>
      <c r="B7" s="2">
        <v>0.38738743343680221</v>
      </c>
      <c r="C7" s="3">
        <v>26.876168764000003</v>
      </c>
      <c r="D7" s="2">
        <v>4.8316925101892581E-2</v>
      </c>
      <c r="E7" s="3">
        <v>16.990916141280003</v>
      </c>
      <c r="F7" s="3">
        <f t="shared" ref="F7:F20" si="0">B7/D7</f>
        <v>8.017634247623679</v>
      </c>
      <c r="H7" s="5">
        <v>20</v>
      </c>
      <c r="I7" s="4">
        <v>0.12799329611880658</v>
      </c>
      <c r="J7" s="7">
        <v>27.269636851920001</v>
      </c>
      <c r="K7" s="4">
        <v>8.7286994122430003E-2</v>
      </c>
      <c r="L7" s="7">
        <v>17.076143468160002</v>
      </c>
      <c r="M7" s="3">
        <f t="shared" ref="M7:M20" si="1">I7/K7/(15/85)</f>
        <v>8.3093174643627599</v>
      </c>
      <c r="O7" s="5">
        <v>20</v>
      </c>
      <c r="P7" s="2">
        <v>5.9777382526046714E-3</v>
      </c>
      <c r="Q7" s="3">
        <v>13.957932909520002</v>
      </c>
      <c r="R7" s="2">
        <v>9.0115581519348384E-2</v>
      </c>
      <c r="S7" s="3">
        <v>17.151534085519998</v>
      </c>
      <c r="T7" s="6">
        <f t="shared" ref="T7:T20" si="2">R7/P7/(85/15)</f>
        <v>2.6603288748810181</v>
      </c>
    </row>
    <row r="8" spans="1:20" x14ac:dyDescent="0.25">
      <c r="A8" s="5">
        <v>30</v>
      </c>
      <c r="B8" s="2">
        <v>0.54719722286913031</v>
      </c>
      <c r="C8" s="3">
        <v>26.73518185488</v>
      </c>
      <c r="D8" s="2">
        <v>6.9279150316292504E-2</v>
      </c>
      <c r="E8" s="3">
        <v>16.993537333599999</v>
      </c>
      <c r="F8" s="3">
        <f t="shared" si="0"/>
        <v>7.8984401565393467</v>
      </c>
      <c r="H8" s="5">
        <v>30</v>
      </c>
      <c r="I8" s="4">
        <v>0.18193440825768156</v>
      </c>
      <c r="J8" s="7">
        <v>27.055594290320002</v>
      </c>
      <c r="K8" s="4">
        <v>0.127336946360568</v>
      </c>
      <c r="L8" s="7">
        <v>17.084642511039998</v>
      </c>
      <c r="M8" s="3">
        <f t="shared" si="1"/>
        <v>8.0963277058195828</v>
      </c>
      <c r="O8" s="5">
        <v>30</v>
      </c>
      <c r="P8" s="2">
        <v>8.8554496630793341E-3</v>
      </c>
      <c r="Q8" s="3">
        <v>13.96305136408</v>
      </c>
      <c r="R8" s="2">
        <v>0.13377221719273966</v>
      </c>
      <c r="S8" s="3">
        <v>17.17433144632</v>
      </c>
      <c r="T8" s="6">
        <f t="shared" si="2"/>
        <v>2.6658004681530083</v>
      </c>
    </row>
    <row r="9" spans="1:20" x14ac:dyDescent="0.25">
      <c r="A9" s="5">
        <v>40</v>
      </c>
      <c r="B9" s="2">
        <v>0.68095049294396404</v>
      </c>
      <c r="C9" s="3">
        <v>26.536614612240001</v>
      </c>
      <c r="D9" s="2">
        <v>8.7988005595117186E-2</v>
      </c>
      <c r="E9" s="3">
        <v>17.020563546880002</v>
      </c>
      <c r="F9" s="3">
        <f t="shared" si="0"/>
        <v>7.7391286271154298</v>
      </c>
      <c r="H9" s="5">
        <v>40</v>
      </c>
      <c r="I9" s="4">
        <v>0.23504943243382134</v>
      </c>
      <c r="J9" s="7">
        <v>27.014568245680003</v>
      </c>
      <c r="K9" s="4">
        <v>0.16541885840949536</v>
      </c>
      <c r="L9" s="7">
        <v>17.086866348880001</v>
      </c>
      <c r="M9" s="3">
        <f t="shared" si="1"/>
        <v>8.051964549860525</v>
      </c>
      <c r="O9" s="5">
        <v>40</v>
      </c>
      <c r="P9" s="2">
        <v>1.1736545951794962E-2</v>
      </c>
      <c r="Q9" s="3">
        <v>13.990818647440001</v>
      </c>
      <c r="R9" s="2">
        <v>0.17519202919942667</v>
      </c>
      <c r="S9" s="3">
        <v>17.173078840399999</v>
      </c>
      <c r="T9" s="6">
        <f t="shared" si="2"/>
        <v>2.6341856091169129</v>
      </c>
    </row>
    <row r="10" spans="1:20" x14ac:dyDescent="0.25">
      <c r="A10" s="5">
        <v>50</v>
      </c>
      <c r="B10" s="2">
        <v>0.83082213635656266</v>
      </c>
      <c r="C10" s="3">
        <v>26.589514472320001</v>
      </c>
      <c r="D10" s="2">
        <v>0.1049745341441734</v>
      </c>
      <c r="E10" s="3">
        <v>17.058335318160001</v>
      </c>
      <c r="F10" s="3">
        <f t="shared" si="0"/>
        <v>7.9145112967636573</v>
      </c>
      <c r="H10" s="5">
        <v>50</v>
      </c>
      <c r="I10" s="4">
        <v>0.2895938410340908</v>
      </c>
      <c r="J10" s="7">
        <v>27.00876646024</v>
      </c>
      <c r="K10" s="4">
        <v>0.20119703963924759</v>
      </c>
      <c r="L10" s="7">
        <v>17.06785609384</v>
      </c>
      <c r="M10" s="3">
        <f t="shared" si="1"/>
        <v>8.1563415088127922</v>
      </c>
      <c r="O10" s="5">
        <v>50</v>
      </c>
      <c r="P10" s="2">
        <v>1.4377370553691367E-2</v>
      </c>
      <c r="Q10" s="3">
        <v>14.003839380960001</v>
      </c>
      <c r="R10" s="2">
        <v>0.21801043143849402</v>
      </c>
      <c r="S10" s="3">
        <v>17.187894844640002</v>
      </c>
      <c r="T10" s="6">
        <f t="shared" si="2"/>
        <v>2.6759016145343462</v>
      </c>
    </row>
    <row r="11" spans="1:20" x14ac:dyDescent="0.25">
      <c r="A11" s="5">
        <v>60</v>
      </c>
      <c r="B11" s="2">
        <v>0.95645209955387034</v>
      </c>
      <c r="C11" s="3">
        <v>26.555371986320001</v>
      </c>
      <c r="D11" s="2">
        <v>0.12188312621340824</v>
      </c>
      <c r="E11" s="3">
        <v>17.125228189680001</v>
      </c>
      <c r="F11" s="3">
        <f t="shared" si="0"/>
        <v>7.8472888681833952</v>
      </c>
      <c r="H11" s="5">
        <v>60</v>
      </c>
      <c r="I11" s="4">
        <v>0.33840613600522773</v>
      </c>
      <c r="J11" s="7">
        <v>27.003826704320002</v>
      </c>
      <c r="K11" s="4">
        <v>0.23696667667096361</v>
      </c>
      <c r="L11" s="7">
        <v>17.075744314560001</v>
      </c>
      <c r="M11" s="3">
        <f t="shared" si="1"/>
        <v>8.092423785640511</v>
      </c>
      <c r="O11" s="5">
        <v>60</v>
      </c>
      <c r="P11" s="2">
        <v>1.6984537712190412E-2</v>
      </c>
      <c r="Q11" s="3">
        <v>14.000898489200001</v>
      </c>
      <c r="R11" s="2">
        <v>0.25860534907342719</v>
      </c>
      <c r="S11" s="3">
        <v>17.202530978719999</v>
      </c>
      <c r="T11" s="6">
        <f t="shared" si="2"/>
        <v>2.6869284784257923</v>
      </c>
    </row>
    <row r="12" spans="1:20" x14ac:dyDescent="0.25">
      <c r="A12" s="5">
        <v>70</v>
      </c>
      <c r="B12" s="2">
        <v>1.0764925331317166</v>
      </c>
      <c r="C12" s="3">
        <v>26.547531044800003</v>
      </c>
      <c r="D12" s="2">
        <v>0.13676573654039387</v>
      </c>
      <c r="E12" s="3">
        <v>17.179186434400002</v>
      </c>
      <c r="F12" s="3">
        <f t="shared" si="0"/>
        <v>7.8710688829125974</v>
      </c>
      <c r="H12" s="5">
        <v>70</v>
      </c>
      <c r="I12" s="4">
        <v>0.3822292776205154</v>
      </c>
      <c r="J12" s="7">
        <v>26.909202866560001</v>
      </c>
      <c r="K12" s="4">
        <v>0.26749734904354183</v>
      </c>
      <c r="L12" s="7">
        <v>17.064442242720002</v>
      </c>
      <c r="M12" s="3">
        <f t="shared" si="1"/>
        <v>8.0971490531059018</v>
      </c>
      <c r="O12" s="5">
        <v>70</v>
      </c>
      <c r="P12" s="2">
        <v>1.9589609252935961E-2</v>
      </c>
      <c r="Q12" s="3">
        <v>13.99341984024</v>
      </c>
      <c r="R12" s="2">
        <v>0.29798999734312115</v>
      </c>
      <c r="S12" s="3">
        <v>17.21637273856</v>
      </c>
      <c r="T12" s="6">
        <f t="shared" si="2"/>
        <v>2.6844062809212494</v>
      </c>
    </row>
    <row r="13" spans="1:20" x14ac:dyDescent="0.25">
      <c r="A13" s="5">
        <v>80</v>
      </c>
      <c r="B13" s="2">
        <v>1.1867694653732879</v>
      </c>
      <c r="C13" s="3">
        <v>26.63552228024</v>
      </c>
      <c r="D13" s="2">
        <v>0.15018365811763962</v>
      </c>
      <c r="E13" s="3">
        <v>17.20541622328</v>
      </c>
      <c r="F13" s="3">
        <f t="shared" si="0"/>
        <v>7.9021211778160669</v>
      </c>
      <c r="H13" s="5">
        <v>80</v>
      </c>
      <c r="I13" s="4">
        <v>0.42979348415949875</v>
      </c>
      <c r="J13" s="7">
        <v>26.909612647520003</v>
      </c>
      <c r="K13" s="4">
        <v>0.30059651531568571</v>
      </c>
      <c r="L13" s="7">
        <v>17.0983551108</v>
      </c>
      <c r="M13" s="3">
        <f t="shared" si="1"/>
        <v>8.1022110575014725</v>
      </c>
      <c r="O13" s="5">
        <v>80</v>
      </c>
      <c r="P13" s="2">
        <v>2.2092038802822778E-2</v>
      </c>
      <c r="Q13" s="3">
        <v>13.98622578696</v>
      </c>
      <c r="R13" s="2">
        <v>0.33479765762781177</v>
      </c>
      <c r="S13" s="3">
        <v>17.234612844720001</v>
      </c>
      <c r="T13" s="6">
        <f t="shared" si="2"/>
        <v>2.6743543277603439</v>
      </c>
    </row>
    <row r="14" spans="1:20" x14ac:dyDescent="0.25">
      <c r="A14" s="5">
        <v>90</v>
      </c>
      <c r="B14" s="2">
        <v>1.2983467420979722</v>
      </c>
      <c r="C14" s="3">
        <v>26.621285132400001</v>
      </c>
      <c r="D14" s="2">
        <v>0.16340917920666109</v>
      </c>
      <c r="E14" s="3">
        <v>17.292861781439999</v>
      </c>
      <c r="F14" s="3">
        <f t="shared" si="0"/>
        <v>7.9453721535188233</v>
      </c>
      <c r="H14" s="5">
        <v>90</v>
      </c>
      <c r="I14" s="4">
        <v>0.46603813395626031</v>
      </c>
      <c r="J14" s="7">
        <v>26.80689486176</v>
      </c>
      <c r="K14" s="4">
        <v>0.33134659886705436</v>
      </c>
      <c r="L14" s="7">
        <v>17.106832773440001</v>
      </c>
      <c r="M14" s="3">
        <f t="shared" si="1"/>
        <v>7.9701520043218306</v>
      </c>
      <c r="O14" s="5">
        <v>90</v>
      </c>
      <c r="P14" s="2">
        <v>2.4569806120734554E-2</v>
      </c>
      <c r="Q14" s="3">
        <v>14.008079990480001</v>
      </c>
      <c r="R14" s="2">
        <v>0.37477906722049292</v>
      </c>
      <c r="S14" s="3">
        <v>17.23551650504</v>
      </c>
      <c r="T14" s="6">
        <f t="shared" si="2"/>
        <v>2.6918194684027865</v>
      </c>
    </row>
    <row r="15" spans="1:20" x14ac:dyDescent="0.25">
      <c r="A15" s="5">
        <v>100</v>
      </c>
      <c r="B15" s="2">
        <v>1.4183866631606072</v>
      </c>
      <c r="C15" s="3">
        <v>26.762241958560001</v>
      </c>
      <c r="D15" s="2">
        <v>0.17443858172599452</v>
      </c>
      <c r="E15" s="3">
        <v>17.358281173680002</v>
      </c>
      <c r="F15" s="3">
        <f t="shared" si="0"/>
        <v>8.131152232070928</v>
      </c>
      <c r="H15" s="5">
        <v>100</v>
      </c>
      <c r="I15" s="4">
        <v>0.51023907900697596</v>
      </c>
      <c r="J15" s="7">
        <v>26.847268913680001</v>
      </c>
      <c r="K15" s="4">
        <v>0.35839701733458557</v>
      </c>
      <c r="L15" s="7">
        <v>17.137537768719998</v>
      </c>
      <c r="M15" s="3">
        <f t="shared" si="1"/>
        <v>8.0674632912479662</v>
      </c>
      <c r="O15" s="5">
        <v>100</v>
      </c>
      <c r="P15" s="2">
        <v>2.6859710418427444E-2</v>
      </c>
      <c r="Q15" s="3">
        <v>14.014258001200002</v>
      </c>
      <c r="R15" s="2">
        <v>0.4085731243947765</v>
      </c>
      <c r="S15" s="3">
        <v>17.231306355040001</v>
      </c>
      <c r="T15" s="6">
        <f t="shared" si="2"/>
        <v>2.6843602732817367</v>
      </c>
    </row>
    <row r="16" spans="1:20" x14ac:dyDescent="0.25">
      <c r="A16" s="5">
        <v>200</v>
      </c>
      <c r="B16" s="2">
        <v>2.2856642525150148</v>
      </c>
      <c r="C16" s="3">
        <v>27.57471773064</v>
      </c>
      <c r="D16" s="2">
        <v>0.25210621201237254</v>
      </c>
      <c r="E16" s="3">
        <v>17.9977192996</v>
      </c>
      <c r="F16" s="3">
        <f t="shared" si="0"/>
        <v>9.0662750206363096</v>
      </c>
      <c r="H16" s="5">
        <v>200</v>
      </c>
      <c r="I16" s="4">
        <v>0.85571581108971773</v>
      </c>
      <c r="J16" s="7">
        <v>26.86595599656</v>
      </c>
      <c r="K16" s="4">
        <v>0.59431312438019834</v>
      </c>
      <c r="L16" s="7">
        <v>17.317634115760001</v>
      </c>
      <c r="M16" s="3">
        <f t="shared" si="1"/>
        <v>8.1590933531860887</v>
      </c>
      <c r="O16" s="5">
        <v>200</v>
      </c>
      <c r="P16" s="2">
        <v>4.8335510042382505E-2</v>
      </c>
      <c r="Q16" s="3">
        <v>14.099421940479999</v>
      </c>
      <c r="R16" s="2">
        <v>0.72977093576804031</v>
      </c>
      <c r="S16" s="3">
        <v>17.32214831704</v>
      </c>
      <c r="T16" s="6">
        <f t="shared" si="2"/>
        <v>2.6643580713037873</v>
      </c>
    </row>
    <row r="17" spans="1:20" x14ac:dyDescent="0.25">
      <c r="A17" s="5">
        <v>400</v>
      </c>
      <c r="B17" s="2">
        <v>3.2558406074047834</v>
      </c>
      <c r="C17" s="3">
        <v>28.832773854559999</v>
      </c>
      <c r="D17" s="2">
        <v>0.30777617235235105</v>
      </c>
      <c r="E17" s="3">
        <v>18.90968573824</v>
      </c>
      <c r="F17" s="3">
        <f t="shared" si="0"/>
        <v>10.578598669676751</v>
      </c>
      <c r="H17" s="5">
        <v>400</v>
      </c>
      <c r="I17" s="4">
        <v>1.3301147924737073</v>
      </c>
      <c r="J17" s="7">
        <v>27.224406305679999</v>
      </c>
      <c r="K17" s="4">
        <v>0.88620986709774441</v>
      </c>
      <c r="L17" s="7">
        <v>17.794458947840003</v>
      </c>
      <c r="M17" s="3">
        <f t="shared" si="1"/>
        <v>8.5051153650940794</v>
      </c>
      <c r="O17" s="5">
        <v>400</v>
      </c>
      <c r="P17" s="2">
        <v>7.9188943994524419E-2</v>
      </c>
      <c r="Q17" s="3">
        <v>14.23387369264</v>
      </c>
      <c r="R17" s="2">
        <v>1.2046439868890866</v>
      </c>
      <c r="S17" s="3">
        <v>17.522619321520001</v>
      </c>
      <c r="T17" s="6">
        <f t="shared" si="2"/>
        <v>2.6845191040194494</v>
      </c>
    </row>
    <row r="18" spans="1:20" x14ac:dyDescent="0.25">
      <c r="A18" s="5">
        <v>600</v>
      </c>
      <c r="B18" s="2">
        <v>3.8518617673128093</v>
      </c>
      <c r="C18" s="3">
        <v>29.747142160239999</v>
      </c>
      <c r="D18" s="2">
        <v>0.32567261585212742</v>
      </c>
      <c r="E18" s="3">
        <v>19.47368843616</v>
      </c>
      <c r="F18" s="3">
        <f t="shared" si="0"/>
        <v>11.827404515526593</v>
      </c>
      <c r="H18" s="5">
        <v>600</v>
      </c>
      <c r="I18" s="4">
        <v>1.7187808556935749</v>
      </c>
      <c r="J18" s="7">
        <v>27.776792838880002</v>
      </c>
      <c r="K18" s="4">
        <v>1.0425703494324157</v>
      </c>
      <c r="L18" s="7">
        <v>18.201593653360003</v>
      </c>
      <c r="M18" s="3">
        <f t="shared" si="1"/>
        <v>9.3420632838503401</v>
      </c>
      <c r="O18" s="5">
        <v>600</v>
      </c>
      <c r="P18" s="2">
        <v>0.10114423234970503</v>
      </c>
      <c r="Q18" s="3">
        <v>14.34266087248</v>
      </c>
      <c r="R18" s="2">
        <v>1.5315394526465103</v>
      </c>
      <c r="S18" s="3">
        <v>17.653177401440001</v>
      </c>
      <c r="T18" s="6">
        <f t="shared" si="2"/>
        <v>2.672141177359761</v>
      </c>
    </row>
    <row r="19" spans="1:20" x14ac:dyDescent="0.25">
      <c r="A19" s="5">
        <v>800</v>
      </c>
      <c r="B19" s="2">
        <v>4.2322158793339657</v>
      </c>
      <c r="C19" s="3">
        <v>30.3078345192</v>
      </c>
      <c r="D19" s="2">
        <v>0.33124784971395732</v>
      </c>
      <c r="E19" s="3">
        <v>19.864288433919999</v>
      </c>
      <c r="F19" s="3">
        <f t="shared" si="0"/>
        <v>12.776583706093833</v>
      </c>
      <c r="H19" s="5">
        <v>800</v>
      </c>
      <c r="I19" s="4">
        <v>1.9942233408265335</v>
      </c>
      <c r="J19" s="7">
        <v>28.183649475759999</v>
      </c>
      <c r="K19" s="4">
        <v>1.1349622387903584</v>
      </c>
      <c r="L19" s="7">
        <v>18.480159603600001</v>
      </c>
      <c r="M19" s="3">
        <f t="shared" si="1"/>
        <v>9.9568060902136466</v>
      </c>
      <c r="O19" s="5">
        <v>800</v>
      </c>
      <c r="P19" s="2">
        <v>0.11912919519895797</v>
      </c>
      <c r="Q19" s="3">
        <v>14.454342543519999</v>
      </c>
      <c r="R19" s="2">
        <v>1.7857534415510341</v>
      </c>
      <c r="S19" s="3">
        <v>17.776294488400001</v>
      </c>
      <c r="T19" s="6">
        <f t="shared" si="2"/>
        <v>2.6453041989195643</v>
      </c>
    </row>
    <row r="20" spans="1:20" x14ac:dyDescent="0.25">
      <c r="A20" s="5">
        <v>1000</v>
      </c>
      <c r="B20" s="2">
        <v>4.4613402555232291</v>
      </c>
      <c r="C20" s="3">
        <v>30.67323888736</v>
      </c>
      <c r="D20" s="2">
        <v>0.33878006710350278</v>
      </c>
      <c r="E20" s="3">
        <v>20.142195906240001</v>
      </c>
      <c r="F20" s="3">
        <f t="shared" si="0"/>
        <v>13.168839281681285</v>
      </c>
      <c r="H20" s="5">
        <v>1000</v>
      </c>
      <c r="I20" s="4">
        <v>2.2222441305391283</v>
      </c>
      <c r="J20" s="7">
        <v>28.577156433040003</v>
      </c>
      <c r="K20" s="4">
        <v>1.2070538675810121</v>
      </c>
      <c r="L20" s="7">
        <v>18.747258297680002</v>
      </c>
      <c r="M20" s="3">
        <f t="shared" si="1"/>
        <v>10.432605435379676</v>
      </c>
      <c r="O20" s="5">
        <v>1000</v>
      </c>
      <c r="P20" s="2">
        <v>0.13213779251634855</v>
      </c>
      <c r="Q20" s="3">
        <v>14.523063864880001</v>
      </c>
      <c r="R20" s="2">
        <v>1.9864865797550204</v>
      </c>
      <c r="S20" s="3">
        <v>17.879438707440002</v>
      </c>
      <c r="T20" s="6">
        <f t="shared" si="2"/>
        <v>2.6529613411508586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ht="15" x14ac:dyDescent="0.25">
      <c r="A1" s="1" t="s">
        <v>50</v>
      </c>
      <c r="B1" s="1"/>
      <c r="C1" s="1"/>
      <c r="D1" s="1"/>
      <c r="E1" s="1"/>
      <c r="F1" s="1"/>
      <c r="G1" s="1"/>
      <c r="H1" s="1"/>
    </row>
    <row r="2" spans="1:20" ht="15" x14ac:dyDescent="0.25">
      <c r="A2" s="1"/>
      <c r="B2" s="1"/>
      <c r="C2" s="1"/>
      <c r="D2" s="1"/>
      <c r="E2" s="1"/>
      <c r="F2" s="1"/>
      <c r="G2" s="1"/>
      <c r="H2" s="1"/>
    </row>
    <row r="3" spans="1:20" ht="15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ht="15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ht="15" x14ac:dyDescent="0.25">
      <c r="A6" s="5">
        <v>10</v>
      </c>
      <c r="B6" s="2">
        <v>0.2458292058774971</v>
      </c>
      <c r="C6" s="3">
        <v>28.379526950319999</v>
      </c>
      <c r="D6" s="2">
        <v>2.6736522831664312E-2</v>
      </c>
      <c r="E6" s="3">
        <v>17.619856067280001</v>
      </c>
      <c r="F6" s="3">
        <f>B6/D6</f>
        <v>9.1945092271444988</v>
      </c>
      <c r="H6" s="5">
        <v>10</v>
      </c>
      <c r="I6" s="4">
        <v>8.1464313360820551E-2</v>
      </c>
      <c r="J6" s="7">
        <v>28.640432989680001</v>
      </c>
      <c r="K6" s="4">
        <v>4.8182088044373156E-2</v>
      </c>
      <c r="L6" s="7">
        <v>17.785483305520003</v>
      </c>
      <c r="M6" s="3">
        <f>I6/K6/(15/85)</f>
        <v>9.5809693556558173</v>
      </c>
      <c r="O6" s="5">
        <v>10</v>
      </c>
      <c r="P6" s="2">
        <v>3.1601585435055714E-3</v>
      </c>
      <c r="Q6" s="3">
        <v>14.363008668640001</v>
      </c>
      <c r="R6" s="2">
        <v>4.9434078995131241E-2</v>
      </c>
      <c r="S6" s="3">
        <v>17.851625902160002</v>
      </c>
      <c r="T6" s="6">
        <f>R6/P6/(85/15)</f>
        <v>2.7605137144365006</v>
      </c>
    </row>
    <row r="7" spans="1:20" ht="15" x14ac:dyDescent="0.25">
      <c r="A7" s="5">
        <v>20</v>
      </c>
      <c r="B7" s="2">
        <v>0.44318298904611492</v>
      </c>
      <c r="C7" s="3">
        <v>28.116810577840003</v>
      </c>
      <c r="D7" s="2">
        <v>4.9616081688637848E-2</v>
      </c>
      <c r="E7" s="3">
        <v>17.459228541680002</v>
      </c>
      <c r="F7" s="3">
        <f t="shared" ref="F7:F20" si="0">B7/D7</f>
        <v>8.9322448279426396</v>
      </c>
      <c r="H7" s="5">
        <v>20</v>
      </c>
      <c r="I7" s="4">
        <v>0.15360564872398746</v>
      </c>
      <c r="J7" s="7">
        <v>28.54653386256</v>
      </c>
      <c r="K7" s="4">
        <v>9.2948494544651428E-2</v>
      </c>
      <c r="L7" s="7">
        <v>17.731584515440002</v>
      </c>
      <c r="M7" s="3">
        <f t="shared" ref="M7:M20" si="1">I7/K7/(15/85)</f>
        <v>9.3646703338243196</v>
      </c>
      <c r="O7" s="5">
        <v>20</v>
      </c>
      <c r="P7" s="2">
        <v>6.2271537802575314E-3</v>
      </c>
      <c r="Q7" s="3">
        <v>14.3759543412</v>
      </c>
      <c r="R7" s="2">
        <v>9.775897940317535E-2</v>
      </c>
      <c r="S7" s="3">
        <v>17.858047379840002</v>
      </c>
      <c r="T7" s="6">
        <f t="shared" ref="T7:T20" si="2">R7/P7/(85/15)</f>
        <v>2.7703803710861457</v>
      </c>
    </row>
    <row r="8" spans="1:20" ht="15" x14ac:dyDescent="0.25">
      <c r="A8" s="5">
        <v>30</v>
      </c>
      <c r="B8" s="2">
        <v>0.60973990058024929</v>
      </c>
      <c r="C8" s="3">
        <v>27.875778705840002</v>
      </c>
      <c r="D8" s="2">
        <v>7.0162145120800518E-2</v>
      </c>
      <c r="E8" s="3">
        <v>17.380384534399997</v>
      </c>
      <c r="F8" s="3">
        <f t="shared" si="0"/>
        <v>8.6904398309150857</v>
      </c>
      <c r="H8" s="5">
        <v>30</v>
      </c>
      <c r="I8" s="4">
        <v>0.21682559250858563</v>
      </c>
      <c r="J8" s="7">
        <v>28.375924442640002</v>
      </c>
      <c r="K8" s="4">
        <v>0.13422999065445596</v>
      </c>
      <c r="L8" s="7">
        <v>17.645264913520002</v>
      </c>
      <c r="M8" s="3">
        <f t="shared" si="1"/>
        <v>9.1535308283794787</v>
      </c>
      <c r="O8" s="5">
        <v>30</v>
      </c>
      <c r="P8" s="2">
        <v>9.2591083520025541E-3</v>
      </c>
      <c r="Q8" s="3">
        <v>14.387627575680002</v>
      </c>
      <c r="R8" s="2">
        <v>0.14341796531187714</v>
      </c>
      <c r="S8" s="3">
        <v>17.824880937360003</v>
      </c>
      <c r="T8" s="6">
        <f t="shared" si="2"/>
        <v>2.733422241097561</v>
      </c>
    </row>
    <row r="9" spans="1:20" ht="15" x14ac:dyDescent="0.25">
      <c r="A9" s="5">
        <v>40</v>
      </c>
      <c r="B9" s="2">
        <v>0.75534999937131464</v>
      </c>
      <c r="C9" s="3">
        <v>27.733111920720003</v>
      </c>
      <c r="D9" s="2">
        <v>8.7673295060064035E-2</v>
      </c>
      <c r="E9" s="3">
        <v>17.324832562240001</v>
      </c>
      <c r="F9" s="3">
        <f t="shared" si="0"/>
        <v>8.6155082782486101</v>
      </c>
      <c r="H9" s="5">
        <v>40</v>
      </c>
      <c r="I9" s="4">
        <v>0.27671457351354189</v>
      </c>
      <c r="J9" s="7">
        <v>28.32441781272</v>
      </c>
      <c r="K9" s="4">
        <v>0.17158418178518203</v>
      </c>
      <c r="L9" s="7">
        <v>17.598742892000001</v>
      </c>
      <c r="M9" s="3">
        <f t="shared" si="1"/>
        <v>9.1386585499659798</v>
      </c>
      <c r="O9" s="5">
        <v>40</v>
      </c>
      <c r="P9" s="2">
        <v>1.2064428697243734E-2</v>
      </c>
      <c r="Q9" s="3">
        <v>14.362338684719999</v>
      </c>
      <c r="R9" s="2">
        <v>0.18908744582372539</v>
      </c>
      <c r="S9" s="3">
        <v>17.818502847760001</v>
      </c>
      <c r="T9" s="6">
        <f t="shared" si="2"/>
        <v>2.7658477355040887</v>
      </c>
    </row>
    <row r="10" spans="1:20" ht="15" x14ac:dyDescent="0.25">
      <c r="A10" s="5">
        <v>50</v>
      </c>
      <c r="B10" s="2">
        <v>0.90149768732635982</v>
      </c>
      <c r="C10" s="3">
        <v>27.621107412240001</v>
      </c>
      <c r="D10" s="2">
        <v>0.10392354653419446</v>
      </c>
      <c r="E10" s="3">
        <v>17.286143448960001</v>
      </c>
      <c r="F10" s="3">
        <f t="shared" si="0"/>
        <v>8.6746239653179629</v>
      </c>
      <c r="H10" s="5">
        <v>50</v>
      </c>
      <c r="I10" s="4">
        <v>0.33051428270557737</v>
      </c>
      <c r="J10" s="7">
        <v>28.206880466320001</v>
      </c>
      <c r="K10" s="4">
        <v>0.20825115151917706</v>
      </c>
      <c r="L10" s="7">
        <v>17.549881888960002</v>
      </c>
      <c r="M10" s="3">
        <f t="shared" si="1"/>
        <v>8.9935361941682661</v>
      </c>
      <c r="O10" s="5">
        <v>50</v>
      </c>
      <c r="P10" s="2">
        <v>1.4932376692940246E-2</v>
      </c>
      <c r="Q10" s="3">
        <v>14.371424617280001</v>
      </c>
      <c r="R10" s="2">
        <v>0.23254262486510599</v>
      </c>
      <c r="S10" s="3">
        <v>17.821997868480004</v>
      </c>
      <c r="T10" s="6">
        <f t="shared" si="2"/>
        <v>2.7481850105700918</v>
      </c>
    </row>
    <row r="11" spans="1:20" ht="15" x14ac:dyDescent="0.25">
      <c r="A11" s="5">
        <v>60</v>
      </c>
      <c r="B11" s="2">
        <v>1.014016180583573</v>
      </c>
      <c r="C11" s="3">
        <v>27.503553999280001</v>
      </c>
      <c r="D11" s="2">
        <v>0.12062583984159317</v>
      </c>
      <c r="E11" s="3">
        <v>17.314592640640001</v>
      </c>
      <c r="F11" s="3">
        <f t="shared" si="0"/>
        <v>8.4062932280114051</v>
      </c>
      <c r="H11" s="5">
        <v>60</v>
      </c>
      <c r="I11" s="4">
        <v>0.38300672959806781</v>
      </c>
      <c r="J11" s="7">
        <v>28.111504136160004</v>
      </c>
      <c r="K11" s="4">
        <v>0.24124755051896604</v>
      </c>
      <c r="L11" s="7">
        <v>17.514315462240003</v>
      </c>
      <c r="M11" s="3">
        <f t="shared" si="1"/>
        <v>8.9964497589862873</v>
      </c>
      <c r="O11" s="5">
        <v>60</v>
      </c>
      <c r="P11" s="2">
        <v>1.7503771428602665E-2</v>
      </c>
      <c r="Q11" s="3">
        <v>14.351588398800001</v>
      </c>
      <c r="R11" s="2">
        <v>0.27323328660561313</v>
      </c>
      <c r="S11" s="3">
        <v>17.782550614399998</v>
      </c>
      <c r="T11" s="6">
        <f t="shared" si="2"/>
        <v>2.7546999804832626</v>
      </c>
    </row>
    <row r="12" spans="1:20" ht="15" x14ac:dyDescent="0.25">
      <c r="A12" s="5">
        <v>70</v>
      </c>
      <c r="B12" s="2">
        <v>1.1422911493679799</v>
      </c>
      <c r="C12" s="3">
        <v>27.5296641676</v>
      </c>
      <c r="D12" s="2">
        <v>0.13323188094722652</v>
      </c>
      <c r="E12" s="3">
        <v>17.282352577599998</v>
      </c>
      <c r="F12" s="3">
        <f t="shared" si="0"/>
        <v>8.5737072932299458</v>
      </c>
      <c r="H12" s="5">
        <v>70</v>
      </c>
      <c r="I12" s="4">
        <v>0.4332758445020648</v>
      </c>
      <c r="J12" s="7">
        <v>28.09348155616</v>
      </c>
      <c r="K12" s="4">
        <v>0.27291762507011208</v>
      </c>
      <c r="L12" s="7">
        <v>17.472681858960001</v>
      </c>
      <c r="M12" s="3">
        <f t="shared" si="1"/>
        <v>8.9962302173813651</v>
      </c>
      <c r="O12" s="5">
        <v>70</v>
      </c>
      <c r="P12" s="2">
        <v>2.0246298410136813E-2</v>
      </c>
      <c r="Q12" s="3">
        <v>14.3628600948</v>
      </c>
      <c r="R12" s="2">
        <v>0.3154694225907958</v>
      </c>
      <c r="S12" s="3">
        <v>17.810778137760003</v>
      </c>
      <c r="T12" s="6">
        <f t="shared" si="2"/>
        <v>2.7496914965440404</v>
      </c>
    </row>
    <row r="13" spans="1:20" ht="15" x14ac:dyDescent="0.25">
      <c r="A13" s="5">
        <v>80</v>
      </c>
      <c r="B13" s="2">
        <v>1.2321058594019072</v>
      </c>
      <c r="C13" s="3">
        <v>27.435202920080002</v>
      </c>
      <c r="D13" s="2">
        <v>0.14758710913539916</v>
      </c>
      <c r="E13" s="3">
        <v>17.289470816800002</v>
      </c>
      <c r="F13" s="3">
        <f t="shared" si="0"/>
        <v>8.3483297872007931</v>
      </c>
      <c r="H13" s="5">
        <v>80</v>
      </c>
      <c r="I13" s="4">
        <v>0.47356258787927491</v>
      </c>
      <c r="J13" s="7">
        <v>27.994780117520001</v>
      </c>
      <c r="K13" s="4">
        <v>0.30723539249644927</v>
      </c>
      <c r="L13" s="7">
        <v>17.48258383888</v>
      </c>
      <c r="M13" s="3">
        <f t="shared" si="1"/>
        <v>8.7344147089007809</v>
      </c>
      <c r="O13" s="5">
        <v>80</v>
      </c>
      <c r="P13" s="2">
        <v>2.2664833775599792E-2</v>
      </c>
      <c r="Q13" s="3">
        <v>14.345285370159999</v>
      </c>
      <c r="R13" s="2">
        <v>0.35677853985372954</v>
      </c>
      <c r="S13" s="3">
        <v>17.813874004880002</v>
      </c>
      <c r="T13" s="6">
        <f t="shared" si="2"/>
        <v>2.7779122238919136</v>
      </c>
    </row>
    <row r="14" spans="1:20" ht="15" x14ac:dyDescent="0.25">
      <c r="A14" s="5">
        <v>90</v>
      </c>
      <c r="B14" s="2">
        <v>1.3453488885800131</v>
      </c>
      <c r="C14" s="3">
        <v>27.451100404640002</v>
      </c>
      <c r="D14" s="2">
        <v>0.15967190689552999</v>
      </c>
      <c r="E14" s="3">
        <v>17.348384758480002</v>
      </c>
      <c r="F14" s="3">
        <f t="shared" si="0"/>
        <v>8.4257081582939133</v>
      </c>
      <c r="H14" s="5">
        <v>90</v>
      </c>
      <c r="I14" s="4">
        <v>0.52004422049579757</v>
      </c>
      <c r="J14" s="7">
        <v>27.970438777040002</v>
      </c>
      <c r="K14" s="4">
        <v>0.33498678086598943</v>
      </c>
      <c r="L14" s="7">
        <v>17.455849794319999</v>
      </c>
      <c r="M14" s="3">
        <f t="shared" si="1"/>
        <v>8.7971150439368895</v>
      </c>
      <c r="O14" s="5">
        <v>90</v>
      </c>
      <c r="P14" s="2">
        <v>2.5270228770389903E-2</v>
      </c>
      <c r="Q14" s="3">
        <v>14.34340997584</v>
      </c>
      <c r="R14" s="2">
        <v>0.39472291104266638</v>
      </c>
      <c r="S14" s="3">
        <v>17.805366301120003</v>
      </c>
      <c r="T14" s="6">
        <f t="shared" si="2"/>
        <v>2.7564841194974368</v>
      </c>
    </row>
    <row r="15" spans="1:20" ht="15" x14ac:dyDescent="0.25">
      <c r="A15" s="5">
        <v>100</v>
      </c>
      <c r="B15" s="2">
        <v>1.4567226842376015</v>
      </c>
      <c r="C15" s="3">
        <v>27.483041269840001</v>
      </c>
      <c r="D15" s="2">
        <v>0.1699994864597581</v>
      </c>
      <c r="E15" s="3">
        <v>17.395535049439999</v>
      </c>
      <c r="F15" s="3">
        <f t="shared" si="0"/>
        <v>8.5689828515007527</v>
      </c>
      <c r="H15" s="5">
        <v>100</v>
      </c>
      <c r="I15" s="4">
        <v>0.5610100379862607</v>
      </c>
      <c r="J15" s="7">
        <v>27.951903782560002</v>
      </c>
      <c r="K15" s="4">
        <v>0.36344030311652981</v>
      </c>
      <c r="L15" s="7">
        <v>17.427751138160001</v>
      </c>
      <c r="M15" s="3">
        <f t="shared" si="1"/>
        <v>8.7471225801362014</v>
      </c>
      <c r="O15" s="5">
        <v>100</v>
      </c>
      <c r="P15" s="2">
        <v>2.7609315736157714E-2</v>
      </c>
      <c r="Q15" s="3">
        <v>14.333704602079999</v>
      </c>
      <c r="R15" s="2">
        <v>0.43542953934039424</v>
      </c>
      <c r="S15" s="3">
        <v>17.802546117760002</v>
      </c>
      <c r="T15" s="6">
        <f t="shared" si="2"/>
        <v>2.7831369555381862</v>
      </c>
    </row>
    <row r="16" spans="1:20" ht="15" x14ac:dyDescent="0.25">
      <c r="A16" s="5">
        <v>200</v>
      </c>
      <c r="B16" s="2">
        <v>2.3042261167228109</v>
      </c>
      <c r="C16" s="3">
        <v>28.037931675999999</v>
      </c>
      <c r="D16" s="2">
        <v>0.24429691352406002</v>
      </c>
      <c r="E16" s="3">
        <v>17.91438560928</v>
      </c>
      <c r="F16" s="3">
        <f t="shared" si="0"/>
        <v>9.4320721595849175</v>
      </c>
      <c r="H16" s="5">
        <v>200</v>
      </c>
      <c r="I16" s="4">
        <v>0.90832575494173995</v>
      </c>
      <c r="J16" s="7">
        <v>27.75310742408</v>
      </c>
      <c r="K16" s="4">
        <v>0.58571551770323205</v>
      </c>
      <c r="L16" s="7">
        <v>17.470847467840002</v>
      </c>
      <c r="M16" s="3">
        <f t="shared" si="1"/>
        <v>8.7878485756819984</v>
      </c>
      <c r="O16" s="5">
        <v>200</v>
      </c>
      <c r="P16" s="2">
        <v>4.9208321169638983E-2</v>
      </c>
      <c r="Q16" s="3">
        <v>14.36289047064</v>
      </c>
      <c r="R16" s="2">
        <v>0.75728169141226775</v>
      </c>
      <c r="S16" s="3">
        <v>17.768137069120002</v>
      </c>
      <c r="T16" s="6">
        <f t="shared" si="2"/>
        <v>2.7157590904725799</v>
      </c>
    </row>
    <row r="17" spans="1:21" ht="15" x14ac:dyDescent="0.25">
      <c r="A17" s="5">
        <v>400</v>
      </c>
      <c r="B17" s="2">
        <v>3.2949012970871641</v>
      </c>
      <c r="C17" s="3">
        <v>29.15874101024</v>
      </c>
      <c r="D17" s="2">
        <v>0.29875083300805699</v>
      </c>
      <c r="E17" s="3">
        <v>18.765307362400002</v>
      </c>
      <c r="F17" s="3">
        <f t="shared" si="0"/>
        <v>11.028927564524327</v>
      </c>
      <c r="H17" s="5">
        <v>400</v>
      </c>
      <c r="I17" s="4">
        <v>1.3873051195076136</v>
      </c>
      <c r="J17" s="7">
        <v>27.929931590240002</v>
      </c>
      <c r="K17" s="4">
        <v>0.86038657006506625</v>
      </c>
      <c r="L17" s="7">
        <v>17.745241049600001</v>
      </c>
      <c r="M17" s="3">
        <f t="shared" si="1"/>
        <v>9.1370506592348324</v>
      </c>
      <c r="O17" s="5">
        <v>400</v>
      </c>
      <c r="P17" s="2">
        <v>7.8969954786591412E-2</v>
      </c>
      <c r="Q17" s="3">
        <v>14.3667729716</v>
      </c>
      <c r="R17" s="2">
        <v>1.2300005904175235</v>
      </c>
      <c r="S17" s="3">
        <v>17.822081715840003</v>
      </c>
      <c r="T17" s="6">
        <f t="shared" si="2"/>
        <v>2.7486267189505171</v>
      </c>
    </row>
    <row r="18" spans="1:21" ht="15" x14ac:dyDescent="0.25">
      <c r="A18" s="5">
        <v>600</v>
      </c>
      <c r="B18" s="2">
        <v>3.7907497718282275</v>
      </c>
      <c r="C18" s="3">
        <v>29.834284378400003</v>
      </c>
      <c r="D18" s="2">
        <v>0.32415097755101369</v>
      </c>
      <c r="E18" s="3">
        <v>19.250813408719999</v>
      </c>
      <c r="F18" s="3">
        <f t="shared" si="0"/>
        <v>11.694395619188448</v>
      </c>
      <c r="H18" s="5">
        <v>600</v>
      </c>
      <c r="I18" s="4">
        <v>1.7418191143163129</v>
      </c>
      <c r="J18" s="7">
        <v>28.25946502016</v>
      </c>
      <c r="K18" s="4">
        <v>1.0081509770043307</v>
      </c>
      <c r="L18" s="7">
        <v>18.108907342320002</v>
      </c>
      <c r="M18" s="3">
        <f t="shared" si="1"/>
        <v>9.7905061241801548</v>
      </c>
      <c r="O18" s="5">
        <v>600</v>
      </c>
      <c r="P18" s="2">
        <v>0.101115260434263</v>
      </c>
      <c r="Q18" s="3">
        <v>14.44839515488</v>
      </c>
      <c r="R18" s="2">
        <v>1.5573459966958485</v>
      </c>
      <c r="S18" s="3">
        <v>17.873583701519998</v>
      </c>
      <c r="T18" s="6">
        <f t="shared" si="2"/>
        <v>2.7179454707676531</v>
      </c>
    </row>
    <row r="19" spans="1:21" ht="15" x14ac:dyDescent="0.25">
      <c r="A19" s="5">
        <v>800</v>
      </c>
      <c r="B19" s="2">
        <v>4.1907197931051261</v>
      </c>
      <c r="C19" s="3">
        <v>30.412078502640004</v>
      </c>
      <c r="D19" s="2">
        <v>0.32903381930709036</v>
      </c>
      <c r="E19" s="3">
        <v>19.660818882160001</v>
      </c>
      <c r="F19" s="3">
        <f t="shared" si="0"/>
        <v>12.736440898173717</v>
      </c>
      <c r="H19" s="5">
        <v>800</v>
      </c>
      <c r="I19" s="4">
        <v>1.9987913387936018</v>
      </c>
      <c r="J19" s="7">
        <v>28.57140539952</v>
      </c>
      <c r="K19" s="4">
        <v>1.1155383012184468</v>
      </c>
      <c r="L19" s="7">
        <v>18.359866884000002</v>
      </c>
      <c r="M19" s="3">
        <f t="shared" si="1"/>
        <v>10.153379978789065</v>
      </c>
      <c r="O19" s="5">
        <v>800</v>
      </c>
      <c r="P19" s="2">
        <v>0.11810971132956559</v>
      </c>
      <c r="Q19" s="3">
        <v>14.480784335680001</v>
      </c>
      <c r="R19" s="2">
        <v>1.7887352436620318</v>
      </c>
      <c r="S19" s="3">
        <v>17.93482302672</v>
      </c>
      <c r="T19" s="6">
        <f t="shared" si="2"/>
        <v>2.6725927706778174</v>
      </c>
    </row>
    <row r="20" spans="1:21" ht="15" x14ac:dyDescent="0.25">
      <c r="A20" s="5">
        <v>1000</v>
      </c>
      <c r="B20" s="2">
        <v>4.449383186234634</v>
      </c>
      <c r="C20" s="3">
        <v>30.758727965279999</v>
      </c>
      <c r="D20" s="2">
        <v>0.32536747169822666</v>
      </c>
      <c r="E20" s="3">
        <v>19.95895787728</v>
      </c>
      <c r="F20" s="3">
        <f t="shared" si="0"/>
        <v>13.674947784458825</v>
      </c>
      <c r="H20" s="5">
        <v>1000</v>
      </c>
      <c r="I20" s="4">
        <v>2.2395827712749847</v>
      </c>
      <c r="J20" s="7">
        <v>28.91519401032</v>
      </c>
      <c r="K20" s="4">
        <v>1.1818568538864234</v>
      </c>
      <c r="L20" s="7">
        <v>18.614718508000003</v>
      </c>
      <c r="M20" s="3">
        <f t="shared" si="1"/>
        <v>10.738160882590707</v>
      </c>
      <c r="O20" s="5">
        <v>1000</v>
      </c>
      <c r="P20" s="2">
        <v>0.13134221686199646</v>
      </c>
      <c r="Q20" s="3">
        <v>14.563306455519999</v>
      </c>
      <c r="R20" s="2">
        <v>1.9782608233645709</v>
      </c>
      <c r="S20" s="3">
        <v>18.002390944799998</v>
      </c>
      <c r="T20" s="6">
        <f t="shared" si="2"/>
        <v>2.657978976773276</v>
      </c>
    </row>
    <row r="23" spans="1:21" ht="15" x14ac:dyDescent="0.25">
      <c r="U23" s="3"/>
    </row>
    <row r="24" spans="1:21" ht="15" x14ac:dyDescent="0.25">
      <c r="U24" s="3"/>
    </row>
    <row r="25" spans="1:21" ht="15" x14ac:dyDescent="0.25">
      <c r="U25" s="3"/>
    </row>
    <row r="26" spans="1:21" x14ac:dyDescent="0.3">
      <c r="U26" s="3"/>
    </row>
    <row r="27" spans="1:21" x14ac:dyDescent="0.3">
      <c r="U27" s="3"/>
    </row>
    <row r="28" spans="1:21" x14ac:dyDescent="0.3">
      <c r="U28" s="3"/>
    </row>
    <row r="29" spans="1:21" x14ac:dyDescent="0.3">
      <c r="U29" s="3"/>
    </row>
    <row r="30" spans="1:21" x14ac:dyDescent="0.3">
      <c r="U30" s="3"/>
    </row>
    <row r="31" spans="1:21" x14ac:dyDescent="0.3">
      <c r="U31" s="3"/>
    </row>
    <row r="32" spans="1:21" x14ac:dyDescent="0.3">
      <c r="U32" s="3"/>
    </row>
    <row r="33" spans="21:21" x14ac:dyDescent="0.3">
      <c r="U33" s="3"/>
    </row>
    <row r="34" spans="21:21" x14ac:dyDescent="0.3">
      <c r="U34" s="3"/>
    </row>
    <row r="35" spans="21:21" x14ac:dyDescent="0.3">
      <c r="U35" s="3"/>
    </row>
    <row r="36" spans="21:21" x14ac:dyDescent="0.3">
      <c r="U36" s="3"/>
    </row>
    <row r="37" spans="21:21" x14ac:dyDescent="0.3">
      <c r="U37" s="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20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0.16355594192368961</v>
      </c>
      <c r="C6" s="3">
        <v>25.598235125519999</v>
      </c>
      <c r="D6" s="2">
        <v>1.8081721165484191E-2</v>
      </c>
      <c r="E6" s="3">
        <v>15.789895510400001</v>
      </c>
      <c r="F6" s="3">
        <f>B6/D6</f>
        <v>9.0453746314757932</v>
      </c>
      <c r="H6" s="5">
        <v>10</v>
      </c>
      <c r="I6" s="4">
        <v>4.9277695228661052E-2</v>
      </c>
      <c r="J6" s="7">
        <v>25.546388503760003</v>
      </c>
      <c r="K6" s="4">
        <v>3.0477765996761452E-2</v>
      </c>
      <c r="L6" s="7">
        <v>15.695478613280001</v>
      </c>
      <c r="M6" s="3">
        <f>I6/K6/(15/85)</f>
        <v>9.1620978057277735</v>
      </c>
      <c r="O6" s="5">
        <v>10</v>
      </c>
      <c r="P6" s="2">
        <v>2.3943446474824705E-3</v>
      </c>
      <c r="Q6" s="3">
        <v>12.701537164160001</v>
      </c>
      <c r="R6" s="2">
        <v>3.0502212972347686E-2</v>
      </c>
      <c r="S6" s="3">
        <v>15.660032727599999</v>
      </c>
      <c r="T6" s="6">
        <f>R6/P6/(85/15)</f>
        <v>2.2481072101997057</v>
      </c>
    </row>
    <row r="7" spans="1:20" x14ac:dyDescent="0.25">
      <c r="A7" s="5">
        <v>20</v>
      </c>
      <c r="B7" s="2">
        <v>0.3293176468144241</v>
      </c>
      <c r="C7" s="3">
        <v>25.694221650239999</v>
      </c>
      <c r="D7" s="2">
        <v>3.5689485347258437E-2</v>
      </c>
      <c r="E7" s="3">
        <v>15.859566641600001</v>
      </c>
      <c r="F7" s="3">
        <f t="shared" ref="F7:F20" si="0">B7/D7</f>
        <v>9.2273016438921935</v>
      </c>
      <c r="H7" s="5">
        <v>20</v>
      </c>
      <c r="I7" s="4">
        <v>9.9093463093984632E-2</v>
      </c>
      <c r="J7" s="7">
        <v>25.618749988800001</v>
      </c>
      <c r="K7" s="4">
        <v>6.1022322975879263E-2</v>
      </c>
      <c r="L7" s="7">
        <v>15.766795813760002</v>
      </c>
      <c r="M7" s="3">
        <f t="shared" ref="M7:M20" si="1">I7/K7/(15/85)</f>
        <v>9.2020361863511173</v>
      </c>
      <c r="O7" s="5">
        <v>20</v>
      </c>
      <c r="P7" s="2">
        <v>4.8052674536713585E-3</v>
      </c>
      <c r="Q7" s="3">
        <v>12.746897581760001</v>
      </c>
      <c r="R7" s="2">
        <v>6.1060669364000064E-2</v>
      </c>
      <c r="S7" s="3">
        <v>15.6919039292</v>
      </c>
      <c r="T7" s="6">
        <f t="shared" ref="T7:T20" si="2">R7/P7/(85/15)</f>
        <v>2.2424167529890924</v>
      </c>
    </row>
    <row r="8" spans="1:20" x14ac:dyDescent="0.25">
      <c r="A8" s="5">
        <v>30</v>
      </c>
      <c r="B8" s="2">
        <v>0.49070296039719785</v>
      </c>
      <c r="C8" s="3">
        <v>25.819507429920002</v>
      </c>
      <c r="D8" s="2">
        <v>5.3770933171296519E-2</v>
      </c>
      <c r="E8" s="3">
        <v>15.971867712000002</v>
      </c>
      <c r="F8" s="3">
        <f t="shared" si="0"/>
        <v>9.1258033189414718</v>
      </c>
      <c r="H8" s="5">
        <v>30</v>
      </c>
      <c r="I8" s="4">
        <v>0.14840850359772009</v>
      </c>
      <c r="J8" s="7">
        <v>25.657025053440002</v>
      </c>
      <c r="K8" s="4">
        <v>9.1374816587889651E-2</v>
      </c>
      <c r="L8" s="7">
        <v>15.801981873040001</v>
      </c>
      <c r="M8" s="3">
        <f t="shared" si="1"/>
        <v>9.2036466040747147</v>
      </c>
      <c r="O8" s="5">
        <v>30</v>
      </c>
      <c r="P8" s="2">
        <v>7.1934995030652508E-3</v>
      </c>
      <c r="Q8" s="3">
        <v>12.771613139199999</v>
      </c>
      <c r="R8" s="2">
        <v>9.0867529031594993E-2</v>
      </c>
      <c r="S8" s="3">
        <v>15.701011576720001</v>
      </c>
      <c r="T8" s="6">
        <f t="shared" si="2"/>
        <v>2.229157907477481</v>
      </c>
    </row>
    <row r="9" spans="1:20" x14ac:dyDescent="0.25">
      <c r="A9" s="5">
        <v>40</v>
      </c>
      <c r="B9" s="2">
        <v>0.65704061963225735</v>
      </c>
      <c r="C9" s="3">
        <v>25.901203293439998</v>
      </c>
      <c r="D9" s="2">
        <v>7.1394612658770368E-2</v>
      </c>
      <c r="E9" s="3">
        <v>16.1161908172</v>
      </c>
      <c r="F9" s="3">
        <f t="shared" si="0"/>
        <v>9.2029439640295347</v>
      </c>
      <c r="H9" s="5">
        <v>40</v>
      </c>
      <c r="I9" s="4">
        <v>0.1966698982459133</v>
      </c>
      <c r="J9" s="7">
        <v>25.690243544880001</v>
      </c>
      <c r="K9" s="4">
        <v>0.12135956686861132</v>
      </c>
      <c r="L9" s="7">
        <v>15.823222409280001</v>
      </c>
      <c r="M9" s="3">
        <f t="shared" si="1"/>
        <v>9.183147117963955</v>
      </c>
      <c r="O9" s="5">
        <v>40</v>
      </c>
      <c r="P9" s="2">
        <v>9.4818662551237869E-3</v>
      </c>
      <c r="Q9" s="3">
        <v>12.76180810256</v>
      </c>
      <c r="R9" s="2">
        <v>0.12213294207238735</v>
      </c>
      <c r="S9" s="3">
        <v>15.74466831136</v>
      </c>
      <c r="T9" s="6">
        <f t="shared" si="2"/>
        <v>2.2730622380140209</v>
      </c>
    </row>
    <row r="10" spans="1:20" x14ac:dyDescent="0.25">
      <c r="A10" s="5">
        <v>50</v>
      </c>
      <c r="B10" s="2">
        <v>0.8143719993942754</v>
      </c>
      <c r="C10" s="3">
        <v>26.012642836399998</v>
      </c>
      <c r="D10" s="2">
        <v>8.9605877169101053E-2</v>
      </c>
      <c r="E10" s="3">
        <v>16.225870737120001</v>
      </c>
      <c r="F10" s="3">
        <f t="shared" si="0"/>
        <v>9.0883770699261301</v>
      </c>
      <c r="H10" s="5">
        <v>50</v>
      </c>
      <c r="I10" s="4">
        <v>0.2479580847292881</v>
      </c>
      <c r="J10" s="7">
        <v>25.740580579440003</v>
      </c>
      <c r="K10" s="4">
        <v>0.15239678763665704</v>
      </c>
      <c r="L10" s="7">
        <v>15.905902516959999</v>
      </c>
      <c r="M10" s="3">
        <f t="shared" si="1"/>
        <v>9.2199831456814021</v>
      </c>
      <c r="O10" s="5">
        <v>50</v>
      </c>
      <c r="P10" s="2">
        <v>1.1902130505233394E-2</v>
      </c>
      <c r="Q10" s="3">
        <v>12.761399074720002</v>
      </c>
      <c r="R10" s="2">
        <v>0.15148633511442619</v>
      </c>
      <c r="S10" s="3">
        <v>15.745293442800001</v>
      </c>
      <c r="T10" s="6">
        <f t="shared" si="2"/>
        <v>2.2460586073642168</v>
      </c>
    </row>
    <row r="11" spans="1:20" x14ac:dyDescent="0.25">
      <c r="A11" s="5">
        <v>60</v>
      </c>
      <c r="B11" s="2">
        <v>0.9724665177229127</v>
      </c>
      <c r="C11" s="3">
        <v>26.085239211199998</v>
      </c>
      <c r="D11" s="2">
        <v>0.10626736743213205</v>
      </c>
      <c r="E11" s="3">
        <v>16.304395337840003</v>
      </c>
      <c r="F11" s="3">
        <f t="shared" si="0"/>
        <v>9.1511302220221182</v>
      </c>
      <c r="H11" s="5">
        <v>60</v>
      </c>
      <c r="I11" s="4">
        <v>0.29799579901531476</v>
      </c>
      <c r="J11" s="7">
        <v>25.860836438</v>
      </c>
      <c r="K11" s="4">
        <v>0.18349213104644946</v>
      </c>
      <c r="L11" s="7">
        <v>15.969257942</v>
      </c>
      <c r="M11" s="3">
        <f t="shared" si="1"/>
        <v>9.202808052075639</v>
      </c>
      <c r="O11" s="5">
        <v>60</v>
      </c>
      <c r="P11" s="2">
        <v>1.4232479086645957E-2</v>
      </c>
      <c r="Q11" s="3">
        <v>12.79811748216</v>
      </c>
      <c r="R11" s="2">
        <v>0.18479805397290858</v>
      </c>
      <c r="S11" s="3">
        <v>15.806364696720001</v>
      </c>
      <c r="T11" s="6">
        <f t="shared" si="2"/>
        <v>2.2913380789672426</v>
      </c>
    </row>
    <row r="12" spans="1:20" x14ac:dyDescent="0.25">
      <c r="A12" s="5">
        <v>70</v>
      </c>
      <c r="B12" s="2">
        <v>1.1493560485541878</v>
      </c>
      <c r="C12" s="3">
        <v>26.243647250319999</v>
      </c>
      <c r="D12" s="2">
        <v>0.12344609829686412</v>
      </c>
      <c r="E12" s="3">
        <v>16.445542745200001</v>
      </c>
      <c r="F12" s="3">
        <f t="shared" si="0"/>
        <v>9.3105903257485512</v>
      </c>
      <c r="H12" s="5">
        <v>70</v>
      </c>
      <c r="I12" s="4">
        <v>0.34224255609239812</v>
      </c>
      <c r="J12" s="7">
        <v>25.833928882960002</v>
      </c>
      <c r="K12" s="4">
        <v>0.21326693459595214</v>
      </c>
      <c r="L12" s="7">
        <v>16.01976196</v>
      </c>
      <c r="M12" s="3">
        <f t="shared" si="1"/>
        <v>9.0936482403981582</v>
      </c>
      <c r="O12" s="5">
        <v>70</v>
      </c>
      <c r="P12" s="2">
        <v>1.6577594939684477E-2</v>
      </c>
      <c r="Q12" s="3">
        <v>12.812475798640001</v>
      </c>
      <c r="R12" s="2">
        <v>0.21381856155157353</v>
      </c>
      <c r="S12" s="3">
        <v>15.822672129600001</v>
      </c>
      <c r="T12" s="6">
        <f t="shared" si="2"/>
        <v>2.276125545950201</v>
      </c>
    </row>
    <row r="13" spans="1:20" x14ac:dyDescent="0.25">
      <c r="A13" s="5">
        <v>80</v>
      </c>
      <c r="B13" s="2">
        <v>1.3067830739049666</v>
      </c>
      <c r="C13" s="3">
        <v>26.351508510959999</v>
      </c>
      <c r="D13" s="2">
        <v>0.14092983379746712</v>
      </c>
      <c r="E13" s="3">
        <v>16.556199210719999</v>
      </c>
      <c r="F13" s="3">
        <f t="shared" si="0"/>
        <v>9.272579401342151</v>
      </c>
      <c r="H13" s="5">
        <v>80</v>
      </c>
      <c r="I13" s="4">
        <v>0.39553938877572553</v>
      </c>
      <c r="J13" s="7">
        <v>25.903804277040003</v>
      </c>
      <c r="K13" s="4">
        <v>0.24245023408961447</v>
      </c>
      <c r="L13" s="7">
        <v>16.054558154160002</v>
      </c>
      <c r="M13" s="3">
        <f t="shared" si="1"/>
        <v>9.244742031887041</v>
      </c>
      <c r="O13" s="5">
        <v>80</v>
      </c>
      <c r="P13" s="2">
        <v>1.8929383740776091E-2</v>
      </c>
      <c r="Q13" s="3">
        <v>12.83085088064</v>
      </c>
      <c r="R13" s="2">
        <v>0.24267853569893952</v>
      </c>
      <c r="S13" s="3">
        <v>15.8419139272</v>
      </c>
      <c r="T13" s="6">
        <f t="shared" si="2"/>
        <v>2.2623887038974391</v>
      </c>
    </row>
    <row r="14" spans="1:20" x14ac:dyDescent="0.25">
      <c r="A14" s="5">
        <v>90</v>
      </c>
      <c r="B14" s="2">
        <v>1.4633337768298296</v>
      </c>
      <c r="C14" s="3">
        <v>26.457678180400002</v>
      </c>
      <c r="D14" s="2">
        <v>0.15552537865990526</v>
      </c>
      <c r="E14" s="3">
        <v>16.658151742880001</v>
      </c>
      <c r="F14" s="3">
        <f t="shared" si="0"/>
        <v>9.4089709952082554</v>
      </c>
      <c r="H14" s="5">
        <v>90</v>
      </c>
      <c r="I14" s="4">
        <v>0.45162251040610879</v>
      </c>
      <c r="J14" s="7">
        <v>26.019484220320003</v>
      </c>
      <c r="K14" s="4">
        <v>0.27425311499911986</v>
      </c>
      <c r="L14" s="7">
        <v>16.127892879440001</v>
      </c>
      <c r="M14" s="3">
        <f t="shared" si="1"/>
        <v>9.3315046782342996</v>
      </c>
      <c r="O14" s="5">
        <v>90</v>
      </c>
      <c r="P14" s="2">
        <v>2.122611815785359E-2</v>
      </c>
      <c r="Q14" s="3">
        <v>12.857800150159999</v>
      </c>
      <c r="R14" s="2">
        <v>0.27261244788745331</v>
      </c>
      <c r="S14" s="3">
        <v>15.844787414720001</v>
      </c>
      <c r="T14" s="6">
        <f t="shared" si="2"/>
        <v>2.2664567624279677</v>
      </c>
    </row>
    <row r="15" spans="1:20" x14ac:dyDescent="0.25">
      <c r="A15" s="5">
        <v>100</v>
      </c>
      <c r="B15" s="2">
        <v>1.6011611749636729</v>
      </c>
      <c r="C15" s="3">
        <v>26.501903227760003</v>
      </c>
      <c r="D15" s="2">
        <v>0.17242091753616581</v>
      </c>
      <c r="E15" s="3">
        <v>16.77864889272</v>
      </c>
      <c r="F15" s="3">
        <f t="shared" si="0"/>
        <v>9.2863510868849453</v>
      </c>
      <c r="H15" s="5">
        <v>100</v>
      </c>
      <c r="I15" s="4">
        <v>0.49133060019221364</v>
      </c>
      <c r="J15" s="7">
        <v>25.99179346232</v>
      </c>
      <c r="K15" s="4">
        <v>0.30227237286069319</v>
      </c>
      <c r="L15" s="7">
        <v>16.158667873040002</v>
      </c>
      <c r="M15" s="3">
        <f t="shared" si="1"/>
        <v>9.210920297058335</v>
      </c>
      <c r="O15" s="5">
        <v>100</v>
      </c>
      <c r="P15" s="2">
        <v>2.3531794256986881E-2</v>
      </c>
      <c r="Q15" s="3">
        <v>12.845998132160002</v>
      </c>
      <c r="R15" s="2">
        <v>0.30358799257495295</v>
      </c>
      <c r="S15" s="3">
        <v>15.890720036160001</v>
      </c>
      <c r="T15" s="6">
        <f t="shared" si="2"/>
        <v>2.2766794170388072</v>
      </c>
    </row>
    <row r="16" spans="1:20" x14ac:dyDescent="0.25">
      <c r="A16" s="5">
        <v>200</v>
      </c>
      <c r="B16" s="2">
        <v>2.9192561702731337</v>
      </c>
      <c r="C16" s="3">
        <v>27.615831973999999</v>
      </c>
      <c r="D16" s="2">
        <v>0.2972763301614792</v>
      </c>
      <c r="E16" s="3">
        <v>17.743674811040002</v>
      </c>
      <c r="F16" s="3">
        <f t="shared" si="0"/>
        <v>9.8200087732763883</v>
      </c>
      <c r="H16" s="5">
        <v>200</v>
      </c>
      <c r="I16" s="4">
        <v>0.97227538713349004</v>
      </c>
      <c r="J16" s="7">
        <v>26.460315188240003</v>
      </c>
      <c r="K16" s="4">
        <v>0.59250880091121094</v>
      </c>
      <c r="L16" s="7">
        <v>16.687770613600001</v>
      </c>
      <c r="M16" s="3">
        <f t="shared" si="1"/>
        <v>9.2986982110927308</v>
      </c>
      <c r="O16" s="5">
        <v>200</v>
      </c>
      <c r="P16" s="2">
        <v>4.6504977684404335E-2</v>
      </c>
      <c r="Q16" s="3">
        <v>13.073011344799999</v>
      </c>
      <c r="R16" s="2">
        <v>0.60568100561224658</v>
      </c>
      <c r="S16" s="3">
        <v>16.124611661119999</v>
      </c>
      <c r="T16" s="6">
        <f t="shared" si="2"/>
        <v>2.298353609987474</v>
      </c>
    </row>
    <row r="17" spans="1:20" x14ac:dyDescent="0.25">
      <c r="A17" s="5">
        <v>400</v>
      </c>
      <c r="B17" s="2">
        <v>4.4831523232109527</v>
      </c>
      <c r="C17" s="3">
        <v>29.212942010639999</v>
      </c>
      <c r="D17" s="2">
        <v>0.42244901703682564</v>
      </c>
      <c r="E17" s="3">
        <v>19.06499100664</v>
      </c>
      <c r="F17" s="3">
        <f t="shared" si="0"/>
        <v>10.612291998350534</v>
      </c>
      <c r="H17" s="5">
        <v>400</v>
      </c>
      <c r="I17" s="4">
        <v>1.7583845062688126</v>
      </c>
      <c r="J17" s="7">
        <v>27.249424324480003</v>
      </c>
      <c r="K17" s="4">
        <v>1.0670987784917456</v>
      </c>
      <c r="L17" s="7">
        <v>17.529509365359999</v>
      </c>
      <c r="M17" s="3">
        <f t="shared" si="1"/>
        <v>9.3376349684704287</v>
      </c>
      <c r="O17" s="5">
        <v>400</v>
      </c>
      <c r="P17" s="2">
        <v>8.8436385791930305E-2</v>
      </c>
      <c r="Q17" s="3">
        <v>13.398587087280001</v>
      </c>
      <c r="R17" s="2">
        <v>1.1877418525115158</v>
      </c>
      <c r="S17" s="3">
        <v>16.597142872400003</v>
      </c>
      <c r="T17" s="6">
        <f t="shared" si="2"/>
        <v>2.3700821953254332</v>
      </c>
    </row>
    <row r="18" spans="1:20" x14ac:dyDescent="0.25">
      <c r="A18" s="5">
        <v>600</v>
      </c>
      <c r="B18" s="2">
        <v>5.2806422867964056</v>
      </c>
      <c r="C18" s="3">
        <v>30.203351420160001</v>
      </c>
      <c r="D18" s="2">
        <v>0.4624089807152143</v>
      </c>
      <c r="E18" s="3">
        <v>19.788696817200002</v>
      </c>
      <c r="F18" s="3">
        <f t="shared" si="0"/>
        <v>11.419852353708105</v>
      </c>
      <c r="H18" s="5">
        <v>600</v>
      </c>
      <c r="I18" s="4">
        <v>2.3875917163054732</v>
      </c>
      <c r="J18" s="7">
        <v>27.977669314800004</v>
      </c>
      <c r="K18" s="4">
        <v>1.3986079847683215</v>
      </c>
      <c r="L18" s="7">
        <v>18.221227282560001</v>
      </c>
      <c r="M18" s="3">
        <f t="shared" si="1"/>
        <v>9.6736802161463888</v>
      </c>
      <c r="O18" s="5">
        <v>600</v>
      </c>
      <c r="P18" s="2">
        <v>0.12523925918454593</v>
      </c>
      <c r="Q18" s="3">
        <v>13.715289820960001</v>
      </c>
      <c r="R18" s="2">
        <v>1.739120463762031</v>
      </c>
      <c r="S18" s="3">
        <v>17.027503798720002</v>
      </c>
      <c r="T18" s="6">
        <f t="shared" si="2"/>
        <v>2.4505383795019595</v>
      </c>
    </row>
    <row r="19" spans="1:20" x14ac:dyDescent="0.25">
      <c r="A19" s="5">
        <v>800</v>
      </c>
      <c r="B19" s="2">
        <v>5.6686070219230773</v>
      </c>
      <c r="C19" s="3">
        <v>30.716120577840002</v>
      </c>
      <c r="D19" s="2">
        <v>0.48873565367420102</v>
      </c>
      <c r="E19" s="3">
        <v>20.10753180096</v>
      </c>
      <c r="F19" s="3">
        <f t="shared" si="0"/>
        <v>11.598513387160947</v>
      </c>
      <c r="H19" s="5">
        <v>800</v>
      </c>
      <c r="I19" s="4">
        <v>2.7794688046341216</v>
      </c>
      <c r="J19" s="7">
        <v>28.453451703280003</v>
      </c>
      <c r="K19" s="4">
        <v>1.6461191288990791</v>
      </c>
      <c r="L19" s="7">
        <v>18.71251754152</v>
      </c>
      <c r="M19" s="3">
        <f t="shared" si="1"/>
        <v>9.5681551533841915</v>
      </c>
      <c r="O19" s="5">
        <v>800</v>
      </c>
      <c r="P19" s="2">
        <v>0.15757624927974528</v>
      </c>
      <c r="Q19" s="3">
        <v>13.99253044736</v>
      </c>
      <c r="R19" s="2">
        <v>2.2214773701983477</v>
      </c>
      <c r="S19" s="3">
        <v>17.364613155600001</v>
      </c>
      <c r="T19" s="6">
        <f t="shared" si="2"/>
        <v>2.4878458527993863</v>
      </c>
    </row>
    <row r="20" spans="1:20" x14ac:dyDescent="0.25">
      <c r="A20" s="5">
        <v>1000</v>
      </c>
      <c r="B20" s="2">
        <v>6.0195391675058252</v>
      </c>
      <c r="C20" s="3">
        <v>31.280021562720002</v>
      </c>
      <c r="D20" s="2">
        <v>0.50101432227175169</v>
      </c>
      <c r="E20" s="3">
        <v>20.580658981200003</v>
      </c>
      <c r="F20" s="3">
        <f t="shared" si="0"/>
        <v>12.014704769738715</v>
      </c>
      <c r="H20" s="5">
        <v>1000</v>
      </c>
      <c r="I20" s="4">
        <v>3.1250910739530746</v>
      </c>
      <c r="J20" s="7">
        <v>28.879592647200003</v>
      </c>
      <c r="K20" s="4">
        <v>1.7509375064918593</v>
      </c>
      <c r="L20" s="7">
        <v>18.982330521920002</v>
      </c>
      <c r="M20" s="3">
        <f t="shared" si="1"/>
        <v>10.113924313922826</v>
      </c>
      <c r="O20" s="5">
        <v>1000</v>
      </c>
      <c r="P20" s="2">
        <v>0.1860419010569567</v>
      </c>
      <c r="Q20" s="3">
        <v>14.266330570560001</v>
      </c>
      <c r="R20" s="2">
        <v>2.6852262570153083</v>
      </c>
      <c r="S20" s="3">
        <v>17.709324714960001</v>
      </c>
      <c r="T20" s="6">
        <f t="shared" si="2"/>
        <v>2.5470792032773049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21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0.15083120628131355</v>
      </c>
      <c r="C6" s="3">
        <v>32.800975058959999</v>
      </c>
      <c r="D6" s="2">
        <v>2.0964810568911019E-3</v>
      </c>
      <c r="E6" s="3">
        <v>19.785740988560001</v>
      </c>
      <c r="F6" s="3">
        <f>B6/D6</f>
        <v>71.944941160109039</v>
      </c>
      <c r="H6" s="5">
        <v>10</v>
      </c>
      <c r="I6" s="4">
        <v>4.6008722872228187E-2</v>
      </c>
      <c r="J6" s="7">
        <v>32.731323550719999</v>
      </c>
      <c r="K6" s="4">
        <v>3.6140112638543111E-3</v>
      </c>
      <c r="L6" s="7">
        <v>19.791026008159999</v>
      </c>
      <c r="M6" s="3">
        <f>I6/K6/(15/85)</f>
        <v>72.140366269337051</v>
      </c>
      <c r="O6" s="5">
        <v>10</v>
      </c>
      <c r="P6" s="2">
        <v>5.0548350275036167E-4</v>
      </c>
      <c r="Q6" s="3">
        <v>17.718030531120004</v>
      </c>
      <c r="R6" s="2">
        <v>3.5617461015131822E-3</v>
      </c>
      <c r="S6" s="3">
        <v>19.66531011328</v>
      </c>
      <c r="T6" s="6">
        <f>R6/P6/(85/15)</f>
        <v>1.2434499370580043</v>
      </c>
    </row>
    <row r="7" spans="1:20" x14ac:dyDescent="0.25">
      <c r="A7" s="5">
        <v>20</v>
      </c>
      <c r="B7" s="2">
        <v>0.28116001827378684</v>
      </c>
      <c r="C7" s="3">
        <v>32.86465742176</v>
      </c>
      <c r="D7" s="2">
        <v>4.081037902982739E-3</v>
      </c>
      <c r="E7" s="3">
        <v>19.867038409760003</v>
      </c>
      <c r="F7" s="3">
        <f t="shared" ref="F7:F20" si="0">B7/D7</f>
        <v>68.89424331694967</v>
      </c>
      <c r="H7" s="5">
        <v>20</v>
      </c>
      <c r="I7" s="4">
        <v>9.1039956232567651E-2</v>
      </c>
      <c r="J7" s="7">
        <v>32.768085931999998</v>
      </c>
      <c r="K7" s="4">
        <v>7.3559508801776807E-3</v>
      </c>
      <c r="L7" s="7">
        <v>19.843054424720002</v>
      </c>
      <c r="M7" s="3">
        <f t="shared" ref="M7:M20" si="1">I7/K7/(15/85)</f>
        <v>70.132752885568763</v>
      </c>
      <c r="O7" s="5">
        <v>20</v>
      </c>
      <c r="P7" s="2">
        <v>1.0046459845594886E-3</v>
      </c>
      <c r="Q7" s="3">
        <v>17.699280018800003</v>
      </c>
      <c r="R7" s="2">
        <v>7.5086166335194618E-3</v>
      </c>
      <c r="S7" s="3">
        <v>19.733923989520001</v>
      </c>
      <c r="T7" s="6">
        <f t="shared" ref="T7:T20" si="2">R7/P7/(85/15)</f>
        <v>1.3189223015025471</v>
      </c>
    </row>
    <row r="8" spans="1:20" x14ac:dyDescent="0.25">
      <c r="A8" s="5">
        <v>30</v>
      </c>
      <c r="B8" s="2">
        <v>0.40844066996352896</v>
      </c>
      <c r="C8" s="3">
        <v>32.953122286000003</v>
      </c>
      <c r="D8" s="2">
        <v>5.8610374000344781E-3</v>
      </c>
      <c r="E8" s="3">
        <v>20.007558342640003</v>
      </c>
      <c r="F8" s="3">
        <f t="shared" si="0"/>
        <v>69.687436214129306</v>
      </c>
      <c r="H8" s="5">
        <v>30</v>
      </c>
      <c r="I8" s="4">
        <v>0.13318673576009513</v>
      </c>
      <c r="J8" s="7">
        <v>32.776981074160005</v>
      </c>
      <c r="K8" s="4">
        <v>1.0718980028216129E-2</v>
      </c>
      <c r="L8" s="7">
        <v>19.805594403280001</v>
      </c>
      <c r="M8" s="3">
        <f t="shared" si="1"/>
        <v>70.410135478111812</v>
      </c>
      <c r="O8" s="5">
        <v>30</v>
      </c>
      <c r="P8" s="2">
        <v>1.5081978744240243E-3</v>
      </c>
      <c r="Q8" s="3">
        <v>17.687008597840002</v>
      </c>
      <c r="R8" s="2">
        <v>1.1031858036657639E-2</v>
      </c>
      <c r="S8" s="3">
        <v>19.730908580720001</v>
      </c>
      <c r="T8" s="6">
        <f t="shared" si="2"/>
        <v>1.2908110467936484</v>
      </c>
    </row>
    <row r="9" spans="1:20" x14ac:dyDescent="0.25">
      <c r="A9" s="5">
        <v>40</v>
      </c>
      <c r="B9" s="2">
        <v>0.52613736692371693</v>
      </c>
      <c r="C9" s="3">
        <v>33.014070279280006</v>
      </c>
      <c r="D9" s="2">
        <v>7.6028761533642334E-3</v>
      </c>
      <c r="E9" s="3">
        <v>20.018270554160001</v>
      </c>
      <c r="F9" s="3">
        <f t="shared" si="0"/>
        <v>69.202411865002418</v>
      </c>
      <c r="H9" s="5">
        <v>40</v>
      </c>
      <c r="I9" s="4">
        <v>0.17791227999202572</v>
      </c>
      <c r="J9" s="7">
        <v>32.82561158064</v>
      </c>
      <c r="K9" s="4">
        <v>1.4117732625415434E-2</v>
      </c>
      <c r="L9" s="7">
        <v>19.843095678960001</v>
      </c>
      <c r="M9" s="3">
        <f t="shared" si="1"/>
        <v>71.411579562466187</v>
      </c>
      <c r="O9" s="5">
        <v>40</v>
      </c>
      <c r="P9" s="2">
        <v>1.9753475172031992E-3</v>
      </c>
      <c r="Q9" s="3">
        <v>17.714716635760002</v>
      </c>
      <c r="R9" s="2">
        <v>1.4828475053584037E-2</v>
      </c>
      <c r="S9" s="3">
        <v>19.746344067999999</v>
      </c>
      <c r="T9" s="6">
        <f t="shared" si="2"/>
        <v>1.3247237220533974</v>
      </c>
    </row>
    <row r="10" spans="1:20" x14ac:dyDescent="0.25">
      <c r="A10" s="5">
        <v>50</v>
      </c>
      <c r="B10" s="2">
        <v>0.61837523065462363</v>
      </c>
      <c r="C10" s="3">
        <v>33.047543952879998</v>
      </c>
      <c r="D10" s="2">
        <v>9.289445266291059E-3</v>
      </c>
      <c r="E10" s="3">
        <v>20.093149552</v>
      </c>
      <c r="F10" s="3">
        <f t="shared" si="0"/>
        <v>66.567508923115554</v>
      </c>
      <c r="H10" s="5">
        <v>50</v>
      </c>
      <c r="I10" s="4">
        <v>0.21835605347433379</v>
      </c>
      <c r="J10" s="7">
        <v>32.838316840560005</v>
      </c>
      <c r="K10" s="4">
        <v>1.7276309205301661E-2</v>
      </c>
      <c r="L10" s="7">
        <v>19.857183834560001</v>
      </c>
      <c r="M10" s="3">
        <f t="shared" si="1"/>
        <v>71.621256310241293</v>
      </c>
      <c r="O10" s="5">
        <v>50</v>
      </c>
      <c r="P10" s="2">
        <v>2.4899082338097128E-3</v>
      </c>
      <c r="Q10" s="3">
        <v>17.687233320480001</v>
      </c>
      <c r="R10" s="2">
        <v>1.8534401934382744E-2</v>
      </c>
      <c r="S10" s="3">
        <v>19.73872115472</v>
      </c>
      <c r="T10" s="6">
        <f t="shared" si="2"/>
        <v>1.3136133964846592</v>
      </c>
    </row>
    <row r="11" spans="1:20" x14ac:dyDescent="0.25">
      <c r="A11" s="5">
        <v>60</v>
      </c>
      <c r="B11" s="2">
        <v>0.71261932265260752</v>
      </c>
      <c r="C11" s="3">
        <v>33.110144124080001</v>
      </c>
      <c r="D11" s="2">
        <v>1.0949700709339276E-2</v>
      </c>
      <c r="E11" s="3">
        <v>20.20040371424</v>
      </c>
      <c r="F11" s="3">
        <f t="shared" si="0"/>
        <v>65.081169026364023</v>
      </c>
      <c r="H11" s="5">
        <v>60</v>
      </c>
      <c r="I11" s="4">
        <v>0.26098532848899403</v>
      </c>
      <c r="J11" s="7">
        <v>32.873860171600001</v>
      </c>
      <c r="K11" s="4">
        <v>2.1179406382559211E-2</v>
      </c>
      <c r="L11" s="7">
        <v>19.912962705040002</v>
      </c>
      <c r="M11" s="3">
        <f t="shared" si="1"/>
        <v>69.828060084606008</v>
      </c>
      <c r="O11" s="5">
        <v>60</v>
      </c>
      <c r="P11" s="2">
        <v>3.009364040146934E-3</v>
      </c>
      <c r="Q11" s="3">
        <v>17.726264057360002</v>
      </c>
      <c r="R11" s="2">
        <v>2.1544795560643353E-2</v>
      </c>
      <c r="S11" s="3">
        <v>19.698851651360002</v>
      </c>
      <c r="T11" s="6">
        <f t="shared" si="2"/>
        <v>1.2633974139633335</v>
      </c>
    </row>
    <row r="12" spans="1:20" x14ac:dyDescent="0.25">
      <c r="A12" s="5">
        <v>70</v>
      </c>
      <c r="B12" s="2">
        <v>0.78700442056898035</v>
      </c>
      <c r="C12" s="3">
        <v>33.150759090720001</v>
      </c>
      <c r="D12" s="2">
        <v>1.2694457382606229E-2</v>
      </c>
      <c r="E12" s="3">
        <v>20.244886998079998</v>
      </c>
      <c r="F12" s="3">
        <f t="shared" si="0"/>
        <v>61.995908674861752</v>
      </c>
      <c r="H12" s="5">
        <v>70</v>
      </c>
      <c r="I12" s="4">
        <v>0.29520590310009293</v>
      </c>
      <c r="J12" s="7">
        <v>32.893947346399997</v>
      </c>
      <c r="K12" s="4">
        <v>2.3954002010335224E-2</v>
      </c>
      <c r="L12" s="7">
        <v>19.923866334560003</v>
      </c>
      <c r="M12" s="3">
        <f t="shared" si="1"/>
        <v>69.83523881223536</v>
      </c>
      <c r="O12" s="5">
        <v>70</v>
      </c>
      <c r="P12" s="2">
        <v>3.5307537372153653E-3</v>
      </c>
      <c r="Q12" s="3">
        <v>17.723415046240003</v>
      </c>
      <c r="R12" s="2">
        <v>2.5078095928998286E-2</v>
      </c>
      <c r="S12" s="3">
        <v>19.72584050152</v>
      </c>
      <c r="T12" s="6">
        <f t="shared" si="2"/>
        <v>1.2534282110260688</v>
      </c>
    </row>
    <row r="13" spans="1:20" x14ac:dyDescent="0.25">
      <c r="A13" s="5">
        <v>80</v>
      </c>
      <c r="B13" s="2">
        <v>0.90613304402874684</v>
      </c>
      <c r="C13" s="3">
        <v>33.243663137120002</v>
      </c>
      <c r="D13" s="2">
        <v>1.36149028125377E-2</v>
      </c>
      <c r="E13" s="3">
        <v>20.29915389648</v>
      </c>
      <c r="F13" s="3">
        <f t="shared" si="0"/>
        <v>66.554499617456429</v>
      </c>
      <c r="H13" s="5">
        <v>80</v>
      </c>
      <c r="I13" s="4">
        <v>0.34101347172428526</v>
      </c>
      <c r="J13" s="7">
        <v>32.943040310400001</v>
      </c>
      <c r="K13" s="4">
        <v>2.7468330204484914E-2</v>
      </c>
      <c r="L13" s="7">
        <v>19.973558112639999</v>
      </c>
      <c r="M13" s="3">
        <f t="shared" si="1"/>
        <v>70.350460283485575</v>
      </c>
      <c r="O13" s="5">
        <v>80</v>
      </c>
      <c r="P13" s="2">
        <v>3.9169214208944385E-3</v>
      </c>
      <c r="Q13" s="3">
        <v>17.68328245296</v>
      </c>
      <c r="R13" s="2">
        <v>2.9728681736162818E-2</v>
      </c>
      <c r="S13" s="3">
        <v>19.755523764000003</v>
      </c>
      <c r="T13" s="6">
        <f t="shared" si="2"/>
        <v>1.339377891385553</v>
      </c>
    </row>
    <row r="14" spans="1:20" x14ac:dyDescent="0.25">
      <c r="A14" s="5">
        <v>90</v>
      </c>
      <c r="B14" s="2">
        <v>0.93924800032509415</v>
      </c>
      <c r="C14" s="3">
        <v>33.229176413680001</v>
      </c>
      <c r="D14" s="2">
        <v>1.5746690472884347E-2</v>
      </c>
      <c r="E14" s="3">
        <v>20.343620611680002</v>
      </c>
      <c r="F14" s="3">
        <f t="shared" si="0"/>
        <v>59.647327287119182</v>
      </c>
      <c r="H14" s="5">
        <v>90</v>
      </c>
      <c r="I14" s="4">
        <v>0.36551603812712274</v>
      </c>
      <c r="J14" s="7">
        <v>32.947967179599999</v>
      </c>
      <c r="K14" s="4">
        <v>3.0736083913637226E-2</v>
      </c>
      <c r="L14" s="7">
        <v>19.992450253360001</v>
      </c>
      <c r="M14" s="3">
        <f t="shared" si="1"/>
        <v>67.388466117117702</v>
      </c>
      <c r="O14" s="5">
        <v>90</v>
      </c>
      <c r="P14" s="2">
        <v>4.4420445065476216E-3</v>
      </c>
      <c r="Q14" s="3">
        <v>17.70986486936</v>
      </c>
      <c r="R14" s="2">
        <v>3.1877065777978955E-2</v>
      </c>
      <c r="S14" s="3">
        <v>19.719743325680003</v>
      </c>
      <c r="T14" s="6">
        <f t="shared" si="2"/>
        <v>1.2663908569045765</v>
      </c>
    </row>
    <row r="15" spans="1:20" x14ac:dyDescent="0.25">
      <c r="A15" s="5">
        <v>100</v>
      </c>
      <c r="B15" s="2">
        <v>1.038650450867604</v>
      </c>
      <c r="C15" s="3">
        <v>33.343958219519997</v>
      </c>
      <c r="D15" s="2">
        <v>1.6972410463364774E-2</v>
      </c>
      <c r="E15" s="3">
        <v>20.404481326719999</v>
      </c>
      <c r="F15" s="3">
        <f t="shared" si="0"/>
        <v>61.196401837532036</v>
      </c>
      <c r="H15" s="5">
        <v>100</v>
      </c>
      <c r="I15" s="4">
        <v>0.3985338238172243</v>
      </c>
      <c r="J15" s="7">
        <v>32.95436710968</v>
      </c>
      <c r="K15" s="4">
        <v>3.3944187685712744E-2</v>
      </c>
      <c r="L15" s="7">
        <v>19.969890376400002</v>
      </c>
      <c r="M15" s="3">
        <f t="shared" si="1"/>
        <v>66.531518028190249</v>
      </c>
      <c r="O15" s="5">
        <v>100</v>
      </c>
      <c r="P15" s="2">
        <v>4.980080697683997E-3</v>
      </c>
      <c r="Q15" s="3">
        <v>17.735199951680002</v>
      </c>
      <c r="R15" s="2">
        <v>3.6758912115622704E-2</v>
      </c>
      <c r="S15" s="3">
        <v>19.767500254800002</v>
      </c>
      <c r="T15" s="6">
        <f t="shared" si="2"/>
        <v>1.3025625964153866</v>
      </c>
    </row>
    <row r="16" spans="1:20" x14ac:dyDescent="0.25">
      <c r="A16" s="5">
        <v>200</v>
      </c>
      <c r="B16" s="2">
        <v>1.5559493494655814</v>
      </c>
      <c r="C16" s="3">
        <v>33.670353398400003</v>
      </c>
      <c r="D16" s="2">
        <v>2.7734163872205952E-2</v>
      </c>
      <c r="E16" s="3">
        <v>20.7408145516</v>
      </c>
      <c r="F16" s="3">
        <f t="shared" si="0"/>
        <v>56.102262777241691</v>
      </c>
      <c r="H16" s="5">
        <v>200</v>
      </c>
      <c r="I16" s="4">
        <v>0.71359281226800153</v>
      </c>
      <c r="J16" s="7">
        <v>33.166271689120002</v>
      </c>
      <c r="K16" s="4">
        <v>6.1298024269804775E-2</v>
      </c>
      <c r="L16" s="7">
        <v>20.219582082400002</v>
      </c>
      <c r="M16" s="3">
        <f t="shared" si="1"/>
        <v>65.967747754048233</v>
      </c>
      <c r="O16" s="5">
        <v>200</v>
      </c>
      <c r="P16" s="2">
        <v>9.8983019482684932E-3</v>
      </c>
      <c r="Q16" s="3">
        <v>17.75378954736</v>
      </c>
      <c r="R16" s="2">
        <v>7.2902318518591414E-2</v>
      </c>
      <c r="S16" s="3">
        <v>19.776974839119998</v>
      </c>
      <c r="T16" s="6">
        <f t="shared" si="2"/>
        <v>1.29972949905242</v>
      </c>
    </row>
    <row r="17" spans="1:20" x14ac:dyDescent="0.25">
      <c r="A17" s="5">
        <v>400</v>
      </c>
      <c r="B17" s="2">
        <v>2.0755602201273335</v>
      </c>
      <c r="C17" s="3">
        <v>34.120823423680001</v>
      </c>
      <c r="D17" s="2">
        <v>4.1281619682916632E-2</v>
      </c>
      <c r="E17" s="3">
        <v>21.178011004240002</v>
      </c>
      <c r="F17" s="3">
        <f t="shared" si="0"/>
        <v>50.278071356445651</v>
      </c>
      <c r="H17" s="5">
        <v>400</v>
      </c>
      <c r="I17" s="4">
        <v>1.144684023666267</v>
      </c>
      <c r="J17" s="7">
        <v>33.462090405200001</v>
      </c>
      <c r="K17" s="4">
        <v>0.10532516060632237</v>
      </c>
      <c r="L17" s="7">
        <v>20.522782420480002</v>
      </c>
      <c r="M17" s="3">
        <f t="shared" si="1"/>
        <v>61.585880937039313</v>
      </c>
      <c r="O17" s="5">
        <v>400</v>
      </c>
      <c r="P17" s="2">
        <v>1.9591862042020965E-2</v>
      </c>
      <c r="Q17" s="3">
        <v>17.782239575840002</v>
      </c>
      <c r="R17" s="2">
        <v>0.14806197725726278</v>
      </c>
      <c r="S17" s="3">
        <v>19.875849369840001</v>
      </c>
      <c r="T17" s="6">
        <f t="shared" si="2"/>
        <v>1.3336447636181217</v>
      </c>
    </row>
    <row r="18" spans="1:20" x14ac:dyDescent="0.25">
      <c r="A18" s="5">
        <v>600</v>
      </c>
      <c r="B18" s="2">
        <v>2.3452781244658456</v>
      </c>
      <c r="C18" s="3">
        <v>34.322014452720005</v>
      </c>
      <c r="D18" s="2">
        <v>5.0167751923321534E-2</v>
      </c>
      <c r="E18" s="3">
        <v>21.385194860160002</v>
      </c>
      <c r="F18" s="3">
        <f t="shared" si="0"/>
        <v>46.748718739688904</v>
      </c>
      <c r="H18" s="5">
        <v>600</v>
      </c>
      <c r="I18" s="4">
        <v>1.4473155660482226</v>
      </c>
      <c r="J18" s="7">
        <v>33.673595914720003</v>
      </c>
      <c r="K18" s="4">
        <v>0.13849136842381482</v>
      </c>
      <c r="L18" s="7">
        <v>20.784079998560003</v>
      </c>
      <c r="M18" s="3">
        <f t="shared" si="1"/>
        <v>59.219971378829612</v>
      </c>
      <c r="O18" s="5">
        <v>600</v>
      </c>
      <c r="P18" s="2">
        <v>2.8967680927436595E-2</v>
      </c>
      <c r="Q18" s="3">
        <v>17.814257217439998</v>
      </c>
      <c r="R18" s="2">
        <v>0.21510823546798427</v>
      </c>
      <c r="S18" s="3">
        <v>19.90659909208</v>
      </c>
      <c r="T18" s="6">
        <f t="shared" si="2"/>
        <v>1.3104354795394564</v>
      </c>
    </row>
    <row r="19" spans="1:20" x14ac:dyDescent="0.25">
      <c r="A19" s="5">
        <v>800</v>
      </c>
      <c r="B19" s="2">
        <v>2.5236130495575329</v>
      </c>
      <c r="C19" s="3">
        <v>34.538333570559999</v>
      </c>
      <c r="D19" s="2">
        <v>6.1481778056950508E-2</v>
      </c>
      <c r="E19" s="3">
        <v>21.559962590320001</v>
      </c>
      <c r="F19" s="3">
        <f t="shared" si="0"/>
        <v>41.046520274997782</v>
      </c>
      <c r="H19" s="5">
        <v>800</v>
      </c>
      <c r="I19" s="4">
        <v>1.6030937285996427</v>
      </c>
      <c r="J19" s="7">
        <v>33.81709343304</v>
      </c>
      <c r="K19" s="4">
        <v>0.16842442983707759</v>
      </c>
      <c r="L19" s="7">
        <v>20.923613553440003</v>
      </c>
      <c r="M19" s="3">
        <f t="shared" si="1"/>
        <v>53.93634287012528</v>
      </c>
      <c r="O19" s="5">
        <v>800</v>
      </c>
      <c r="P19" s="2">
        <v>3.7454980663826104E-2</v>
      </c>
      <c r="Q19" s="3">
        <v>17.839193982960001</v>
      </c>
      <c r="R19" s="2">
        <v>0.27601557053102227</v>
      </c>
      <c r="S19" s="3">
        <v>19.979276176239999</v>
      </c>
      <c r="T19" s="6">
        <f t="shared" si="2"/>
        <v>1.3004580226830138</v>
      </c>
    </row>
    <row r="20" spans="1:20" x14ac:dyDescent="0.25">
      <c r="A20" s="5">
        <v>1000</v>
      </c>
      <c r="B20" s="2">
        <v>2.6526770628441145</v>
      </c>
      <c r="C20" s="3">
        <v>34.686405205040003</v>
      </c>
      <c r="D20" s="2">
        <v>6.4725172487563876E-2</v>
      </c>
      <c r="E20" s="3">
        <v>21.611154708960001</v>
      </c>
      <c r="F20" s="3">
        <f t="shared" si="0"/>
        <v>40.983700172506964</v>
      </c>
      <c r="H20" s="5">
        <v>1000</v>
      </c>
      <c r="I20" s="4">
        <v>1.7952270164489594</v>
      </c>
      <c r="J20" s="7">
        <v>34.004481738960003</v>
      </c>
      <c r="K20" s="4">
        <v>0.18888853354500898</v>
      </c>
      <c r="L20" s="7">
        <v>21.057227836159999</v>
      </c>
      <c r="M20" s="3">
        <f t="shared" si="1"/>
        <v>53.85691181083115</v>
      </c>
      <c r="O20" s="5">
        <v>1000</v>
      </c>
      <c r="P20" s="2">
        <v>4.6889563404464062E-2</v>
      </c>
      <c r="Q20" s="3">
        <v>17.902189123759999</v>
      </c>
      <c r="R20" s="2">
        <v>0.35410523089880863</v>
      </c>
      <c r="S20" s="3">
        <v>20.036314556240004</v>
      </c>
      <c r="T20" s="6">
        <f t="shared" si="2"/>
        <v>1.3326879982840318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8"/>
  <sheetViews>
    <sheetView workbookViewId="0"/>
  </sheetViews>
  <sheetFormatPr baseColWidth="10" defaultRowHeight="14.4" x14ac:dyDescent="0.3"/>
  <cols>
    <col min="2" max="2" width="12.44140625" customWidth="1"/>
    <col min="5" max="5" width="7.44140625" customWidth="1"/>
    <col min="6" max="6" width="14.88671875" customWidth="1"/>
    <col min="9" max="9" width="7.109375" customWidth="1"/>
  </cols>
  <sheetData>
    <row r="1" spans="1:37" ht="15" x14ac:dyDescent="0.25">
      <c r="A1" s="1" t="s">
        <v>42</v>
      </c>
      <c r="B1" s="1"/>
      <c r="C1" s="1"/>
      <c r="N1" s="1"/>
      <c r="O1" s="1"/>
      <c r="P1" s="1"/>
      <c r="AA1" s="1"/>
      <c r="AB1" s="1"/>
      <c r="AC1" s="1"/>
    </row>
    <row r="2" spans="1:37" ht="15" x14ac:dyDescent="0.25">
      <c r="A2" s="1"/>
      <c r="B2" s="1"/>
      <c r="C2" s="1"/>
      <c r="N2" s="1"/>
      <c r="O2" s="1"/>
      <c r="P2" s="1"/>
      <c r="AA2" s="1"/>
      <c r="AB2" s="1"/>
      <c r="AC2" s="1"/>
    </row>
    <row r="3" spans="1:37" ht="15" x14ac:dyDescent="0.25">
      <c r="B3" s="1" t="s">
        <v>38</v>
      </c>
      <c r="C3" s="1"/>
      <c r="F3" s="1" t="s">
        <v>39</v>
      </c>
      <c r="H3" s="1"/>
      <c r="J3" s="1" t="s">
        <v>40</v>
      </c>
      <c r="L3" s="1"/>
      <c r="N3" s="1" t="s">
        <v>72</v>
      </c>
      <c r="O3" s="1"/>
      <c r="P3" s="1"/>
      <c r="S3" s="1"/>
      <c r="U3" s="1"/>
      <c r="W3" s="1"/>
      <c r="AB3" s="1"/>
      <c r="AC3" s="1"/>
      <c r="AF3" s="1"/>
      <c r="AH3" s="1"/>
      <c r="AJ3" s="1"/>
    </row>
    <row r="4" spans="1:37" ht="15" x14ac:dyDescent="0.25">
      <c r="A4" s="1"/>
      <c r="B4" s="1"/>
      <c r="C4" s="1"/>
      <c r="F4" s="1"/>
      <c r="H4" s="1"/>
      <c r="J4" s="1"/>
      <c r="L4" s="1"/>
      <c r="N4" s="1"/>
      <c r="O4" s="1"/>
      <c r="P4" s="1"/>
      <c r="S4" s="1"/>
      <c r="U4" s="1"/>
      <c r="W4" s="1"/>
      <c r="AA4" s="1"/>
      <c r="AB4" s="1"/>
      <c r="AC4" s="1"/>
      <c r="AF4" s="1"/>
      <c r="AH4" s="1"/>
      <c r="AJ4" s="1"/>
    </row>
    <row r="5" spans="1:37" ht="15" x14ac:dyDescent="0.25">
      <c r="A5" s="1"/>
      <c r="B5" s="1" t="s">
        <v>76</v>
      </c>
      <c r="C5" s="1" t="s">
        <v>41</v>
      </c>
      <c r="F5" s="1" t="s">
        <v>76</v>
      </c>
      <c r="G5" s="1" t="s">
        <v>41</v>
      </c>
      <c r="J5" s="1" t="s">
        <v>76</v>
      </c>
      <c r="K5" s="1" t="s">
        <v>41</v>
      </c>
      <c r="N5" s="1"/>
      <c r="O5" s="1"/>
      <c r="P5" s="1"/>
      <c r="S5" s="1"/>
      <c r="T5" s="1"/>
      <c r="W5" s="1"/>
      <c r="X5" s="1"/>
      <c r="AA5" s="1"/>
      <c r="AB5" s="1"/>
      <c r="AC5" s="1"/>
      <c r="AF5" s="1"/>
      <c r="AG5" s="1"/>
      <c r="AJ5" s="1"/>
      <c r="AK5" s="1"/>
    </row>
    <row r="6" spans="1:37" ht="15" x14ac:dyDescent="0.25">
      <c r="A6" t="s">
        <v>15</v>
      </c>
      <c r="B6" s="6">
        <f>ACO!$I$15-ACO!$I$6</f>
        <v>0.32310612038224551</v>
      </c>
      <c r="C6" s="7">
        <f>ACO!$M$15</f>
        <v>7.7236935266394857</v>
      </c>
      <c r="F6" s="6">
        <f>ACO!$I$18-ACO!$I$15</f>
        <v>0.86430355697401562</v>
      </c>
      <c r="G6" s="7">
        <f>ACO!$M$18</f>
        <v>5.2864831656464952</v>
      </c>
      <c r="J6" s="6">
        <f>ACO!$I$20-ACO!$I$15</f>
        <v>1.1511595159329515</v>
      </c>
      <c r="K6" s="7">
        <f>ACO!$M$20</f>
        <v>4.9122248892163318</v>
      </c>
    </row>
    <row r="7" spans="1:37" ht="15" x14ac:dyDescent="0.25">
      <c r="A7" t="s">
        <v>10</v>
      </c>
      <c r="B7" s="6">
        <f>AEI!$I$15-AEI!$I$6</f>
        <v>0.38133311800860914</v>
      </c>
      <c r="C7" s="7">
        <f>AEI!$M$15</f>
        <v>6.5528544230800927</v>
      </c>
      <c r="F7" s="6">
        <f>AEI!$I$18-AEI!$I$15</f>
        <v>1.3936477788410762</v>
      </c>
      <c r="G7" s="7">
        <f>AEI!$M$18</f>
        <v>9.1375101352177612</v>
      </c>
      <c r="J7" s="6">
        <f>AEI!$I$20-AEI!$I$15</f>
        <v>1.9698660104148555</v>
      </c>
      <c r="K7" s="7">
        <f>AEI!$M$20</f>
        <v>10.445194771178222</v>
      </c>
    </row>
    <row r="8" spans="1:37" ht="15" x14ac:dyDescent="0.25">
      <c r="A8" t="s">
        <v>16</v>
      </c>
      <c r="B8" s="6">
        <f>AEL!$I$15-AEL!$I$6</f>
        <v>0.22408706553743846</v>
      </c>
      <c r="C8" s="7">
        <f>AEL!$M$15</f>
        <v>5.1158677091321056</v>
      </c>
      <c r="F8" s="6">
        <f>AEL!$I$18-AEL!$I$15</f>
        <v>0.32078465805531781</v>
      </c>
      <c r="G8" s="7">
        <f>AEL!$M$18</f>
        <v>5.0923268450736021</v>
      </c>
      <c r="J8" s="6">
        <f>AEL!$I$20-AEL!$I$15</f>
        <v>0.38882812918554094</v>
      </c>
      <c r="K8" s="7">
        <f>AEL!$M$20</f>
        <v>5.0600585695351947</v>
      </c>
    </row>
    <row r="9" spans="1:37" ht="15" x14ac:dyDescent="0.25">
      <c r="A9" t="s">
        <v>14</v>
      </c>
      <c r="B9" s="6">
        <f>AEN!$I$15-AEN!$I$6</f>
        <v>0.35153879617147044</v>
      </c>
      <c r="C9" s="7">
        <f>AEN!$M$15</f>
        <v>56.554725740941102</v>
      </c>
      <c r="F9" s="6">
        <f>AEN!$I$18-AEN!$I$15</f>
        <v>0.94605774552166477</v>
      </c>
      <c r="G9" s="7">
        <f>AEN!$M$18</f>
        <v>56.625788283339084</v>
      </c>
      <c r="J9" s="6">
        <f>AEN!$I$20-AEN!$I$15</f>
        <v>1.1628486413198964</v>
      </c>
      <c r="K9" s="7">
        <f>AEN!$M$20</f>
        <v>50.642498916148909</v>
      </c>
    </row>
    <row r="10" spans="1:37" ht="15" x14ac:dyDescent="0.25">
      <c r="A10" t="s">
        <v>51</v>
      </c>
      <c r="B10" s="6">
        <f>AET!$I$15-AET!$I$6</f>
        <v>6.8065493035685154E-2</v>
      </c>
      <c r="C10" s="7">
        <f>AET!$M$15</f>
        <v>4.25252569563684</v>
      </c>
      <c r="F10" s="6">
        <f>AET!$I$18-AET!$I$15</f>
        <v>0.36447636647337178</v>
      </c>
      <c r="G10" s="7">
        <f>AET!$M$18</f>
        <v>5.1177615652291442</v>
      </c>
      <c r="J10" s="6">
        <f>AET!$I$20-AET!$I$15</f>
        <v>0.58884239502746971</v>
      </c>
      <c r="K10" s="7">
        <f>AET!$M$20</f>
        <v>5.7168912525023412</v>
      </c>
    </row>
    <row r="11" spans="1:37" ht="15" x14ac:dyDescent="0.25">
      <c r="A11" t="s">
        <v>46</v>
      </c>
      <c r="B11" s="6">
        <f>AFI!$I$15-AFI!$I$6</f>
        <v>9.433252251149038E-2</v>
      </c>
      <c r="C11" s="7">
        <f>AFI!$M$15</f>
        <v>3.6496372560678805</v>
      </c>
      <c r="F11" s="6">
        <f>AFI!$I$18-AFI!$I$15</f>
        <v>0.41705749937769271</v>
      </c>
      <c r="G11" s="7">
        <f>AFI!$M$18</f>
        <v>4.4746669355816318</v>
      </c>
      <c r="J11" s="6">
        <f>AFI!$I$20-AFI!$I$15</f>
        <v>0.63663860315596388</v>
      </c>
      <c r="K11" s="7">
        <f>AFI!$M$20</f>
        <v>4.9456312591847</v>
      </c>
    </row>
    <row r="12" spans="1:37" ht="15" x14ac:dyDescent="0.25">
      <c r="A12" t="s">
        <v>17</v>
      </c>
      <c r="B12" s="6">
        <f>AFN!$I$15-AFN!$I$6</f>
        <v>0.37223319080702905</v>
      </c>
      <c r="C12" s="7">
        <f>AFN!$M$15</f>
        <v>15.636830311580704</v>
      </c>
      <c r="F12" s="6">
        <f>AFN!$I$18-AFN!$I$15</f>
        <v>0.95280142333142959</v>
      </c>
      <c r="G12" s="7">
        <f>AFN!$M$18</f>
        <v>21.797184855315926</v>
      </c>
      <c r="J12" s="6">
        <f>AFN!$I$20-AFN!$I$15</f>
        <v>1.3409749138761846</v>
      </c>
      <c r="K12" s="7">
        <f>AFN!$M$20</f>
        <v>26.171702613754533</v>
      </c>
    </row>
    <row r="13" spans="1:37" ht="15" x14ac:dyDescent="0.25">
      <c r="A13" t="s">
        <v>18</v>
      </c>
      <c r="B13" s="6">
        <f>AFO!$I$15-AFO!$I$6</f>
        <v>0.25216021198175831</v>
      </c>
      <c r="C13" s="7">
        <f>AFO!$M$15</f>
        <v>5.6886420091346581</v>
      </c>
      <c r="F13" s="6">
        <f>AFO!$I$18-AFO!$I$15</f>
        <v>0.32878518314423572</v>
      </c>
      <c r="G13" s="7">
        <f>AFO!$M$18</f>
        <v>5.821494881669171</v>
      </c>
      <c r="J13" s="6">
        <f>AFO!$I$20-AFO!$I$15</f>
        <v>0.39054013727571874</v>
      </c>
      <c r="K13" s="7">
        <f>AFO!$M$20</f>
        <v>5.7625767653675384</v>
      </c>
    </row>
    <row r="14" spans="1:37" ht="15" x14ac:dyDescent="0.25">
      <c r="A14" t="s">
        <v>47</v>
      </c>
      <c r="B14" s="6">
        <f>AFR!$I$15-AFR!$I$6</f>
        <v>0.20265682760464332</v>
      </c>
      <c r="C14" s="7">
        <f>AFR!$M$15</f>
        <v>4.7163361941257715</v>
      </c>
      <c r="F14" s="6">
        <f>AFR!$I$18-AFR!$I$15</f>
        <v>0.94802046124728956</v>
      </c>
      <c r="G14" s="7">
        <f>AFR!$M$18</f>
        <v>5.6381586435842728</v>
      </c>
      <c r="J14" s="6">
        <f>AFR!$I$20-AFR!$I$15</f>
        <v>1.3895955568211265</v>
      </c>
      <c r="K14" s="7">
        <f>AFR!$M$20</f>
        <v>6.0247845117696581</v>
      </c>
    </row>
    <row r="15" spans="1:37" ht="15" x14ac:dyDescent="0.25">
      <c r="A15" t="s">
        <v>48</v>
      </c>
      <c r="B15" s="6">
        <f>AFS!$I$15-AFS!$I$6</f>
        <v>0.20960635961675342</v>
      </c>
      <c r="C15" s="7">
        <f>AFS!$M$15</f>
        <v>5.4757626753061004</v>
      </c>
      <c r="F15" s="6">
        <f>AFS!$I$18-AFS!$I$15</f>
        <v>1.0103349424553778</v>
      </c>
      <c r="G15" s="7">
        <f>AFS!$M$18</f>
        <v>6.2115714063834666</v>
      </c>
      <c r="J15" s="6">
        <f>AFS!$I$20-AFS!$I$15</f>
        <v>1.6320427790296816</v>
      </c>
      <c r="K15" s="7">
        <f>AFS!$M$20</f>
        <v>6.961393568925903</v>
      </c>
    </row>
    <row r="16" spans="1:37" ht="15" x14ac:dyDescent="0.25">
      <c r="A16" t="s">
        <v>19</v>
      </c>
      <c r="B16" s="6">
        <f>AFT!$I$15-AFT!$I$6</f>
        <v>0.4440505457535312</v>
      </c>
      <c r="C16" s="7">
        <f>AFT!$M$15</f>
        <v>8.0674632912479662</v>
      </c>
      <c r="F16" s="6">
        <f>AFT!$I$18-AFT!$I$15</f>
        <v>1.2085417766865989</v>
      </c>
      <c r="G16" s="7">
        <f>AFT!$M$18</f>
        <v>9.3420632838503401</v>
      </c>
      <c r="J16" s="6">
        <f>AFT!$I$20-AFT!$I$15</f>
        <v>1.7120050515321523</v>
      </c>
      <c r="K16" s="7">
        <f>AFT!$M$20</f>
        <v>10.432605435379676</v>
      </c>
    </row>
    <row r="17" spans="1:14" ht="15" x14ac:dyDescent="0.25">
      <c r="A17" t="s">
        <v>49</v>
      </c>
      <c r="B17" s="6">
        <f>AFV!$I$15-AFV!$I$6</f>
        <v>0.39954277082943823</v>
      </c>
      <c r="C17" s="7">
        <f>AFV!$M$15</f>
        <v>5.7311303431037697</v>
      </c>
      <c r="F17" s="6">
        <f>AFV!$I$18-AFV!$I$15</f>
        <v>0.99319557471132425</v>
      </c>
      <c r="G17" s="7">
        <f>AFV!$M$18</f>
        <v>8.1933811446351026</v>
      </c>
      <c r="J17" s="6">
        <f>AFV!$I$20-AFV!$I$15</f>
        <v>1.3993202162240177</v>
      </c>
      <c r="K17" s="7">
        <f>AFV!$M$20</f>
        <v>9.4270757617705812</v>
      </c>
    </row>
    <row r="18" spans="1:14" ht="15" x14ac:dyDescent="0.25">
      <c r="A18" t="s">
        <v>50</v>
      </c>
      <c r="B18" s="6">
        <f>AFX!$I$15-AFX!$I$6</f>
        <v>0.47954572462544015</v>
      </c>
      <c r="C18" s="7">
        <f>AFX!$M$15</f>
        <v>8.7471225801362014</v>
      </c>
      <c r="F18" s="6">
        <f>AFX!$I$18-AFX!$I$15</f>
        <v>1.1808090763300521</v>
      </c>
      <c r="G18" s="7">
        <f>AFX!$M$18</f>
        <v>9.7905061241801548</v>
      </c>
      <c r="J18" s="6">
        <f>AFX!$I$20-AFX!$I$15</f>
        <v>1.6785727332887239</v>
      </c>
      <c r="K18" s="7">
        <f>AFX!$M$20</f>
        <v>10.738160882590707</v>
      </c>
    </row>
    <row r="19" spans="1:14" ht="15" x14ac:dyDescent="0.25">
      <c r="A19" t="s">
        <v>20</v>
      </c>
      <c r="B19" s="6">
        <f>AFY!$I$15-AFY!$I$6</f>
        <v>0.4420529049635526</v>
      </c>
      <c r="C19" s="7">
        <f>AFY!$M$15</f>
        <v>9.210920297058335</v>
      </c>
      <c r="F19" s="6">
        <f>AFY!$I$18-AFY!$I$15</f>
        <v>1.8962611161132594</v>
      </c>
      <c r="G19" s="7">
        <f>AFY!$M$18</f>
        <v>9.6736802161463888</v>
      </c>
      <c r="J19" s="6">
        <f>AFY!$I$20-AFY!$I$15</f>
        <v>2.6337604737608609</v>
      </c>
      <c r="K19" s="7">
        <f>AFY!$M$20</f>
        <v>10.113924313922826</v>
      </c>
    </row>
    <row r="20" spans="1:14" ht="15" x14ac:dyDescent="0.25">
      <c r="A20" t="s">
        <v>21</v>
      </c>
      <c r="B20" s="6">
        <f>APC!$I$15-APC!$I$6</f>
        <v>0.35252510094499612</v>
      </c>
      <c r="C20" s="7">
        <f>APC!$M$15</f>
        <v>66.531518028190249</v>
      </c>
      <c r="F20" s="6">
        <f>APC!$I$18-APC!$I$15</f>
        <v>1.0487817422309984</v>
      </c>
      <c r="G20" s="7">
        <f>APC!$M$18</f>
        <v>59.219971378829612</v>
      </c>
      <c r="J20" s="6">
        <f>APC!$I$20-APC!$I$15</f>
        <v>1.3966931926317352</v>
      </c>
      <c r="K20" s="7">
        <f>APC!$M$20</f>
        <v>53.85691181083115</v>
      </c>
    </row>
    <row r="21" spans="1:14" ht="15" x14ac:dyDescent="0.25">
      <c r="A21" t="s">
        <v>22</v>
      </c>
      <c r="B21" s="6">
        <f>ATN!$I$15-ATN!$I$6</f>
        <v>0.90544690506414227</v>
      </c>
      <c r="C21" s="7">
        <f>ATN!$M$15</f>
        <v>23.497574451632925</v>
      </c>
      <c r="F21" s="6">
        <f>ATN!$I$18-ATN!$I$15</f>
        <v>0.4571317619206936</v>
      </c>
      <c r="G21" s="7">
        <f>ATN!$M$18</f>
        <v>24.944383010008195</v>
      </c>
      <c r="J21" s="6">
        <f>ATN!$I$20-ATN!$I$15</f>
        <v>0.55711135971515624</v>
      </c>
      <c r="K21" s="7">
        <f>ATN!$M$20</f>
        <v>25.785564805670038</v>
      </c>
    </row>
    <row r="22" spans="1:14" ht="15" x14ac:dyDescent="0.25">
      <c r="A22" t="s">
        <v>25</v>
      </c>
      <c r="B22" s="6">
        <f>ATO!$I$15-ATO!$I$6</f>
        <v>0.16683818204613202</v>
      </c>
      <c r="C22" s="7">
        <f>ATO!$M$15</f>
        <v>3.8474068739429579</v>
      </c>
      <c r="F22" s="6">
        <f>ATO!$I$18-ATO!$I$15</f>
        <v>0.26661154918633545</v>
      </c>
      <c r="G22" s="7">
        <f>ATO!$M$18</f>
        <v>4.1981018846159746</v>
      </c>
      <c r="J22" s="6">
        <f>ATO!$I$20-ATO!$I$15</f>
        <v>0.32226171277207954</v>
      </c>
      <c r="K22" s="7">
        <f>ATO!$M$20</f>
        <v>4.1734029399675858</v>
      </c>
    </row>
    <row r="23" spans="1:14" ht="15" x14ac:dyDescent="0.25">
      <c r="A23" t="s">
        <v>52</v>
      </c>
      <c r="B23" s="6">
        <f>ATS!$I$15-ATS!$I$6</f>
        <v>0.22622371685324955</v>
      </c>
      <c r="C23" s="7">
        <f>ATS!$M$15</f>
        <v>6.0055658432656971</v>
      </c>
      <c r="F23" s="6">
        <f>ATS!$I$18-ATS!$I$15</f>
        <v>0.81868283453986246</v>
      </c>
      <c r="G23" s="7">
        <f>ATS!$M$18</f>
        <v>7.930340897030387</v>
      </c>
      <c r="J23" s="6">
        <f>ATS!$I$20-ATS!$I$15</f>
        <v>1.0987842032151514</v>
      </c>
      <c r="K23" s="7">
        <f>ATS!$M$20</f>
        <v>8.5954445197329452</v>
      </c>
    </row>
    <row r="24" spans="1:14" ht="15" x14ac:dyDescent="0.25">
      <c r="A24" t="s">
        <v>23</v>
      </c>
      <c r="B24" s="6">
        <f>ATT!$I$15-ATT!$I$6</f>
        <v>1.0712519026083216</v>
      </c>
      <c r="C24" s="7">
        <f>ATT!$M$15</f>
        <v>21.646971734992032</v>
      </c>
      <c r="F24" s="6">
        <f>ATT!$I$18-ATT!$I$15</f>
        <v>0.91364974245768926</v>
      </c>
      <c r="G24" s="7">
        <f>ATT!$M$18</f>
        <v>26.887856283354918</v>
      </c>
      <c r="J24" s="6">
        <f>ATT!$I$20-ATT!$I$15</f>
        <v>1.0724453462889889</v>
      </c>
      <c r="K24" s="7">
        <f>ATT!$M$20</f>
        <v>26.797018912094739</v>
      </c>
    </row>
    <row r="25" spans="1:14" ht="15" x14ac:dyDescent="0.25">
      <c r="A25" t="s">
        <v>24</v>
      </c>
      <c r="B25" s="6">
        <f>ATV!$I$15-ATV!$I$6</f>
        <v>0.21335543724122918</v>
      </c>
      <c r="C25" s="7">
        <f>ATV!$M$15</f>
        <v>2.2272744065864494</v>
      </c>
      <c r="F25" s="6">
        <f>ATV!$I$18-ATV!$I$15</f>
        <v>0.12029122739177711</v>
      </c>
      <c r="G25" s="7">
        <f>ATV!$M$18</f>
        <v>1.296496673140161</v>
      </c>
      <c r="J25" s="6">
        <f>ATV!$I$20-ATV!$I$15</f>
        <v>9.7923832008963652E-2</v>
      </c>
      <c r="K25" s="7">
        <f>ATV!$M$20</f>
        <v>1.0623428659685845</v>
      </c>
    </row>
    <row r="26" spans="1:14" x14ac:dyDescent="0.3">
      <c r="A26" t="s">
        <v>53</v>
      </c>
      <c r="B26" s="6">
        <f>AVL!$I$15-AVL!$I$6</f>
        <v>0.47241072629321351</v>
      </c>
      <c r="C26" s="7">
        <f>AVL!$M$15</f>
        <v>6.9320711331506262</v>
      </c>
      <c r="F26" s="6">
        <f>AVL!$I$18-AVL!$I$15</f>
        <v>1.0305558718506576</v>
      </c>
      <c r="G26" s="7">
        <f>AVL!$M$18</f>
        <v>8.6229421412445841</v>
      </c>
      <c r="J26" s="6">
        <f>AVL!$I$20-AVL!$I$15</f>
        <v>1.4610570441730715</v>
      </c>
      <c r="K26" s="7">
        <f>AVL!$M$20</f>
        <v>9.9216294633136606</v>
      </c>
      <c r="N26" s="1" t="s">
        <v>73</v>
      </c>
    </row>
    <row r="27" spans="1:14" x14ac:dyDescent="0.3">
      <c r="A27" t="s">
        <v>55</v>
      </c>
      <c r="B27" s="6">
        <f>AWW!$I$15-AWW!$I$6</f>
        <v>0.37678017375222356</v>
      </c>
      <c r="C27" s="7">
        <f>AWW!$M$15</f>
        <v>6.2320879030304983</v>
      </c>
      <c r="F27" s="6">
        <f>AWW!$I$18-AWW!$I$15</f>
        <v>0.94906495870630758</v>
      </c>
      <c r="G27" s="7">
        <f>AWW!$M$18</f>
        <v>10.215043556605517</v>
      </c>
      <c r="J27" s="6">
        <f>AWW!$I$20-AWW!$I$15</f>
        <v>1.3571350522683514</v>
      </c>
      <c r="K27" s="7">
        <f>AWW!$M$20</f>
        <v>12.58176258859897</v>
      </c>
    </row>
    <row r="28" spans="1:14" x14ac:dyDescent="0.3">
      <c r="A28" t="s">
        <v>54</v>
      </c>
      <c r="B28" s="6">
        <f>BPH!$I$15-BPH!$I$6</f>
        <v>0.24473079010985049</v>
      </c>
      <c r="C28" s="7">
        <f>BPH!$M$15</f>
        <v>6.2509041512516932</v>
      </c>
      <c r="F28" s="6">
        <f>BPH!$I$18-BPH!$I$15</f>
        <v>1.1157245582763182</v>
      </c>
      <c r="G28" s="7">
        <f>BPH!$M$18</f>
        <v>7.7079704022729185</v>
      </c>
      <c r="J28" s="6">
        <f>BPH!$I$20-BPH!$I$15</f>
        <v>1.7448718577253088</v>
      </c>
      <c r="K28" s="7">
        <f>BPH!$M$20</f>
        <v>8.6656062213557483</v>
      </c>
    </row>
    <row r="29" spans="1:14" x14ac:dyDescent="0.3">
      <c r="A29" t="s">
        <v>13</v>
      </c>
      <c r="B29" s="6">
        <f>CHA!$I$15-CHA!$I$6</f>
        <v>0.37652134787582719</v>
      </c>
      <c r="C29" s="7">
        <f>CHA!$M$15</f>
        <v>6.2299192986636633</v>
      </c>
      <c r="F29" s="6">
        <f>CHA!$I$18-CHA!$I$15</f>
        <v>1.2221664810678248</v>
      </c>
      <c r="G29" s="7">
        <f>CHA!$M$18</f>
        <v>8.4366369390248472</v>
      </c>
      <c r="J29" s="6">
        <f>CHA!$I$20-CHA!$I$15</f>
        <v>1.7524968761628406</v>
      </c>
      <c r="K29" s="7">
        <f>CHA!$M$20</f>
        <v>9.8819114017157847</v>
      </c>
    </row>
    <row r="30" spans="1:14" x14ac:dyDescent="0.3">
      <c r="A30" t="s">
        <v>26</v>
      </c>
      <c r="B30" s="6">
        <f>DFT!$I$15-DFT!$I$6</f>
        <v>0.23526787249119629</v>
      </c>
      <c r="C30" s="7">
        <f>DFT!$M$15</f>
        <v>7.1408765415554551</v>
      </c>
      <c r="F30" s="6">
        <f>DFT!$I$18-DFT!$I$15</f>
        <v>0.46509781736247863</v>
      </c>
      <c r="G30" s="7">
        <f>DFT!$M$18</f>
        <v>4.9875015107062541</v>
      </c>
      <c r="J30" s="6">
        <f>DFT!$I$20-DFT!$I$15</f>
        <v>0.56049748538018096</v>
      </c>
      <c r="K30" s="7">
        <f>DFT!$M$20</f>
        <v>4.2030657896795933</v>
      </c>
    </row>
    <row r="31" spans="1:14" x14ac:dyDescent="0.3">
      <c r="A31" t="s">
        <v>56</v>
      </c>
      <c r="B31" s="6">
        <f>ERI!$I$15-ERI!$I$6</f>
        <v>0.29455088360355874</v>
      </c>
      <c r="C31" s="7">
        <f>ERI!$M$15</f>
        <v>4.8062024369655489</v>
      </c>
      <c r="F31" s="6">
        <f>ERI!$I$18-ERI!$I$15</f>
        <v>0.752098212219383</v>
      </c>
      <c r="G31" s="7">
        <f>ERI!$M$18</f>
        <v>6.1552248541366552</v>
      </c>
      <c r="J31" s="6">
        <f>ERI!$I$20-ERI!$I$15</f>
        <v>1.0342581909497741</v>
      </c>
      <c r="K31" s="7">
        <f>ERI!$M$20</f>
        <v>6.8492502490719191</v>
      </c>
    </row>
    <row r="32" spans="1:14" x14ac:dyDescent="0.3">
      <c r="A32" t="s">
        <v>57</v>
      </c>
      <c r="B32" s="6">
        <f>EZT!$I$15-EZT!$I$6</f>
        <v>0.22031559881882479</v>
      </c>
      <c r="C32" s="7">
        <f>EZT!$M$15</f>
        <v>4.2025042553802736</v>
      </c>
      <c r="F32" s="6">
        <f>EZT!$I$18-EZT!$I$15</f>
        <v>0.55903016495974045</v>
      </c>
      <c r="G32" s="7">
        <f>EZT!$M$18</f>
        <v>4.8054317672212692</v>
      </c>
      <c r="J32" s="6">
        <f>EZT!$I$20-EZT!$I$15</f>
        <v>0.75134162891213863</v>
      </c>
      <c r="K32" s="7">
        <f>EZT!$M$20</f>
        <v>5.2099286944172212</v>
      </c>
    </row>
    <row r="33" spans="1:14" x14ac:dyDescent="0.3">
      <c r="A33" t="s">
        <v>58</v>
      </c>
      <c r="B33" s="6">
        <f>FAU!$I$15-FAU!$I$6</f>
        <v>6.6697496165019507E-2</v>
      </c>
      <c r="C33" s="7">
        <f>FAU!$M$15</f>
        <v>3.0789256434200629</v>
      </c>
      <c r="F33" s="6">
        <f>FAU!$I$18-FAU!$I$15</f>
        <v>0.40831980976528714</v>
      </c>
      <c r="G33" s="7">
        <f>FAU!$M$18</f>
        <v>3.4523172340042376</v>
      </c>
      <c r="J33" s="6">
        <f>FAU!$I$20-FAU!$I$15</f>
        <v>0.74463408532298569</v>
      </c>
      <c r="K33" s="7">
        <f>FAU!$M$20</f>
        <v>3.7889635553965348</v>
      </c>
    </row>
    <row r="34" spans="1:14" x14ac:dyDescent="0.3">
      <c r="A34" t="s">
        <v>27</v>
      </c>
      <c r="B34" s="6">
        <f>GIS!$I$15-GIS!$I$6</f>
        <v>1.8899950555949165</v>
      </c>
      <c r="C34" s="7">
        <f>GIS!$M$15</f>
        <v>49.257120371678347</v>
      </c>
      <c r="F34" s="6">
        <f>GIS!$I$18-GIS!$I$15</f>
        <v>1.3406793163621096</v>
      </c>
      <c r="G34" s="7">
        <f>GIS!$M$18</f>
        <v>59.648582770541019</v>
      </c>
      <c r="J34" s="6">
        <f>GIS!$I$20-GIS!$I$15</f>
        <v>1.4232122239388065</v>
      </c>
      <c r="K34" s="7">
        <f>GIS!$M$20</f>
        <v>56.324748110511202</v>
      </c>
    </row>
    <row r="35" spans="1:14" x14ac:dyDescent="0.3">
      <c r="A35" t="s">
        <v>28</v>
      </c>
      <c r="B35" s="6">
        <f>GME!$I$15-GME!$I$6</f>
        <v>0.56329671742435083</v>
      </c>
      <c r="C35" s="7">
        <f>GME!$M$15</f>
        <v>12.463345537175583</v>
      </c>
      <c r="F35" s="6">
        <f>GME!$I$18-GME!$I$15</f>
        <v>1.0984501972796332</v>
      </c>
      <c r="G35" s="7">
        <f>GME!$M$18</f>
        <v>11.038403950969904</v>
      </c>
      <c r="J35" s="6">
        <f>GME!$I$20-GME!$I$15</f>
        <v>1.5712712832761324</v>
      </c>
      <c r="K35" s="7">
        <f>GME!$M$20</f>
        <v>11.517955783490219</v>
      </c>
    </row>
    <row r="36" spans="1:14" x14ac:dyDescent="0.3">
      <c r="A36" t="s">
        <v>59</v>
      </c>
      <c r="B36" s="6">
        <f>IFO!$I$15-IFO!$I$6</f>
        <v>6.448442609776657E-2</v>
      </c>
      <c r="C36" s="7">
        <f>IFO!$M$15</f>
        <v>3.61325940058728</v>
      </c>
      <c r="F36" s="6">
        <f>IFO!$I$18-IFO!$I$15</f>
        <v>0.34128943907055165</v>
      </c>
      <c r="G36" s="7">
        <f>IFO!$M$18</f>
        <v>4.2083010298808476</v>
      </c>
      <c r="J36" s="6">
        <f>IFO!$I$20-IFO!$I$15</f>
        <v>0.56785550925151451</v>
      </c>
      <c r="K36" s="7">
        <f>IFO!$M$20</f>
        <v>4.6593358058872845</v>
      </c>
    </row>
    <row r="37" spans="1:14" x14ac:dyDescent="0.3">
      <c r="A37" t="s">
        <v>29</v>
      </c>
      <c r="B37" s="6">
        <f>JRY!$I$15-JRY!$I$6</f>
        <v>0.63045039047129292</v>
      </c>
      <c r="C37" s="7">
        <f>JRY!$M$15</f>
        <v>10.385370374205106</v>
      </c>
      <c r="F37" s="6">
        <f>JRY!$I$18-JRY!$I$15</f>
        <v>0.71874734023587294</v>
      </c>
      <c r="G37" s="7">
        <f>JRY!$M$18</f>
        <v>9.9780838850024391</v>
      </c>
      <c r="J37" s="6">
        <f>JRY!$I$20-JRY!$I$15</f>
        <v>0.78430694367453258</v>
      </c>
      <c r="K37" s="7">
        <f>JRY!$M$20</f>
        <v>9.0171787036289608</v>
      </c>
    </row>
    <row r="38" spans="1:14" x14ac:dyDescent="0.3">
      <c r="A38" t="s">
        <v>30</v>
      </c>
      <c r="B38" s="6">
        <f>JSN!$I$15-JSN!$I$6</f>
        <v>0.38227381576185182</v>
      </c>
      <c r="C38" s="7">
        <f>JSN!$M$15</f>
        <v>4.4860002544153996</v>
      </c>
      <c r="F38" s="6">
        <f>JSN!$I$18-JSN!$I$15</f>
        <v>0.47105858889391833</v>
      </c>
      <c r="G38" s="7">
        <f>JSN!$M$18</f>
        <v>4.2628750528415544</v>
      </c>
      <c r="J38" s="6">
        <f>JSN!$I$20-JSN!$I$15</f>
        <v>0.55141565414161486</v>
      </c>
      <c r="K38" s="7">
        <f>JSN!$M$20</f>
        <v>3.9210488015559881</v>
      </c>
    </row>
    <row r="39" spans="1:14" x14ac:dyDescent="0.3">
      <c r="A39" t="s">
        <v>45</v>
      </c>
      <c r="B39" s="6">
        <f>KFI!$I$15-KFI!$I$6</f>
        <v>0.49605386692043685</v>
      </c>
      <c r="C39" s="7">
        <f>KFI!$M$15</f>
        <v>10.783427718536148</v>
      </c>
      <c r="F39" s="6">
        <f>KFI!$I$18-KFI!$I$15</f>
        <v>1.6510990043059477</v>
      </c>
      <c r="G39" s="7">
        <f>KFI!$M$18</f>
        <v>14.668134295437197</v>
      </c>
      <c r="J39" s="6">
        <f>KFI!$I$20-KFI!$I$15</f>
        <v>2.3374960886547447</v>
      </c>
      <c r="K39" s="7">
        <f>KFI!$M$20</f>
        <v>16.571634961246517</v>
      </c>
    </row>
    <row r="40" spans="1:14" x14ac:dyDescent="0.3">
      <c r="A40" t="s">
        <v>60</v>
      </c>
      <c r="B40" s="6">
        <f>LEV!$I$15-LEV!$I$6</f>
        <v>0.40166257960462187</v>
      </c>
      <c r="C40" s="7">
        <f>LEV!$M$15</f>
        <v>5.6158119030136371</v>
      </c>
      <c r="F40" s="6">
        <f>LEV!$I$18-LEV!$I$15</f>
        <v>0.98995910720852431</v>
      </c>
      <c r="G40" s="7">
        <f>LEV!$M$18</f>
        <v>8.0901709431652744</v>
      </c>
      <c r="J40" s="6">
        <f>LEV!$I$20-LEV!$I$15</f>
        <v>1.346852095125739</v>
      </c>
      <c r="K40" s="7">
        <f>LEV!$M$20</f>
        <v>8.9750382065276977</v>
      </c>
    </row>
    <row r="41" spans="1:14" x14ac:dyDescent="0.3">
      <c r="A41" t="s">
        <v>61</v>
      </c>
      <c r="B41" s="6">
        <f>LTA!$I$15-LTA!$I$6</f>
        <v>0.15400344765565974</v>
      </c>
      <c r="C41" s="7">
        <f>LTA!$M$15</f>
        <v>4.264374448344963</v>
      </c>
      <c r="F41" s="6">
        <f>LTA!$I$18-LTA!$I$15</f>
        <v>0.82672661932939495</v>
      </c>
      <c r="G41" s="7">
        <f>LTA!$M$18</f>
        <v>5.3411890506500601</v>
      </c>
      <c r="J41" s="6">
        <f>LTA!$I$20-LTA!$I$15</f>
        <v>1.3187154735585886</v>
      </c>
      <c r="K41" s="7">
        <f>LTA!$M$20</f>
        <v>6.0331892101337159</v>
      </c>
    </row>
    <row r="42" spans="1:14" x14ac:dyDescent="0.3">
      <c r="A42" t="s">
        <v>31</v>
      </c>
      <c r="B42" s="6">
        <f>MER!$I$15-MER!$I$6</f>
        <v>0.39027349998414618</v>
      </c>
      <c r="C42" s="7">
        <f>MER!$M$15</f>
        <v>12.606418484742106</v>
      </c>
      <c r="F42" s="6">
        <f>MER!$I$18-MER!$I$15</f>
        <v>1.1108274253996524</v>
      </c>
      <c r="G42" s="7">
        <f>MER!$M$18</f>
        <v>16.609148257086229</v>
      </c>
      <c r="J42" s="6">
        <f>MER!$I$20-MER!$I$15</f>
        <v>1.4925881963510008</v>
      </c>
      <c r="K42" s="7">
        <f>MER!$M$20</f>
        <v>16.302500771842062</v>
      </c>
    </row>
    <row r="43" spans="1:14" x14ac:dyDescent="0.3">
      <c r="A43" t="s">
        <v>62</v>
      </c>
      <c r="B43" s="6">
        <f>OSI!$I$15-OSI!$I$6</f>
        <v>0.10250606920513401</v>
      </c>
      <c r="C43" s="7">
        <f>OSI!$M$15</f>
        <v>3.6515134631174515</v>
      </c>
      <c r="F43" s="6">
        <f>OSI!$I$18-OSI!$I$15</f>
        <v>0.26359547768877778</v>
      </c>
      <c r="G43" s="7">
        <f>OSI!$M$18</f>
        <v>4.3591356725024353</v>
      </c>
      <c r="J43" s="6">
        <f>OSI!$I$20-OSI!$I$15</f>
        <v>0.33450146415345605</v>
      </c>
      <c r="K43" s="7">
        <f>OSI!$M$20</f>
        <v>4.351457883048921</v>
      </c>
    </row>
    <row r="44" spans="1:14" x14ac:dyDescent="0.3">
      <c r="A44" t="s">
        <v>32</v>
      </c>
      <c r="B44" s="6">
        <f>OWE!$I$15-OWE!$I$6</f>
        <v>0.5706174089663647</v>
      </c>
      <c r="C44" s="7">
        <f>OWE!$M$15</f>
        <v>8.2454033615065221</v>
      </c>
      <c r="F44" s="6">
        <f>OWE!$I$18-OWE!$I$15</f>
        <v>0.98169480682686672</v>
      </c>
      <c r="G44" s="7">
        <f>OWE!$M$18</f>
        <v>12.500388154345419</v>
      </c>
      <c r="J44" s="6">
        <f>OWE!$I$20-OWE!$I$15</f>
        <v>1.3296653730099373</v>
      </c>
      <c r="K44" s="7">
        <f>OWE!$M$20</f>
        <v>15.123229598386978</v>
      </c>
    </row>
    <row r="45" spans="1:14" x14ac:dyDescent="0.3">
      <c r="A45" t="s">
        <v>33</v>
      </c>
      <c r="B45" s="6">
        <f>PHI!$I$15-PHI!$I$6</f>
        <v>0.66904376005213173</v>
      </c>
      <c r="C45" s="7">
        <f>PHI!$M$15</f>
        <v>13.034625283975483</v>
      </c>
      <c r="F45" s="6">
        <f>PHI!$I$18-PHI!$I$15</f>
        <v>1.1619955261522161</v>
      </c>
      <c r="G45" s="7">
        <f>PHI!$M$18</f>
        <v>12.19009570182738</v>
      </c>
      <c r="J45" s="6">
        <f>PHI!$I$20-PHI!$I$15</f>
        <v>1.5182887653522221</v>
      </c>
      <c r="K45" s="7">
        <f>PHI!$M$20</f>
        <v>12.080151201659598</v>
      </c>
    </row>
    <row r="46" spans="1:14" x14ac:dyDescent="0.3">
      <c r="A46" t="s">
        <v>34</v>
      </c>
      <c r="B46" s="6">
        <f>PON!$I$15-PON!$I$6</f>
        <v>0.45989260050127179</v>
      </c>
      <c r="C46" s="7">
        <f>PON!$M$15</f>
        <v>10.111036393970522</v>
      </c>
      <c r="F46" s="6">
        <f>PON!$I$18-PON!$I$15</f>
        <v>0.75742025901106524</v>
      </c>
      <c r="G46" s="7">
        <f>PON!$M$18</f>
        <v>9.891755191597694</v>
      </c>
      <c r="J46" s="6">
        <f>PON!$I$20-PON!$I$15</f>
        <v>0.94978813304512211</v>
      </c>
      <c r="K46" s="7">
        <f>PON!$M$20</f>
        <v>10.474320902885276</v>
      </c>
    </row>
    <row r="47" spans="1:14" x14ac:dyDescent="0.3">
      <c r="A47" t="s">
        <v>63</v>
      </c>
      <c r="B47" s="6">
        <f>RHO!$I$15-RHO!$I$6</f>
        <v>0.34338753215862111</v>
      </c>
      <c r="C47" s="7">
        <f>RHO!$M$15</f>
        <v>4.8566961215483193</v>
      </c>
      <c r="F47" s="6">
        <f>RHO!$I$18-RHO!$I$15</f>
        <v>1.1492805140623241</v>
      </c>
      <c r="G47" s="7">
        <f>RHO!$M$18</f>
        <v>5.3929408847075315</v>
      </c>
      <c r="J47" s="6">
        <f>RHO!$I$20-RHO!$I$15</f>
        <v>1.6470541736095394</v>
      </c>
      <c r="K47" s="7">
        <f>RHO!$M$20</f>
        <v>5.8287151434364262</v>
      </c>
    </row>
    <row r="48" spans="1:14" x14ac:dyDescent="0.3">
      <c r="A48" t="s">
        <v>64</v>
      </c>
      <c r="B48" s="6">
        <f>SAF!$I$15-SAF!$I$6</f>
        <v>9.4451344607574622E-2</v>
      </c>
      <c r="C48" s="7">
        <f>SAF!$M$15</f>
        <v>3.8138980103949449</v>
      </c>
      <c r="F48" s="6">
        <f>SAF!$I$18-SAF!$I$15</f>
        <v>0.32641186494581825</v>
      </c>
      <c r="G48" s="7">
        <f>SAF!$M$18</f>
        <v>4.471795292830528</v>
      </c>
      <c r="J48" s="6">
        <f>SAF!$I$20-SAF!$I$15</f>
        <v>0.45208818343561763</v>
      </c>
      <c r="K48" s="7">
        <f>SAF!$M$20</f>
        <v>4.7253468916267849</v>
      </c>
      <c r="N48" s="1" t="s">
        <v>74</v>
      </c>
    </row>
    <row r="49" spans="1:11" x14ac:dyDescent="0.3">
      <c r="A49" t="s">
        <v>65</v>
      </c>
      <c r="B49" s="6">
        <f>SAO!$I$15-SAO!$I$6</f>
        <v>0.11833113449664329</v>
      </c>
      <c r="C49" s="7">
        <f>SAO!$M$15</f>
        <v>3.3619125257465061</v>
      </c>
      <c r="F49" s="6">
        <f>SAO!$I$18-SAO!$I$15</f>
        <v>0.62797112682590139</v>
      </c>
      <c r="G49" s="7">
        <f>SAO!$M$18</f>
        <v>4.0053994415743297</v>
      </c>
      <c r="J49" s="6">
        <f>SAO!$I$20-SAO!$I$15</f>
        <v>1.0427889592977404</v>
      </c>
      <c r="K49" s="7">
        <f>SAO!$M$20</f>
        <v>4.4807010877374109</v>
      </c>
    </row>
    <row r="50" spans="1:11" x14ac:dyDescent="0.3">
      <c r="A50" t="s">
        <v>66</v>
      </c>
      <c r="B50" s="6">
        <f>SAS!$I$15-SAS!$I$6</f>
        <v>0.26758519642863005</v>
      </c>
      <c r="C50" s="7">
        <f>SAS!$M$15</f>
        <v>4.5908647663794246</v>
      </c>
      <c r="F50" s="6">
        <f>SAS!$I$18-SAS!$I$15</f>
        <v>0.76902075153590543</v>
      </c>
      <c r="G50" s="7">
        <f>SAS!$M$18</f>
        <v>5.731853298868538</v>
      </c>
      <c r="J50" s="6">
        <f>SAS!$I$20-SAS!$I$15</f>
        <v>1.0649953152692904</v>
      </c>
      <c r="K50" s="7">
        <f>SAS!$M$20</f>
        <v>6.2682734405575129</v>
      </c>
    </row>
    <row r="51" spans="1:11" x14ac:dyDescent="0.3">
      <c r="A51" t="s">
        <v>67</v>
      </c>
      <c r="B51" s="6">
        <f>SAT!$I$15-SAT!$I$6</f>
        <v>0.24627539934274145</v>
      </c>
      <c r="C51" s="7">
        <f>SAT!$M$15</f>
        <v>4.1771717482770372</v>
      </c>
      <c r="F51" s="6">
        <f>SAT!$I$18-SAT!$I$15</f>
        <v>0.52135934705653164</v>
      </c>
      <c r="G51" s="7">
        <f>SAT!$M$18</f>
        <v>4.8803368020717368</v>
      </c>
      <c r="J51" s="6">
        <f>SAT!$I$20-SAT!$I$15</f>
        <v>0.7010386359933829</v>
      </c>
      <c r="K51" s="7">
        <f>SAT!$M$20</f>
        <v>5.3583518206271643</v>
      </c>
    </row>
    <row r="52" spans="1:11" x14ac:dyDescent="0.3">
      <c r="A52" t="s">
        <v>68</v>
      </c>
      <c r="B52" s="6">
        <f>SAV!$I$15-SAV!$I$6</f>
        <v>0.39794737088352339</v>
      </c>
      <c r="C52" s="7">
        <f>SAV!$M$15</f>
        <v>7.3594296142819733</v>
      </c>
      <c r="F52" s="6">
        <f>SAV!$I$18-SAV!$I$15</f>
        <v>1.3669694025685351</v>
      </c>
      <c r="G52" s="7">
        <f>SAV!$M$18</f>
        <v>9.6254790001078785</v>
      </c>
      <c r="J52" s="6">
        <f>SAV!$I$20-SAV!$I$15</f>
        <v>1.9840037943437272</v>
      </c>
      <c r="K52" s="7">
        <f>SAV!$M$20</f>
        <v>11.159601833014188</v>
      </c>
    </row>
    <row r="53" spans="1:11" x14ac:dyDescent="0.3">
      <c r="A53" t="s">
        <v>69</v>
      </c>
      <c r="B53" s="6">
        <f>SFO!$I$15-SFO!$I$6</f>
        <v>0.19600586901669242</v>
      </c>
      <c r="C53" s="7">
        <f>SFO!$M$15</f>
        <v>4.7070418841065287</v>
      </c>
      <c r="F53" s="6">
        <f>SFO!$I$18-SFO!$I$15</f>
        <v>0.92364093010030524</v>
      </c>
      <c r="G53" s="7">
        <f>SFO!$M$18</f>
        <v>5.7050973750231924</v>
      </c>
      <c r="J53" s="6">
        <f>SFO!$I$20-SFO!$I$15</f>
        <v>1.3977345008224846</v>
      </c>
      <c r="K53" s="7">
        <f>SFO!$M$20</f>
        <v>6.1929572703630917</v>
      </c>
    </row>
    <row r="54" spans="1:11" x14ac:dyDescent="0.3">
      <c r="A54" t="s">
        <v>44</v>
      </c>
      <c r="B54" s="6">
        <f>SFW!$I$15-SFW!$I$6</f>
        <v>0.50805596010089582</v>
      </c>
      <c r="C54" s="7">
        <f>SFW!$M$15</f>
        <v>10.274811677648723</v>
      </c>
      <c r="F54" s="6">
        <f>SFW!$I$18-SFW!$I$15</f>
        <v>1.1333961107521224</v>
      </c>
      <c r="G54" s="7">
        <f>SFW!$M$18</f>
        <v>10.039923150119419</v>
      </c>
      <c r="J54" s="6">
        <f>SFW!$I$20-SFW!$I$15</f>
        <v>1.6379390471049922</v>
      </c>
      <c r="K54" s="7">
        <f>SFW!$M$20</f>
        <v>10.947223552108808</v>
      </c>
    </row>
    <row r="55" spans="1:11" x14ac:dyDescent="0.3">
      <c r="A55" t="s">
        <v>35</v>
      </c>
      <c r="B55" s="6">
        <f>SIV!$I$15-SIV!$I$6</f>
        <v>1.1629833855552167</v>
      </c>
      <c r="C55" s="7">
        <f>SIV!$M$15</f>
        <v>24.075829533425331</v>
      </c>
      <c r="F55" s="6">
        <f>SIV!$I$18-SIV!$I$15</f>
        <v>1.2965601174876202</v>
      </c>
      <c r="G55" s="7">
        <f>SIV!$M$18</f>
        <v>21.347923669534385</v>
      </c>
      <c r="J55" s="6">
        <f>SIV!$I$20-SIV!$I$15</f>
        <v>1.5599477511242534</v>
      </c>
      <c r="K55" s="7">
        <f>SIV!$M$20</f>
        <v>21.690625789538366</v>
      </c>
    </row>
    <row r="56" spans="1:11" x14ac:dyDescent="0.3">
      <c r="A56" t="s">
        <v>70</v>
      </c>
      <c r="B56" s="6">
        <f>SWY!$I$15-SWY!$I$6</f>
        <v>0.31714471352176399</v>
      </c>
      <c r="C56" s="7">
        <f>SWY!$M$15</f>
        <v>5.1362325545357219</v>
      </c>
      <c r="F56" s="6">
        <f>SWY!$I$18-SWY!$I$15</f>
        <v>0.75089435498890067</v>
      </c>
      <c r="G56" s="7">
        <f>SWY!$M$18</f>
        <v>6.3535725514511237</v>
      </c>
      <c r="J56" s="6">
        <f>SWY!$I$20-SWY!$I$15</f>
        <v>1.0744277847388732</v>
      </c>
      <c r="K56" s="7">
        <f>SWY!$M$20</f>
        <v>7.3231054844300232</v>
      </c>
    </row>
    <row r="57" spans="1:11" x14ac:dyDescent="0.3">
      <c r="A57" t="s">
        <v>71</v>
      </c>
      <c r="B57" s="6">
        <f>VFI!$I$15-VFI!$I$6</f>
        <v>3.5461563758471606E-2</v>
      </c>
      <c r="C57" s="7">
        <f>VFI!$M$15</f>
        <v>2.7686600078534407</v>
      </c>
      <c r="F57" s="6">
        <f>VFI!$I$18-VFI!$I$15</f>
        <v>0.20791737446915573</v>
      </c>
      <c r="G57" s="7">
        <f>VFI!$M$18</f>
        <v>2.9531284573701431</v>
      </c>
      <c r="J57" s="6">
        <f>VFI!$I$20-VFI!$I$15</f>
        <v>0.38020169227511563</v>
      </c>
      <c r="K57" s="7">
        <f>VFI!$M$20</f>
        <v>3.0895904645167427</v>
      </c>
    </row>
    <row r="58" spans="1:11" x14ac:dyDescent="0.3">
      <c r="A58" t="s">
        <v>36</v>
      </c>
      <c r="B58" s="6">
        <f>ZON!$I$15-ZON!$I$6</f>
        <v>0.43071385399343659</v>
      </c>
      <c r="C58" s="7">
        <f>ZON!$M$15</f>
        <v>5.8305339469369359</v>
      </c>
      <c r="F58" s="6">
        <f>ZON!$I$18-ZON!$I$15</f>
        <v>0.46490748639169599</v>
      </c>
      <c r="G58" s="7">
        <f>ZON!$M$18</f>
        <v>6.3564499944919355</v>
      </c>
      <c r="J58" s="6">
        <f>ZON!$I$20-ZON!$I$15</f>
        <v>0.5819404297419547</v>
      </c>
      <c r="K58" s="7">
        <f>ZON!$M$20</f>
        <v>6.7667796585842526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22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0.81939056201188043</v>
      </c>
      <c r="C6" s="3">
        <v>33.07882608912</v>
      </c>
      <c r="D6" s="2">
        <v>3.486920816809843E-2</v>
      </c>
      <c r="E6" s="3">
        <v>22.117974846240003</v>
      </c>
      <c r="F6" s="3">
        <f>B6/D6</f>
        <v>23.498972447603055</v>
      </c>
      <c r="H6" s="5">
        <v>10</v>
      </c>
      <c r="I6" s="4">
        <v>0.31671407227366505</v>
      </c>
      <c r="J6" s="7">
        <v>32.835978988720001</v>
      </c>
      <c r="K6" s="4">
        <v>7.5750264867861267E-2</v>
      </c>
      <c r="L6" s="7">
        <v>21.88690101976</v>
      </c>
      <c r="M6" s="3">
        <f>I6/K6/(15/85)</f>
        <v>23.692499020935863</v>
      </c>
      <c r="O6" s="5">
        <v>10</v>
      </c>
      <c r="P6" s="2">
        <v>4.4869210218159272E-3</v>
      </c>
      <c r="Q6" s="3">
        <v>18.350878982560001</v>
      </c>
      <c r="R6" s="2">
        <v>8.5179634531552889E-2</v>
      </c>
      <c r="S6" s="3">
        <v>21.717208941840003</v>
      </c>
      <c r="T6" s="6">
        <f>R6/P6/(85/15)</f>
        <v>3.3501147308732762</v>
      </c>
    </row>
    <row r="7" spans="1:20" x14ac:dyDescent="0.25">
      <c r="A7" s="5">
        <v>20</v>
      </c>
      <c r="B7" s="2">
        <v>1.1742192999288219</v>
      </c>
      <c r="C7" s="3">
        <v>33.295819625920004</v>
      </c>
      <c r="D7" s="2">
        <v>4.9959216089533534E-2</v>
      </c>
      <c r="E7" s="3">
        <v>22.300590965440001</v>
      </c>
      <c r="F7" s="3">
        <f t="shared" ref="F7:F20" si="0">B7/D7</f>
        <v>23.503557338138879</v>
      </c>
      <c r="H7" s="5">
        <v>20</v>
      </c>
      <c r="I7" s="4">
        <v>0.54411759231013979</v>
      </c>
      <c r="J7" s="7">
        <v>32.97330761744</v>
      </c>
      <c r="K7" s="4">
        <v>0.12929994112225249</v>
      </c>
      <c r="L7" s="7">
        <v>22.022749558480001</v>
      </c>
      <c r="M7" s="3">
        <f t="shared" ref="M7:M20" si="1">I7/K7/(15/85)</f>
        <v>23.846360611839067</v>
      </c>
      <c r="O7" s="5">
        <v>20</v>
      </c>
      <c r="P7" s="2">
        <v>8.7254095201545583E-3</v>
      </c>
      <c r="Q7" s="3">
        <v>18.386334575120003</v>
      </c>
      <c r="R7" s="2">
        <v>0.1658140607113219</v>
      </c>
      <c r="S7" s="3">
        <v>21.766967914960002</v>
      </c>
      <c r="T7" s="6">
        <f t="shared" ref="T7:T20" si="2">R7/P7/(85/15)</f>
        <v>3.353573808062527</v>
      </c>
    </row>
    <row r="8" spans="1:20" x14ac:dyDescent="0.25">
      <c r="A8" s="5">
        <v>30</v>
      </c>
      <c r="B8" s="2">
        <v>1.3793924275672502</v>
      </c>
      <c r="C8" s="3">
        <v>33.386370925440005</v>
      </c>
      <c r="D8" s="2">
        <v>5.7964910748551014E-2</v>
      </c>
      <c r="E8" s="3">
        <v>22.409886584960002</v>
      </c>
      <c r="F8" s="3">
        <f t="shared" si="0"/>
        <v>23.797024954476132</v>
      </c>
      <c r="H8" s="5">
        <v>30</v>
      </c>
      <c r="I8" s="4">
        <v>0.71478496091763999</v>
      </c>
      <c r="J8" s="7">
        <v>33.089977495120003</v>
      </c>
      <c r="K8" s="4">
        <v>0.17010437474784251</v>
      </c>
      <c r="L8" s="7">
        <v>22.132475878960001</v>
      </c>
      <c r="M8" s="3">
        <f t="shared" si="1"/>
        <v>23.811545810452468</v>
      </c>
      <c r="O8" s="5">
        <v>30</v>
      </c>
      <c r="P8" s="2">
        <v>1.2635656626288667E-2</v>
      </c>
      <c r="Q8" s="3">
        <v>18.41130694648</v>
      </c>
      <c r="R8" s="2">
        <v>0.2449172656944458</v>
      </c>
      <c r="S8" s="3">
        <v>21.820793777920002</v>
      </c>
      <c r="T8" s="6">
        <f t="shared" si="2"/>
        <v>3.4205340667581443</v>
      </c>
    </row>
    <row r="9" spans="1:20" x14ac:dyDescent="0.25">
      <c r="A9" s="5">
        <v>40</v>
      </c>
      <c r="B9" s="2">
        <v>1.5163649817626585</v>
      </c>
      <c r="C9" s="3">
        <v>33.516221114399997</v>
      </c>
      <c r="D9" s="2">
        <v>6.3275242809206572E-2</v>
      </c>
      <c r="E9" s="3">
        <v>22.475776551679999</v>
      </c>
      <c r="F9" s="3">
        <f t="shared" si="0"/>
        <v>23.964585743826287</v>
      </c>
      <c r="H9" s="5">
        <v>40</v>
      </c>
      <c r="I9" s="4">
        <v>0.84157775757784492</v>
      </c>
      <c r="J9" s="7">
        <v>33.178377381840001</v>
      </c>
      <c r="K9" s="4">
        <v>0.20250527685661707</v>
      </c>
      <c r="L9" s="7">
        <v>22.213780915040001</v>
      </c>
      <c r="M9" s="3">
        <f t="shared" si="1"/>
        <v>23.549710409033345</v>
      </c>
      <c r="O9" s="5">
        <v>40</v>
      </c>
      <c r="P9" s="2">
        <v>1.640692190744221E-2</v>
      </c>
      <c r="Q9" s="3">
        <v>18.456515066480002</v>
      </c>
      <c r="R9" s="2">
        <v>0.31420795899222281</v>
      </c>
      <c r="S9" s="3">
        <v>21.851104849599999</v>
      </c>
      <c r="T9" s="6">
        <f t="shared" si="2"/>
        <v>3.3795774530027605</v>
      </c>
    </row>
    <row r="10" spans="1:20" x14ac:dyDescent="0.25">
      <c r="A10" s="5">
        <v>50</v>
      </c>
      <c r="B10" s="2">
        <v>1.6003362263791987</v>
      </c>
      <c r="C10" s="3">
        <v>33.565143413039998</v>
      </c>
      <c r="D10" s="2">
        <v>6.619413379189093E-2</v>
      </c>
      <c r="E10" s="3">
        <v>22.512874573440001</v>
      </c>
      <c r="F10" s="3">
        <f t="shared" si="0"/>
        <v>24.1764055922316</v>
      </c>
      <c r="H10" s="5">
        <v>50</v>
      </c>
      <c r="I10" s="4">
        <v>0.94691391425497506</v>
      </c>
      <c r="J10" s="7">
        <v>33.227227339119999</v>
      </c>
      <c r="K10" s="4">
        <v>0.22671946803381124</v>
      </c>
      <c r="L10" s="7">
        <v>22.276614804480001</v>
      </c>
      <c r="M10" s="3">
        <f t="shared" si="1"/>
        <v>23.667334616854795</v>
      </c>
      <c r="O10" s="5">
        <v>50</v>
      </c>
      <c r="P10" s="2">
        <v>1.986610437597788E-2</v>
      </c>
      <c r="Q10" s="3">
        <v>18.483984365360001</v>
      </c>
      <c r="R10" s="2">
        <v>0.38197027247768711</v>
      </c>
      <c r="S10" s="3">
        <v>21.893799640800001</v>
      </c>
      <c r="T10" s="6">
        <f t="shared" si="2"/>
        <v>3.3930416047768817</v>
      </c>
    </row>
    <row r="11" spans="1:20" x14ac:dyDescent="0.25">
      <c r="A11" s="5">
        <v>60</v>
      </c>
      <c r="B11" s="2">
        <v>1.6568237525789764</v>
      </c>
      <c r="C11" s="3">
        <v>33.592349747520004</v>
      </c>
      <c r="D11" s="2">
        <v>7.0344639828910108E-2</v>
      </c>
      <c r="E11" s="3">
        <v>22.538187564240001</v>
      </c>
      <c r="F11" s="3">
        <f t="shared" si="0"/>
        <v>23.552949543968779</v>
      </c>
      <c r="H11" s="5">
        <v>60</v>
      </c>
      <c r="I11" s="4">
        <v>1.0258461277630717</v>
      </c>
      <c r="J11" s="7">
        <v>33.301741282960002</v>
      </c>
      <c r="K11" s="4">
        <v>0.24480002066461329</v>
      </c>
      <c r="L11" s="7">
        <v>22.32095227592</v>
      </c>
      <c r="M11" s="3">
        <f t="shared" si="1"/>
        <v>23.746436138125627</v>
      </c>
      <c r="O11" s="5">
        <v>60</v>
      </c>
      <c r="P11" s="2">
        <v>2.2854426819387999E-2</v>
      </c>
      <c r="Q11" s="3">
        <v>18.50173264232</v>
      </c>
      <c r="R11" s="2">
        <v>0.44209443441281332</v>
      </c>
      <c r="S11" s="3">
        <v>21.925057719040002</v>
      </c>
      <c r="T11" s="6">
        <f t="shared" si="2"/>
        <v>3.4136347200007338</v>
      </c>
    </row>
    <row r="12" spans="1:20" x14ac:dyDescent="0.25">
      <c r="A12" s="5">
        <v>70</v>
      </c>
      <c r="B12" s="2">
        <v>1.7145684888427486</v>
      </c>
      <c r="C12" s="3">
        <v>33.654411856320003</v>
      </c>
      <c r="D12" s="2">
        <v>7.1771109066517097E-2</v>
      </c>
      <c r="E12" s="3">
        <v>22.571056022240004</v>
      </c>
      <c r="F12" s="3">
        <f t="shared" si="0"/>
        <v>23.889396599036743</v>
      </c>
      <c r="H12" s="5">
        <v>70</v>
      </c>
      <c r="I12" s="4">
        <v>1.0947260913703918</v>
      </c>
      <c r="J12" s="7">
        <v>33.350505091679999</v>
      </c>
      <c r="K12" s="4">
        <v>0.26254925681194213</v>
      </c>
      <c r="L12" s="7">
        <v>22.365678064400001</v>
      </c>
      <c r="M12" s="3">
        <f t="shared" si="1"/>
        <v>23.627748661053232</v>
      </c>
      <c r="O12" s="5">
        <v>70</v>
      </c>
      <c r="P12" s="2">
        <v>2.6151648330922459E-2</v>
      </c>
      <c r="Q12" s="3">
        <v>18.532931391440002</v>
      </c>
      <c r="R12" s="2">
        <v>0.50061353810981102</v>
      </c>
      <c r="S12" s="3">
        <v>21.960024787760002</v>
      </c>
      <c r="T12" s="6">
        <f t="shared" si="2"/>
        <v>3.3781260909787552</v>
      </c>
    </row>
    <row r="13" spans="1:20" x14ac:dyDescent="0.25">
      <c r="A13" s="5">
        <v>80</v>
      </c>
      <c r="B13" s="2">
        <v>1.7452125913097101</v>
      </c>
      <c r="C13" s="3">
        <v>33.660708106880001</v>
      </c>
      <c r="D13" s="2">
        <v>7.3220145373914677E-2</v>
      </c>
      <c r="E13" s="3">
        <v>22.580547091520003</v>
      </c>
      <c r="F13" s="3">
        <f t="shared" si="0"/>
        <v>23.835142396910037</v>
      </c>
      <c r="H13" s="5">
        <v>80</v>
      </c>
      <c r="I13" s="4">
        <v>1.154123197176492</v>
      </c>
      <c r="J13" s="7">
        <v>33.4098586044</v>
      </c>
      <c r="K13" s="4">
        <v>0.27113222195434761</v>
      </c>
      <c r="L13" s="7">
        <v>22.400455890800004</v>
      </c>
      <c r="M13" s="3">
        <f t="shared" si="1"/>
        <v>24.121188560790014</v>
      </c>
      <c r="O13" s="5">
        <v>80</v>
      </c>
      <c r="P13" s="2">
        <v>2.9215568818082519E-2</v>
      </c>
      <c r="Q13" s="3">
        <v>18.559540125200002</v>
      </c>
      <c r="R13" s="2">
        <v>0.55981430343852601</v>
      </c>
      <c r="S13" s="3">
        <v>21.994229573519998</v>
      </c>
      <c r="T13" s="6">
        <f t="shared" si="2"/>
        <v>3.38144227296999</v>
      </c>
    </row>
    <row r="14" spans="1:20" x14ac:dyDescent="0.25">
      <c r="A14" s="5">
        <v>90</v>
      </c>
      <c r="B14" s="2">
        <v>1.7852693062430092</v>
      </c>
      <c r="C14" s="3">
        <v>33.696888033519997</v>
      </c>
      <c r="D14" s="2">
        <v>7.2747583798287122E-2</v>
      </c>
      <c r="E14" s="3">
        <v>22.603053622480001</v>
      </c>
      <c r="F14" s="3">
        <f t="shared" si="0"/>
        <v>24.540599330325033</v>
      </c>
      <c r="H14" s="5">
        <v>90</v>
      </c>
      <c r="I14" s="4">
        <v>1.2008684877767171</v>
      </c>
      <c r="J14" s="7">
        <v>33.428924381119998</v>
      </c>
      <c r="K14" s="4">
        <v>0.27876424997293919</v>
      </c>
      <c r="L14" s="7">
        <v>22.42425038248</v>
      </c>
      <c r="M14" s="3">
        <f t="shared" si="1"/>
        <v>24.411026275411256</v>
      </c>
      <c r="O14" s="5">
        <v>90</v>
      </c>
      <c r="P14" s="2">
        <v>3.1698268354604757E-2</v>
      </c>
      <c r="Q14" s="3">
        <v>18.598902025680001</v>
      </c>
      <c r="R14" s="2">
        <v>0.61143316883645094</v>
      </c>
      <c r="S14" s="3">
        <v>22.017833400320001</v>
      </c>
      <c r="T14" s="6">
        <f t="shared" si="2"/>
        <v>3.4039705186439289</v>
      </c>
    </row>
    <row r="15" spans="1:20" x14ac:dyDescent="0.25">
      <c r="A15" s="5">
        <v>100</v>
      </c>
      <c r="B15" s="2">
        <v>1.8341816239105975</v>
      </c>
      <c r="C15" s="3">
        <v>33.809389810399999</v>
      </c>
      <c r="D15" s="2">
        <v>7.1518102857292792E-2</v>
      </c>
      <c r="E15" s="3">
        <v>22.617806824879999</v>
      </c>
      <c r="F15" s="3">
        <f t="shared" si="0"/>
        <v>25.646396515446209</v>
      </c>
      <c r="H15" s="5">
        <v>100</v>
      </c>
      <c r="I15" s="4">
        <v>1.2221609773378073</v>
      </c>
      <c r="J15" s="7">
        <v>33.456166446959998</v>
      </c>
      <c r="K15" s="4">
        <v>0.29473590501166075</v>
      </c>
      <c r="L15" s="7">
        <v>22.441210561200002</v>
      </c>
      <c r="M15" s="3">
        <f t="shared" si="1"/>
        <v>23.497574451632925</v>
      </c>
      <c r="O15" s="5">
        <v>100</v>
      </c>
      <c r="P15" s="2">
        <v>3.421654464704512E-2</v>
      </c>
      <c r="Q15" s="3">
        <v>18.605106939520002</v>
      </c>
      <c r="R15" s="2">
        <v>0.65572569488862431</v>
      </c>
      <c r="S15" s="3">
        <v>22.041632368880002</v>
      </c>
      <c r="T15" s="6">
        <f t="shared" si="2"/>
        <v>3.3818814930509231</v>
      </c>
    </row>
    <row r="16" spans="1:20" x14ac:dyDescent="0.25">
      <c r="A16" s="5">
        <v>200</v>
      </c>
      <c r="B16" s="2">
        <v>2.0033708986482717</v>
      </c>
      <c r="C16" s="3">
        <v>34.009658434800002</v>
      </c>
      <c r="D16" s="2">
        <v>7.6039977416529722E-2</v>
      </c>
      <c r="E16" s="3">
        <v>22.681289359840001</v>
      </c>
      <c r="F16" s="3">
        <f t="shared" si="0"/>
        <v>26.346284766423075</v>
      </c>
      <c r="H16" s="5">
        <v>200</v>
      </c>
      <c r="I16" s="4">
        <v>1.4293652048092786</v>
      </c>
      <c r="J16" s="7">
        <v>33.579153746240003</v>
      </c>
      <c r="K16" s="4">
        <v>0.34958703984334255</v>
      </c>
      <c r="L16" s="7">
        <v>22.581729489920001</v>
      </c>
      <c r="M16" s="3">
        <f t="shared" si="1"/>
        <v>23.169440618323772</v>
      </c>
      <c r="O16" s="5">
        <v>200</v>
      </c>
      <c r="P16" s="2">
        <v>5.2131187903656985E-2</v>
      </c>
      <c r="Q16" s="3">
        <v>18.74953322216</v>
      </c>
      <c r="R16" s="2">
        <v>1.0128074414748629</v>
      </c>
      <c r="S16" s="3">
        <v>22.227781122960003</v>
      </c>
      <c r="T16" s="6">
        <f t="shared" si="2"/>
        <v>3.4284798055333465</v>
      </c>
    </row>
    <row r="17" spans="1:20" x14ac:dyDescent="0.25">
      <c r="A17" s="5">
        <v>400</v>
      </c>
      <c r="B17" s="2">
        <v>2.2072916666666664</v>
      </c>
      <c r="C17" s="3">
        <v>34.411530337759999</v>
      </c>
      <c r="D17" s="2">
        <v>7.3147413315227186E-2</v>
      </c>
      <c r="E17" s="3">
        <v>22.759135776000001</v>
      </c>
      <c r="F17" s="3">
        <f t="shared" si="0"/>
        <v>30.175936053328243</v>
      </c>
      <c r="H17" s="5">
        <v>400</v>
      </c>
      <c r="I17" s="4">
        <v>1.5799574632875102</v>
      </c>
      <c r="J17" s="7">
        <v>33.787708782640003</v>
      </c>
      <c r="K17" s="4">
        <v>0.37461881988657425</v>
      </c>
      <c r="L17" s="7">
        <v>22.640199383679999</v>
      </c>
      <c r="M17" s="3">
        <f t="shared" si="1"/>
        <v>23.899205850558555</v>
      </c>
      <c r="O17" s="5">
        <v>400</v>
      </c>
      <c r="P17" s="2">
        <v>6.8971574676336384E-2</v>
      </c>
      <c r="Q17" s="3">
        <v>18.89441815488</v>
      </c>
      <c r="R17" s="2">
        <v>1.3646210196018616</v>
      </c>
      <c r="S17" s="3">
        <v>22.4031551984</v>
      </c>
      <c r="T17" s="6">
        <f t="shared" si="2"/>
        <v>3.4915177038869212</v>
      </c>
    </row>
    <row r="18" spans="1:20" x14ac:dyDescent="0.25">
      <c r="A18" s="5">
        <v>600</v>
      </c>
      <c r="B18" s="2">
        <v>2.338103630165743</v>
      </c>
      <c r="C18" s="3">
        <v>34.690391343680005</v>
      </c>
      <c r="D18" s="2">
        <v>7.1700468069892304E-2</v>
      </c>
      <c r="E18" s="3">
        <v>22.77919592216</v>
      </c>
      <c r="F18" s="3">
        <f t="shared" si="0"/>
        <v>32.609321711632376</v>
      </c>
      <c r="H18" s="5">
        <v>600</v>
      </c>
      <c r="I18" s="4">
        <v>1.6792927392585009</v>
      </c>
      <c r="J18" s="7">
        <v>33.944018378400003</v>
      </c>
      <c r="K18" s="4">
        <v>0.38148837697502858</v>
      </c>
      <c r="L18" s="7">
        <v>22.684852705280001</v>
      </c>
      <c r="M18" s="3">
        <f t="shared" si="1"/>
        <v>24.944383010008195</v>
      </c>
      <c r="O18" s="5">
        <v>600</v>
      </c>
      <c r="P18" s="2">
        <v>7.6089180926889904E-2</v>
      </c>
      <c r="Q18" s="3">
        <v>18.957636177359998</v>
      </c>
      <c r="R18" s="2">
        <v>1.5264234084967641</v>
      </c>
      <c r="S18" s="3">
        <v>22.484468016720001</v>
      </c>
      <c r="T18" s="6">
        <f t="shared" si="2"/>
        <v>3.5401726436294401</v>
      </c>
    </row>
    <row r="19" spans="1:20" x14ac:dyDescent="0.25">
      <c r="A19" s="5">
        <v>800</v>
      </c>
      <c r="B19" s="2">
        <v>2.4726709033224106</v>
      </c>
      <c r="C19" s="3">
        <v>34.954813198240004</v>
      </c>
      <c r="D19" s="2">
        <v>7.3725690378490416E-2</v>
      </c>
      <c r="E19" s="3">
        <v>22.84384721568</v>
      </c>
      <c r="F19" s="3">
        <f t="shared" si="0"/>
        <v>33.538796186625014</v>
      </c>
      <c r="H19" s="5">
        <v>800</v>
      </c>
      <c r="I19" s="4">
        <v>1.749170194821382</v>
      </c>
      <c r="J19" s="7">
        <v>34.103761155359997</v>
      </c>
      <c r="K19" s="4">
        <v>0.3779553021133667</v>
      </c>
      <c r="L19" s="7">
        <v>22.708777444880003</v>
      </c>
      <c r="M19" s="3">
        <f t="shared" si="1"/>
        <v>26.225229231863235</v>
      </c>
      <c r="O19" s="5">
        <v>800</v>
      </c>
      <c r="P19" s="2">
        <v>8.0142561231217338E-2</v>
      </c>
      <c r="Q19" s="3">
        <v>18.992692783680003</v>
      </c>
      <c r="R19" s="2">
        <v>1.6240730731888122</v>
      </c>
      <c r="S19" s="3">
        <v>22.53639672856</v>
      </c>
      <c r="T19" s="6">
        <f t="shared" si="2"/>
        <v>3.5761413930341668</v>
      </c>
    </row>
    <row r="20" spans="1:20" x14ac:dyDescent="0.25">
      <c r="A20" s="5">
        <v>1000</v>
      </c>
      <c r="B20" s="2">
        <v>2.5488980205432492</v>
      </c>
      <c r="C20" s="3">
        <v>35.173492594159995</v>
      </c>
      <c r="D20" s="2">
        <v>7.1828215561437855E-2</v>
      </c>
      <c r="E20" s="3">
        <v>22.84283615208</v>
      </c>
      <c r="F20" s="3">
        <f t="shared" si="0"/>
        <v>35.486027330904022</v>
      </c>
      <c r="H20" s="5">
        <v>1000</v>
      </c>
      <c r="I20" s="4">
        <v>1.7792723370529635</v>
      </c>
      <c r="J20" s="7">
        <v>34.178504884479999</v>
      </c>
      <c r="K20" s="4">
        <v>0.39101502407591454</v>
      </c>
      <c r="L20" s="7">
        <v>22.736758405120003</v>
      </c>
      <c r="M20" s="3">
        <f t="shared" si="1"/>
        <v>25.785564805670038</v>
      </c>
      <c r="O20" s="5">
        <v>1000</v>
      </c>
      <c r="P20" s="2">
        <v>8.7149825006806195E-2</v>
      </c>
      <c r="Q20" s="3">
        <v>19.025799771519999</v>
      </c>
      <c r="R20" s="2">
        <v>1.6750382889864168</v>
      </c>
      <c r="S20" s="3">
        <v>22.560772712560002</v>
      </c>
      <c r="T20" s="6">
        <f t="shared" si="2"/>
        <v>3.3918024752314566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25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8.9895671036849714E-2</v>
      </c>
      <c r="C6" s="3">
        <v>23.91130201456</v>
      </c>
      <c r="D6" s="2">
        <v>2.3535854744168808E-2</v>
      </c>
      <c r="E6" s="3">
        <v>19.37974504232</v>
      </c>
      <c r="F6" s="3">
        <f>B6/D6</f>
        <v>3.8195201327507373</v>
      </c>
      <c r="H6" s="5">
        <v>10</v>
      </c>
      <c r="I6" s="4">
        <v>2.7711546234247788E-2</v>
      </c>
      <c r="J6" s="3">
        <v>23.78842379216</v>
      </c>
      <c r="K6" s="2">
        <v>4.1416215744394407E-2</v>
      </c>
      <c r="L6" s="3">
        <v>19.328663883360001</v>
      </c>
      <c r="M6" s="3">
        <f>I6/K6/(15/85)</f>
        <v>3.7915606847459999</v>
      </c>
      <c r="O6" s="5">
        <v>10</v>
      </c>
      <c r="P6" s="2">
        <v>2.092853360332179E-3</v>
      </c>
      <c r="Q6" s="3">
        <v>15.68700580408</v>
      </c>
      <c r="R6" s="2">
        <v>4.18965869129218E-2</v>
      </c>
      <c r="S6" s="3">
        <v>19.297736759520003</v>
      </c>
      <c r="T6" s="6">
        <f>R6/P6/(85/15)</f>
        <v>3.5327440888648463</v>
      </c>
    </row>
    <row r="7" spans="1:20" x14ac:dyDescent="0.25">
      <c r="A7" s="5">
        <v>20</v>
      </c>
      <c r="B7" s="2">
        <v>0.16820033540817714</v>
      </c>
      <c r="C7" s="3">
        <v>24.1143601536</v>
      </c>
      <c r="D7" s="2">
        <v>4.3765519871740904E-2</v>
      </c>
      <c r="E7" s="3">
        <v>19.477648592159998</v>
      </c>
      <c r="F7" s="3">
        <f t="shared" ref="F7:F20" si="0">B7/D7</f>
        <v>3.843215752974134</v>
      </c>
      <c r="H7" s="5">
        <v>20</v>
      </c>
      <c r="I7" s="4">
        <v>5.3588333568406976E-2</v>
      </c>
      <c r="J7" s="3">
        <v>23.889175516320002</v>
      </c>
      <c r="K7" s="2">
        <v>7.8891173112240198E-2</v>
      </c>
      <c r="L7" s="3">
        <v>19.38791204296</v>
      </c>
      <c r="M7" s="3">
        <f t="shared" ref="M7:M20" si="1">I7/K7/(15/85)</f>
        <v>3.8491913806665314</v>
      </c>
      <c r="O7" s="5">
        <v>20</v>
      </c>
      <c r="P7" s="2">
        <v>4.0915670154867976E-3</v>
      </c>
      <c r="Q7" s="3">
        <v>15.714919527440001</v>
      </c>
      <c r="R7" s="2">
        <v>8.2137210299068342E-2</v>
      </c>
      <c r="S7" s="3">
        <v>19.335499033119998</v>
      </c>
      <c r="T7" s="6">
        <f t="shared" ref="T7:T20" si="2">R7/P7/(85/15)</f>
        <v>3.5426040347424488</v>
      </c>
    </row>
    <row r="8" spans="1:20" x14ac:dyDescent="0.25">
      <c r="A8" s="5">
        <v>30</v>
      </c>
      <c r="B8" s="2">
        <v>0.23604670184388851</v>
      </c>
      <c r="C8" s="3">
        <v>24.281425223440003</v>
      </c>
      <c r="D8" s="2">
        <v>6.1056666961875422E-2</v>
      </c>
      <c r="E8" s="3">
        <v>19.57030661936</v>
      </c>
      <c r="F8" s="3">
        <f t="shared" si="0"/>
        <v>3.8660266534247465</v>
      </c>
      <c r="H8" s="5">
        <v>30</v>
      </c>
      <c r="I8" s="4">
        <v>7.5535620763890948E-2</v>
      </c>
      <c r="J8" s="3">
        <v>23.959045805920002</v>
      </c>
      <c r="K8" s="2">
        <v>0.11317461762265105</v>
      </c>
      <c r="L8" s="3">
        <v>19.444020821840002</v>
      </c>
      <c r="M8" s="3">
        <f t="shared" si="1"/>
        <v>3.782077583472633</v>
      </c>
      <c r="O8" s="5">
        <v>30</v>
      </c>
      <c r="P8" s="2">
        <v>5.8811753755073672E-3</v>
      </c>
      <c r="Q8" s="3">
        <v>15.726325195119999</v>
      </c>
      <c r="R8" s="2">
        <v>0.11874300564796318</v>
      </c>
      <c r="S8" s="3">
        <v>19.3680667452</v>
      </c>
      <c r="T8" s="6">
        <f t="shared" si="2"/>
        <v>3.5630034334276526</v>
      </c>
    </row>
    <row r="9" spans="1:20" x14ac:dyDescent="0.25">
      <c r="A9" s="5">
        <v>40</v>
      </c>
      <c r="B9" s="2">
        <v>0.3008807398514699</v>
      </c>
      <c r="C9" s="3">
        <v>24.452042760320001</v>
      </c>
      <c r="D9" s="2">
        <v>7.5560502124591949E-2</v>
      </c>
      <c r="E9" s="3">
        <v>19.666229882</v>
      </c>
      <c r="F9" s="3">
        <f t="shared" si="0"/>
        <v>3.9819843885545745</v>
      </c>
      <c r="H9" s="5">
        <v>40</v>
      </c>
      <c r="I9" s="4">
        <v>9.8142818901087198E-2</v>
      </c>
      <c r="J9" s="3">
        <v>24.065398650880002</v>
      </c>
      <c r="K9" s="2">
        <v>0.14447461313985135</v>
      </c>
      <c r="L9" s="3">
        <v>19.502157334480003</v>
      </c>
      <c r="M9" s="3">
        <f t="shared" si="1"/>
        <v>3.8494142905310866</v>
      </c>
      <c r="O9" s="5">
        <v>40</v>
      </c>
      <c r="P9" s="2">
        <v>7.5736199628182741E-3</v>
      </c>
      <c r="Q9" s="3">
        <v>15.75736624928</v>
      </c>
      <c r="R9" s="2">
        <v>0.15656452990191416</v>
      </c>
      <c r="S9" s="3">
        <v>19.409127098640003</v>
      </c>
      <c r="T9" s="6">
        <f t="shared" si="2"/>
        <v>3.6480619339515745</v>
      </c>
    </row>
    <row r="10" spans="1:20" x14ac:dyDescent="0.25">
      <c r="A10" s="5">
        <v>50</v>
      </c>
      <c r="B10" s="2">
        <v>0.35423268044817796</v>
      </c>
      <c r="C10" s="3">
        <v>24.588171585200001</v>
      </c>
      <c r="D10" s="2">
        <v>8.7341878351393912E-2</v>
      </c>
      <c r="E10" s="3">
        <v>19.7400561436</v>
      </c>
      <c r="F10" s="3">
        <f t="shared" si="0"/>
        <v>4.0557025694252733</v>
      </c>
      <c r="H10" s="5">
        <v>50</v>
      </c>
      <c r="I10" s="4">
        <v>0.11683965535652654</v>
      </c>
      <c r="J10" s="3">
        <v>24.137430604080002</v>
      </c>
      <c r="K10" s="2">
        <v>0.17268361347187006</v>
      </c>
      <c r="L10" s="3">
        <v>19.544734178720002</v>
      </c>
      <c r="M10" s="3">
        <f t="shared" si="1"/>
        <v>3.8341297534957146</v>
      </c>
      <c r="O10" s="5">
        <v>50</v>
      </c>
      <c r="P10" s="2">
        <v>9.2319506265168168E-3</v>
      </c>
      <c r="Q10" s="3">
        <v>15.777783416160002</v>
      </c>
      <c r="R10" s="2">
        <v>0.18728968197998339</v>
      </c>
      <c r="S10" s="3">
        <v>19.436430711120003</v>
      </c>
      <c r="T10" s="6">
        <f t="shared" si="2"/>
        <v>3.5800798429831837</v>
      </c>
    </row>
    <row r="11" spans="1:20" x14ac:dyDescent="0.25">
      <c r="A11" s="5">
        <v>60</v>
      </c>
      <c r="B11" s="2">
        <v>0.40038198373727735</v>
      </c>
      <c r="C11" s="3">
        <v>24.715898436</v>
      </c>
      <c r="D11" s="2">
        <v>9.8808470924305933E-2</v>
      </c>
      <c r="E11" s="3">
        <v>19.797987556559999</v>
      </c>
      <c r="F11" s="3">
        <f t="shared" si="0"/>
        <v>4.0521018085989553</v>
      </c>
      <c r="H11" s="5">
        <v>60</v>
      </c>
      <c r="I11" s="4">
        <v>0.13495373513797002</v>
      </c>
      <c r="J11" s="3">
        <v>24.213683167279999</v>
      </c>
      <c r="K11" s="2">
        <v>0.19982594072280954</v>
      </c>
      <c r="L11" s="3">
        <v>19.597298607519999</v>
      </c>
      <c r="M11" s="3">
        <f t="shared" si="1"/>
        <v>3.8270198037466523</v>
      </c>
      <c r="O11" s="5">
        <v>60</v>
      </c>
      <c r="P11" s="2">
        <v>1.0868447686638451E-2</v>
      </c>
      <c r="Q11" s="3">
        <v>15.80411638248</v>
      </c>
      <c r="R11" s="2">
        <v>0.21898550142301557</v>
      </c>
      <c r="S11" s="3">
        <v>19.466873495120002</v>
      </c>
      <c r="T11" s="6">
        <f t="shared" si="2"/>
        <v>3.5556595905254724</v>
      </c>
    </row>
    <row r="12" spans="1:20" x14ac:dyDescent="0.25">
      <c r="A12" s="5">
        <v>70</v>
      </c>
      <c r="B12" s="2">
        <v>0.43974820697122741</v>
      </c>
      <c r="C12" s="3">
        <v>24.82290703928</v>
      </c>
      <c r="D12" s="2">
        <v>0.10980233039983295</v>
      </c>
      <c r="E12" s="3">
        <v>19.858744131840002</v>
      </c>
      <c r="F12" s="3">
        <f t="shared" si="0"/>
        <v>4.0049077771840844</v>
      </c>
      <c r="H12" s="5">
        <v>70</v>
      </c>
      <c r="I12" s="4">
        <v>0.15184874851530039</v>
      </c>
      <c r="J12" s="3">
        <v>24.279614974000001</v>
      </c>
      <c r="K12" s="2">
        <v>0.2243026467469999</v>
      </c>
      <c r="L12" s="3">
        <v>19.638013362559999</v>
      </c>
      <c r="M12" s="3">
        <f t="shared" si="1"/>
        <v>3.8362286583148011</v>
      </c>
      <c r="O12" s="5">
        <v>70</v>
      </c>
      <c r="P12" s="2">
        <v>1.2310744760682274E-2</v>
      </c>
      <c r="Q12" s="3">
        <v>15.81847177016</v>
      </c>
      <c r="R12" s="2">
        <v>0.24878863726897638</v>
      </c>
      <c r="S12" s="3">
        <v>19.499605010800003</v>
      </c>
      <c r="T12" s="6">
        <f t="shared" si="2"/>
        <v>3.5663055337913026</v>
      </c>
    </row>
    <row r="13" spans="1:20" x14ac:dyDescent="0.25">
      <c r="A13" s="5">
        <v>80</v>
      </c>
      <c r="B13" s="2">
        <v>0.48440378125978339</v>
      </c>
      <c r="C13" s="3">
        <v>24.9348193324</v>
      </c>
      <c r="D13" s="2">
        <v>0.11776440135854342</v>
      </c>
      <c r="E13" s="3">
        <v>19.927258679920001</v>
      </c>
      <c r="F13" s="3">
        <f t="shared" si="0"/>
        <v>4.1133294584071818</v>
      </c>
      <c r="H13" s="5">
        <v>80</v>
      </c>
      <c r="I13" s="4">
        <v>0.16735414682663338</v>
      </c>
      <c r="J13" s="3">
        <v>24.347298244960001</v>
      </c>
      <c r="K13" s="2">
        <v>0.24787433746589152</v>
      </c>
      <c r="L13" s="3">
        <v>19.684329782319999</v>
      </c>
      <c r="M13" s="3">
        <f t="shared" si="1"/>
        <v>3.8258908729566152</v>
      </c>
      <c r="O13" s="5">
        <v>80</v>
      </c>
      <c r="P13" s="2">
        <v>1.3685443583965572E-2</v>
      </c>
      <c r="Q13" s="3">
        <v>15.841129176160001</v>
      </c>
      <c r="R13" s="2">
        <v>0.27742690029706746</v>
      </c>
      <c r="S13" s="3">
        <v>19.524475962</v>
      </c>
      <c r="T13" s="6">
        <f t="shared" si="2"/>
        <v>3.5773548725215325</v>
      </c>
    </row>
    <row r="14" spans="1:20" x14ac:dyDescent="0.25">
      <c r="A14" s="5">
        <v>90</v>
      </c>
      <c r="B14" s="2">
        <v>0.51899467658422327</v>
      </c>
      <c r="C14" s="3">
        <v>25.033301403920003</v>
      </c>
      <c r="D14" s="2">
        <v>0.12509510824503492</v>
      </c>
      <c r="E14" s="3">
        <v>19.971313689519999</v>
      </c>
      <c r="F14" s="3">
        <f t="shared" si="0"/>
        <v>4.1488007314212654</v>
      </c>
      <c r="H14" s="5">
        <v>90</v>
      </c>
      <c r="I14" s="4">
        <v>0.18164644577762182</v>
      </c>
      <c r="J14" s="3">
        <v>24.408364519919999</v>
      </c>
      <c r="K14" s="2">
        <v>0.2671650264357624</v>
      </c>
      <c r="L14" s="3">
        <v>19.716586581360001</v>
      </c>
      <c r="M14" s="3">
        <f t="shared" si="1"/>
        <v>3.8527866956943084</v>
      </c>
      <c r="O14" s="5">
        <v>90</v>
      </c>
      <c r="P14" s="2">
        <v>1.4908235631989114E-2</v>
      </c>
      <c r="Q14" s="3">
        <v>15.8620276704</v>
      </c>
      <c r="R14" s="2">
        <v>0.30345587048134698</v>
      </c>
      <c r="S14" s="3">
        <v>19.554203616720002</v>
      </c>
      <c r="T14" s="6">
        <f t="shared" si="2"/>
        <v>3.5920438400094921</v>
      </c>
    </row>
    <row r="15" spans="1:20" x14ac:dyDescent="0.25">
      <c r="A15" s="5">
        <v>100</v>
      </c>
      <c r="B15" s="2">
        <v>0.5510954778026701</v>
      </c>
      <c r="C15" s="3">
        <v>25.1397374268</v>
      </c>
      <c r="D15" s="2">
        <v>0.13173105224429726</v>
      </c>
      <c r="E15" s="3">
        <v>20.0081994988</v>
      </c>
      <c r="F15" s="3">
        <f t="shared" si="0"/>
        <v>4.1834895297173746</v>
      </c>
      <c r="H15" s="5">
        <v>100</v>
      </c>
      <c r="I15" s="4">
        <v>0.19454972828037981</v>
      </c>
      <c r="J15" s="3">
        <v>24.466581198</v>
      </c>
      <c r="K15" s="2">
        <v>0.28654324753692029</v>
      </c>
      <c r="L15" s="3">
        <v>19.75360765936</v>
      </c>
      <c r="M15" s="3">
        <f t="shared" si="1"/>
        <v>3.8474068739429579</v>
      </c>
      <c r="O15" s="5">
        <v>100</v>
      </c>
      <c r="P15" s="2">
        <v>1.6157610135646604E-2</v>
      </c>
      <c r="Q15" s="3">
        <v>15.86255041936</v>
      </c>
      <c r="R15" s="2">
        <v>0.32844392910470471</v>
      </c>
      <c r="S15" s="3">
        <v>19.576619396720002</v>
      </c>
      <c r="T15" s="6">
        <f t="shared" si="2"/>
        <v>3.5872070736220278</v>
      </c>
    </row>
    <row r="16" spans="1:20" x14ac:dyDescent="0.25">
      <c r="A16" s="5">
        <v>200</v>
      </c>
      <c r="B16" s="2">
        <v>0.75948031139786454</v>
      </c>
      <c r="C16" s="3">
        <v>25.74531820632</v>
      </c>
      <c r="D16" s="2">
        <v>0.1774669001731527</v>
      </c>
      <c r="E16" s="3">
        <v>20.34059662568</v>
      </c>
      <c r="F16" s="3">
        <f t="shared" si="0"/>
        <v>4.27956036115381</v>
      </c>
      <c r="H16" s="5">
        <v>200</v>
      </c>
      <c r="I16" s="4">
        <v>0.29884696924471388</v>
      </c>
      <c r="J16" s="3">
        <v>24.910530040880001</v>
      </c>
      <c r="K16" s="2">
        <v>0.42193389619803923</v>
      </c>
      <c r="L16" s="3">
        <v>20.017839602160002</v>
      </c>
      <c r="M16" s="3">
        <f t="shared" si="1"/>
        <v>4.0135816873516408</v>
      </c>
      <c r="O16" s="5">
        <v>200</v>
      </c>
      <c r="P16" s="2">
        <v>2.5605932384073164E-2</v>
      </c>
      <c r="Q16" s="3">
        <v>16.00918033112</v>
      </c>
      <c r="R16" s="2">
        <v>0.53141401899030583</v>
      </c>
      <c r="S16" s="3">
        <v>19.786457247520001</v>
      </c>
      <c r="T16" s="6">
        <f t="shared" si="2"/>
        <v>3.6623913209280881</v>
      </c>
    </row>
    <row r="17" spans="1:20" x14ac:dyDescent="0.25">
      <c r="A17" s="5">
        <v>400</v>
      </c>
      <c r="B17" s="2">
        <v>0.94029650348911242</v>
      </c>
      <c r="C17" s="3">
        <v>26.286439988960002</v>
      </c>
      <c r="D17" s="2">
        <v>0.20913408436629066</v>
      </c>
      <c r="E17" s="3">
        <v>20.659776454720003</v>
      </c>
      <c r="F17" s="3">
        <f t="shared" si="0"/>
        <v>4.4961418237412589</v>
      </c>
      <c r="H17" s="5">
        <v>400</v>
      </c>
      <c r="I17" s="4">
        <v>0.40397701325997576</v>
      </c>
      <c r="J17" s="3">
        <v>25.406345463200001</v>
      </c>
      <c r="K17" s="2">
        <v>0.56137440725907417</v>
      </c>
      <c r="L17" s="3">
        <v>20.326256676960003</v>
      </c>
      <c r="M17" s="3">
        <f t="shared" si="1"/>
        <v>4.0778543616139515</v>
      </c>
      <c r="O17" s="5">
        <v>400</v>
      </c>
      <c r="P17" s="2">
        <v>3.5839428847581532E-2</v>
      </c>
      <c r="Q17" s="3">
        <v>16.16450459488</v>
      </c>
      <c r="R17" s="2">
        <v>0.7607159832948287</v>
      </c>
      <c r="S17" s="3">
        <v>20.039569666400002</v>
      </c>
      <c r="T17" s="6">
        <f t="shared" si="2"/>
        <v>3.745706931406287</v>
      </c>
    </row>
    <row r="18" spans="1:20" x14ac:dyDescent="0.25">
      <c r="A18" s="5">
        <v>600</v>
      </c>
      <c r="B18" s="2">
        <v>1.035703873357628</v>
      </c>
      <c r="C18" s="3">
        <v>26.626065059519998</v>
      </c>
      <c r="D18" s="2">
        <v>0.22088097036942281</v>
      </c>
      <c r="E18" s="3">
        <v>20.832947152079999</v>
      </c>
      <c r="F18" s="3">
        <f t="shared" si="0"/>
        <v>4.6889683236424409</v>
      </c>
      <c r="H18" s="5">
        <v>600</v>
      </c>
      <c r="I18" s="4">
        <v>0.46116127746671526</v>
      </c>
      <c r="J18" s="3">
        <v>25.65940449424</v>
      </c>
      <c r="K18" s="2">
        <v>0.62248304371895979</v>
      </c>
      <c r="L18" s="3">
        <v>20.48868018456</v>
      </c>
      <c r="M18" s="3">
        <f t="shared" si="1"/>
        <v>4.1981018846159746</v>
      </c>
      <c r="O18" s="5">
        <v>600</v>
      </c>
      <c r="P18" s="2">
        <v>4.2983706845308056E-2</v>
      </c>
      <c r="Q18" s="3">
        <v>16.286970525920001</v>
      </c>
      <c r="R18" s="2">
        <v>0.89400687490182484</v>
      </c>
      <c r="S18" s="3">
        <v>20.19744738352</v>
      </c>
      <c r="T18" s="6">
        <f t="shared" si="2"/>
        <v>3.6703656031365099</v>
      </c>
    </row>
    <row r="19" spans="1:20" x14ac:dyDescent="0.25">
      <c r="A19" s="5">
        <v>800</v>
      </c>
      <c r="B19" s="2">
        <v>1.1009397005125336</v>
      </c>
      <c r="C19" s="3">
        <v>26.833656562560002</v>
      </c>
      <c r="D19" s="2">
        <v>0.22498989001104663</v>
      </c>
      <c r="E19" s="3">
        <v>20.951320336160002</v>
      </c>
      <c r="F19" s="3">
        <f t="shared" si="0"/>
        <v>4.8932852069863202</v>
      </c>
      <c r="H19" s="5">
        <v>800</v>
      </c>
      <c r="I19" s="4">
        <v>0.48906226390132601</v>
      </c>
      <c r="J19" s="3">
        <v>25.86433074744</v>
      </c>
      <c r="K19" s="2">
        <v>0.67718092944109698</v>
      </c>
      <c r="L19" s="3">
        <v>20.596607008480003</v>
      </c>
      <c r="M19" s="3">
        <f t="shared" si="1"/>
        <v>4.0924850483628985</v>
      </c>
      <c r="O19" s="5">
        <v>800</v>
      </c>
      <c r="P19" s="2">
        <v>4.5710210323486843E-2</v>
      </c>
      <c r="Q19" s="3">
        <v>16.336462518000001</v>
      </c>
      <c r="R19" s="2">
        <v>0.97687719333732048</v>
      </c>
      <c r="S19" s="3">
        <v>20.297300886559999</v>
      </c>
      <c r="T19" s="6">
        <f t="shared" si="2"/>
        <v>3.7713694975781484</v>
      </c>
    </row>
    <row r="20" spans="1:20" x14ac:dyDescent="0.25">
      <c r="A20" s="5">
        <v>1000</v>
      </c>
      <c r="B20" s="2">
        <v>1.1232094076107735</v>
      </c>
      <c r="C20" s="3">
        <v>26.94646272544</v>
      </c>
      <c r="D20" s="2">
        <v>0.23820696211596895</v>
      </c>
      <c r="E20" s="3">
        <v>21.012626438000002</v>
      </c>
      <c r="F20" s="3">
        <f t="shared" si="0"/>
        <v>4.715266915934845</v>
      </c>
      <c r="H20" s="5">
        <v>1000</v>
      </c>
      <c r="I20" s="4">
        <v>0.51681144105245935</v>
      </c>
      <c r="J20" s="3">
        <v>25.980037719359999</v>
      </c>
      <c r="K20" s="2">
        <v>0.70172907051881306</v>
      </c>
      <c r="L20" s="3">
        <v>20.679708779679999</v>
      </c>
      <c r="M20" s="3">
        <f t="shared" si="1"/>
        <v>4.1734029399675858</v>
      </c>
      <c r="O20" s="5">
        <v>1000</v>
      </c>
      <c r="P20" s="2">
        <v>4.8801750369284295E-2</v>
      </c>
      <c r="Q20" s="3">
        <v>16.388609048879999</v>
      </c>
      <c r="R20" s="2">
        <v>1.0363496552799909</v>
      </c>
      <c r="S20" s="3">
        <v>20.36990303528</v>
      </c>
      <c r="T20" s="6">
        <f t="shared" si="2"/>
        <v>3.7475138063861699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52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8.6369891658384434E-2</v>
      </c>
      <c r="C6" s="3">
        <v>22.032413385120002</v>
      </c>
      <c r="D6" s="2">
        <v>1.5246383145985106E-2</v>
      </c>
      <c r="E6" s="3">
        <v>15.540855838960001</v>
      </c>
      <c r="F6" s="3">
        <f>B6/D6</f>
        <v>5.6649430118203856</v>
      </c>
      <c r="H6" s="5">
        <v>10</v>
      </c>
      <c r="I6" s="4">
        <v>2.5600570791607765E-2</v>
      </c>
      <c r="J6" s="3">
        <v>21.85866102808</v>
      </c>
      <c r="K6" s="2">
        <v>2.608709396494888E-2</v>
      </c>
      <c r="L6" s="3">
        <v>15.464405874640001</v>
      </c>
      <c r="M6" s="3">
        <f>I6/K6/(15/85)</f>
        <v>5.5609835785987771</v>
      </c>
      <c r="O6" s="5">
        <v>10</v>
      </c>
      <c r="P6" s="2">
        <v>1.9533622091237003E-3</v>
      </c>
      <c r="Q6" s="3">
        <v>12.926370429120002</v>
      </c>
      <c r="R6" s="2">
        <v>2.6124886153287698E-2</v>
      </c>
      <c r="S6" s="3">
        <v>15.431806615199999</v>
      </c>
      <c r="T6" s="6">
        <f>R6/P6/(85/15)</f>
        <v>2.3601736562309092</v>
      </c>
    </row>
    <row r="7" spans="1:20" x14ac:dyDescent="0.25">
      <c r="A7" s="5">
        <v>20</v>
      </c>
      <c r="B7" s="2">
        <v>0.17422718719624933</v>
      </c>
      <c r="C7" s="3">
        <v>22.329625749760002</v>
      </c>
      <c r="D7" s="2">
        <v>2.986575654898771E-2</v>
      </c>
      <c r="E7" s="3">
        <v>15.7121028168</v>
      </c>
      <c r="F7" s="3">
        <f t="shared" ref="F7:F20" si="0">B7/D7</f>
        <v>5.8336773391449448</v>
      </c>
      <c r="H7" s="5">
        <v>20</v>
      </c>
      <c r="I7" s="4">
        <v>5.1078070963812873E-2</v>
      </c>
      <c r="J7" s="3">
        <v>21.970085257600001</v>
      </c>
      <c r="K7" s="2">
        <v>5.1616088932186173E-2</v>
      </c>
      <c r="L7" s="3">
        <v>15.54204321632</v>
      </c>
      <c r="M7" s="3">
        <f t="shared" ref="M7:M20" si="1">I7/K7/(15/85)</f>
        <v>5.6076004229717169</v>
      </c>
      <c r="O7" s="5">
        <v>20</v>
      </c>
      <c r="P7" s="2">
        <v>3.895107406787834E-3</v>
      </c>
      <c r="Q7" s="3">
        <v>12.937783084080001</v>
      </c>
      <c r="R7" s="2">
        <v>5.1908003929556634E-2</v>
      </c>
      <c r="S7" s="3">
        <v>15.465938432000002</v>
      </c>
      <c r="T7" s="6">
        <f t="shared" ref="T7:T20" si="2">R7/P7/(85/15)</f>
        <v>2.3517287280976316</v>
      </c>
    </row>
    <row r="8" spans="1:20" x14ac:dyDescent="0.25">
      <c r="A8" s="5">
        <v>30</v>
      </c>
      <c r="B8" s="2">
        <v>0.26464020202119604</v>
      </c>
      <c r="C8" s="3">
        <v>22.605743599760004</v>
      </c>
      <c r="D8" s="2">
        <v>4.401376766195754E-2</v>
      </c>
      <c r="E8" s="3">
        <v>15.861663871599999</v>
      </c>
      <c r="F8" s="3">
        <f t="shared" si="0"/>
        <v>6.0126686734417589</v>
      </c>
      <c r="H8" s="5">
        <v>30</v>
      </c>
      <c r="I8" s="4">
        <v>7.6884866942850863E-2</v>
      </c>
      <c r="J8" s="3">
        <v>22.118477595680002</v>
      </c>
      <c r="K8" s="2">
        <v>7.6617938087069098E-2</v>
      </c>
      <c r="L8" s="3">
        <v>15.62323679064</v>
      </c>
      <c r="M8" s="3">
        <f t="shared" si="1"/>
        <v>5.6864087386565316</v>
      </c>
      <c r="O8" s="5">
        <v>30</v>
      </c>
      <c r="P8" s="2">
        <v>5.8113594144807547E-3</v>
      </c>
      <c r="Q8" s="3">
        <v>12.9607406084</v>
      </c>
      <c r="R8" s="2">
        <v>7.7626964368302451E-2</v>
      </c>
      <c r="S8" s="3">
        <v>15.502090827920002</v>
      </c>
      <c r="T8" s="6">
        <f t="shared" si="2"/>
        <v>2.3572584464247157</v>
      </c>
    </row>
    <row r="9" spans="1:20" x14ac:dyDescent="0.25">
      <c r="A9" s="5">
        <v>40</v>
      </c>
      <c r="B9" s="2">
        <v>0.35186164658700403</v>
      </c>
      <c r="C9" s="3">
        <v>22.86670967952</v>
      </c>
      <c r="D9" s="2">
        <v>5.7301405139037864E-2</v>
      </c>
      <c r="E9" s="3">
        <v>16.018978171280001</v>
      </c>
      <c r="F9" s="3">
        <f t="shared" si="0"/>
        <v>6.140541331111101</v>
      </c>
      <c r="H9" s="5">
        <v>40</v>
      </c>
      <c r="I9" s="4">
        <v>0.10332278508692805</v>
      </c>
      <c r="J9" s="3">
        <v>22.25643788288</v>
      </c>
      <c r="K9" s="2">
        <v>0.1007504001718771</v>
      </c>
      <c r="L9" s="3">
        <v>15.695053686240001</v>
      </c>
      <c r="M9" s="3">
        <f t="shared" si="1"/>
        <v>5.811349445366182</v>
      </c>
      <c r="O9" s="5">
        <v>40</v>
      </c>
      <c r="P9" s="2">
        <v>7.6655137124469848E-3</v>
      </c>
      <c r="Q9" s="3">
        <v>12.98705144136</v>
      </c>
      <c r="R9" s="2">
        <v>0.10230758538913436</v>
      </c>
      <c r="S9" s="3">
        <v>15.536623304559999</v>
      </c>
      <c r="T9" s="6">
        <f t="shared" si="2"/>
        <v>2.3552602541480332</v>
      </c>
    </row>
    <row r="10" spans="1:20" x14ac:dyDescent="0.25">
      <c r="A10" s="5">
        <v>50</v>
      </c>
      <c r="B10" s="2">
        <v>0.44560030975052678</v>
      </c>
      <c r="C10" s="3">
        <v>23.182567538080001</v>
      </c>
      <c r="D10" s="2">
        <v>6.9976977816701605E-2</v>
      </c>
      <c r="E10" s="3">
        <v>16.175123754240001</v>
      </c>
      <c r="F10" s="3">
        <f t="shared" si="0"/>
        <v>6.367813010126512</v>
      </c>
      <c r="H10" s="5">
        <v>50</v>
      </c>
      <c r="I10" s="4">
        <v>0.12791995769767781</v>
      </c>
      <c r="J10" s="3">
        <v>22.352259892720003</v>
      </c>
      <c r="K10" s="2">
        <v>0.12551983119525656</v>
      </c>
      <c r="L10" s="3">
        <v>15.771740967040001</v>
      </c>
      <c r="M10" s="3">
        <f t="shared" si="1"/>
        <v>5.7750217904550079</v>
      </c>
      <c r="O10" s="5">
        <v>50</v>
      </c>
      <c r="P10" s="2">
        <v>9.4817186507428885E-3</v>
      </c>
      <c r="Q10" s="3">
        <v>13.012145734480001</v>
      </c>
      <c r="R10" s="2">
        <v>0.12675647573219972</v>
      </c>
      <c r="S10" s="3">
        <v>15.57568818288</v>
      </c>
      <c r="T10" s="6">
        <f t="shared" si="2"/>
        <v>2.3591492912881868</v>
      </c>
    </row>
    <row r="11" spans="1:20" x14ac:dyDescent="0.25">
      <c r="A11" s="5">
        <v>60</v>
      </c>
      <c r="B11" s="2">
        <v>0.53234345735381439</v>
      </c>
      <c r="C11" s="3">
        <v>23.441660984960002</v>
      </c>
      <c r="D11" s="2">
        <v>8.2319631546664315E-2</v>
      </c>
      <c r="E11" s="3">
        <v>16.314680070080001</v>
      </c>
      <c r="F11" s="3">
        <f t="shared" si="0"/>
        <v>6.4667862009567694</v>
      </c>
      <c r="H11" s="5">
        <v>60</v>
      </c>
      <c r="I11" s="4">
        <v>0.15455172002838377</v>
      </c>
      <c r="J11" s="3">
        <v>22.490099513360001</v>
      </c>
      <c r="K11" s="2">
        <v>0.14881255418994169</v>
      </c>
      <c r="L11" s="3">
        <v>15.851889754720002</v>
      </c>
      <c r="M11" s="3">
        <f t="shared" si="1"/>
        <v>5.885209651351019</v>
      </c>
      <c r="O11" s="5">
        <v>60</v>
      </c>
      <c r="P11" s="2">
        <v>1.1293540558950457E-2</v>
      </c>
      <c r="Q11" s="3">
        <v>13.032653192080002</v>
      </c>
      <c r="R11" s="2">
        <v>0.15166814271047566</v>
      </c>
      <c r="S11" s="3">
        <v>15.61580349624</v>
      </c>
      <c r="T11" s="6">
        <f t="shared" si="2"/>
        <v>2.3699358249048097</v>
      </c>
    </row>
    <row r="12" spans="1:20" x14ac:dyDescent="0.25">
      <c r="A12" s="5">
        <v>70</v>
      </c>
      <c r="B12" s="2">
        <v>0.61553945437767266</v>
      </c>
      <c r="C12" s="3">
        <v>23.654445417760002</v>
      </c>
      <c r="D12" s="2">
        <v>9.3444073520102089E-2</v>
      </c>
      <c r="E12" s="3">
        <v>16.455462046880001</v>
      </c>
      <c r="F12" s="3">
        <f t="shared" si="0"/>
        <v>6.5872497975514221</v>
      </c>
      <c r="H12" s="5">
        <v>70</v>
      </c>
      <c r="I12" s="4">
        <v>0.17822580354184914</v>
      </c>
      <c r="J12" s="3">
        <v>22.58253474256</v>
      </c>
      <c r="K12" s="2">
        <v>0.17047583688950554</v>
      </c>
      <c r="L12" s="3">
        <v>15.907429760640001</v>
      </c>
      <c r="M12" s="3">
        <f t="shared" si="1"/>
        <v>5.9242778243410434</v>
      </c>
      <c r="O12" s="5">
        <v>70</v>
      </c>
      <c r="P12" s="2">
        <v>1.2981087778685271E-2</v>
      </c>
      <c r="Q12" s="3">
        <v>13.063641360480002</v>
      </c>
      <c r="R12" s="2">
        <v>0.17559524746694483</v>
      </c>
      <c r="S12" s="3">
        <v>15.645238814880001</v>
      </c>
      <c r="T12" s="6">
        <f t="shared" si="2"/>
        <v>2.3871186406038003</v>
      </c>
    </row>
    <row r="13" spans="1:20" x14ac:dyDescent="0.25">
      <c r="A13" s="5">
        <v>80</v>
      </c>
      <c r="B13" s="2">
        <v>0.69279173869213773</v>
      </c>
      <c r="C13" s="3">
        <v>23.863881562720003</v>
      </c>
      <c r="D13" s="2">
        <v>0.10414240487991018</v>
      </c>
      <c r="E13" s="3">
        <v>16.579137488640001</v>
      </c>
      <c r="F13" s="3">
        <f t="shared" si="0"/>
        <v>6.6523501112828844</v>
      </c>
      <c r="H13" s="5">
        <v>80</v>
      </c>
      <c r="I13" s="4">
        <v>0.20402167679670069</v>
      </c>
      <c r="J13" s="3">
        <v>22.709410693279999</v>
      </c>
      <c r="K13" s="2">
        <v>0.19359939979685264</v>
      </c>
      <c r="L13" s="3">
        <v>15.976984744000001</v>
      </c>
      <c r="M13" s="3">
        <f t="shared" si="1"/>
        <v>5.9717273730933274</v>
      </c>
      <c r="O13" s="5">
        <v>80</v>
      </c>
      <c r="P13" s="2">
        <v>1.4849189323939136E-2</v>
      </c>
      <c r="Q13" s="3">
        <v>13.09348269448</v>
      </c>
      <c r="R13" s="2">
        <v>0.19952234675658509</v>
      </c>
      <c r="S13" s="3">
        <v>15.684657617760001</v>
      </c>
      <c r="T13" s="6">
        <f t="shared" si="2"/>
        <v>2.3711614910490324</v>
      </c>
    </row>
    <row r="14" spans="1:20" x14ac:dyDescent="0.25">
      <c r="A14" s="5">
        <v>90</v>
      </c>
      <c r="B14" s="2">
        <v>0.78419031343516943</v>
      </c>
      <c r="C14" s="3">
        <v>24.126830691120002</v>
      </c>
      <c r="D14" s="2">
        <v>0.11348663825008994</v>
      </c>
      <c r="E14" s="3">
        <v>16.710228986720001</v>
      </c>
      <c r="F14" s="3">
        <f t="shared" si="0"/>
        <v>6.9099792321546536</v>
      </c>
      <c r="H14" s="5">
        <v>90</v>
      </c>
      <c r="I14" s="4">
        <v>0.22863202446515279</v>
      </c>
      <c r="J14" s="3">
        <v>22.808870440080003</v>
      </c>
      <c r="K14" s="2">
        <v>0.21619569662160909</v>
      </c>
      <c r="L14" s="3">
        <v>16.047631584000001</v>
      </c>
      <c r="M14" s="3">
        <f t="shared" si="1"/>
        <v>5.9926330274591768</v>
      </c>
      <c r="O14" s="5">
        <v>90</v>
      </c>
      <c r="P14" s="2">
        <v>1.6432838093301275E-2</v>
      </c>
      <c r="Q14" s="3">
        <v>13.11021413392</v>
      </c>
      <c r="R14" s="2">
        <v>0.22284424348381326</v>
      </c>
      <c r="S14" s="3">
        <v>15.7163261464</v>
      </c>
      <c r="T14" s="6">
        <f t="shared" si="2"/>
        <v>2.3931018190015734</v>
      </c>
    </row>
    <row r="15" spans="1:20" x14ac:dyDescent="0.25">
      <c r="A15" s="5">
        <v>100</v>
      </c>
      <c r="B15" s="2">
        <v>0.87459012450156193</v>
      </c>
      <c r="C15" s="3">
        <v>24.369040651999999</v>
      </c>
      <c r="D15" s="2">
        <v>0.12102328240435509</v>
      </c>
      <c r="E15" s="3">
        <v>16.842915300080001</v>
      </c>
      <c r="F15" s="3">
        <f t="shared" si="0"/>
        <v>7.2266270351141078</v>
      </c>
      <c r="H15" s="5">
        <v>100</v>
      </c>
      <c r="I15" s="4">
        <v>0.25182428764485731</v>
      </c>
      <c r="J15" s="3">
        <v>22.913818256000003</v>
      </c>
      <c r="K15" s="2">
        <v>0.23761362940585412</v>
      </c>
      <c r="L15" s="3">
        <v>16.111060521919999</v>
      </c>
      <c r="M15" s="3">
        <f t="shared" si="1"/>
        <v>6.0055658432656971</v>
      </c>
      <c r="O15" s="5">
        <v>100</v>
      </c>
      <c r="P15" s="2">
        <v>1.8273653328697459E-2</v>
      </c>
      <c r="Q15" s="3">
        <v>13.14468460368</v>
      </c>
      <c r="R15" s="2">
        <v>0.2457822622175426</v>
      </c>
      <c r="S15" s="3">
        <v>15.745757239200001</v>
      </c>
      <c r="T15" s="6">
        <f t="shared" si="2"/>
        <v>2.3735451040442106</v>
      </c>
    </row>
    <row r="16" spans="1:20" x14ac:dyDescent="0.25">
      <c r="A16" s="5">
        <v>200</v>
      </c>
      <c r="B16" s="2">
        <v>1.463960705253732</v>
      </c>
      <c r="C16" s="3">
        <v>25.820963880320001</v>
      </c>
      <c r="D16" s="2">
        <v>0.18037893734686045</v>
      </c>
      <c r="E16" s="3">
        <v>17.743825644240001</v>
      </c>
      <c r="F16" s="3">
        <f t="shared" si="0"/>
        <v>8.1160291039890229</v>
      </c>
      <c r="H16" s="5">
        <v>200</v>
      </c>
      <c r="I16" s="4">
        <v>0.4785016706629186</v>
      </c>
      <c r="J16" s="3">
        <v>23.825922139040003</v>
      </c>
      <c r="K16" s="2">
        <v>0.41474692272199976</v>
      </c>
      <c r="L16" s="3">
        <v>16.686110988159999</v>
      </c>
      <c r="M16" s="3">
        <f t="shared" si="1"/>
        <v>6.5377446306150571</v>
      </c>
      <c r="O16" s="5">
        <v>200</v>
      </c>
      <c r="P16" s="2">
        <v>3.3333658609654204E-2</v>
      </c>
      <c r="Q16" s="3">
        <v>13.365477798240001</v>
      </c>
      <c r="R16" s="2">
        <v>0.45913401739763632</v>
      </c>
      <c r="S16" s="3">
        <v>16.067036892320001</v>
      </c>
      <c r="T16" s="6">
        <f t="shared" si="2"/>
        <v>2.4306857845339636</v>
      </c>
    </row>
    <row r="17" spans="1:20" x14ac:dyDescent="0.25">
      <c r="A17" s="5">
        <v>400</v>
      </c>
      <c r="B17" s="2">
        <v>2.1077833976779101</v>
      </c>
      <c r="C17" s="3">
        <v>27.419435265040001</v>
      </c>
      <c r="D17" s="2">
        <v>0.21435144821764976</v>
      </c>
      <c r="E17" s="3">
        <v>18.66591192368</v>
      </c>
      <c r="F17" s="3">
        <f t="shared" si="0"/>
        <v>9.8333060737601983</v>
      </c>
      <c r="H17" s="5">
        <v>400</v>
      </c>
      <c r="I17" s="4">
        <v>0.83747557557508312</v>
      </c>
      <c r="J17" s="3">
        <v>25.068053582400001</v>
      </c>
      <c r="K17" s="2">
        <v>0.63841230031040663</v>
      </c>
      <c r="L17" s="3">
        <v>17.475149247440001</v>
      </c>
      <c r="M17" s="3">
        <f t="shared" si="1"/>
        <v>7.4335894310798345</v>
      </c>
      <c r="O17" s="5">
        <v>400</v>
      </c>
      <c r="P17" s="2">
        <v>5.6866703403757025E-2</v>
      </c>
      <c r="Q17" s="3">
        <v>13.720839896959999</v>
      </c>
      <c r="R17" s="2">
        <v>0.79769512615801108</v>
      </c>
      <c r="S17" s="3">
        <v>16.544244685920003</v>
      </c>
      <c r="T17" s="6">
        <f t="shared" si="2"/>
        <v>2.4754332451110765</v>
      </c>
    </row>
    <row r="18" spans="1:20" x14ac:dyDescent="0.25">
      <c r="A18" s="5">
        <v>600</v>
      </c>
      <c r="B18" s="2">
        <v>2.4113021234803584</v>
      </c>
      <c r="C18" s="3">
        <v>28.153901654160002</v>
      </c>
      <c r="D18" s="2">
        <v>0.22930990031784143</v>
      </c>
      <c r="E18" s="3">
        <v>19.184062081920001</v>
      </c>
      <c r="F18" s="3">
        <f t="shared" si="0"/>
        <v>10.51547325317444</v>
      </c>
      <c r="H18" s="5">
        <v>600</v>
      </c>
      <c r="I18" s="4">
        <v>1.0705071221847198</v>
      </c>
      <c r="J18" s="3">
        <v>25.824097612640003</v>
      </c>
      <c r="K18" s="2">
        <v>0.76493647681463184</v>
      </c>
      <c r="L18" s="3">
        <v>17.964916823279999</v>
      </c>
      <c r="M18" s="3">
        <f t="shared" si="1"/>
        <v>7.930340897030387</v>
      </c>
      <c r="O18" s="5">
        <v>600</v>
      </c>
      <c r="P18" s="2">
        <v>7.3896310109150723E-2</v>
      </c>
      <c r="Q18" s="3">
        <v>13.986489127920001</v>
      </c>
      <c r="R18" s="2">
        <v>1.0582684653080503</v>
      </c>
      <c r="S18" s="3">
        <v>16.917116740960001</v>
      </c>
      <c r="T18" s="6">
        <f t="shared" si="2"/>
        <v>2.5272338809329473</v>
      </c>
    </row>
    <row r="19" spans="1:20" x14ac:dyDescent="0.25">
      <c r="A19" s="5">
        <v>800</v>
      </c>
      <c r="B19" s="2">
        <v>2.6291281118556933</v>
      </c>
      <c r="C19" s="3">
        <v>28.769513573680001</v>
      </c>
      <c r="D19" s="2">
        <v>0.23215612279372452</v>
      </c>
      <c r="E19" s="3">
        <v>19.50941946144</v>
      </c>
      <c r="F19" s="3">
        <f t="shared" si="0"/>
        <v>11.324827793543603</v>
      </c>
      <c r="H19" s="5">
        <v>800</v>
      </c>
      <c r="I19" s="4">
        <v>1.2510436149078237</v>
      </c>
      <c r="J19" s="3">
        <v>26.438741229040001</v>
      </c>
      <c r="K19" s="2">
        <v>0.8332885436039742</v>
      </c>
      <c r="L19" s="3">
        <v>18.293546843920002</v>
      </c>
      <c r="M19" s="3">
        <f t="shared" si="1"/>
        <v>8.5075538426141435</v>
      </c>
      <c r="O19" s="5">
        <v>800</v>
      </c>
      <c r="P19" s="2">
        <v>8.7331905944301763E-2</v>
      </c>
      <c r="Q19" s="3">
        <v>14.203549943440001</v>
      </c>
      <c r="R19" s="2">
        <v>1.2612329311933979</v>
      </c>
      <c r="S19" s="3">
        <v>17.214564330080002</v>
      </c>
      <c r="T19" s="6">
        <f t="shared" si="2"/>
        <v>2.548559027343035</v>
      </c>
    </row>
    <row r="20" spans="1:20" x14ac:dyDescent="0.25">
      <c r="A20" s="5">
        <v>1000</v>
      </c>
      <c r="B20" s="2">
        <v>2.7474482072627922</v>
      </c>
      <c r="C20" s="3">
        <v>29.051115685359999</v>
      </c>
      <c r="D20" s="2">
        <v>0.23138322388741833</v>
      </c>
      <c r="E20" s="3">
        <v>19.670512749920004</v>
      </c>
      <c r="F20" s="3">
        <f t="shared" si="0"/>
        <v>11.874016452461518</v>
      </c>
      <c r="H20" s="5">
        <v>1000</v>
      </c>
      <c r="I20" s="4">
        <v>1.3506084908600087</v>
      </c>
      <c r="J20" s="3">
        <v>26.712707164160001</v>
      </c>
      <c r="K20" s="2">
        <v>0.89040748239407741</v>
      </c>
      <c r="L20" s="3">
        <v>18.51620693928</v>
      </c>
      <c r="M20" s="3">
        <f t="shared" si="1"/>
        <v>8.5954445197329452</v>
      </c>
      <c r="O20" s="5">
        <v>1000</v>
      </c>
      <c r="P20" s="2">
        <v>9.7523348826326503E-2</v>
      </c>
      <c r="Q20" s="3">
        <v>14.364211359440002</v>
      </c>
      <c r="R20" s="2">
        <v>1.4121854782983294</v>
      </c>
      <c r="S20" s="3">
        <v>17.415171063519999</v>
      </c>
      <c r="T20" s="6">
        <f t="shared" si="2"/>
        <v>2.5553798659687961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1" x14ac:dyDescent="0.25">
      <c r="A1" s="1" t="s">
        <v>23</v>
      </c>
      <c r="B1" s="1"/>
      <c r="C1" s="1"/>
      <c r="D1" s="1"/>
      <c r="E1" s="1"/>
      <c r="F1" s="1"/>
      <c r="G1" s="1"/>
      <c r="H1" s="1"/>
    </row>
    <row r="2" spans="1:21" x14ac:dyDescent="0.25">
      <c r="A2" s="1"/>
      <c r="B2" s="1"/>
      <c r="C2" s="1"/>
      <c r="D2" s="1"/>
      <c r="E2" s="1"/>
      <c r="F2" s="1"/>
      <c r="G2" s="1"/>
      <c r="H2" s="1"/>
    </row>
    <row r="3" spans="1:21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1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1" x14ac:dyDescent="0.25">
      <c r="A6" s="5">
        <v>10</v>
      </c>
      <c r="B6" s="2">
        <v>0.65812073443080521</v>
      </c>
      <c r="C6" s="3">
        <v>33.236638033760002</v>
      </c>
      <c r="D6" s="2">
        <v>3.0206206964667155E-2</v>
      </c>
      <c r="E6" s="3">
        <v>21.719424369840002</v>
      </c>
      <c r="F6" s="3">
        <f>B6/D6</f>
        <v>21.787599323563633</v>
      </c>
      <c r="H6" s="5">
        <v>10</v>
      </c>
      <c r="I6" s="4">
        <v>0.21674990976695149</v>
      </c>
      <c r="J6" s="7">
        <v>32.934651390399999</v>
      </c>
      <c r="K6" s="4">
        <v>5.7602008294272845E-2</v>
      </c>
      <c r="L6" s="7">
        <v>21.493640500080001</v>
      </c>
      <c r="M6" s="3">
        <f>I6/K6/(15/85)</f>
        <v>21.323032391589585</v>
      </c>
      <c r="O6" s="5">
        <v>10</v>
      </c>
      <c r="P6" s="2">
        <v>3.0555838008383199E-3</v>
      </c>
      <c r="Q6" s="3">
        <v>17.564412795439999</v>
      </c>
      <c r="R6" s="2">
        <v>6.0537414491202833E-2</v>
      </c>
      <c r="S6" s="3">
        <v>21.37368463432</v>
      </c>
      <c r="T6" s="6">
        <f>R6/P6/(85/15)</f>
        <v>3.4962461649964927</v>
      </c>
      <c r="U6" s="3"/>
    </row>
    <row r="7" spans="1:21" x14ac:dyDescent="0.25">
      <c r="A7" s="5">
        <v>20</v>
      </c>
      <c r="B7" s="2">
        <v>1.1190359386903641</v>
      </c>
      <c r="C7" s="3">
        <v>33.586477796400004</v>
      </c>
      <c r="D7" s="2">
        <v>4.9872253875161678E-2</v>
      </c>
      <c r="E7" s="3">
        <v>21.970220902880001</v>
      </c>
      <c r="F7" s="3">
        <f t="shared" ref="F7:F20" si="0">B7/D7</f>
        <v>22.438046242936846</v>
      </c>
      <c r="H7" s="5">
        <v>20</v>
      </c>
      <c r="I7" s="4">
        <v>0.40515074598525197</v>
      </c>
      <c r="J7" s="7">
        <v>33.087776501920004</v>
      </c>
      <c r="K7" s="4">
        <v>0.10793211668448247</v>
      </c>
      <c r="L7" s="7">
        <v>21.629684473440001</v>
      </c>
      <c r="M7" s="3">
        <f t="shared" ref="M7:M20" si="1">I7/K7/(15/85)</f>
        <v>21.271279557698499</v>
      </c>
      <c r="O7" s="5">
        <v>20</v>
      </c>
      <c r="P7" s="2">
        <v>6.0243012086672806E-3</v>
      </c>
      <c r="Q7" s="3">
        <v>17.603952683280003</v>
      </c>
      <c r="R7" s="2">
        <v>0.12025466341766949</v>
      </c>
      <c r="S7" s="3">
        <v>21.413235191360002</v>
      </c>
      <c r="T7" s="6">
        <f t="shared" ref="T7:T20" si="2">R7/P7/(85/15)</f>
        <v>3.5226344859420005</v>
      </c>
      <c r="U7" s="3"/>
    </row>
    <row r="8" spans="1:21" x14ac:dyDescent="0.25">
      <c r="A8" s="5">
        <v>30</v>
      </c>
      <c r="B8" s="2">
        <v>1.4197112727713166</v>
      </c>
      <c r="C8" s="3">
        <v>33.776627291280001</v>
      </c>
      <c r="D8" s="2">
        <v>6.4015985068510903E-2</v>
      </c>
      <c r="E8" s="3">
        <v>22.13237328728</v>
      </c>
      <c r="F8" s="3">
        <f t="shared" si="0"/>
        <v>22.17744944878876</v>
      </c>
      <c r="H8" s="5">
        <v>30</v>
      </c>
      <c r="I8" s="4">
        <v>0.5887231452659144</v>
      </c>
      <c r="J8" s="7">
        <v>33.288236920880003</v>
      </c>
      <c r="K8" s="4">
        <v>0.15298284764202916</v>
      </c>
      <c r="L8" s="7">
        <v>21.76090069656</v>
      </c>
      <c r="M8" s="3">
        <f t="shared" si="1"/>
        <v>21.807005651900184</v>
      </c>
      <c r="O8" s="5">
        <v>30</v>
      </c>
      <c r="P8" s="2">
        <v>9.0116483546120538E-3</v>
      </c>
      <c r="Q8" s="3">
        <v>17.638617750880002</v>
      </c>
      <c r="R8" s="2">
        <v>0.17730693650691257</v>
      </c>
      <c r="S8" s="3">
        <v>21.451857528000001</v>
      </c>
      <c r="T8" s="6">
        <f t="shared" si="2"/>
        <v>3.4721127758562877</v>
      </c>
      <c r="U8" s="3"/>
    </row>
    <row r="9" spans="1:21" x14ac:dyDescent="0.25">
      <c r="A9" s="5">
        <v>40</v>
      </c>
      <c r="B9" s="2">
        <v>1.6588439533774253</v>
      </c>
      <c r="C9" s="3">
        <v>33.954123114960005</v>
      </c>
      <c r="D9" s="2">
        <v>7.3951207094048774E-2</v>
      </c>
      <c r="E9" s="3">
        <v>22.251071233440001</v>
      </c>
      <c r="F9" s="3">
        <f t="shared" si="0"/>
        <v>22.431600761671959</v>
      </c>
      <c r="H9" s="5">
        <v>40</v>
      </c>
      <c r="I9" s="4">
        <v>0.73385759311558585</v>
      </c>
      <c r="J9" s="7">
        <v>33.402428908240005</v>
      </c>
      <c r="K9" s="4">
        <v>0.18933713089641538</v>
      </c>
      <c r="L9" s="7">
        <v>21.851137652160002</v>
      </c>
      <c r="M9" s="3">
        <f t="shared" si="1"/>
        <v>21.963607145095125</v>
      </c>
      <c r="O9" s="5">
        <v>40</v>
      </c>
      <c r="P9" s="2">
        <v>1.1567917817282296E-2</v>
      </c>
      <c r="Q9" s="3">
        <v>17.644383093680002</v>
      </c>
      <c r="R9" s="2">
        <v>0.23314041805205221</v>
      </c>
      <c r="S9" s="3">
        <v>21.487623154960001</v>
      </c>
      <c r="T9" s="6">
        <f t="shared" si="2"/>
        <v>3.5565974244389826</v>
      </c>
      <c r="U9" s="3"/>
    </row>
    <row r="10" spans="1:21" x14ac:dyDescent="0.25">
      <c r="A10" s="5">
        <v>50</v>
      </c>
      <c r="B10" s="2">
        <v>1.8178585963394356</v>
      </c>
      <c r="C10" s="3">
        <v>34.055359262640003</v>
      </c>
      <c r="D10" s="2">
        <v>7.8778653928226361E-2</v>
      </c>
      <c r="E10" s="3">
        <v>22.331458509119997</v>
      </c>
      <c r="F10" s="3">
        <f t="shared" si="0"/>
        <v>23.075522437786887</v>
      </c>
      <c r="H10" s="5">
        <v>50</v>
      </c>
      <c r="I10" s="4">
        <v>0.86186199069351344</v>
      </c>
      <c r="J10" s="7">
        <v>33.501279883040006</v>
      </c>
      <c r="K10" s="4">
        <v>0.22386394587450614</v>
      </c>
      <c r="L10" s="7">
        <v>21.94720731296</v>
      </c>
      <c r="M10" s="3">
        <f t="shared" si="1"/>
        <v>21.816307198782788</v>
      </c>
      <c r="O10" s="5">
        <v>50</v>
      </c>
      <c r="P10" s="2">
        <v>1.4579833803541362E-2</v>
      </c>
      <c r="Q10" s="3">
        <v>17.68350366104</v>
      </c>
      <c r="R10" s="2">
        <v>0.28560861538222304</v>
      </c>
      <c r="S10" s="3">
        <v>21.515494912800001</v>
      </c>
      <c r="T10" s="6">
        <f t="shared" si="2"/>
        <v>3.4569338060168091</v>
      </c>
      <c r="U10" s="3"/>
    </row>
    <row r="11" spans="1:21" x14ac:dyDescent="0.25">
      <c r="A11" s="5">
        <v>60</v>
      </c>
      <c r="B11" s="2">
        <v>1.9321459426471335</v>
      </c>
      <c r="C11" s="3">
        <v>34.145070331280003</v>
      </c>
      <c r="D11" s="2">
        <v>8.5843758879800586E-2</v>
      </c>
      <c r="E11" s="3">
        <v>22.382501426320001</v>
      </c>
      <c r="F11" s="3">
        <f t="shared" si="0"/>
        <v>22.507704320736309</v>
      </c>
      <c r="H11" s="5">
        <v>60</v>
      </c>
      <c r="I11" s="4">
        <v>0.98105902164657721</v>
      </c>
      <c r="J11" s="7">
        <v>33.59921318112</v>
      </c>
      <c r="K11" s="4">
        <v>0.2515390368637993</v>
      </c>
      <c r="L11" s="7">
        <v>22.013675257439999</v>
      </c>
      <c r="M11" s="3">
        <f t="shared" si="1"/>
        <v>22.101279090956687</v>
      </c>
      <c r="O11" s="5">
        <v>60</v>
      </c>
      <c r="P11" s="2">
        <v>1.7107010624964235E-2</v>
      </c>
      <c r="Q11" s="3">
        <v>17.70329783032</v>
      </c>
      <c r="R11" s="2">
        <v>0.33813848006119934</v>
      </c>
      <c r="S11" s="3">
        <v>21.548445795600003</v>
      </c>
      <c r="T11" s="6">
        <f t="shared" si="2"/>
        <v>3.4881311404757995</v>
      </c>
      <c r="U11" s="3"/>
    </row>
    <row r="12" spans="1:21" x14ac:dyDescent="0.25">
      <c r="A12" s="5">
        <v>70</v>
      </c>
      <c r="B12" s="2">
        <v>2.0512821976482187</v>
      </c>
      <c r="C12" s="3">
        <v>34.206186730559999</v>
      </c>
      <c r="D12" s="2">
        <v>8.4990942679326872E-2</v>
      </c>
      <c r="E12" s="3">
        <v>22.441158219359998</v>
      </c>
      <c r="F12" s="3">
        <f t="shared" si="0"/>
        <v>24.135303515667097</v>
      </c>
      <c r="H12" s="5">
        <v>70</v>
      </c>
      <c r="I12" s="4">
        <v>1.0660983533546831</v>
      </c>
      <c r="J12" s="7">
        <v>33.678661943760005</v>
      </c>
      <c r="K12" s="4">
        <v>0.27701482561483903</v>
      </c>
      <c r="L12" s="7">
        <v>22.08274376712</v>
      </c>
      <c r="M12" s="3">
        <f t="shared" si="1"/>
        <v>21.808305706868236</v>
      </c>
      <c r="O12" s="5">
        <v>70</v>
      </c>
      <c r="P12" s="2">
        <v>1.9567988703830655E-2</v>
      </c>
      <c r="Q12" s="3">
        <v>17.728406934799999</v>
      </c>
      <c r="R12" s="2">
        <v>0.39242614435611262</v>
      </c>
      <c r="S12" s="3">
        <v>21.58130529984</v>
      </c>
      <c r="T12" s="6">
        <f t="shared" si="2"/>
        <v>3.5390286442609624</v>
      </c>
      <c r="U12" s="3"/>
    </row>
    <row r="13" spans="1:21" x14ac:dyDescent="0.25">
      <c r="A13" s="5">
        <v>80</v>
      </c>
      <c r="B13" s="2">
        <v>2.1192450433780725</v>
      </c>
      <c r="C13" s="3">
        <v>34.255757632879998</v>
      </c>
      <c r="D13" s="2">
        <v>9.1832891674298964E-2</v>
      </c>
      <c r="E13" s="3">
        <v>22.482033807360001</v>
      </c>
      <c r="F13" s="3">
        <f t="shared" si="0"/>
        <v>23.077189498663909</v>
      </c>
      <c r="H13" s="5">
        <v>80</v>
      </c>
      <c r="I13" s="4">
        <v>1.1707824265261231</v>
      </c>
      <c r="J13" s="7">
        <v>33.746087354799997</v>
      </c>
      <c r="K13" s="4">
        <v>0.29435663198631884</v>
      </c>
      <c r="L13" s="7">
        <v>22.13148644664</v>
      </c>
      <c r="M13" s="3">
        <f t="shared" si="1"/>
        <v>22.538760908988298</v>
      </c>
      <c r="O13" s="5">
        <v>80</v>
      </c>
      <c r="P13" s="2">
        <v>2.225956825657845E-2</v>
      </c>
      <c r="Q13" s="3">
        <v>17.757977396640001</v>
      </c>
      <c r="R13" s="2">
        <v>0.44490134985724894</v>
      </c>
      <c r="S13" s="3">
        <v>21.61818684144</v>
      </c>
      <c r="T13" s="6">
        <f t="shared" si="2"/>
        <v>3.5271125662009264</v>
      </c>
      <c r="U13" s="3"/>
    </row>
    <row r="14" spans="1:21" x14ac:dyDescent="0.25">
      <c r="A14" s="5">
        <v>90</v>
      </c>
      <c r="B14" s="2">
        <v>2.2008843506919731</v>
      </c>
      <c r="C14" s="3">
        <v>34.329030895199999</v>
      </c>
      <c r="D14" s="2">
        <v>9.1641792595070881E-2</v>
      </c>
      <c r="E14" s="3">
        <v>22.504113737680001</v>
      </c>
      <c r="F14" s="3">
        <f t="shared" si="0"/>
        <v>24.016164332542221</v>
      </c>
      <c r="H14" s="5">
        <v>90</v>
      </c>
      <c r="I14" s="4">
        <v>1.2370288170523271</v>
      </c>
      <c r="J14" s="7">
        <v>33.784355892400001</v>
      </c>
      <c r="K14" s="4">
        <v>0.31126755960635433</v>
      </c>
      <c r="L14" s="7">
        <v>22.164419087200002</v>
      </c>
      <c r="M14" s="3">
        <f t="shared" si="1"/>
        <v>22.520271537970508</v>
      </c>
      <c r="O14" s="5">
        <v>90</v>
      </c>
      <c r="P14" s="2">
        <v>2.4642516463962726E-2</v>
      </c>
      <c r="Q14" s="3">
        <v>17.766919274080003</v>
      </c>
      <c r="R14" s="2">
        <v>0.49220525561494954</v>
      </c>
      <c r="S14" s="3">
        <v>21.649711566000004</v>
      </c>
      <c r="T14" s="6">
        <f t="shared" si="2"/>
        <v>3.5247922474921487</v>
      </c>
      <c r="U14" s="3"/>
    </row>
    <row r="15" spans="1:21" x14ac:dyDescent="0.25">
      <c r="A15" s="5">
        <v>100</v>
      </c>
      <c r="B15" s="2">
        <v>2.2782752516168756</v>
      </c>
      <c r="C15" s="3">
        <v>34.397549920159996</v>
      </c>
      <c r="D15" s="2">
        <v>9.1244969150684377E-2</v>
      </c>
      <c r="E15" s="3">
        <v>22.555735720480001</v>
      </c>
      <c r="F15" s="3">
        <f t="shared" si="0"/>
        <v>24.96877661117372</v>
      </c>
      <c r="H15" s="5">
        <v>100</v>
      </c>
      <c r="I15" s="4">
        <v>1.288001812375273</v>
      </c>
      <c r="J15" s="7">
        <v>33.843449620560001</v>
      </c>
      <c r="K15" s="4">
        <v>0.33716849756841522</v>
      </c>
      <c r="L15" s="7">
        <v>22.211427791600002</v>
      </c>
      <c r="M15" s="3">
        <f t="shared" si="1"/>
        <v>21.646971734992032</v>
      </c>
      <c r="O15" s="5">
        <v>100</v>
      </c>
      <c r="P15" s="2">
        <v>2.701044000319263E-2</v>
      </c>
      <c r="Q15" s="3">
        <v>17.802391058720001</v>
      </c>
      <c r="R15" s="2">
        <v>0.53728169585406638</v>
      </c>
      <c r="S15" s="3">
        <v>21.663637424240001</v>
      </c>
      <c r="T15" s="6">
        <f t="shared" si="2"/>
        <v>3.5102877592596204</v>
      </c>
      <c r="U15" s="3"/>
    </row>
    <row r="16" spans="1:21" x14ac:dyDescent="0.25">
      <c r="A16" s="5">
        <v>200</v>
      </c>
      <c r="B16" s="2">
        <v>2.6103983839203306</v>
      </c>
      <c r="C16" s="3">
        <v>34.678726393520002</v>
      </c>
      <c r="D16" s="2">
        <v>0.10044873705925665</v>
      </c>
      <c r="E16" s="3">
        <v>22.681226850880002</v>
      </c>
      <c r="F16" s="3">
        <f t="shared" si="0"/>
        <v>25.987368884293748</v>
      </c>
      <c r="H16" s="5">
        <v>200</v>
      </c>
      <c r="I16" s="4">
        <v>1.7043646843216085</v>
      </c>
      <c r="J16" s="7">
        <v>34.163090275360005</v>
      </c>
      <c r="K16" s="4">
        <v>0.42415759659005942</v>
      </c>
      <c r="L16" s="7">
        <v>22.44465039496</v>
      </c>
      <c r="M16" s="3">
        <f t="shared" si="1"/>
        <v>22.769995450119122</v>
      </c>
      <c r="O16" s="5">
        <v>200</v>
      </c>
      <c r="P16" s="2">
        <v>4.6154347046205517E-2</v>
      </c>
      <c r="Q16" s="3">
        <v>17.968606274480003</v>
      </c>
      <c r="R16" s="2">
        <v>0.94285491534129462</v>
      </c>
      <c r="S16" s="3">
        <v>21.903910527840001</v>
      </c>
      <c r="T16" s="6">
        <f t="shared" si="2"/>
        <v>3.6049943760280279</v>
      </c>
      <c r="U16" s="3"/>
    </row>
    <row r="17" spans="1:21" x14ac:dyDescent="0.25">
      <c r="A17" s="5">
        <v>400</v>
      </c>
      <c r="B17" s="2">
        <v>2.8783512693916014</v>
      </c>
      <c r="C17" s="3">
        <v>34.915367283039998</v>
      </c>
      <c r="D17" s="2">
        <v>9.8694445325211322E-2</v>
      </c>
      <c r="E17" s="3">
        <v>22.75241196248</v>
      </c>
      <c r="F17" s="3">
        <f t="shared" si="0"/>
        <v>29.164268160250064</v>
      </c>
      <c r="H17" s="5">
        <v>400</v>
      </c>
      <c r="I17" s="4">
        <v>2.0328063613965104</v>
      </c>
      <c r="J17" s="7">
        <v>34.42789663952</v>
      </c>
      <c r="K17" s="4">
        <v>0.46909769259729411</v>
      </c>
      <c r="L17" s="7">
        <v>22.6164580288</v>
      </c>
      <c r="M17" s="3">
        <f t="shared" si="1"/>
        <v>24.556155849187832</v>
      </c>
      <c r="O17" s="5">
        <v>400</v>
      </c>
      <c r="P17" s="2">
        <v>7.0041047077536514E-2</v>
      </c>
      <c r="Q17" s="3">
        <v>18.15956516416</v>
      </c>
      <c r="R17" s="2">
        <v>1.4369873602663341</v>
      </c>
      <c r="S17" s="3">
        <v>22.167793190320001</v>
      </c>
      <c r="T17" s="6">
        <f t="shared" si="2"/>
        <v>3.6205341772255188</v>
      </c>
      <c r="U17" s="3"/>
    </row>
    <row r="18" spans="1:21" x14ac:dyDescent="0.25">
      <c r="A18" s="5">
        <v>600</v>
      </c>
      <c r="B18" s="2">
        <v>3.0920327422354932</v>
      </c>
      <c r="C18" s="3">
        <v>35.07930648648</v>
      </c>
      <c r="D18" s="2">
        <v>9.8837330010473234E-2</v>
      </c>
      <c r="E18" s="3">
        <v>22.824732486160002</v>
      </c>
      <c r="F18" s="3">
        <f t="shared" si="0"/>
        <v>31.284057773594732</v>
      </c>
      <c r="H18" s="5">
        <v>600</v>
      </c>
      <c r="I18" s="4">
        <v>2.2016515548329623</v>
      </c>
      <c r="J18" s="7">
        <v>34.5450849148</v>
      </c>
      <c r="K18" s="4">
        <v>0.46400223751233532</v>
      </c>
      <c r="L18" s="7">
        <v>22.648904112</v>
      </c>
      <c r="M18" s="3">
        <f t="shared" si="1"/>
        <v>26.887856283354918</v>
      </c>
      <c r="O18" s="5">
        <v>600</v>
      </c>
      <c r="P18" s="2">
        <v>8.4582104359820359E-2</v>
      </c>
      <c r="Q18" s="3">
        <v>18.267988419679998</v>
      </c>
      <c r="R18" s="2">
        <v>1.7214460388147284</v>
      </c>
      <c r="S18" s="3">
        <v>22.31131246544</v>
      </c>
      <c r="T18" s="6">
        <f t="shared" si="2"/>
        <v>3.5915941957724691</v>
      </c>
      <c r="U18" s="3"/>
    </row>
    <row r="19" spans="1:21" x14ac:dyDescent="0.25">
      <c r="A19" s="5">
        <v>800</v>
      </c>
      <c r="B19" s="2">
        <v>3.1957756871409129</v>
      </c>
      <c r="C19" s="3">
        <v>35.2126393952</v>
      </c>
      <c r="D19" s="2">
        <v>9.7063303024018943E-2</v>
      </c>
      <c r="E19" s="3">
        <v>22.83338177648</v>
      </c>
      <c r="F19" s="3">
        <f t="shared" si="0"/>
        <v>32.924654195521221</v>
      </c>
      <c r="H19" s="5">
        <v>800</v>
      </c>
      <c r="I19" s="4">
        <v>2.2847218395441979</v>
      </c>
      <c r="J19" s="7">
        <v>34.643232642880001</v>
      </c>
      <c r="K19" s="4">
        <v>0.49179367932529128</v>
      </c>
      <c r="L19" s="7">
        <v>22.705718731680001</v>
      </c>
      <c r="M19" s="3">
        <f t="shared" si="1"/>
        <v>26.325586592557588</v>
      </c>
      <c r="O19" s="5">
        <v>800</v>
      </c>
      <c r="P19" s="2">
        <v>8.8638245412753489E-2</v>
      </c>
      <c r="Q19" s="3">
        <v>18.314868005839998</v>
      </c>
      <c r="R19" s="2">
        <v>1.9244631482884635</v>
      </c>
      <c r="S19" s="3">
        <v>22.414679189600001</v>
      </c>
      <c r="T19" s="6">
        <f t="shared" si="2"/>
        <v>3.831428998105451</v>
      </c>
      <c r="U19" s="3"/>
    </row>
    <row r="20" spans="1:21" x14ac:dyDescent="0.25">
      <c r="A20" s="5">
        <v>1000</v>
      </c>
      <c r="B20" s="2">
        <v>3.3012071107529728</v>
      </c>
      <c r="C20" s="3">
        <v>35.309413055840004</v>
      </c>
      <c r="D20" s="2">
        <v>9.1367230223837498E-2</v>
      </c>
      <c r="E20" s="3">
        <v>22.798283999599999</v>
      </c>
      <c r="F20" s="3">
        <f t="shared" si="0"/>
        <v>36.131193893756624</v>
      </c>
      <c r="H20" s="5">
        <v>1000</v>
      </c>
      <c r="I20" s="4">
        <v>2.3604471586642619</v>
      </c>
      <c r="J20" s="7">
        <v>34.70981870168</v>
      </c>
      <c r="K20" s="4">
        <v>0.49915504692179269</v>
      </c>
      <c r="L20" s="7">
        <v>22.73320664936</v>
      </c>
      <c r="M20" s="3">
        <f t="shared" si="1"/>
        <v>26.797018912094739</v>
      </c>
      <c r="O20" s="5">
        <v>1000</v>
      </c>
      <c r="P20" s="2">
        <v>9.9734933206891654E-2</v>
      </c>
      <c r="Q20" s="3">
        <v>18.349132790160002</v>
      </c>
      <c r="R20" s="2">
        <v>2.0206250395585816</v>
      </c>
      <c r="S20" s="3">
        <v>22.462186794160001</v>
      </c>
      <c r="T20" s="6">
        <f t="shared" si="2"/>
        <v>3.5752857887233009</v>
      </c>
      <c r="U20" s="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24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0.15062583650075329</v>
      </c>
      <c r="C6" s="3">
        <v>31.82821242256</v>
      </c>
      <c r="D6" s="2">
        <v>4.8567777380521537E-2</v>
      </c>
      <c r="E6" s="3">
        <v>25.498515343120001</v>
      </c>
      <c r="F6" s="3">
        <f>B6/D6</f>
        <v>3.1013532968705064</v>
      </c>
      <c r="H6" s="5">
        <v>10</v>
      </c>
      <c r="I6" s="4">
        <v>4.7913788229382796E-2</v>
      </c>
      <c r="J6" s="7">
        <v>31.899774303360001</v>
      </c>
      <c r="K6" s="4">
        <v>8.7175625705904272E-2</v>
      </c>
      <c r="L6" s="7">
        <v>25.485387122640002</v>
      </c>
      <c r="M6" s="3">
        <f>I6/K6/(15/85)</f>
        <v>3.1145341881358029</v>
      </c>
      <c r="O6" s="5">
        <v>10</v>
      </c>
      <c r="P6" s="2">
        <v>2.5366420282761401E-3</v>
      </c>
      <c r="Q6" s="3">
        <v>19.681034547599999</v>
      </c>
      <c r="R6" s="2">
        <v>8.8455264574474793E-2</v>
      </c>
      <c r="S6" s="3">
        <v>25.459349421200002</v>
      </c>
      <c r="T6" s="6">
        <f>R6/P6/(85/15)</f>
        <v>6.1537073020012469</v>
      </c>
    </row>
    <row r="7" spans="1:20" x14ac:dyDescent="0.25">
      <c r="A7" s="5">
        <v>20</v>
      </c>
      <c r="B7" s="2">
        <v>0.26589684604061276</v>
      </c>
      <c r="C7" s="3">
        <v>31.827098976479999</v>
      </c>
      <c r="D7" s="2">
        <v>8.9527400839923582E-2</v>
      </c>
      <c r="E7" s="3">
        <v>25.62411998544</v>
      </c>
      <c r="F7" s="3">
        <f t="shared" ref="F7:F20" si="0">B7/D7</f>
        <v>2.9700052000397124</v>
      </c>
      <c r="H7" s="5">
        <v>20</v>
      </c>
      <c r="I7" s="4">
        <v>8.7885813858362721E-2</v>
      </c>
      <c r="J7" s="7">
        <v>31.889357189360002</v>
      </c>
      <c r="K7" s="4">
        <v>0.16683444364628744</v>
      </c>
      <c r="L7" s="7">
        <v>25.596746542000002</v>
      </c>
      <c r="M7" s="3">
        <f t="shared" ref="M7:M20" si="1">I7/K7/(15/85)</f>
        <v>2.9851126720566596</v>
      </c>
      <c r="O7" s="5">
        <v>20</v>
      </c>
      <c r="P7" s="2">
        <v>4.9644379741487022E-3</v>
      </c>
      <c r="Q7" s="3">
        <v>19.726592282640002</v>
      </c>
      <c r="R7" s="2">
        <v>0.17581112707425156</v>
      </c>
      <c r="S7" s="3">
        <v>25.570298013600002</v>
      </c>
      <c r="T7" s="6">
        <f t="shared" ref="T7:T20" si="2">R7/P7/(85/15)</f>
        <v>6.2495479195554742</v>
      </c>
    </row>
    <row r="8" spans="1:20" x14ac:dyDescent="0.25">
      <c r="A8" s="5">
        <v>30</v>
      </c>
      <c r="B8" s="2">
        <v>0.35644250450983012</v>
      </c>
      <c r="C8" s="3">
        <v>31.812689949920003</v>
      </c>
      <c r="D8" s="2">
        <v>0.12708693764401299</v>
      </c>
      <c r="E8" s="3">
        <v>25.728074185040001</v>
      </c>
      <c r="F8" s="3">
        <f t="shared" si="0"/>
        <v>2.8047139314055376</v>
      </c>
      <c r="H8" s="5">
        <v>30</v>
      </c>
      <c r="I8" s="4">
        <v>0.12101824882162501</v>
      </c>
      <c r="J8" s="7">
        <v>31.907307930080002</v>
      </c>
      <c r="K8" s="4">
        <v>0.24603378524570904</v>
      </c>
      <c r="L8" s="7">
        <v>25.716441116959999</v>
      </c>
      <c r="M8" s="3">
        <f t="shared" si="1"/>
        <v>2.7873004350642741</v>
      </c>
      <c r="O8" s="5">
        <v>30</v>
      </c>
      <c r="P8" s="2">
        <v>7.3302279315353783E-3</v>
      </c>
      <c r="Q8" s="3">
        <v>19.81734315896</v>
      </c>
      <c r="R8" s="2">
        <v>0.26223483146313115</v>
      </c>
      <c r="S8" s="3">
        <v>25.664679974320002</v>
      </c>
      <c r="T8" s="6">
        <f t="shared" si="2"/>
        <v>6.3131372443406288</v>
      </c>
    </row>
    <row r="9" spans="1:20" x14ac:dyDescent="0.25">
      <c r="A9" s="5">
        <v>40</v>
      </c>
      <c r="B9" s="2">
        <v>0.42773166811294661</v>
      </c>
      <c r="C9" s="3">
        <v>31.81693524552</v>
      </c>
      <c r="D9" s="2">
        <v>0.15873406556039918</v>
      </c>
      <c r="E9" s="3">
        <v>25.814953689839999</v>
      </c>
      <c r="F9" s="3">
        <f t="shared" si="0"/>
        <v>2.6946431857766053</v>
      </c>
      <c r="H9" s="5">
        <v>40</v>
      </c>
      <c r="I9" s="4">
        <v>0.153109330321961</v>
      </c>
      <c r="J9" s="7">
        <v>31.88708377112</v>
      </c>
      <c r="K9" s="4">
        <v>0.31090606706244073</v>
      </c>
      <c r="L9" s="7">
        <v>25.788251025280001</v>
      </c>
      <c r="M9" s="3">
        <f t="shared" si="1"/>
        <v>2.790616299928506</v>
      </c>
      <c r="O9" s="5">
        <v>40</v>
      </c>
      <c r="P9" s="2">
        <v>9.6813652688471051E-3</v>
      </c>
      <c r="Q9" s="3">
        <v>19.87735820392</v>
      </c>
      <c r="R9" s="2">
        <v>0.3378072691938237</v>
      </c>
      <c r="S9" s="3">
        <v>25.731105409360001</v>
      </c>
      <c r="T9" s="6">
        <f t="shared" si="2"/>
        <v>6.1575042206719015</v>
      </c>
    </row>
    <row r="10" spans="1:20" x14ac:dyDescent="0.25">
      <c r="A10" s="5">
        <v>50</v>
      </c>
      <c r="B10" s="2">
        <v>0.48569205741433819</v>
      </c>
      <c r="C10" s="3">
        <v>31.809148737840001</v>
      </c>
      <c r="D10" s="2">
        <v>0.19086561829895851</v>
      </c>
      <c r="E10" s="3">
        <v>25.896169564880001</v>
      </c>
      <c r="F10" s="3">
        <f t="shared" si="0"/>
        <v>2.5446807117119659</v>
      </c>
      <c r="H10" s="5">
        <v>50</v>
      </c>
      <c r="I10" s="4">
        <v>0.17669031009432951</v>
      </c>
      <c r="J10" s="7">
        <v>31.94346024232</v>
      </c>
      <c r="K10" s="4">
        <v>0.38919708136937503</v>
      </c>
      <c r="L10" s="7">
        <v>25.901044636160002</v>
      </c>
      <c r="M10" s="3">
        <f t="shared" si="1"/>
        <v>2.5725914670574901</v>
      </c>
      <c r="O10" s="5">
        <v>50</v>
      </c>
      <c r="P10" s="2">
        <v>1.1770084187950551E-2</v>
      </c>
      <c r="Q10" s="3">
        <v>19.958428308399998</v>
      </c>
      <c r="R10" s="2">
        <v>0.41688001422104431</v>
      </c>
      <c r="S10" s="3">
        <v>25.806552385200003</v>
      </c>
      <c r="T10" s="6">
        <f t="shared" si="2"/>
        <v>6.2503428317393555</v>
      </c>
    </row>
    <row r="11" spans="1:20" x14ac:dyDescent="0.25">
      <c r="A11" s="5">
        <v>60</v>
      </c>
      <c r="B11" s="2">
        <v>0.53690922561396437</v>
      </c>
      <c r="C11" s="3">
        <v>31.79075035096</v>
      </c>
      <c r="D11" s="2">
        <v>0.21721932814373338</v>
      </c>
      <c r="E11" s="3">
        <v>25.956611545199998</v>
      </c>
      <c r="F11" s="3">
        <f t="shared" si="0"/>
        <v>2.4717378062171944</v>
      </c>
      <c r="H11" s="5">
        <v>60</v>
      </c>
      <c r="I11" s="4">
        <v>0.2027849241380299</v>
      </c>
      <c r="J11" s="7">
        <v>31.92062108336</v>
      </c>
      <c r="K11" s="4">
        <v>0.44152963604404222</v>
      </c>
      <c r="L11" s="7">
        <v>25.972994248239999</v>
      </c>
      <c r="M11" s="3">
        <f t="shared" si="1"/>
        <v>2.6025763081526865</v>
      </c>
      <c r="O11" s="5">
        <v>60</v>
      </c>
      <c r="P11" s="2">
        <v>1.3968364432908222E-2</v>
      </c>
      <c r="Q11" s="3">
        <v>20.011109261600001</v>
      </c>
      <c r="R11" s="2">
        <v>0.49020080786368109</v>
      </c>
      <c r="S11" s="3">
        <v>25.887165471359999</v>
      </c>
      <c r="T11" s="6">
        <f t="shared" si="2"/>
        <v>6.1929959898039098</v>
      </c>
    </row>
    <row r="12" spans="1:20" x14ac:dyDescent="0.25">
      <c r="A12" s="5">
        <v>70</v>
      </c>
      <c r="B12" s="2">
        <v>0.58320687950610961</v>
      </c>
      <c r="C12" s="3">
        <v>31.78993731608</v>
      </c>
      <c r="D12" s="2">
        <v>0.24087025902928796</v>
      </c>
      <c r="E12" s="3">
        <v>26.02812225568</v>
      </c>
      <c r="F12" s="3">
        <f t="shared" si="0"/>
        <v>2.4212490236712707</v>
      </c>
      <c r="H12" s="5">
        <v>70</v>
      </c>
      <c r="I12" s="4">
        <v>0.22391431055451505</v>
      </c>
      <c r="J12" s="7">
        <v>31.934554389120002</v>
      </c>
      <c r="K12" s="4">
        <v>0.50599570665627724</v>
      </c>
      <c r="L12" s="7">
        <v>26.041503649999999</v>
      </c>
      <c r="M12" s="3">
        <f t="shared" si="1"/>
        <v>2.5076255452713685</v>
      </c>
      <c r="O12" s="5">
        <v>70</v>
      </c>
      <c r="P12" s="2">
        <v>1.5639428252304605E-2</v>
      </c>
      <c r="Q12" s="3">
        <v>20.066130828080002</v>
      </c>
      <c r="R12" s="2">
        <v>0.57487027518680456</v>
      </c>
      <c r="S12" s="3">
        <v>25.9828985712</v>
      </c>
      <c r="T12" s="6">
        <f t="shared" si="2"/>
        <v>6.4866626825857017</v>
      </c>
    </row>
    <row r="13" spans="1:20" x14ac:dyDescent="0.25">
      <c r="A13" s="5">
        <v>80</v>
      </c>
      <c r="B13" s="2">
        <v>0.62223476100178066</v>
      </c>
      <c r="C13" s="3">
        <v>31.775084450800001</v>
      </c>
      <c r="D13" s="2">
        <v>0.26380657818664799</v>
      </c>
      <c r="E13" s="3">
        <v>26.08858385896</v>
      </c>
      <c r="F13" s="3">
        <f t="shared" si="0"/>
        <v>2.358677957459947</v>
      </c>
      <c r="H13" s="5">
        <v>80</v>
      </c>
      <c r="I13" s="4">
        <v>0.23443128669836699</v>
      </c>
      <c r="J13" s="7">
        <v>31.939431845280001</v>
      </c>
      <c r="K13" s="4">
        <v>0.55598810472694837</v>
      </c>
      <c r="L13" s="7">
        <v>26.101577731200003</v>
      </c>
      <c r="M13" s="3">
        <f t="shared" si="1"/>
        <v>2.3893388125809376</v>
      </c>
      <c r="O13" s="5">
        <v>80</v>
      </c>
      <c r="P13" s="2">
        <v>1.7762320926425837E-2</v>
      </c>
      <c r="Q13" s="3">
        <v>20.144638441760002</v>
      </c>
      <c r="R13" s="2">
        <v>0.64551184734718481</v>
      </c>
      <c r="S13" s="3">
        <v>26.030505420240001</v>
      </c>
      <c r="T13" s="6">
        <f t="shared" si="2"/>
        <v>6.4132303366242018</v>
      </c>
    </row>
    <row r="14" spans="1:20" x14ac:dyDescent="0.25">
      <c r="A14" s="5">
        <v>90</v>
      </c>
      <c r="B14" s="2">
        <v>0.65310321051069531</v>
      </c>
      <c r="C14" s="3">
        <v>31.77816914664</v>
      </c>
      <c r="D14" s="2">
        <v>0.28623992478615284</v>
      </c>
      <c r="E14" s="3">
        <v>26.139480545360001</v>
      </c>
      <c r="F14" s="3">
        <f t="shared" si="0"/>
        <v>2.2816635764511974</v>
      </c>
      <c r="H14" s="5">
        <v>90</v>
      </c>
      <c r="I14" s="4">
        <v>0.25673403986630322</v>
      </c>
      <c r="J14" s="7">
        <v>31.936614716240001</v>
      </c>
      <c r="K14" s="4">
        <v>0.602025923277551</v>
      </c>
      <c r="L14" s="7">
        <v>26.164101460720001</v>
      </c>
      <c r="M14" s="3">
        <f t="shared" si="1"/>
        <v>2.4165507989899884</v>
      </c>
      <c r="O14" s="5">
        <v>90</v>
      </c>
      <c r="P14" s="2">
        <v>1.9244583253305032E-2</v>
      </c>
      <c r="Q14" s="3">
        <v>20.197299144400002</v>
      </c>
      <c r="R14" s="2">
        <v>0.71245955002166694</v>
      </c>
      <c r="S14" s="3">
        <v>26.099728570560004</v>
      </c>
      <c r="T14" s="6">
        <f t="shared" si="2"/>
        <v>6.5331711386675089</v>
      </c>
    </row>
    <row r="15" spans="1:20" x14ac:dyDescent="0.25">
      <c r="A15" s="5">
        <v>100</v>
      </c>
      <c r="B15" s="2">
        <v>0.68313771197173567</v>
      </c>
      <c r="C15" s="3">
        <v>31.7629784652</v>
      </c>
      <c r="D15" s="2">
        <v>0.31266710729307784</v>
      </c>
      <c r="E15" s="3">
        <v>26.207562928080002</v>
      </c>
      <c r="F15" s="3">
        <f t="shared" si="0"/>
        <v>2.1848723323857602</v>
      </c>
      <c r="H15" s="5">
        <v>100</v>
      </c>
      <c r="I15" s="4">
        <v>0.26126922547061199</v>
      </c>
      <c r="J15" s="7">
        <v>31.917397897120001</v>
      </c>
      <c r="K15" s="4">
        <v>0.66472528334270586</v>
      </c>
      <c r="L15" s="7">
        <v>26.222405040480002</v>
      </c>
      <c r="M15" s="3">
        <f t="shared" si="1"/>
        <v>2.2272744065864494</v>
      </c>
      <c r="O15" s="5">
        <v>100</v>
      </c>
      <c r="P15" s="2">
        <v>2.076481574417573E-2</v>
      </c>
      <c r="Q15" s="3">
        <v>20.23900939856</v>
      </c>
      <c r="R15" s="2">
        <v>0.78128179796228203</v>
      </c>
      <c r="S15" s="3">
        <v>26.161337719520002</v>
      </c>
      <c r="T15" s="6">
        <f t="shared" si="2"/>
        <v>6.6397535216561616</v>
      </c>
    </row>
    <row r="16" spans="1:20" x14ac:dyDescent="0.25">
      <c r="A16" s="5">
        <v>200</v>
      </c>
      <c r="B16" s="4">
        <v>0.86308074617173147</v>
      </c>
      <c r="C16" s="3">
        <v>31.746774293440001</v>
      </c>
      <c r="D16" s="2">
        <v>0.47470037373672219</v>
      </c>
      <c r="E16" s="3">
        <v>26.550396540880001</v>
      </c>
      <c r="F16" s="3">
        <f t="shared" si="0"/>
        <v>1.8181589775836418</v>
      </c>
      <c r="H16" s="5">
        <v>200</v>
      </c>
      <c r="I16" s="4">
        <v>0.33208772395623964</v>
      </c>
      <c r="J16" s="7">
        <v>31.964166607279999</v>
      </c>
      <c r="K16" s="4">
        <v>1.0534403999629227</v>
      </c>
      <c r="L16" s="7">
        <v>26.65589275368</v>
      </c>
      <c r="M16" s="3">
        <f t="shared" si="1"/>
        <v>1.7863663058852293</v>
      </c>
      <c r="O16" s="5">
        <v>200</v>
      </c>
      <c r="P16" s="2">
        <v>3.3967318446307786E-2</v>
      </c>
      <c r="Q16" s="3">
        <v>20.627077532400001</v>
      </c>
      <c r="R16" s="2">
        <v>1.2605031572151875</v>
      </c>
      <c r="S16" s="3">
        <v>26.597271148080001</v>
      </c>
      <c r="T16" s="6">
        <f t="shared" si="2"/>
        <v>6.5486986845259407</v>
      </c>
    </row>
    <row r="17" spans="1:20" x14ac:dyDescent="0.25">
      <c r="A17" s="5">
        <v>400</v>
      </c>
      <c r="B17" s="4">
        <v>1.01995456260327</v>
      </c>
      <c r="C17" s="3">
        <v>31.755161958240002</v>
      </c>
      <c r="D17" s="2">
        <v>0.66463291785129819</v>
      </c>
      <c r="E17" s="3">
        <v>26.948374436880002</v>
      </c>
      <c r="F17" s="3">
        <f t="shared" si="0"/>
        <v>1.5346133710931691</v>
      </c>
      <c r="H17" s="5">
        <v>400</v>
      </c>
      <c r="I17" s="4">
        <v>0.34147119867999165</v>
      </c>
      <c r="J17" s="7">
        <v>31.990737685040003</v>
      </c>
      <c r="K17" s="4">
        <v>1.4863476395386823</v>
      </c>
      <c r="L17" s="7">
        <v>27.076411071039999</v>
      </c>
      <c r="M17" s="3">
        <f t="shared" si="1"/>
        <v>1.3018512006970229</v>
      </c>
      <c r="O17" s="5">
        <v>400</v>
      </c>
      <c r="P17" s="2">
        <v>4.6195554787769808E-2</v>
      </c>
      <c r="Q17" s="3">
        <v>21.04168155656</v>
      </c>
      <c r="R17" s="2">
        <v>1.7874980030888796</v>
      </c>
      <c r="S17" s="3">
        <v>27.06114311112</v>
      </c>
      <c r="T17" s="6">
        <f t="shared" si="2"/>
        <v>6.8283804691532906</v>
      </c>
    </row>
    <row r="18" spans="1:20" x14ac:dyDescent="0.25">
      <c r="A18" s="5">
        <v>600</v>
      </c>
      <c r="B18" s="4">
        <v>1.0650050490720786</v>
      </c>
      <c r="C18" s="3">
        <v>31.752576957520002</v>
      </c>
      <c r="D18" s="2">
        <v>0.79741863817221803</v>
      </c>
      <c r="E18" s="3">
        <v>27.16447883184</v>
      </c>
      <c r="F18" s="3">
        <f t="shared" si="0"/>
        <v>1.3355657845083753</v>
      </c>
      <c r="H18" s="5">
        <v>600</v>
      </c>
      <c r="I18" s="4">
        <v>0.3815604528623891</v>
      </c>
      <c r="J18" s="7">
        <v>31.988627484639998</v>
      </c>
      <c r="K18" s="4">
        <v>1.667706477268986</v>
      </c>
      <c r="L18" s="7">
        <v>27.288798065679998</v>
      </c>
      <c r="M18" s="3">
        <f t="shared" si="1"/>
        <v>1.296496673140161</v>
      </c>
      <c r="O18" s="5">
        <v>600</v>
      </c>
      <c r="P18" s="2">
        <v>5.2031909455220779E-2</v>
      </c>
      <c r="Q18" s="3">
        <v>21.249357032479999</v>
      </c>
      <c r="R18" s="2">
        <v>2.0544280691658336</v>
      </c>
      <c r="S18" s="3">
        <v>27.304230665999999</v>
      </c>
      <c r="T18" s="6">
        <f t="shared" si="2"/>
        <v>6.9677652357695097</v>
      </c>
    </row>
    <row r="19" spans="1:20" x14ac:dyDescent="0.25">
      <c r="A19" s="5">
        <v>800</v>
      </c>
      <c r="B19" s="4">
        <v>1.0856276259001589</v>
      </c>
      <c r="C19" s="3">
        <v>31.79027245448</v>
      </c>
      <c r="D19" s="2">
        <v>0.89615570729954097</v>
      </c>
      <c r="E19" s="3">
        <v>27.296642354399999</v>
      </c>
      <c r="F19" s="3">
        <f t="shared" si="0"/>
        <v>1.2114274529049971</v>
      </c>
      <c r="H19" s="5">
        <v>800</v>
      </c>
      <c r="I19" s="4">
        <v>0.36465113188263132</v>
      </c>
      <c r="J19" s="7">
        <v>31.991318131360003</v>
      </c>
      <c r="K19" s="4">
        <v>1.8152173860223875</v>
      </c>
      <c r="L19" s="7">
        <v>27.416792023039999</v>
      </c>
      <c r="M19" s="3">
        <f t="shared" si="1"/>
        <v>1.1383520397683611</v>
      </c>
      <c r="O19" s="5">
        <v>800</v>
      </c>
      <c r="P19" s="2">
        <v>5.4696663582160306E-2</v>
      </c>
      <c r="Q19" s="3">
        <v>21.351229566560001</v>
      </c>
      <c r="R19" s="2">
        <v>2.1787491786089541</v>
      </c>
      <c r="S19" s="3">
        <v>27.409195217920001</v>
      </c>
      <c r="T19" s="6">
        <f t="shared" si="2"/>
        <v>7.0294077186033057</v>
      </c>
    </row>
    <row r="20" spans="1:20" x14ac:dyDescent="0.25">
      <c r="A20" s="5">
        <v>1000</v>
      </c>
      <c r="B20" s="4">
        <v>1.0809620799637927</v>
      </c>
      <c r="C20" s="3">
        <v>31.802700189679999</v>
      </c>
      <c r="D20" s="2">
        <v>0.9994369773635623</v>
      </c>
      <c r="E20" s="3">
        <v>27.40108382264</v>
      </c>
      <c r="F20" s="3">
        <f t="shared" si="0"/>
        <v>1.0815710289359988</v>
      </c>
      <c r="H20" s="5">
        <v>1000</v>
      </c>
      <c r="I20" s="4">
        <v>0.35919305747957564</v>
      </c>
      <c r="J20" s="7">
        <v>31.983582040880002</v>
      </c>
      <c r="K20" s="4">
        <v>1.9159796624245289</v>
      </c>
      <c r="L20" s="7">
        <v>27.504865766960002</v>
      </c>
      <c r="M20" s="3">
        <f t="shared" si="1"/>
        <v>1.0623428659685845</v>
      </c>
      <c r="O20" s="5">
        <v>1000</v>
      </c>
      <c r="P20" s="2">
        <v>5.9695369462269346E-2</v>
      </c>
      <c r="Q20" s="3">
        <v>21.41680422704</v>
      </c>
      <c r="R20" s="2">
        <v>2.2594601712964031</v>
      </c>
      <c r="S20" s="3">
        <v>27.484683406159998</v>
      </c>
      <c r="T20" s="6">
        <f t="shared" si="2"/>
        <v>6.6793834951455011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53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0.24550901761240462</v>
      </c>
      <c r="C6" s="3">
        <v>26.79188425968</v>
      </c>
      <c r="D6" s="2">
        <v>3.6499995938927089E-2</v>
      </c>
      <c r="E6" s="3">
        <v>18.411467695759999</v>
      </c>
      <c r="F6" s="3">
        <f>B6/D6</f>
        <v>6.7262752035150317</v>
      </c>
      <c r="H6" s="5">
        <v>10</v>
      </c>
      <c r="I6" s="4">
        <v>7.9066592458368931E-2</v>
      </c>
      <c r="J6" s="7">
        <v>26.860005428080001</v>
      </c>
      <c r="K6" s="4">
        <v>6.596888648036027E-2</v>
      </c>
      <c r="L6" s="7">
        <v>18.474349784880001</v>
      </c>
      <c r="M6" s="3">
        <f>I6/K6/(15/85)</f>
        <v>6.7917475621503085</v>
      </c>
      <c r="O6" s="5">
        <v>10</v>
      </c>
      <c r="P6" s="2">
        <v>3.8294023709480847E-3</v>
      </c>
      <c r="Q6" s="3">
        <v>14.922936568959999</v>
      </c>
      <c r="R6" s="2">
        <v>6.7980031313996075E-2</v>
      </c>
      <c r="S6" s="3">
        <v>18.495773663999998</v>
      </c>
      <c r="T6" s="6">
        <f>R6/P6/(85/15)</f>
        <v>3.1327280218047466</v>
      </c>
    </row>
    <row r="7" spans="1:20" x14ac:dyDescent="0.25">
      <c r="A7" s="5">
        <v>20</v>
      </c>
      <c r="B7" s="2">
        <v>0.44569234576787009</v>
      </c>
      <c r="C7" s="3">
        <v>26.743048737200002</v>
      </c>
      <c r="D7" s="2">
        <v>6.6394102291241722E-2</v>
      </c>
      <c r="E7" s="3">
        <v>18.325486788640003</v>
      </c>
      <c r="F7" s="3">
        <f t="shared" ref="F7:F20" si="0">B7/D7</f>
        <v>6.7128303627453807</v>
      </c>
      <c r="H7" s="5">
        <v>20</v>
      </c>
      <c r="I7" s="4">
        <v>0.14871590631667092</v>
      </c>
      <c r="J7" s="7">
        <v>26.825176515039999</v>
      </c>
      <c r="K7" s="4">
        <v>0.12503375571615538</v>
      </c>
      <c r="L7" s="7">
        <v>18.428699165040001</v>
      </c>
      <c r="M7" s="3">
        <f t="shared" ref="M7:M20" si="1">I7/K7/(15/85)</f>
        <v>6.7399676535423394</v>
      </c>
      <c r="O7" s="5">
        <v>20</v>
      </c>
      <c r="P7" s="2">
        <v>7.4770932058406351E-3</v>
      </c>
      <c r="Q7" s="3">
        <v>14.921995587360001</v>
      </c>
      <c r="R7" s="2">
        <v>0.13043258509626854</v>
      </c>
      <c r="S7" s="3">
        <v>18.47000478456</v>
      </c>
      <c r="T7" s="6">
        <f t="shared" ref="T7:T20" si="2">R7/P7/(85/15)</f>
        <v>3.0784041850660269</v>
      </c>
    </row>
    <row r="8" spans="1:20" x14ac:dyDescent="0.25">
      <c r="A8" s="5">
        <v>30</v>
      </c>
      <c r="B8" s="2">
        <v>0.62471780619591655</v>
      </c>
      <c r="C8" s="3">
        <v>26.767264474000001</v>
      </c>
      <c r="D8" s="2">
        <v>9.1390828051205131E-2</v>
      </c>
      <c r="E8" s="3">
        <v>18.314190407039998</v>
      </c>
      <c r="F8" s="3">
        <f t="shared" si="0"/>
        <v>6.835672895379556</v>
      </c>
      <c r="H8" s="5">
        <v>30</v>
      </c>
      <c r="I8" s="4">
        <v>0.21230766524388545</v>
      </c>
      <c r="J8" s="7">
        <v>26.78384947344</v>
      </c>
      <c r="K8" s="4">
        <v>0.17893445529844282</v>
      </c>
      <c r="L8" s="7">
        <v>18.394029536880002</v>
      </c>
      <c r="M8" s="3">
        <f t="shared" si="1"/>
        <v>6.7235612487754368</v>
      </c>
      <c r="O8" s="5">
        <v>30</v>
      </c>
      <c r="P8" s="2">
        <v>1.0967538516543172E-2</v>
      </c>
      <c r="Q8" s="3">
        <v>14.911970723360001</v>
      </c>
      <c r="R8" s="2">
        <v>0.19285367727809399</v>
      </c>
      <c r="S8" s="3">
        <v>18.46657273304</v>
      </c>
      <c r="T8" s="6">
        <f t="shared" si="2"/>
        <v>3.103066546907518</v>
      </c>
    </row>
    <row r="9" spans="1:20" x14ac:dyDescent="0.25">
      <c r="A9" s="5">
        <v>40</v>
      </c>
      <c r="B9" s="2">
        <v>0.77474996872192892</v>
      </c>
      <c r="C9" s="3">
        <v>26.747218176880001</v>
      </c>
      <c r="D9" s="2">
        <v>0.11266083215445073</v>
      </c>
      <c r="E9" s="3">
        <v>18.273246368799999</v>
      </c>
      <c r="F9" s="3">
        <f t="shared" si="0"/>
        <v>6.8768351334365851</v>
      </c>
      <c r="H9" s="5">
        <v>40</v>
      </c>
      <c r="I9" s="4">
        <v>0.27220628251103635</v>
      </c>
      <c r="J9" s="7">
        <v>26.768700841200001</v>
      </c>
      <c r="K9" s="4">
        <v>0.22773448830246998</v>
      </c>
      <c r="L9" s="7">
        <v>18.367319634000001</v>
      </c>
      <c r="M9" s="3">
        <f t="shared" si="1"/>
        <v>6.7732484397085919</v>
      </c>
      <c r="O9" s="5">
        <v>40</v>
      </c>
      <c r="P9" s="2">
        <v>1.4345505774611394E-2</v>
      </c>
      <c r="Q9" s="3">
        <v>14.91600242576</v>
      </c>
      <c r="R9" s="2">
        <v>0.25020006250928389</v>
      </c>
      <c r="S9" s="3">
        <v>18.453319662000002</v>
      </c>
      <c r="T9" s="6">
        <f t="shared" si="2"/>
        <v>3.0778247139715607</v>
      </c>
    </row>
    <row r="10" spans="1:20" x14ac:dyDescent="0.25">
      <c r="A10" s="5">
        <v>50</v>
      </c>
      <c r="B10" s="2">
        <v>0.92324572779034375</v>
      </c>
      <c r="C10" s="3">
        <v>26.862268888399999</v>
      </c>
      <c r="D10" s="2">
        <v>0.13148785098798876</v>
      </c>
      <c r="E10" s="3">
        <v>18.293757257279999</v>
      </c>
      <c r="F10" s="3">
        <f t="shared" si="0"/>
        <v>7.0215287637082229</v>
      </c>
      <c r="H10" s="5">
        <v>50</v>
      </c>
      <c r="I10" s="4">
        <v>0.32647290233478898</v>
      </c>
      <c r="J10" s="7">
        <v>26.775635193599999</v>
      </c>
      <c r="K10" s="4">
        <v>0.27327482693972077</v>
      </c>
      <c r="L10" s="7">
        <v>18.365257424080003</v>
      </c>
      <c r="M10" s="3">
        <f t="shared" si="1"/>
        <v>6.7697897166303891</v>
      </c>
      <c r="O10" s="5">
        <v>50</v>
      </c>
      <c r="P10" s="2">
        <v>1.7291345588089438E-2</v>
      </c>
      <c r="Q10" s="3">
        <v>14.895866967600002</v>
      </c>
      <c r="R10" s="2">
        <v>0.30611431428237174</v>
      </c>
      <c r="S10" s="3">
        <v>18.458206197439999</v>
      </c>
      <c r="T10" s="6">
        <f t="shared" si="2"/>
        <v>3.1241162137123566</v>
      </c>
    </row>
    <row r="11" spans="1:20" x14ac:dyDescent="0.25">
      <c r="A11" s="5">
        <v>60</v>
      </c>
      <c r="B11" s="2">
        <v>1.0467212361624798</v>
      </c>
      <c r="C11" s="3">
        <v>26.89582523784</v>
      </c>
      <c r="D11" s="2">
        <v>0.14905310227702798</v>
      </c>
      <c r="E11" s="3">
        <v>18.284489948320001</v>
      </c>
      <c r="F11" s="3">
        <f t="shared" si="0"/>
        <v>7.022471992679888</v>
      </c>
      <c r="H11" s="5">
        <v>60</v>
      </c>
      <c r="I11" s="4">
        <v>0.37318542085757683</v>
      </c>
      <c r="J11" s="7">
        <v>26.745713945199999</v>
      </c>
      <c r="K11" s="4">
        <v>0.31539779614944691</v>
      </c>
      <c r="L11" s="7">
        <v>18.3569230216</v>
      </c>
      <c r="M11" s="3">
        <f t="shared" si="1"/>
        <v>6.7049212476347559</v>
      </c>
      <c r="O11" s="5">
        <v>60</v>
      </c>
      <c r="P11" s="2">
        <v>2.0492509741498653E-2</v>
      </c>
      <c r="Q11" s="3">
        <v>14.896994974</v>
      </c>
      <c r="R11" s="2">
        <v>0.35867491056658374</v>
      </c>
      <c r="S11" s="3">
        <v>18.446881406480003</v>
      </c>
      <c r="T11" s="6">
        <f t="shared" si="2"/>
        <v>3.0887174509791215</v>
      </c>
    </row>
    <row r="12" spans="1:20" x14ac:dyDescent="0.25">
      <c r="A12" s="5">
        <v>70</v>
      </c>
      <c r="B12" s="2">
        <v>1.1673716982110505</v>
      </c>
      <c r="C12" s="3">
        <v>26.972749416719999</v>
      </c>
      <c r="D12" s="2">
        <v>0.16354759671171804</v>
      </c>
      <c r="E12" s="3">
        <v>18.310010465520001</v>
      </c>
      <c r="F12" s="3">
        <f t="shared" si="0"/>
        <v>7.1378101646382026</v>
      </c>
      <c r="H12" s="5">
        <v>70</v>
      </c>
      <c r="I12" s="4">
        <v>0.42319896687867031</v>
      </c>
      <c r="J12" s="7">
        <v>26.756442139600001</v>
      </c>
      <c r="K12" s="4">
        <v>0.35334665794785558</v>
      </c>
      <c r="L12" s="7">
        <v>18.339949788800002</v>
      </c>
      <c r="M12" s="3">
        <f t="shared" si="1"/>
        <v>6.7868973005343403</v>
      </c>
      <c r="O12" s="5">
        <v>70</v>
      </c>
      <c r="P12" s="2">
        <v>2.3345331460866335E-2</v>
      </c>
      <c r="Q12" s="3">
        <v>14.893626812160001</v>
      </c>
      <c r="R12" s="2">
        <v>0.40938308553759784</v>
      </c>
      <c r="S12" s="3">
        <v>18.446435517599998</v>
      </c>
      <c r="T12" s="6">
        <f t="shared" si="2"/>
        <v>3.0945833448328632</v>
      </c>
    </row>
    <row r="13" spans="1:20" x14ac:dyDescent="0.25">
      <c r="A13" s="5">
        <v>80</v>
      </c>
      <c r="B13" s="2">
        <v>1.2764204559210366</v>
      </c>
      <c r="C13" s="3">
        <v>27.041373752960002</v>
      </c>
      <c r="D13" s="2">
        <v>0.17705461979063919</v>
      </c>
      <c r="E13" s="3">
        <v>18.345079791200003</v>
      </c>
      <c r="F13" s="3">
        <f t="shared" si="0"/>
        <v>7.2091903471954506</v>
      </c>
      <c r="H13" s="5">
        <v>80</v>
      </c>
      <c r="I13" s="4">
        <v>0.46602445874879278</v>
      </c>
      <c r="J13" s="7">
        <v>26.774087908560002</v>
      </c>
      <c r="K13" s="4">
        <v>0.39045976851259612</v>
      </c>
      <c r="L13" s="7">
        <v>18.342273498720001</v>
      </c>
      <c r="M13" s="3">
        <f t="shared" si="1"/>
        <v>6.7633223169264038</v>
      </c>
      <c r="O13" s="5">
        <v>80</v>
      </c>
      <c r="P13" s="2">
        <v>2.6253194385285547E-2</v>
      </c>
      <c r="Q13" s="3">
        <v>14.90259684792</v>
      </c>
      <c r="R13" s="2">
        <v>0.45767286425442066</v>
      </c>
      <c r="S13" s="3">
        <v>18.432349286640001</v>
      </c>
      <c r="T13" s="6">
        <f t="shared" si="2"/>
        <v>3.0764179927596667</v>
      </c>
    </row>
    <row r="14" spans="1:20" x14ac:dyDescent="0.25">
      <c r="A14" s="5">
        <v>90</v>
      </c>
      <c r="B14" s="2">
        <v>1.3736921217059819</v>
      </c>
      <c r="C14" s="3">
        <v>27.111857626159999</v>
      </c>
      <c r="D14" s="2">
        <v>0.19091635025441842</v>
      </c>
      <c r="E14" s="3">
        <v>18.393657704799999</v>
      </c>
      <c r="F14" s="3">
        <f t="shared" si="0"/>
        <v>7.1952565606632231</v>
      </c>
      <c r="H14" s="5">
        <v>90</v>
      </c>
      <c r="I14" s="4">
        <v>0.50381747492170337</v>
      </c>
      <c r="J14" s="7">
        <v>26.745645369440002</v>
      </c>
      <c r="K14" s="4">
        <v>0.42138503789840104</v>
      </c>
      <c r="L14" s="7">
        <v>18.326007529279998</v>
      </c>
      <c r="M14" s="3">
        <f t="shared" si="1"/>
        <v>6.7751947374822032</v>
      </c>
      <c r="O14" s="5">
        <v>90</v>
      </c>
      <c r="P14" s="2">
        <v>2.8872537603582743E-2</v>
      </c>
      <c r="Q14" s="3">
        <v>14.90357611312</v>
      </c>
      <c r="R14" s="2">
        <v>0.50146361067806011</v>
      </c>
      <c r="S14" s="3">
        <v>18.419036133360002</v>
      </c>
      <c r="T14" s="6">
        <f t="shared" si="2"/>
        <v>3.0649740445388067</v>
      </c>
    </row>
    <row r="15" spans="1:20" x14ac:dyDescent="0.25">
      <c r="A15" s="5">
        <v>100</v>
      </c>
      <c r="B15" s="2">
        <v>1.4731168824424044</v>
      </c>
      <c r="C15" s="3">
        <v>27.218253231600002</v>
      </c>
      <c r="D15" s="2">
        <v>0.20012019799604797</v>
      </c>
      <c r="E15" s="3">
        <v>18.388834933520002</v>
      </c>
      <c r="F15" s="3">
        <f t="shared" si="0"/>
        <v>7.361160428551524</v>
      </c>
      <c r="H15" s="5">
        <v>100</v>
      </c>
      <c r="I15" s="4">
        <v>0.55147731875158246</v>
      </c>
      <c r="J15" s="7">
        <v>26.77084936704</v>
      </c>
      <c r="K15" s="4">
        <v>0.45080872362196472</v>
      </c>
      <c r="L15" s="7">
        <v>18.327505903360002</v>
      </c>
      <c r="M15" s="3">
        <f t="shared" si="1"/>
        <v>6.9320711331506262</v>
      </c>
      <c r="O15" s="5">
        <v>100</v>
      </c>
      <c r="P15" s="2">
        <v>3.111400579702539E-2</v>
      </c>
      <c r="Q15" s="3">
        <v>14.870105368319999</v>
      </c>
      <c r="R15" s="2">
        <v>0.54780458984022651</v>
      </c>
      <c r="S15" s="3">
        <v>18.431554033760001</v>
      </c>
      <c r="T15" s="6">
        <f t="shared" si="2"/>
        <v>3.107005855746833</v>
      </c>
    </row>
    <row r="16" spans="1:20" x14ac:dyDescent="0.25">
      <c r="A16" s="5">
        <v>200</v>
      </c>
      <c r="B16" s="4">
        <v>2.2064273546686484</v>
      </c>
      <c r="C16" s="3">
        <v>28.035221071599999</v>
      </c>
      <c r="D16" s="2">
        <v>0.26613460558937962</v>
      </c>
      <c r="E16" s="3">
        <v>18.793454009040001</v>
      </c>
      <c r="F16" s="3">
        <f t="shared" si="0"/>
        <v>8.2906443143021988</v>
      </c>
      <c r="H16" s="5">
        <v>200</v>
      </c>
      <c r="I16" s="4">
        <v>0.87090074714369914</v>
      </c>
      <c r="J16" s="7">
        <v>27.03441814584</v>
      </c>
      <c r="K16" s="4">
        <v>0.68247788784847341</v>
      </c>
      <c r="L16" s="7">
        <v>18.394299823280001</v>
      </c>
      <c r="M16" s="3">
        <f t="shared" si="1"/>
        <v>7.2311562347790046</v>
      </c>
      <c r="O16" s="5">
        <v>200</v>
      </c>
      <c r="P16" s="2">
        <v>5.230452220774294E-2</v>
      </c>
      <c r="Q16" s="3">
        <v>14.864245676319999</v>
      </c>
      <c r="R16" s="2">
        <v>0.90567883450018905</v>
      </c>
      <c r="S16" s="3">
        <v>18.406179789199999</v>
      </c>
      <c r="T16" s="6">
        <f t="shared" si="2"/>
        <v>3.0556760664347302</v>
      </c>
    </row>
    <row r="17" spans="1:20" x14ac:dyDescent="0.25">
      <c r="A17" s="5">
        <v>400</v>
      </c>
      <c r="B17" s="4">
        <v>3.0129161760187713</v>
      </c>
      <c r="C17" s="3">
        <v>29.167404860880001</v>
      </c>
      <c r="D17" s="2">
        <v>0.30225656640346232</v>
      </c>
      <c r="E17" s="3">
        <v>19.339953194000003</v>
      </c>
      <c r="F17" s="3">
        <f t="shared" si="0"/>
        <v>9.9680751749063035</v>
      </c>
      <c r="H17" s="5">
        <v>400</v>
      </c>
      <c r="I17" s="4">
        <v>1.2990479576005245</v>
      </c>
      <c r="J17" s="7">
        <v>27.588759360160001</v>
      </c>
      <c r="K17" s="4">
        <v>0.91143035244333681</v>
      </c>
      <c r="L17" s="7">
        <v>18.593851351920001</v>
      </c>
      <c r="M17" s="3">
        <f t="shared" si="1"/>
        <v>8.0766146749473666</v>
      </c>
      <c r="O17" s="5">
        <v>400</v>
      </c>
      <c r="P17" s="2">
        <v>7.9183877415576934E-2</v>
      </c>
      <c r="Q17" s="3">
        <v>14.86700611216</v>
      </c>
      <c r="R17" s="2">
        <v>1.3567766342733627</v>
      </c>
      <c r="S17" s="3">
        <v>18.419572522159999</v>
      </c>
      <c r="T17" s="6">
        <f t="shared" si="2"/>
        <v>3.0237363787773073</v>
      </c>
    </row>
    <row r="18" spans="1:20" x14ac:dyDescent="0.25">
      <c r="A18" s="5">
        <v>600</v>
      </c>
      <c r="B18" s="4">
        <v>3.4508949023226059</v>
      </c>
      <c r="C18" s="3">
        <v>29.814825389359999</v>
      </c>
      <c r="D18" s="2">
        <v>0.30782608189715838</v>
      </c>
      <c r="E18" s="3">
        <v>19.67980252696</v>
      </c>
      <c r="F18" s="3">
        <f t="shared" si="0"/>
        <v>11.210534471460139</v>
      </c>
      <c r="H18" s="5">
        <v>600</v>
      </c>
      <c r="I18" s="4">
        <v>1.58203319060224</v>
      </c>
      <c r="J18" s="7">
        <v>28.035620016000003</v>
      </c>
      <c r="K18" s="4">
        <v>1.0396515017613341</v>
      </c>
      <c r="L18" s="7">
        <v>18.83642059288</v>
      </c>
      <c r="M18" s="3">
        <f t="shared" si="1"/>
        <v>8.6229421412445841</v>
      </c>
      <c r="O18" s="5">
        <v>600</v>
      </c>
      <c r="P18" s="2">
        <v>9.7237140807862998E-2</v>
      </c>
      <c r="Q18" s="3">
        <v>14.904512115760001</v>
      </c>
      <c r="R18" s="2">
        <v>1.6281251264204191</v>
      </c>
      <c r="S18" s="3">
        <v>18.442180222240001</v>
      </c>
      <c r="T18" s="6">
        <f t="shared" si="2"/>
        <v>2.9547989214100827</v>
      </c>
    </row>
    <row r="19" spans="1:20" x14ac:dyDescent="0.25">
      <c r="A19" s="5">
        <v>800</v>
      </c>
      <c r="B19" s="4">
        <v>3.7424518614474387</v>
      </c>
      <c r="C19" s="3">
        <v>30.299216232320003</v>
      </c>
      <c r="D19" s="2">
        <v>0.31816423611452788</v>
      </c>
      <c r="E19" s="3">
        <v>19.999230299840001</v>
      </c>
      <c r="F19" s="3">
        <f t="shared" si="0"/>
        <v>11.762641543722369</v>
      </c>
      <c r="H19" s="5">
        <v>800</v>
      </c>
      <c r="I19" s="4">
        <v>1.8389026516307008</v>
      </c>
      <c r="J19" s="7">
        <v>28.512254099520003</v>
      </c>
      <c r="K19" s="4">
        <v>1.0954956375486178</v>
      </c>
      <c r="L19" s="7">
        <v>18.998076127280001</v>
      </c>
      <c r="M19" s="3">
        <f t="shared" si="1"/>
        <v>9.5120856734385484</v>
      </c>
      <c r="O19" s="5">
        <v>800</v>
      </c>
      <c r="P19" s="2">
        <v>0.11007549261204931</v>
      </c>
      <c r="Q19" s="3">
        <v>14.923993823920002</v>
      </c>
      <c r="R19" s="2">
        <v>1.8234319084590433</v>
      </c>
      <c r="S19" s="3">
        <v>18.47795605816</v>
      </c>
      <c r="T19" s="6">
        <f t="shared" si="2"/>
        <v>2.9232855911611768</v>
      </c>
    </row>
    <row r="20" spans="1:20" x14ac:dyDescent="0.25">
      <c r="A20" s="5">
        <v>1000</v>
      </c>
      <c r="B20" s="4">
        <v>3.9355126104904703</v>
      </c>
      <c r="C20" s="3">
        <v>30.537603816320001</v>
      </c>
      <c r="D20" s="2">
        <v>0.31660127167812441</v>
      </c>
      <c r="E20" s="3">
        <v>20.15653334456</v>
      </c>
      <c r="F20" s="3">
        <f t="shared" si="0"/>
        <v>12.430501588419219</v>
      </c>
      <c r="H20" s="5">
        <v>1000</v>
      </c>
      <c r="I20" s="4">
        <v>2.0125343629246539</v>
      </c>
      <c r="J20" s="7">
        <v>28.800416472160002</v>
      </c>
      <c r="K20" s="4">
        <v>1.1494443964144476</v>
      </c>
      <c r="L20" s="7">
        <v>19.186622104160001</v>
      </c>
      <c r="M20" s="3">
        <f t="shared" si="1"/>
        <v>9.9216294633136606</v>
      </c>
      <c r="O20" s="5">
        <v>1000</v>
      </c>
      <c r="P20" s="2">
        <v>0.11999114490860949</v>
      </c>
      <c r="Q20" s="3">
        <v>14.932470064</v>
      </c>
      <c r="R20" s="2">
        <v>1.9659209306760799</v>
      </c>
      <c r="S20" s="3">
        <v>18.509504547839999</v>
      </c>
      <c r="T20" s="6">
        <f t="shared" si="2"/>
        <v>2.8912735462664321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55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0.17877506916905292</v>
      </c>
      <c r="C6" s="3">
        <v>24.669936317360001</v>
      </c>
      <c r="D6" s="2">
        <v>3.4112231742704786E-2</v>
      </c>
      <c r="E6" s="3">
        <v>18.253854491119998</v>
      </c>
      <c r="F6" s="3">
        <f>B6/D6</f>
        <v>5.2407907672967076</v>
      </c>
      <c r="H6" s="5">
        <v>10</v>
      </c>
      <c r="I6" s="4">
        <v>5.4659465417933602E-2</v>
      </c>
      <c r="J6" s="7">
        <v>24.397227967119999</v>
      </c>
      <c r="K6" s="4">
        <v>6.0431905452287153E-2</v>
      </c>
      <c r="L6" s="7">
        <v>18.174975547440003</v>
      </c>
      <c r="M6" s="3">
        <f>I6/K6/(15/85)</f>
        <v>5.125388127074209</v>
      </c>
      <c r="O6" s="5">
        <v>10</v>
      </c>
      <c r="P6" s="2">
        <v>3.5118498983716506E-3</v>
      </c>
      <c r="Q6" s="3">
        <v>14.885466213039999</v>
      </c>
      <c r="R6" s="2">
        <v>6.1778658757258569E-2</v>
      </c>
      <c r="S6" s="3">
        <v>18.13865826008</v>
      </c>
      <c r="T6" s="6">
        <f>R6/P6/(85/15)</f>
        <v>3.1043799042595581</v>
      </c>
    </row>
    <row r="7" spans="1:20" x14ac:dyDescent="0.25">
      <c r="A7" s="5">
        <v>20</v>
      </c>
      <c r="B7" s="2">
        <v>0.34905755627827029</v>
      </c>
      <c r="C7" s="3">
        <v>25.22121438344</v>
      </c>
      <c r="D7" s="2">
        <v>6.2066106330369221E-2</v>
      </c>
      <c r="E7" s="3">
        <v>18.39763597752</v>
      </c>
      <c r="F7" s="3">
        <f t="shared" ref="F7:F20" si="0">B7/D7</f>
        <v>5.6239641394658406</v>
      </c>
      <c r="H7" s="5">
        <v>20</v>
      </c>
      <c r="I7" s="4">
        <v>0.10665928439756091</v>
      </c>
      <c r="J7" s="7">
        <v>24.621157069680002</v>
      </c>
      <c r="K7" s="4">
        <v>0.11404017483738917</v>
      </c>
      <c r="L7" s="7">
        <v>18.228405729520002</v>
      </c>
      <c r="M7" s="3">
        <f t="shared" ref="M7:M20" si="1">I7/K7/(15/85)</f>
        <v>5.2999095489637851</v>
      </c>
      <c r="O7" s="5">
        <v>20</v>
      </c>
      <c r="P7" s="2">
        <v>6.7921556745137524E-3</v>
      </c>
      <c r="Q7" s="3">
        <v>14.911438518560001</v>
      </c>
      <c r="R7" s="2">
        <v>0.1190724267362922</v>
      </c>
      <c r="S7" s="3">
        <v>18.150366598319998</v>
      </c>
      <c r="T7" s="6">
        <f t="shared" ref="T7:T20" si="2">R7/P7/(85/15)</f>
        <v>3.0936836839008026</v>
      </c>
    </row>
    <row r="8" spans="1:20" x14ac:dyDescent="0.25">
      <c r="A8" s="5">
        <v>30</v>
      </c>
      <c r="B8" s="2">
        <v>0.49995946004677411</v>
      </c>
      <c r="C8" s="3">
        <v>25.651080970160002</v>
      </c>
      <c r="D8" s="2">
        <v>8.4547775711316442E-2</v>
      </c>
      <c r="E8" s="3">
        <v>18.520996280400002</v>
      </c>
      <c r="F8" s="3">
        <f t="shared" si="0"/>
        <v>5.913336641212859</v>
      </c>
      <c r="H8" s="5">
        <v>30</v>
      </c>
      <c r="I8" s="4">
        <v>0.15484615933400903</v>
      </c>
      <c r="J8" s="7">
        <v>24.792276435520002</v>
      </c>
      <c r="K8" s="4">
        <v>0.16270910791465626</v>
      </c>
      <c r="L8" s="7">
        <v>18.281816204960002</v>
      </c>
      <c r="M8" s="3">
        <f t="shared" si="1"/>
        <v>5.3928239224298871</v>
      </c>
      <c r="O8" s="5">
        <v>30</v>
      </c>
      <c r="P8" s="2">
        <v>9.7775209051537987E-3</v>
      </c>
      <c r="Q8" s="3">
        <v>14.922989873120001</v>
      </c>
      <c r="R8" s="2">
        <v>0.17333178690410198</v>
      </c>
      <c r="S8" s="3">
        <v>18.16957760168</v>
      </c>
      <c r="T8" s="6">
        <f t="shared" si="2"/>
        <v>3.1283965221407399</v>
      </c>
    </row>
    <row r="9" spans="1:20" x14ac:dyDescent="0.25">
      <c r="A9" s="5">
        <v>40</v>
      </c>
      <c r="B9" s="2">
        <v>0.64042780293885782</v>
      </c>
      <c r="C9" s="3">
        <v>26.007908933280003</v>
      </c>
      <c r="D9" s="2">
        <v>0.10376158831060774</v>
      </c>
      <c r="E9" s="3">
        <v>18.637722056319998</v>
      </c>
      <c r="F9" s="3">
        <f t="shared" si="0"/>
        <v>6.1721087096484402</v>
      </c>
      <c r="H9" s="5">
        <v>40</v>
      </c>
      <c r="I9" s="4">
        <v>0.19958375393748354</v>
      </c>
      <c r="J9" s="7">
        <v>24.964812545600001</v>
      </c>
      <c r="K9" s="4">
        <v>0.20336336057454185</v>
      </c>
      <c r="L9" s="7">
        <v>18.316294540639998</v>
      </c>
      <c r="M9" s="3">
        <f t="shared" si="1"/>
        <v>5.5613489197390935</v>
      </c>
      <c r="O9" s="5">
        <v>40</v>
      </c>
      <c r="P9" s="2">
        <v>1.2664238916277701E-2</v>
      </c>
      <c r="Q9" s="3">
        <v>14.929980081920002</v>
      </c>
      <c r="R9" s="2">
        <v>0.22173293932530583</v>
      </c>
      <c r="S9" s="3">
        <v>18.187133916720001</v>
      </c>
      <c r="T9" s="6">
        <f t="shared" si="2"/>
        <v>3.0897507929658103</v>
      </c>
    </row>
    <row r="10" spans="1:20" x14ac:dyDescent="0.25">
      <c r="A10" s="5">
        <v>50</v>
      </c>
      <c r="B10" s="2">
        <v>0.77403753401734299</v>
      </c>
      <c r="C10" s="3">
        <v>26.455962573040001</v>
      </c>
      <c r="D10" s="2">
        <v>0.11817770330590077</v>
      </c>
      <c r="E10" s="3">
        <v>18.755006605440002</v>
      </c>
      <c r="F10" s="3">
        <f t="shared" si="0"/>
        <v>6.5497764160618468</v>
      </c>
      <c r="H10" s="5">
        <v>50</v>
      </c>
      <c r="I10" s="4">
        <v>0.24351717117297375</v>
      </c>
      <c r="J10" s="7">
        <v>25.141173166400002</v>
      </c>
      <c r="K10" s="4">
        <v>0.24414956198399967</v>
      </c>
      <c r="L10" s="7">
        <v>18.36969568576</v>
      </c>
      <c r="M10" s="3">
        <f t="shared" si="1"/>
        <v>5.651988991638186</v>
      </c>
      <c r="O10" s="5">
        <v>50</v>
      </c>
      <c r="P10" s="2">
        <v>1.540747487718769E-2</v>
      </c>
      <c r="Q10" s="3">
        <v>14.946112790959999</v>
      </c>
      <c r="R10" s="2">
        <v>0.26876448197149155</v>
      </c>
      <c r="S10" s="3">
        <v>18.195594508639999</v>
      </c>
      <c r="T10" s="6">
        <f t="shared" si="2"/>
        <v>3.0783127415957456</v>
      </c>
    </row>
    <row r="11" spans="1:20" x14ac:dyDescent="0.25">
      <c r="A11" s="5">
        <v>60</v>
      </c>
      <c r="B11" s="2">
        <v>0.88394609822852876</v>
      </c>
      <c r="C11" s="3">
        <v>26.727233300880002</v>
      </c>
      <c r="D11" s="2">
        <v>0.13143642740816547</v>
      </c>
      <c r="E11" s="3">
        <v>18.865300694720002</v>
      </c>
      <c r="F11" s="3">
        <f t="shared" si="0"/>
        <v>6.7252748393982422</v>
      </c>
      <c r="H11" s="5">
        <v>60</v>
      </c>
      <c r="I11" s="4">
        <v>0.28512558706909086</v>
      </c>
      <c r="J11" s="7">
        <v>25.331067479120001</v>
      </c>
      <c r="K11" s="4">
        <v>0.28091077301507644</v>
      </c>
      <c r="L11" s="7">
        <v>18.418977431840002</v>
      </c>
      <c r="M11" s="3">
        <f t="shared" si="1"/>
        <v>5.7516899146173586</v>
      </c>
      <c r="O11" s="5">
        <v>60</v>
      </c>
      <c r="P11" s="2">
        <v>1.7809497002537703E-2</v>
      </c>
      <c r="Q11" s="3">
        <v>14.955664737439999</v>
      </c>
      <c r="R11" s="2">
        <v>0.31155255242142249</v>
      </c>
      <c r="S11" s="3">
        <v>18.208265794479999</v>
      </c>
      <c r="T11" s="6">
        <f t="shared" si="2"/>
        <v>3.0871092083163023</v>
      </c>
    </row>
    <row r="12" spans="1:20" x14ac:dyDescent="0.25">
      <c r="A12" s="5">
        <v>70</v>
      </c>
      <c r="B12" s="2">
        <v>1.0035776653934423</v>
      </c>
      <c r="C12" s="3">
        <v>27.097894321119998</v>
      </c>
      <c r="D12" s="2">
        <v>0.14211611004781288</v>
      </c>
      <c r="E12" s="3">
        <v>18.990818435360001</v>
      </c>
      <c r="F12" s="3">
        <f t="shared" si="0"/>
        <v>7.0616741835658416</v>
      </c>
      <c r="H12" s="5">
        <v>70</v>
      </c>
      <c r="I12" s="4">
        <v>0.31921794518027957</v>
      </c>
      <c r="J12" s="7">
        <v>25.402563461920003</v>
      </c>
      <c r="K12" s="4">
        <v>0.31062802964825326</v>
      </c>
      <c r="L12" s="7">
        <v>18.453023644000002</v>
      </c>
      <c r="M12" s="3">
        <f t="shared" si="1"/>
        <v>5.8233691640875689</v>
      </c>
      <c r="O12" s="5">
        <v>70</v>
      </c>
      <c r="P12" s="2">
        <v>2.0196999571947295E-2</v>
      </c>
      <c r="Q12" s="3">
        <v>14.95908942512</v>
      </c>
      <c r="R12" s="2">
        <v>0.3513318527793905</v>
      </c>
      <c r="S12" s="3">
        <v>18.217711592880001</v>
      </c>
      <c r="T12" s="6">
        <f t="shared" si="2"/>
        <v>3.0697499648358453</v>
      </c>
    </row>
    <row r="13" spans="1:20" x14ac:dyDescent="0.25">
      <c r="A13" s="5">
        <v>80</v>
      </c>
      <c r="B13" s="2">
        <v>1.101401739353624</v>
      </c>
      <c r="C13" s="3">
        <v>27.356792584400001</v>
      </c>
      <c r="D13" s="2">
        <v>0.15090997246631613</v>
      </c>
      <c r="E13" s="3">
        <v>19.08125329416</v>
      </c>
      <c r="F13" s="3">
        <f t="shared" si="0"/>
        <v>7.2984026261051929</v>
      </c>
      <c r="H13" s="5">
        <v>80</v>
      </c>
      <c r="I13" s="4">
        <v>0.35716659416284807</v>
      </c>
      <c r="J13" s="7">
        <v>25.55281462568</v>
      </c>
      <c r="K13" s="4">
        <v>0.34046654738045956</v>
      </c>
      <c r="L13" s="7">
        <v>18.50007707536</v>
      </c>
      <c r="M13" s="3">
        <f t="shared" si="1"/>
        <v>5.9446193735086252</v>
      </c>
      <c r="O13" s="5">
        <v>80</v>
      </c>
      <c r="P13" s="2">
        <v>2.2514600191667022E-2</v>
      </c>
      <c r="Q13" s="3">
        <v>14.97571011408</v>
      </c>
      <c r="R13" s="2">
        <v>0.39050757763990435</v>
      </c>
      <c r="S13" s="3">
        <v>18.23770943928</v>
      </c>
      <c r="T13" s="6">
        <f t="shared" si="2"/>
        <v>3.0608183734019598</v>
      </c>
    </row>
    <row r="14" spans="1:20" x14ac:dyDescent="0.25">
      <c r="A14" s="5">
        <v>90</v>
      </c>
      <c r="B14" s="2">
        <v>1.1971515737087075</v>
      </c>
      <c r="C14" s="3">
        <v>27.638116250880003</v>
      </c>
      <c r="D14" s="2">
        <v>0.15913976235147992</v>
      </c>
      <c r="E14" s="3">
        <v>19.191852104159999</v>
      </c>
      <c r="F14" s="3">
        <f t="shared" si="0"/>
        <v>7.522642713671079</v>
      </c>
      <c r="H14" s="5">
        <v>90</v>
      </c>
      <c r="I14" s="4">
        <v>0.39560437399615356</v>
      </c>
      <c r="J14" s="7">
        <v>25.720619677760002</v>
      </c>
      <c r="K14" s="4">
        <v>0.36696112203110187</v>
      </c>
      <c r="L14" s="7">
        <v>18.552306574960003</v>
      </c>
      <c r="M14" s="3">
        <f t="shared" si="1"/>
        <v>6.1089799020222531</v>
      </c>
      <c r="O14" s="5">
        <v>90</v>
      </c>
      <c r="P14" s="2">
        <v>2.4647305823703516E-2</v>
      </c>
      <c r="Q14" s="3">
        <v>14.983751469200001</v>
      </c>
      <c r="R14" s="2">
        <v>0.42618039257571827</v>
      </c>
      <c r="S14" s="3">
        <v>18.243780799840003</v>
      </c>
      <c r="T14" s="6">
        <f t="shared" si="2"/>
        <v>3.051380345995347</v>
      </c>
    </row>
    <row r="15" spans="1:20" x14ac:dyDescent="0.25">
      <c r="A15" s="5">
        <v>100</v>
      </c>
      <c r="B15" s="2">
        <v>1.3010332016237574</v>
      </c>
      <c r="C15" s="3">
        <v>27.92382696688</v>
      </c>
      <c r="D15" s="2">
        <v>0.16530226233781287</v>
      </c>
      <c r="E15" s="3">
        <v>19.296775318160002</v>
      </c>
      <c r="F15" s="3">
        <f t="shared" si="0"/>
        <v>7.8706315523072314</v>
      </c>
      <c r="H15" s="5">
        <v>100</v>
      </c>
      <c r="I15" s="4">
        <v>0.43143963917015715</v>
      </c>
      <c r="J15" s="7">
        <v>25.881525062800002</v>
      </c>
      <c r="K15" s="4">
        <v>0.39229623522726154</v>
      </c>
      <c r="L15" s="7">
        <v>18.587853127679999</v>
      </c>
      <c r="M15" s="3">
        <f t="shared" si="1"/>
        <v>6.2320879030304983</v>
      </c>
      <c r="O15" s="5">
        <v>100</v>
      </c>
      <c r="P15" s="2">
        <v>2.6391082453993901E-2</v>
      </c>
      <c r="Q15" s="3">
        <v>14.994948899200001</v>
      </c>
      <c r="R15" s="2">
        <v>0.46324971408484733</v>
      </c>
      <c r="S15" s="3">
        <v>18.261900239440003</v>
      </c>
      <c r="T15" s="6">
        <f t="shared" si="2"/>
        <v>3.0976353352271526</v>
      </c>
    </row>
    <row r="16" spans="1:20" x14ac:dyDescent="0.25">
      <c r="A16" s="5">
        <v>200</v>
      </c>
      <c r="B16" s="4">
        <v>1.8777614951695099</v>
      </c>
      <c r="C16" s="3">
        <v>29.41019828056</v>
      </c>
      <c r="D16" s="2">
        <v>0.20440378353762875</v>
      </c>
      <c r="E16" s="3">
        <v>19.989574380960001</v>
      </c>
      <c r="F16" s="3">
        <f t="shared" si="0"/>
        <v>9.1865300273359765</v>
      </c>
      <c r="H16" s="5">
        <v>200</v>
      </c>
      <c r="I16" s="4">
        <v>0.70885885105569924</v>
      </c>
      <c r="J16" s="7">
        <v>26.96445087112</v>
      </c>
      <c r="K16" s="4">
        <v>0.55740060519162882</v>
      </c>
      <c r="L16" s="7">
        <v>18.936246565200001</v>
      </c>
      <c r="M16" s="3">
        <f t="shared" si="1"/>
        <v>7.2064270925360816</v>
      </c>
      <c r="O16" s="5">
        <v>200</v>
      </c>
      <c r="P16" s="2">
        <v>4.2593396672013228E-2</v>
      </c>
      <c r="Q16" s="3">
        <v>15.077773271200002</v>
      </c>
      <c r="R16" s="2">
        <v>0.7252116841577857</v>
      </c>
      <c r="S16" s="3">
        <v>18.363811224479999</v>
      </c>
      <c r="T16" s="6">
        <f t="shared" si="2"/>
        <v>3.0046566486331296</v>
      </c>
    </row>
    <row r="17" spans="1:20" x14ac:dyDescent="0.25">
      <c r="A17" s="5">
        <v>400</v>
      </c>
      <c r="B17" s="4">
        <v>2.53313752348003</v>
      </c>
      <c r="C17" s="3">
        <v>31.063147813840004</v>
      </c>
      <c r="D17" s="2">
        <v>0.21496971684286253</v>
      </c>
      <c r="E17" s="3">
        <v>20.802310858080002</v>
      </c>
      <c r="F17" s="3">
        <f t="shared" si="0"/>
        <v>11.783694748650062</v>
      </c>
      <c r="H17" s="5">
        <v>400</v>
      </c>
      <c r="I17" s="4">
        <v>1.0930790885456814</v>
      </c>
      <c r="J17" s="7">
        <v>28.310149159360002</v>
      </c>
      <c r="K17" s="4">
        <v>0.71485060147418511</v>
      </c>
      <c r="L17" s="7">
        <v>19.47005643128</v>
      </c>
      <c r="M17" s="3">
        <f t="shared" si="1"/>
        <v>8.6649081952487901</v>
      </c>
      <c r="O17" s="5">
        <v>400</v>
      </c>
      <c r="P17" s="2">
        <v>6.3347455860823285E-2</v>
      </c>
      <c r="Q17" s="3">
        <v>15.2009880964</v>
      </c>
      <c r="R17" s="2">
        <v>1.0285956905534288</v>
      </c>
      <c r="S17" s="3">
        <v>18.52066348504</v>
      </c>
      <c r="T17" s="6">
        <f t="shared" si="2"/>
        <v>2.8654171521434337</v>
      </c>
    </row>
    <row r="18" spans="1:20" x14ac:dyDescent="0.25">
      <c r="A18" s="5">
        <v>600</v>
      </c>
      <c r="B18" s="4">
        <v>2.8713118038676719</v>
      </c>
      <c r="C18" s="3">
        <v>31.868056194320001</v>
      </c>
      <c r="D18" s="2">
        <v>0.21716520900506991</v>
      </c>
      <c r="E18" s="3">
        <v>21.232301960640001</v>
      </c>
      <c r="F18" s="3">
        <f t="shared" si="0"/>
        <v>13.221785464727173</v>
      </c>
      <c r="H18" s="5">
        <v>600</v>
      </c>
      <c r="I18" s="4">
        <v>1.3805045978764647</v>
      </c>
      <c r="J18" s="7">
        <v>29.160593685439999</v>
      </c>
      <c r="K18" s="4">
        <v>0.76581752633918165</v>
      </c>
      <c r="L18" s="7">
        <v>19.856065869760002</v>
      </c>
      <c r="M18" s="3">
        <f t="shared" si="1"/>
        <v>10.215043556605517</v>
      </c>
      <c r="O18" s="5">
        <v>600</v>
      </c>
      <c r="P18" s="2">
        <v>7.5665810219580645E-2</v>
      </c>
      <c r="Q18" s="3">
        <v>15.29476023912</v>
      </c>
      <c r="R18" s="2">
        <v>1.2202738290189119</v>
      </c>
      <c r="S18" s="3">
        <v>18.64587516608</v>
      </c>
      <c r="T18" s="6">
        <f t="shared" si="2"/>
        <v>2.8459675484896372</v>
      </c>
    </row>
    <row r="19" spans="1:20" x14ac:dyDescent="0.25">
      <c r="A19" s="5">
        <v>800</v>
      </c>
      <c r="B19" s="4">
        <v>3.0633535667505276</v>
      </c>
      <c r="C19" s="3">
        <v>32.32932537464</v>
      </c>
      <c r="D19" s="2">
        <v>0.22202587764471515</v>
      </c>
      <c r="E19" s="3">
        <v>21.460688696800002</v>
      </c>
      <c r="F19" s="3">
        <f t="shared" si="0"/>
        <v>13.797281646838</v>
      </c>
      <c r="H19" s="5">
        <v>800</v>
      </c>
      <c r="I19" s="4">
        <v>1.5743842727668822</v>
      </c>
      <c r="J19" s="7">
        <v>29.78906709544</v>
      </c>
      <c r="K19" s="4">
        <v>0.81018563505964858</v>
      </c>
      <c r="L19" s="7">
        <v>20.110320813520001</v>
      </c>
      <c r="M19" s="3">
        <f t="shared" si="1"/>
        <v>11.011687313309993</v>
      </c>
      <c r="O19" s="5">
        <v>800</v>
      </c>
      <c r="P19" s="2">
        <v>8.6131199999015959E-2</v>
      </c>
      <c r="Q19" s="3">
        <v>15.36672014384</v>
      </c>
      <c r="R19" s="2">
        <v>1.3552722730227298</v>
      </c>
      <c r="S19" s="3">
        <v>18.735588117519999</v>
      </c>
      <c r="T19" s="6">
        <f t="shared" si="2"/>
        <v>2.7767602824764741</v>
      </c>
    </row>
    <row r="20" spans="1:20" x14ac:dyDescent="0.25">
      <c r="A20" s="5">
        <v>1000</v>
      </c>
      <c r="B20" s="4">
        <v>3.2440431723680225</v>
      </c>
      <c r="C20" s="3">
        <v>32.746256790639997</v>
      </c>
      <c r="D20" s="2">
        <v>0.21131424480678587</v>
      </c>
      <c r="E20" s="3">
        <v>21.674450679360003</v>
      </c>
      <c r="F20" s="3">
        <f t="shared" si="0"/>
        <v>15.351748649667217</v>
      </c>
      <c r="H20" s="5">
        <v>1000</v>
      </c>
      <c r="I20" s="4">
        <v>1.7885746914385086</v>
      </c>
      <c r="J20" s="7">
        <v>30.324300065439999</v>
      </c>
      <c r="K20" s="4">
        <v>0.8055514093074948</v>
      </c>
      <c r="L20" s="7">
        <v>20.35891049576</v>
      </c>
      <c r="M20" s="3">
        <f t="shared" si="1"/>
        <v>12.58176258859897</v>
      </c>
      <c r="O20" s="5">
        <v>1000</v>
      </c>
      <c r="P20" s="2">
        <v>9.5177204526096987E-2</v>
      </c>
      <c r="Q20" s="3">
        <v>15.42261252624</v>
      </c>
      <c r="R20" s="2">
        <v>1.4598974904658502</v>
      </c>
      <c r="S20" s="3">
        <v>18.804338517679998</v>
      </c>
      <c r="T20" s="6">
        <f t="shared" si="2"/>
        <v>2.7068347950385325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54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9.2351413347091002E-2</v>
      </c>
      <c r="C6" s="3">
        <v>23.794723180720002</v>
      </c>
      <c r="D6" s="2">
        <v>1.5345586957020886E-2</v>
      </c>
      <c r="E6" s="3">
        <v>14.629013330400001</v>
      </c>
      <c r="F6" s="3">
        <f>B6/D6</f>
        <v>6.0181088938301279</v>
      </c>
      <c r="H6" s="5">
        <v>10</v>
      </c>
      <c r="I6" s="4">
        <v>2.7092497105314087E-2</v>
      </c>
      <c r="J6" s="7">
        <v>23.636370203040002</v>
      </c>
      <c r="K6" s="4">
        <v>2.6321141211471152E-2</v>
      </c>
      <c r="L6" s="7">
        <v>14.602645260320001</v>
      </c>
      <c r="M6" s="3">
        <f>I6/K6/(15/85)</f>
        <v>5.8327315305211132</v>
      </c>
      <c r="O6" s="5">
        <v>10</v>
      </c>
      <c r="P6" s="2">
        <v>2.0522221956690533E-3</v>
      </c>
      <c r="Q6" s="3">
        <v>11.85289590024</v>
      </c>
      <c r="R6" s="2">
        <v>2.640207175634687E-2</v>
      </c>
      <c r="S6" s="3">
        <v>14.586215570960002</v>
      </c>
      <c r="T6" s="6">
        <f>R6/P6/(85/15)</f>
        <v>2.2703141712947001</v>
      </c>
    </row>
    <row r="7" spans="1:20" x14ac:dyDescent="0.25">
      <c r="A7" s="5">
        <v>20</v>
      </c>
      <c r="B7" s="2">
        <v>0.18739323575980879</v>
      </c>
      <c r="C7" s="3">
        <v>23.974217743040001</v>
      </c>
      <c r="D7" s="2">
        <v>3.0392682126234076E-2</v>
      </c>
      <c r="E7" s="3">
        <v>14.663284641760001</v>
      </c>
      <c r="F7" s="3">
        <f t="shared" ref="F7:F20" si="0">B7/D7</f>
        <v>6.1657353892454401</v>
      </c>
      <c r="H7" s="5">
        <v>20</v>
      </c>
      <c r="I7" s="4">
        <v>5.4722139438812836E-2</v>
      </c>
      <c r="J7" s="7">
        <v>23.733480006240001</v>
      </c>
      <c r="K7" s="4">
        <v>5.2298077206931498E-2</v>
      </c>
      <c r="L7" s="7">
        <v>14.615438467919999</v>
      </c>
      <c r="M7" s="3">
        <f t="shared" ref="M7:M20" si="1">I7/K7/(15/85)</f>
        <v>5.92932168920174</v>
      </c>
      <c r="O7" s="5">
        <v>20</v>
      </c>
      <c r="P7" s="2">
        <v>4.0587690356935508E-3</v>
      </c>
      <c r="Q7" s="3">
        <v>11.8817778012</v>
      </c>
      <c r="R7" s="2">
        <v>5.2570187640312023E-2</v>
      </c>
      <c r="S7" s="3">
        <v>14.60497449312</v>
      </c>
      <c r="T7" s="6">
        <f t="shared" ref="T7:T20" si="2">R7/P7/(85/15)</f>
        <v>2.28569101984893</v>
      </c>
    </row>
    <row r="8" spans="1:20" x14ac:dyDescent="0.25">
      <c r="A8" s="5">
        <v>30</v>
      </c>
      <c r="B8" s="2">
        <v>0.27683614578252114</v>
      </c>
      <c r="C8" s="3">
        <v>23.920455518720001</v>
      </c>
      <c r="D8" s="2">
        <v>4.5357508353705084E-2</v>
      </c>
      <c r="E8" s="3">
        <v>14.719417018400001</v>
      </c>
      <c r="F8" s="3">
        <f t="shared" si="0"/>
        <v>6.1034248976753469</v>
      </c>
      <c r="H8" s="5">
        <v>30</v>
      </c>
      <c r="I8" s="4">
        <v>8.2911653389301163E-2</v>
      </c>
      <c r="J8" s="7">
        <v>23.829587490400002</v>
      </c>
      <c r="K8" s="4">
        <v>7.8122491604122227E-2</v>
      </c>
      <c r="L8" s="7">
        <v>14.646659141200001</v>
      </c>
      <c r="M8" s="3">
        <f t="shared" si="1"/>
        <v>6.0140516884715174</v>
      </c>
      <c r="O8" s="5">
        <v>30</v>
      </c>
      <c r="P8" s="2">
        <v>6.0834823434702395E-3</v>
      </c>
      <c r="Q8" s="3">
        <v>11.906219181120001</v>
      </c>
      <c r="R8" s="2">
        <v>7.8332719486542926E-2</v>
      </c>
      <c r="S8" s="3">
        <v>14.60891021456</v>
      </c>
      <c r="T8" s="6">
        <f t="shared" si="2"/>
        <v>2.2722875329289005</v>
      </c>
    </row>
    <row r="9" spans="1:20" x14ac:dyDescent="0.25">
      <c r="A9" s="5">
        <v>40</v>
      </c>
      <c r="B9" s="2">
        <v>0.37436637890841173</v>
      </c>
      <c r="C9" s="3">
        <v>24.14925684744</v>
      </c>
      <c r="D9" s="2">
        <v>5.9060627562283197E-2</v>
      </c>
      <c r="E9" s="3">
        <v>14.766698435920002</v>
      </c>
      <c r="F9" s="3">
        <f t="shared" si="0"/>
        <v>6.3386793259793679</v>
      </c>
      <c r="H9" s="5">
        <v>40</v>
      </c>
      <c r="I9" s="4">
        <v>0.11064891513122967</v>
      </c>
      <c r="J9" s="7">
        <v>23.90495455184</v>
      </c>
      <c r="K9" s="4">
        <v>0.10316454420938644</v>
      </c>
      <c r="L9" s="7">
        <v>14.667202664880001</v>
      </c>
      <c r="M9" s="3">
        <f t="shared" si="1"/>
        <v>6.0777714270162937</v>
      </c>
      <c r="O9" s="5">
        <v>40</v>
      </c>
      <c r="P9" s="2">
        <v>8.0530255852279409E-3</v>
      </c>
      <c r="Q9" s="3">
        <v>11.91141466312</v>
      </c>
      <c r="R9" s="2">
        <v>0.10344689030370421</v>
      </c>
      <c r="S9" s="3">
        <v>14.618364464640001</v>
      </c>
      <c r="T9" s="6">
        <f t="shared" si="2"/>
        <v>2.2668912931921237</v>
      </c>
    </row>
    <row r="10" spans="1:20" x14ac:dyDescent="0.25">
      <c r="A10" s="5">
        <v>50</v>
      </c>
      <c r="B10" s="2">
        <v>0.45873972275211417</v>
      </c>
      <c r="C10" s="3">
        <v>24.1056450908</v>
      </c>
      <c r="D10" s="2">
        <v>7.3488270489010965E-2</v>
      </c>
      <c r="E10" s="3">
        <v>14.82698142424</v>
      </c>
      <c r="F10" s="3">
        <f t="shared" si="0"/>
        <v>6.2423529591802218</v>
      </c>
      <c r="H10" s="5">
        <v>50</v>
      </c>
      <c r="I10" s="4">
        <v>0.13467089260352105</v>
      </c>
      <c r="J10" s="7">
        <v>23.813316374639999</v>
      </c>
      <c r="K10" s="4">
        <v>0.12734198658159032</v>
      </c>
      <c r="L10" s="7">
        <v>14.683869126800001</v>
      </c>
      <c r="M10" s="3">
        <f t="shared" si="1"/>
        <v>5.9928000070712333</v>
      </c>
      <c r="O10" s="5">
        <v>50</v>
      </c>
      <c r="P10" s="2">
        <v>9.9833160191051609E-3</v>
      </c>
      <c r="Q10" s="3">
        <v>11.914616259920001</v>
      </c>
      <c r="R10" s="2">
        <v>0.12847971177784556</v>
      </c>
      <c r="S10" s="3">
        <v>14.616623251200002</v>
      </c>
      <c r="T10" s="6">
        <f t="shared" si="2"/>
        <v>2.2710780937263872</v>
      </c>
    </row>
    <row r="11" spans="1:20" x14ac:dyDescent="0.25">
      <c r="A11" s="5">
        <v>60</v>
      </c>
      <c r="B11" s="2">
        <v>0.55374460013973215</v>
      </c>
      <c r="C11" s="3">
        <v>24.24888257352</v>
      </c>
      <c r="D11" s="2">
        <v>8.7267622674469553E-2</v>
      </c>
      <c r="E11" s="3">
        <v>14.88109000008</v>
      </c>
      <c r="F11" s="3">
        <f t="shared" si="0"/>
        <v>6.3453613513151428</v>
      </c>
      <c r="H11" s="5">
        <v>60</v>
      </c>
      <c r="I11" s="4">
        <v>0.16529396935358184</v>
      </c>
      <c r="J11" s="7">
        <v>24.004939934559999</v>
      </c>
      <c r="K11" s="4">
        <v>0.1519407779594327</v>
      </c>
      <c r="L11" s="7">
        <v>14.717199121840002</v>
      </c>
      <c r="M11" s="3">
        <f t="shared" si="1"/>
        <v>6.164677046652006</v>
      </c>
      <c r="O11" s="5">
        <v>60</v>
      </c>
      <c r="P11" s="2">
        <v>1.1942506453591543E-2</v>
      </c>
      <c r="Q11" s="3">
        <v>11.935975496240001</v>
      </c>
      <c r="R11" s="2">
        <v>0.15444895418781746</v>
      </c>
      <c r="S11" s="3">
        <v>14.64108195288</v>
      </c>
      <c r="T11" s="6">
        <f t="shared" si="2"/>
        <v>2.2822426685524935</v>
      </c>
    </row>
    <row r="12" spans="1:20" x14ac:dyDescent="0.25">
      <c r="A12" s="5">
        <v>70</v>
      </c>
      <c r="B12" s="2">
        <v>0.65090282922454268</v>
      </c>
      <c r="C12" s="3">
        <v>24.357763726000002</v>
      </c>
      <c r="D12" s="2">
        <v>0.10013298158975072</v>
      </c>
      <c r="E12" s="3">
        <v>14.925268521360001</v>
      </c>
      <c r="F12" s="3">
        <f t="shared" si="0"/>
        <v>6.5003839782911941</v>
      </c>
      <c r="H12" s="5">
        <v>70</v>
      </c>
      <c r="I12" s="4">
        <v>0.19075075219661092</v>
      </c>
      <c r="J12" s="7">
        <v>23.994046430320001</v>
      </c>
      <c r="K12" s="4">
        <v>0.17520888948555421</v>
      </c>
      <c r="L12" s="7">
        <v>14.722534767840001</v>
      </c>
      <c r="M12" s="3">
        <f t="shared" si="1"/>
        <v>6.1693269804284059</v>
      </c>
      <c r="O12" s="5">
        <v>70</v>
      </c>
      <c r="P12" s="2">
        <v>1.3859064408460214E-2</v>
      </c>
      <c r="Q12" s="3">
        <v>11.91803659624</v>
      </c>
      <c r="R12" s="2">
        <v>0.1783455206521958</v>
      </c>
      <c r="S12" s="3">
        <v>14.647182266720002</v>
      </c>
      <c r="T12" s="6">
        <f t="shared" si="2"/>
        <v>2.270913678661481</v>
      </c>
    </row>
    <row r="13" spans="1:20" x14ac:dyDescent="0.25">
      <c r="A13" s="5">
        <v>80</v>
      </c>
      <c r="B13" s="2">
        <v>0.73376891268990008</v>
      </c>
      <c r="C13" s="3">
        <v>24.42793438496</v>
      </c>
      <c r="D13" s="2">
        <v>0.11283624219395404</v>
      </c>
      <c r="E13" s="3">
        <v>14.982636642400001</v>
      </c>
      <c r="F13" s="3">
        <f t="shared" si="0"/>
        <v>6.5029541787524776</v>
      </c>
      <c r="H13" s="5">
        <v>80</v>
      </c>
      <c r="I13" s="4">
        <v>0.2181570755448593</v>
      </c>
      <c r="J13" s="7">
        <v>24.027598010000002</v>
      </c>
      <c r="K13" s="4">
        <v>0.19946305977789991</v>
      </c>
      <c r="L13" s="7">
        <v>14.759983199600001</v>
      </c>
      <c r="M13" s="3">
        <f t="shared" si="1"/>
        <v>6.1977562635610735</v>
      </c>
      <c r="O13" s="5">
        <v>80</v>
      </c>
      <c r="P13" s="2">
        <v>1.5791577694025959E-2</v>
      </c>
      <c r="Q13" s="3">
        <v>11.939241986880001</v>
      </c>
      <c r="R13" s="2">
        <v>0.20372476433671982</v>
      </c>
      <c r="S13" s="3">
        <v>14.664830504240001</v>
      </c>
      <c r="T13" s="6">
        <f t="shared" si="2"/>
        <v>2.276620468023169</v>
      </c>
    </row>
    <row r="14" spans="1:20" x14ac:dyDescent="0.25">
      <c r="A14" s="5">
        <v>90</v>
      </c>
      <c r="B14" s="2">
        <v>0.82631042232190599</v>
      </c>
      <c r="C14" s="3">
        <v>24.503046431600001</v>
      </c>
      <c r="D14" s="2">
        <v>0.12551945320308536</v>
      </c>
      <c r="E14" s="3">
        <v>15.037005672240001</v>
      </c>
      <c r="F14" s="3">
        <f t="shared" si="0"/>
        <v>6.5831263699417928</v>
      </c>
      <c r="H14" s="5">
        <v>90</v>
      </c>
      <c r="I14" s="4">
        <v>0.24424382451385443</v>
      </c>
      <c r="J14" s="7">
        <v>24.083215419920002</v>
      </c>
      <c r="K14" s="4">
        <v>0.22350807700543981</v>
      </c>
      <c r="L14" s="7">
        <v>14.78008234064</v>
      </c>
      <c r="M14" s="3">
        <f t="shared" si="1"/>
        <v>6.1923862325483494</v>
      </c>
      <c r="O14" s="5">
        <v>90</v>
      </c>
      <c r="P14" s="2">
        <v>1.7580367071008952E-2</v>
      </c>
      <c r="Q14" s="3">
        <v>11.956588516160002</v>
      </c>
      <c r="R14" s="2">
        <v>0.2287511134759051</v>
      </c>
      <c r="S14" s="3">
        <v>14.672655923120001</v>
      </c>
      <c r="T14" s="6">
        <f t="shared" si="2"/>
        <v>2.2961888902274636</v>
      </c>
    </row>
    <row r="15" spans="1:20" x14ac:dyDescent="0.25">
      <c r="A15" s="5">
        <v>100</v>
      </c>
      <c r="B15" s="2">
        <v>0.92510574799574341</v>
      </c>
      <c r="C15" s="3">
        <v>24.66758733608</v>
      </c>
      <c r="D15" s="2">
        <v>0.13681156613871157</v>
      </c>
      <c r="E15" s="3">
        <v>15.091888371760001</v>
      </c>
      <c r="F15" s="3">
        <f t="shared" si="0"/>
        <v>6.761897214580455</v>
      </c>
      <c r="H15" s="5">
        <v>100</v>
      </c>
      <c r="I15" s="4">
        <v>0.27182328721516458</v>
      </c>
      <c r="J15" s="7">
        <v>24.122321217760003</v>
      </c>
      <c r="K15" s="4">
        <v>0.24641746595610386</v>
      </c>
      <c r="L15" s="7">
        <v>14.809052314800001</v>
      </c>
      <c r="M15" s="3">
        <f t="shared" si="1"/>
        <v>6.2509041512516932</v>
      </c>
      <c r="O15" s="5">
        <v>100</v>
      </c>
      <c r="P15" s="2">
        <v>1.9463544177991201E-2</v>
      </c>
      <c r="Q15" s="3">
        <v>11.963474376000001</v>
      </c>
      <c r="R15" s="2">
        <v>0.25073901471967114</v>
      </c>
      <c r="S15" s="3">
        <v>14.67582994736</v>
      </c>
      <c r="T15" s="6">
        <f t="shared" si="2"/>
        <v>2.2733815083458864</v>
      </c>
    </row>
    <row r="16" spans="1:20" x14ac:dyDescent="0.25">
      <c r="A16" s="5">
        <v>200</v>
      </c>
      <c r="B16" s="4">
        <v>1.7758124713284347</v>
      </c>
      <c r="C16" s="3">
        <v>25.572368256800001</v>
      </c>
      <c r="D16" s="2">
        <v>0.23635609240596547</v>
      </c>
      <c r="E16" s="3">
        <v>15.670449423200001</v>
      </c>
      <c r="F16" s="3">
        <f t="shared" si="0"/>
        <v>7.5132925631478846</v>
      </c>
      <c r="H16" s="5">
        <v>200</v>
      </c>
      <c r="I16" s="4">
        <v>0.51924077578051098</v>
      </c>
      <c r="J16" s="7">
        <v>24.416632271280001</v>
      </c>
      <c r="K16" s="4">
        <v>0.45603166851992166</v>
      </c>
      <c r="L16" s="7">
        <v>15.045595842640001</v>
      </c>
      <c r="M16" s="3">
        <f t="shared" si="1"/>
        <v>6.4521054110982758</v>
      </c>
      <c r="O16" s="5">
        <v>200</v>
      </c>
      <c r="P16" s="2">
        <v>3.6966290088061252E-2</v>
      </c>
      <c r="Q16" s="3">
        <v>12.04372759632</v>
      </c>
      <c r="R16" s="2">
        <v>0.4784416655772058</v>
      </c>
      <c r="S16" s="3">
        <v>14.79595593456</v>
      </c>
      <c r="T16" s="6">
        <f t="shared" si="2"/>
        <v>2.2839966347597165</v>
      </c>
    </row>
    <row r="17" spans="1:20" x14ac:dyDescent="0.25">
      <c r="A17" s="5">
        <v>400</v>
      </c>
      <c r="B17" s="4">
        <v>3.0867442684984607</v>
      </c>
      <c r="C17" s="3">
        <v>27.192922249600002</v>
      </c>
      <c r="D17" s="2">
        <v>0.34335184889716092</v>
      </c>
      <c r="E17" s="3">
        <v>16.68103399704</v>
      </c>
      <c r="F17" s="3">
        <f t="shared" si="0"/>
        <v>8.990032464986049</v>
      </c>
      <c r="H17" s="5">
        <v>400</v>
      </c>
      <c r="I17" s="4">
        <v>0.99549987043615451</v>
      </c>
      <c r="J17" s="7">
        <v>25.327707978160003</v>
      </c>
      <c r="K17" s="4">
        <v>0.78732766602798476</v>
      </c>
      <c r="L17" s="7">
        <v>15.523345045840001</v>
      </c>
      <c r="M17" s="3">
        <f t="shared" si="1"/>
        <v>7.1649532664473039</v>
      </c>
      <c r="O17" s="5">
        <v>400</v>
      </c>
      <c r="P17" s="2">
        <v>6.6837012079661376E-2</v>
      </c>
      <c r="Q17" s="3">
        <v>12.210176153760001</v>
      </c>
      <c r="R17" s="2">
        <v>0.87388669981439338</v>
      </c>
      <c r="S17" s="3">
        <v>15.0172067332</v>
      </c>
      <c r="T17" s="6">
        <f t="shared" si="2"/>
        <v>2.3073338434614716</v>
      </c>
    </row>
    <row r="18" spans="1:20" x14ac:dyDescent="0.25">
      <c r="A18" s="5">
        <v>600</v>
      </c>
      <c r="B18" s="4">
        <v>3.9313733960909674</v>
      </c>
      <c r="C18" s="3">
        <v>28.356331816640001</v>
      </c>
      <c r="D18" s="2">
        <v>0.3795589809534119</v>
      </c>
      <c r="E18" s="3">
        <v>17.38239900488</v>
      </c>
      <c r="F18" s="3">
        <f t="shared" si="0"/>
        <v>10.357740412875422</v>
      </c>
      <c r="H18" s="5">
        <v>600</v>
      </c>
      <c r="I18" s="4">
        <v>1.3875478454914829</v>
      </c>
      <c r="J18" s="7">
        <v>25.962666295280002</v>
      </c>
      <c r="K18" s="4">
        <v>1.0200832014265611</v>
      </c>
      <c r="L18" s="7">
        <v>15.924244419840001</v>
      </c>
      <c r="M18" s="3">
        <f t="shared" si="1"/>
        <v>7.7079704022729185</v>
      </c>
      <c r="O18" s="5">
        <v>600</v>
      </c>
      <c r="P18" s="2">
        <v>9.1847818828977135E-2</v>
      </c>
      <c r="Q18" s="3">
        <v>12.37563632488</v>
      </c>
      <c r="R18" s="2">
        <v>1.1930820638185113</v>
      </c>
      <c r="S18" s="3">
        <v>15.187434530479999</v>
      </c>
      <c r="T18" s="6">
        <f t="shared" si="2"/>
        <v>2.2923123956494735</v>
      </c>
    </row>
    <row r="19" spans="1:20" x14ac:dyDescent="0.25">
      <c r="A19" s="5">
        <v>800</v>
      </c>
      <c r="B19" s="4">
        <v>4.4232025300796645</v>
      </c>
      <c r="C19" s="3">
        <v>29.018712195280003</v>
      </c>
      <c r="D19" s="2">
        <v>0.39478896497933774</v>
      </c>
      <c r="E19" s="3">
        <v>17.870426036720001</v>
      </c>
      <c r="F19" s="3">
        <f t="shared" si="0"/>
        <v>11.203966986035599</v>
      </c>
      <c r="H19" s="5">
        <v>800</v>
      </c>
      <c r="I19" s="4">
        <v>1.7533643021382017</v>
      </c>
      <c r="J19" s="7">
        <v>26.629248288559999</v>
      </c>
      <c r="K19" s="4">
        <v>1.183806750955797</v>
      </c>
      <c r="L19" s="7">
        <v>16.308402438320002</v>
      </c>
      <c r="M19" s="3">
        <f t="shared" si="1"/>
        <v>8.3930346210880877</v>
      </c>
      <c r="O19" s="5">
        <v>800</v>
      </c>
      <c r="P19" s="2">
        <v>0.11169364663886082</v>
      </c>
      <c r="Q19" s="3">
        <v>12.503972324240001</v>
      </c>
      <c r="R19" s="2">
        <v>1.4686476170327023</v>
      </c>
      <c r="S19" s="3">
        <v>15.355885090079999</v>
      </c>
      <c r="T19" s="6">
        <f t="shared" si="2"/>
        <v>2.3203925799477978</v>
      </c>
    </row>
    <row r="20" spans="1:20" x14ac:dyDescent="0.25">
      <c r="A20" s="5">
        <v>1000</v>
      </c>
      <c r="B20" s="4">
        <v>4.7187004851732572</v>
      </c>
      <c r="C20" s="3">
        <v>29.451689795200004</v>
      </c>
      <c r="D20" s="2">
        <v>0.40909903984521695</v>
      </c>
      <c r="E20" s="3">
        <v>18.22157777624</v>
      </c>
      <c r="F20" s="3">
        <f t="shared" si="0"/>
        <v>11.534371938292944</v>
      </c>
      <c r="H20" s="5">
        <v>1000</v>
      </c>
      <c r="I20" s="4">
        <v>2.0166951449404733</v>
      </c>
      <c r="J20" s="7">
        <v>27.084252765680002</v>
      </c>
      <c r="K20" s="4">
        <v>1.3187697274426535</v>
      </c>
      <c r="L20" s="7">
        <v>16.634245622079998</v>
      </c>
      <c r="M20" s="3">
        <f t="shared" si="1"/>
        <v>8.6656062213557483</v>
      </c>
      <c r="O20" s="5">
        <v>1000</v>
      </c>
      <c r="P20" s="2">
        <v>0.1294089370001073</v>
      </c>
      <c r="Q20" s="3">
        <v>12.63301295104</v>
      </c>
      <c r="R20" s="2">
        <v>1.6982412205851412</v>
      </c>
      <c r="S20" s="3">
        <v>15.51579585464</v>
      </c>
      <c r="T20" s="6">
        <f t="shared" si="2"/>
        <v>2.3158340846415824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13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0.15153198769161691</v>
      </c>
      <c r="C6" s="3">
        <v>23.186072391200003</v>
      </c>
      <c r="D6" s="2">
        <v>2.6338391334565923E-2</v>
      </c>
      <c r="E6" s="3">
        <v>16.415670114880001</v>
      </c>
      <c r="F6" s="3">
        <f>B6/D6</f>
        <v>5.7532742135526584</v>
      </c>
      <c r="H6" s="5">
        <v>10</v>
      </c>
      <c r="I6" s="4">
        <v>4.5343696800921054E-2</v>
      </c>
      <c r="J6" s="3">
        <v>23.064977891679998</v>
      </c>
      <c r="K6" s="2">
        <v>4.5450208851087588E-2</v>
      </c>
      <c r="L6" s="3">
        <v>16.341309891200002</v>
      </c>
      <c r="M6" s="3">
        <f>I6/K6/(15/85)</f>
        <v>5.6533868974525241</v>
      </c>
      <c r="O6" s="5">
        <v>10</v>
      </c>
      <c r="P6" s="2">
        <v>3.0740502933682629E-3</v>
      </c>
      <c r="Q6" s="3">
        <v>13.488670573760002</v>
      </c>
      <c r="R6" s="2">
        <v>4.6029587935947719E-2</v>
      </c>
      <c r="S6" s="3">
        <v>16.308522393600001</v>
      </c>
      <c r="T6" s="6">
        <f>R6/P6/(85/15)</f>
        <v>2.6423993377104433</v>
      </c>
    </row>
    <row r="7" spans="1:20" x14ac:dyDescent="0.25">
      <c r="A7" s="5">
        <v>20</v>
      </c>
      <c r="B7" s="2">
        <v>0.29897140930476152</v>
      </c>
      <c r="C7" s="3">
        <v>23.46555965824</v>
      </c>
      <c r="D7" s="2">
        <v>5.0856139576889316E-2</v>
      </c>
      <c r="E7" s="3">
        <v>16.55277770288</v>
      </c>
      <c r="F7" s="3">
        <f t="shared" ref="F7:F20" si="0">B7/D7</f>
        <v>5.8787672794697112</v>
      </c>
      <c r="H7" s="5">
        <v>20</v>
      </c>
      <c r="I7" s="4">
        <v>9.0356395333369061E-2</v>
      </c>
      <c r="J7" s="3">
        <v>23.163807695439999</v>
      </c>
      <c r="K7" s="2">
        <v>8.8901975110621284E-2</v>
      </c>
      <c r="L7" s="3">
        <v>16.404803722960001</v>
      </c>
      <c r="M7" s="3">
        <f t="shared" ref="M7:M20" si="1">I7/K7/(15/85)</f>
        <v>5.7593723077428685</v>
      </c>
      <c r="O7" s="5">
        <v>20</v>
      </c>
      <c r="P7" s="2">
        <v>6.0734077587422802E-3</v>
      </c>
      <c r="Q7" s="3">
        <v>13.50163063928</v>
      </c>
      <c r="R7" s="2">
        <v>9.0518133744876217E-2</v>
      </c>
      <c r="S7" s="3">
        <v>16.337419440640002</v>
      </c>
      <c r="T7" s="6">
        <f t="shared" ref="T7:T20" si="2">R7/P7/(85/15)</f>
        <v>2.6301195214377118</v>
      </c>
    </row>
    <row r="8" spans="1:20" x14ac:dyDescent="0.25">
      <c r="A8" s="5">
        <v>30</v>
      </c>
      <c r="B8" s="2">
        <v>0.44708744666652822</v>
      </c>
      <c r="C8" s="3">
        <v>23.74753544296</v>
      </c>
      <c r="D8" s="2">
        <v>7.3906436043021759E-2</v>
      </c>
      <c r="E8" s="3">
        <v>16.682825795039999</v>
      </c>
      <c r="F8" s="3">
        <f t="shared" si="0"/>
        <v>6.0493709425559858</v>
      </c>
      <c r="H8" s="5">
        <v>30</v>
      </c>
      <c r="I8" s="4">
        <v>0.13348150261988664</v>
      </c>
      <c r="J8" s="3">
        <v>23.289593630480002</v>
      </c>
      <c r="K8" s="2">
        <v>0.13165119235183345</v>
      </c>
      <c r="L8" s="3">
        <v>16.474169840560002</v>
      </c>
      <c r="M8" s="3">
        <f t="shared" si="1"/>
        <v>5.7454487726267596</v>
      </c>
      <c r="O8" s="5">
        <v>30</v>
      </c>
      <c r="P8" s="2">
        <v>9.0329689874084351E-3</v>
      </c>
      <c r="Q8" s="3">
        <v>13.521270670000002</v>
      </c>
      <c r="R8" s="2">
        <v>0.13365285353891523</v>
      </c>
      <c r="S8" s="3">
        <v>16.360461230720002</v>
      </c>
      <c r="T8" s="6">
        <f t="shared" si="2"/>
        <v>2.6110792272414036</v>
      </c>
    </row>
    <row r="9" spans="1:20" x14ac:dyDescent="0.25">
      <c r="A9" s="5">
        <v>40</v>
      </c>
      <c r="B9" s="2">
        <v>0.58723956938153032</v>
      </c>
      <c r="C9" s="3">
        <v>23.983637140400003</v>
      </c>
      <c r="D9" s="2">
        <v>9.4640291312735061E-2</v>
      </c>
      <c r="E9" s="3">
        <v>16.810045126639999</v>
      </c>
      <c r="F9" s="3">
        <f t="shared" si="0"/>
        <v>6.2049636707163192</v>
      </c>
      <c r="H9" s="5">
        <v>40</v>
      </c>
      <c r="I9" s="4">
        <v>0.17596643285039368</v>
      </c>
      <c r="J9" s="3">
        <v>23.367011228480003</v>
      </c>
      <c r="K9" s="2">
        <v>0.17171771135945091</v>
      </c>
      <c r="L9" s="3">
        <v>16.529501483280001</v>
      </c>
      <c r="M9" s="3">
        <f t="shared" si="1"/>
        <v>5.8068740352489199</v>
      </c>
      <c r="O9" s="5">
        <v>40</v>
      </c>
      <c r="P9" s="2">
        <v>1.1935235571125085E-2</v>
      </c>
      <c r="Q9" s="3">
        <v>13.54908100672</v>
      </c>
      <c r="R9" s="2">
        <v>0.17676705905742399</v>
      </c>
      <c r="S9" s="3">
        <v>16.395191066639999</v>
      </c>
      <c r="T9" s="6">
        <f t="shared" si="2"/>
        <v>2.6136213823843311</v>
      </c>
    </row>
    <row r="10" spans="1:20" x14ac:dyDescent="0.25">
      <c r="A10" s="5">
        <v>50</v>
      </c>
      <c r="B10" s="2">
        <v>0.72223453169867857</v>
      </c>
      <c r="C10" s="3">
        <v>24.19859503568</v>
      </c>
      <c r="D10" s="2">
        <v>0.11459847417160232</v>
      </c>
      <c r="E10" s="3">
        <v>16.934728326640002</v>
      </c>
      <c r="F10" s="3">
        <f t="shared" si="0"/>
        <v>6.3023049557988742</v>
      </c>
      <c r="H10" s="5">
        <v>50</v>
      </c>
      <c r="I10" s="4">
        <v>0.21872992534862881</v>
      </c>
      <c r="J10" s="3">
        <v>23.482163318319998</v>
      </c>
      <c r="K10" s="2">
        <v>0.21172158961900212</v>
      </c>
      <c r="L10" s="3">
        <v>16.58862839056</v>
      </c>
      <c r="M10" s="3">
        <f t="shared" si="1"/>
        <v>5.8542427307768534</v>
      </c>
      <c r="O10" s="5">
        <v>50</v>
      </c>
      <c r="P10" s="2">
        <v>1.4701093384007194E-2</v>
      </c>
      <c r="Q10" s="3">
        <v>13.578658162960002</v>
      </c>
      <c r="R10" s="2">
        <v>0.21756797136183448</v>
      </c>
      <c r="S10" s="3">
        <v>16.423186336160001</v>
      </c>
      <c r="T10" s="6">
        <f t="shared" si="2"/>
        <v>2.6116661451283907</v>
      </c>
    </row>
    <row r="11" spans="1:20" x14ac:dyDescent="0.25">
      <c r="A11" s="5">
        <v>60</v>
      </c>
      <c r="B11" s="2">
        <v>0.86251848699313849</v>
      </c>
      <c r="C11" s="3">
        <v>24.451886906320002</v>
      </c>
      <c r="D11" s="2">
        <v>0.13191249310723988</v>
      </c>
      <c r="E11" s="3">
        <v>17.049529253359999</v>
      </c>
      <c r="F11" s="3">
        <f t="shared" si="0"/>
        <v>6.5385655799253488</v>
      </c>
      <c r="H11" s="5">
        <v>60</v>
      </c>
      <c r="I11" s="4">
        <v>0.26033530886307815</v>
      </c>
      <c r="J11" s="3">
        <v>23.615871155280001</v>
      </c>
      <c r="K11" s="2">
        <v>0.24766176210109916</v>
      </c>
      <c r="L11" s="3">
        <v>16.653294579120001</v>
      </c>
      <c r="M11" s="3">
        <f t="shared" si="1"/>
        <v>5.9566458882278495</v>
      </c>
      <c r="O11" s="5">
        <v>60</v>
      </c>
      <c r="P11" s="2">
        <v>1.7265988287865717E-2</v>
      </c>
      <c r="Q11" s="3">
        <v>13.586851439120002</v>
      </c>
      <c r="R11" s="2">
        <v>0.25964493492833535</v>
      </c>
      <c r="S11" s="3">
        <v>16.457586933120002</v>
      </c>
      <c r="T11" s="6">
        <f t="shared" si="2"/>
        <v>2.6537545164049146</v>
      </c>
    </row>
    <row r="12" spans="1:20" x14ac:dyDescent="0.25">
      <c r="A12" s="5">
        <v>70</v>
      </c>
      <c r="B12" s="2">
        <v>0.99300178701526098</v>
      </c>
      <c r="C12" s="3">
        <v>24.710859602960003</v>
      </c>
      <c r="D12" s="2">
        <v>0.14969153873375854</v>
      </c>
      <c r="E12" s="3">
        <v>17.174848714240003</v>
      </c>
      <c r="F12" s="3">
        <f t="shared" si="0"/>
        <v>6.6336534143149839</v>
      </c>
      <c r="H12" s="5">
        <v>70</v>
      </c>
      <c r="I12" s="4">
        <v>0.29919276804135547</v>
      </c>
      <c r="J12" s="3">
        <v>23.691980542</v>
      </c>
      <c r="K12" s="2">
        <v>0.28469621378362509</v>
      </c>
      <c r="L12" s="3">
        <v>16.70800272216</v>
      </c>
      <c r="M12" s="3">
        <f t="shared" si="1"/>
        <v>5.9552098113122041</v>
      </c>
      <c r="O12" s="5">
        <v>70</v>
      </c>
      <c r="P12" s="2">
        <v>1.9952996204927364E-2</v>
      </c>
      <c r="Q12" s="3">
        <v>13.606555610560001</v>
      </c>
      <c r="R12" s="2">
        <v>0.29810685992271363</v>
      </c>
      <c r="S12" s="3">
        <v>16.482230232879999</v>
      </c>
      <c r="T12" s="6">
        <f t="shared" si="2"/>
        <v>2.636551041619827</v>
      </c>
    </row>
    <row r="13" spans="1:20" x14ac:dyDescent="0.25">
      <c r="A13" s="5">
        <v>80</v>
      </c>
      <c r="B13" s="2">
        <v>1.1161534954357446</v>
      </c>
      <c r="C13" s="3">
        <v>24.931969609999999</v>
      </c>
      <c r="D13" s="2">
        <v>0.16472771684085807</v>
      </c>
      <c r="E13" s="3">
        <v>17.285043015119999</v>
      </c>
      <c r="F13" s="3">
        <f t="shared" si="0"/>
        <v>6.7757479848643216</v>
      </c>
      <c r="H13" s="5">
        <v>80</v>
      </c>
      <c r="I13" s="4">
        <v>0.34262273532056209</v>
      </c>
      <c r="J13" s="3">
        <v>23.826321752879998</v>
      </c>
      <c r="K13" s="2">
        <v>0.31885295861136714</v>
      </c>
      <c r="L13" s="3">
        <v>16.762030839680001</v>
      </c>
      <c r="M13" s="3">
        <f t="shared" si="1"/>
        <v>6.089104024434068</v>
      </c>
      <c r="O13" s="5">
        <v>80</v>
      </c>
      <c r="P13" s="2">
        <v>2.2467370776009077E-2</v>
      </c>
      <c r="Q13" s="3">
        <v>13.623154040639999</v>
      </c>
      <c r="R13" s="2">
        <v>0.33587465025961971</v>
      </c>
      <c r="S13" s="3">
        <v>16.501664871039999</v>
      </c>
      <c r="T13" s="6">
        <f t="shared" si="2"/>
        <v>2.6381367760187637</v>
      </c>
    </row>
    <row r="14" spans="1:20" x14ac:dyDescent="0.25">
      <c r="A14" s="5">
        <v>90</v>
      </c>
      <c r="B14" s="2">
        <v>1.2386397085487721</v>
      </c>
      <c r="C14" s="3">
        <v>25.142879108720003</v>
      </c>
      <c r="D14" s="2">
        <v>0.17681904632262821</v>
      </c>
      <c r="E14" s="3">
        <v>17.36962320272</v>
      </c>
      <c r="F14" s="3">
        <f t="shared" si="0"/>
        <v>7.0051260557571435</v>
      </c>
      <c r="H14" s="5">
        <v>90</v>
      </c>
      <c r="I14" s="4">
        <v>0.37728570850649518</v>
      </c>
      <c r="J14" s="3">
        <v>23.88084575808</v>
      </c>
      <c r="K14" s="2">
        <v>0.35264964214137878</v>
      </c>
      <c r="L14" s="3">
        <v>16.808142871039998</v>
      </c>
      <c r="M14" s="3">
        <f t="shared" si="1"/>
        <v>6.0625393952515569</v>
      </c>
      <c r="O14" s="5">
        <v>90</v>
      </c>
      <c r="P14" s="2">
        <v>2.5092706029292727E-2</v>
      </c>
      <c r="Q14" s="3">
        <v>13.649466045120001</v>
      </c>
      <c r="R14" s="2">
        <v>0.37400750176487463</v>
      </c>
      <c r="S14" s="3">
        <v>16.5308630824</v>
      </c>
      <c r="T14" s="6">
        <f t="shared" si="2"/>
        <v>2.6302991699584566</v>
      </c>
    </row>
    <row r="15" spans="1:20" x14ac:dyDescent="0.25">
      <c r="A15" s="5">
        <v>100</v>
      </c>
      <c r="B15" s="2">
        <v>1.3387133512900442</v>
      </c>
      <c r="C15" s="3">
        <v>25.284752356400002</v>
      </c>
      <c r="D15" s="2">
        <v>0.19129485624244441</v>
      </c>
      <c r="E15" s="3">
        <v>17.47583358248</v>
      </c>
      <c r="F15" s="3">
        <f t="shared" si="0"/>
        <v>6.9981670055643193</v>
      </c>
      <c r="H15" s="5">
        <v>100</v>
      </c>
      <c r="I15" s="4">
        <v>0.42186504467674824</v>
      </c>
      <c r="J15" s="3">
        <v>24.022001449760001</v>
      </c>
      <c r="K15" s="2">
        <v>0.38372384486816019</v>
      </c>
      <c r="L15" s="3">
        <v>16.872273716800002</v>
      </c>
      <c r="M15" s="3">
        <f t="shared" si="1"/>
        <v>6.2299192986636633</v>
      </c>
      <c r="O15" s="5">
        <v>100</v>
      </c>
      <c r="P15" s="2">
        <v>2.7456300903010804E-2</v>
      </c>
      <c r="Q15" s="3">
        <v>13.668901310880001</v>
      </c>
      <c r="R15" s="2">
        <v>0.41129531591164292</v>
      </c>
      <c r="S15" s="3">
        <v>16.55480485088</v>
      </c>
      <c r="T15" s="6">
        <f t="shared" si="2"/>
        <v>2.6435289514688267</v>
      </c>
    </row>
    <row r="16" spans="1:20" x14ac:dyDescent="0.25">
      <c r="A16" s="5">
        <v>200</v>
      </c>
      <c r="B16" s="2">
        <v>2.2605698472130653</v>
      </c>
      <c r="C16" s="3">
        <v>26.857032319519998</v>
      </c>
      <c r="D16" s="2">
        <v>0.26747000350970418</v>
      </c>
      <c r="E16" s="3">
        <v>18.267242579840001</v>
      </c>
      <c r="F16" s="3">
        <f t="shared" si="0"/>
        <v>8.4516761414371047</v>
      </c>
      <c r="H16" s="5">
        <v>200</v>
      </c>
      <c r="I16" s="4">
        <v>0.7620515469121345</v>
      </c>
      <c r="J16" s="3">
        <v>24.861942127519999</v>
      </c>
      <c r="K16" s="2">
        <v>0.64238075069401401</v>
      </c>
      <c r="L16" s="3">
        <v>17.327275139600001</v>
      </c>
      <c r="M16" s="3">
        <f t="shared" si="1"/>
        <v>6.7223248743107167</v>
      </c>
      <c r="O16" s="5">
        <v>200</v>
      </c>
      <c r="P16" s="2">
        <v>4.910062463987265E-2</v>
      </c>
      <c r="Q16" s="3">
        <v>13.821928935200001</v>
      </c>
      <c r="R16" s="2">
        <v>0.73505058502358578</v>
      </c>
      <c r="S16" s="3">
        <v>16.784796151040002</v>
      </c>
      <c r="T16" s="6">
        <f t="shared" si="2"/>
        <v>2.6418158643235068</v>
      </c>
    </row>
    <row r="17" spans="1:20" x14ac:dyDescent="0.25">
      <c r="A17" s="5">
        <v>400</v>
      </c>
      <c r="B17" s="2">
        <v>3.2411539692275846</v>
      </c>
      <c r="C17" s="3">
        <v>28.418611033200001</v>
      </c>
      <c r="D17" s="2">
        <v>0.32402483389040321</v>
      </c>
      <c r="E17" s="3">
        <v>19.225512718880001</v>
      </c>
      <c r="F17" s="3">
        <f t="shared" si="0"/>
        <v>10.002794941093493</v>
      </c>
      <c r="H17" s="5">
        <v>400</v>
      </c>
      <c r="I17" s="4">
        <v>1.2627040425559832</v>
      </c>
      <c r="J17" s="3">
        <v>26.012869902080002</v>
      </c>
      <c r="K17" s="2">
        <v>0.93926769457628623</v>
      </c>
      <c r="L17" s="3">
        <v>17.950944397120001</v>
      </c>
      <c r="M17" s="3">
        <f t="shared" si="1"/>
        <v>7.6179804214868483</v>
      </c>
      <c r="O17" s="5">
        <v>400</v>
      </c>
      <c r="P17" s="2">
        <v>7.9627827853930716E-2</v>
      </c>
      <c r="Q17" s="3">
        <v>14.06983122808</v>
      </c>
      <c r="R17" s="2">
        <v>1.218028938932241</v>
      </c>
      <c r="S17" s="3">
        <v>17.120313412239998</v>
      </c>
      <c r="T17" s="6">
        <f t="shared" si="2"/>
        <v>2.6993864975857575</v>
      </c>
    </row>
    <row r="18" spans="1:20" x14ac:dyDescent="0.25">
      <c r="A18" s="5">
        <v>600</v>
      </c>
      <c r="B18" s="2">
        <v>3.8244419461036268</v>
      </c>
      <c r="C18" s="3">
        <v>29.364367246640001</v>
      </c>
      <c r="D18" s="2">
        <v>0.33256901370388225</v>
      </c>
      <c r="E18" s="3">
        <v>19.777558381600002</v>
      </c>
      <c r="F18" s="3">
        <f t="shared" si="0"/>
        <v>11.499694164258161</v>
      </c>
      <c r="H18" s="5">
        <v>600</v>
      </c>
      <c r="I18" s="4">
        <v>1.644031525744573</v>
      </c>
      <c r="J18" s="3">
        <v>26.865012128000004</v>
      </c>
      <c r="K18" s="2">
        <v>1.1042526439406943</v>
      </c>
      <c r="L18" s="3">
        <v>18.408763534720002</v>
      </c>
      <c r="M18" s="3">
        <f t="shared" si="1"/>
        <v>8.4366369390248472</v>
      </c>
      <c r="O18" s="5">
        <v>600</v>
      </c>
      <c r="P18" s="2">
        <v>0.10172939943968649</v>
      </c>
      <c r="Q18" s="3">
        <v>14.237039976480002</v>
      </c>
      <c r="R18" s="2">
        <v>1.5509420986281541</v>
      </c>
      <c r="S18" s="3">
        <v>17.35819506696</v>
      </c>
      <c r="T18" s="6">
        <f t="shared" si="2"/>
        <v>2.6904283911167792</v>
      </c>
    </row>
    <row r="19" spans="1:20" x14ac:dyDescent="0.25">
      <c r="A19" s="5">
        <v>800</v>
      </c>
      <c r="B19" s="2">
        <v>4.1867340334883361</v>
      </c>
      <c r="C19" s="3">
        <v>29.955067295439999</v>
      </c>
      <c r="D19" s="2">
        <v>0.33346756903967134</v>
      </c>
      <c r="E19" s="3">
        <v>20.12319887264</v>
      </c>
      <c r="F19" s="3">
        <f t="shared" si="0"/>
        <v>12.555146053768894</v>
      </c>
      <c r="H19" s="5">
        <v>800</v>
      </c>
      <c r="I19" s="4">
        <v>1.9417922921174524</v>
      </c>
      <c r="J19" s="3">
        <v>27.438062642240002</v>
      </c>
      <c r="K19" s="2">
        <v>1.1973416838233981</v>
      </c>
      <c r="L19" s="3">
        <v>18.76750346032</v>
      </c>
      <c r="M19" s="3">
        <f t="shared" si="1"/>
        <v>9.1899328353753269</v>
      </c>
      <c r="O19" s="5">
        <v>800</v>
      </c>
      <c r="P19" s="2">
        <v>0.11862301467552003</v>
      </c>
      <c r="Q19" s="3">
        <v>14.38089346952</v>
      </c>
      <c r="R19" s="2">
        <v>1.8048527650856236</v>
      </c>
      <c r="S19" s="3">
        <v>17.54234859696</v>
      </c>
      <c r="T19" s="6">
        <f t="shared" si="2"/>
        <v>2.6850053508080833</v>
      </c>
    </row>
    <row r="20" spans="1:20" x14ac:dyDescent="0.25">
      <c r="A20" s="5">
        <v>1000</v>
      </c>
      <c r="B20" s="2">
        <v>4.4336323916538287</v>
      </c>
      <c r="C20" s="3">
        <v>30.361806403759999</v>
      </c>
      <c r="D20" s="2">
        <v>0.3428333585718602</v>
      </c>
      <c r="E20" s="3">
        <v>20.404986753920003</v>
      </c>
      <c r="F20" s="3">
        <f t="shared" si="0"/>
        <v>12.93232493513174</v>
      </c>
      <c r="H20" s="5">
        <v>1000</v>
      </c>
      <c r="I20" s="4">
        <v>2.1743619208395888</v>
      </c>
      <c r="J20" s="3">
        <v>27.843755583200004</v>
      </c>
      <c r="K20" s="2">
        <v>1.2468624456551649</v>
      </c>
      <c r="L20" s="3">
        <v>19.018482457600001</v>
      </c>
      <c r="M20" s="3">
        <f t="shared" si="1"/>
        <v>9.8819114017157847</v>
      </c>
      <c r="O20" s="5">
        <v>1000</v>
      </c>
      <c r="P20" s="2">
        <v>0.13215346409259204</v>
      </c>
      <c r="Q20" s="3">
        <v>14.483948527520001</v>
      </c>
      <c r="R20" s="2">
        <v>1.9926392747558974</v>
      </c>
      <c r="S20" s="3">
        <v>17.690253666400004</v>
      </c>
      <c r="T20" s="6">
        <f t="shared" si="2"/>
        <v>2.6608627126909692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26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0.10304588929088304</v>
      </c>
      <c r="C6" s="3">
        <v>30.356468498400002</v>
      </c>
      <c r="D6" s="2">
        <v>1.3785079881911634E-2</v>
      </c>
      <c r="E6" s="3">
        <v>22.667414086160001</v>
      </c>
      <c r="F6" s="3">
        <f>B6/D6</f>
        <v>7.4751753470864353</v>
      </c>
      <c r="H6" s="5">
        <v>10</v>
      </c>
      <c r="I6" s="4">
        <v>3.1781160894484975E-2</v>
      </c>
      <c r="J6" s="7">
        <v>30.33877699832</v>
      </c>
      <c r="K6" s="4">
        <v>2.4422095440385264E-2</v>
      </c>
      <c r="L6" s="7">
        <v>22.660198694480002</v>
      </c>
      <c r="M6" s="3">
        <f>I6/K6/(15/85)</f>
        <v>7.3741929929132715</v>
      </c>
      <c r="O6" s="5">
        <v>10</v>
      </c>
      <c r="P6" s="2">
        <v>1.1715080296175785E-3</v>
      </c>
      <c r="Q6" s="3">
        <v>17.89664440328</v>
      </c>
      <c r="R6" s="2">
        <v>2.4098406018468403E-2</v>
      </c>
      <c r="S6" s="3">
        <v>22.622805114959998</v>
      </c>
      <c r="T6" s="6">
        <f t="shared" ref="T6:T20" si="0">R6/P6/(85/15)</f>
        <v>3.6300731860969737</v>
      </c>
    </row>
    <row r="7" spans="1:20" x14ac:dyDescent="0.25">
      <c r="A7" s="5">
        <v>20</v>
      </c>
      <c r="B7" s="2">
        <v>0.19304485271937688</v>
      </c>
      <c r="C7" s="3">
        <v>30.374645509840001</v>
      </c>
      <c r="D7" s="2">
        <v>2.6474251903944659E-2</v>
      </c>
      <c r="E7" s="3">
        <v>22.709304628880002</v>
      </c>
      <c r="F7" s="3">
        <f t="shared" ref="F7:F20" si="1">B7/D7</f>
        <v>7.2917963242093808</v>
      </c>
      <c r="H7" s="5">
        <v>20</v>
      </c>
      <c r="I7" s="4">
        <v>6.2682428081132113E-2</v>
      </c>
      <c r="J7" s="7">
        <v>30.370798572879998</v>
      </c>
      <c r="K7" s="4">
        <v>4.7011702233248208E-2</v>
      </c>
      <c r="L7" s="7">
        <v>22.662735913919999</v>
      </c>
      <c r="M7" s="3">
        <f t="shared" ref="M7:M20" si="2">I7/K7/(15/85)</f>
        <v>7.5555746531099359</v>
      </c>
      <c r="O7" s="5">
        <v>20</v>
      </c>
      <c r="P7" s="2">
        <v>2.3191609438079235E-3</v>
      </c>
      <c r="Q7" s="3">
        <v>17.89720535216</v>
      </c>
      <c r="R7" s="2">
        <v>4.9101216879672546E-2</v>
      </c>
      <c r="S7" s="3">
        <v>22.658319116160001</v>
      </c>
      <c r="T7" s="6">
        <f t="shared" si="0"/>
        <v>3.7362308333794569</v>
      </c>
    </row>
    <row r="8" spans="1:20" x14ac:dyDescent="0.25">
      <c r="A8" s="5">
        <v>30</v>
      </c>
      <c r="B8" s="2">
        <v>0.28243751444913257</v>
      </c>
      <c r="C8" s="3">
        <v>30.387954018880002</v>
      </c>
      <c r="D8" s="2">
        <v>3.7866620733155214E-2</v>
      </c>
      <c r="E8" s="3">
        <v>22.765849757119998</v>
      </c>
      <c r="F8" s="3">
        <f t="shared" si="1"/>
        <v>7.4587462250582144</v>
      </c>
      <c r="H8" s="5">
        <v>30</v>
      </c>
      <c r="I8" s="4">
        <v>8.991530424178544E-2</v>
      </c>
      <c r="J8" s="7">
        <v>30.374652204240004</v>
      </c>
      <c r="K8" s="4">
        <v>6.9977074549202239E-2</v>
      </c>
      <c r="L8" s="7">
        <v>22.698539657120001</v>
      </c>
      <c r="M8" s="3">
        <f t="shared" si="2"/>
        <v>7.2812426162780497</v>
      </c>
      <c r="O8" s="5">
        <v>30</v>
      </c>
      <c r="P8" s="2">
        <v>3.3631794858338063E-3</v>
      </c>
      <c r="Q8" s="3">
        <v>17.88753315752</v>
      </c>
      <c r="R8" s="2">
        <v>7.1323590958253705E-2</v>
      </c>
      <c r="S8" s="3">
        <v>22.668460546400002</v>
      </c>
      <c r="T8" s="6">
        <f t="shared" si="0"/>
        <v>3.7424455353848178</v>
      </c>
    </row>
    <row r="9" spans="1:20" x14ac:dyDescent="0.25">
      <c r="A9" s="5">
        <v>40</v>
      </c>
      <c r="B9" s="2">
        <v>0.35286269129801101</v>
      </c>
      <c r="C9" s="3">
        <v>30.388285977440002</v>
      </c>
      <c r="D9" s="2">
        <v>5.0902772386877043E-2</v>
      </c>
      <c r="E9" s="3">
        <v>22.82378602352</v>
      </c>
      <c r="F9" s="3">
        <f t="shared" si="1"/>
        <v>6.9320918046691808</v>
      </c>
      <c r="H9" s="5">
        <v>40</v>
      </c>
      <c r="I9" s="4">
        <v>0.12248460267634076</v>
      </c>
      <c r="J9" s="7">
        <v>30.41024444624</v>
      </c>
      <c r="K9" s="4">
        <v>9.2636428967730292E-2</v>
      </c>
      <c r="L9" s="7">
        <v>22.74067500568</v>
      </c>
      <c r="M9" s="3">
        <f t="shared" si="2"/>
        <v>7.4925104831892009</v>
      </c>
      <c r="O9" s="5">
        <v>40</v>
      </c>
      <c r="P9" s="2">
        <v>4.506522716557191E-3</v>
      </c>
      <c r="Q9" s="3">
        <v>17.89543045752</v>
      </c>
      <c r="R9" s="2">
        <v>9.6311718828111112E-2</v>
      </c>
      <c r="S9" s="3">
        <v>22.684580410559999</v>
      </c>
      <c r="T9" s="6">
        <f t="shared" si="0"/>
        <v>3.7714634418915005</v>
      </c>
    </row>
    <row r="10" spans="1:20" x14ac:dyDescent="0.25">
      <c r="A10" s="5">
        <v>50</v>
      </c>
      <c r="B10" s="2">
        <v>0.42705314049276544</v>
      </c>
      <c r="C10" s="3">
        <v>30.42009822648</v>
      </c>
      <c r="D10" s="2">
        <v>6.0663695202177306E-2</v>
      </c>
      <c r="E10" s="3">
        <v>22.859422406720004</v>
      </c>
      <c r="F10" s="3">
        <f t="shared" si="1"/>
        <v>7.0396822855828587</v>
      </c>
      <c r="H10" s="5">
        <v>50</v>
      </c>
      <c r="I10" s="4">
        <v>0.1465992816222341</v>
      </c>
      <c r="J10" s="7">
        <v>30.394349513920002</v>
      </c>
      <c r="K10" s="4">
        <v>0.11362738768308867</v>
      </c>
      <c r="L10" s="7">
        <v>22.77270398592</v>
      </c>
      <c r="M10" s="3">
        <f t="shared" si="2"/>
        <v>7.3109949939439813</v>
      </c>
      <c r="O10" s="5">
        <v>50</v>
      </c>
      <c r="P10" s="2">
        <v>5.5772603849400769E-3</v>
      </c>
      <c r="Q10" s="3">
        <v>17.921135405440001</v>
      </c>
      <c r="R10" s="2">
        <v>0.11939222104260203</v>
      </c>
      <c r="S10" s="3">
        <v>22.70206086968</v>
      </c>
      <c r="T10" s="6">
        <f t="shared" si="0"/>
        <v>3.7776998067004559</v>
      </c>
    </row>
    <row r="11" spans="1:20" x14ac:dyDescent="0.25">
      <c r="A11" s="5">
        <v>60</v>
      </c>
      <c r="B11" s="2">
        <v>0.47942393411717937</v>
      </c>
      <c r="C11" s="3">
        <v>30.40787203456</v>
      </c>
      <c r="D11" s="2">
        <v>6.9291347419043248E-2</v>
      </c>
      <c r="E11" s="3">
        <v>22.88481736208</v>
      </c>
      <c r="F11" s="3">
        <f t="shared" si="1"/>
        <v>6.9189581668521569</v>
      </c>
      <c r="H11" s="5">
        <v>60</v>
      </c>
      <c r="I11" s="4">
        <v>0.17288366296489457</v>
      </c>
      <c r="J11" s="7">
        <v>30.408486998880001</v>
      </c>
      <c r="K11" s="4">
        <v>0.13384628589109857</v>
      </c>
      <c r="L11" s="7">
        <v>22.783996518240002</v>
      </c>
      <c r="M11" s="3">
        <f t="shared" si="2"/>
        <v>7.3193969007963009</v>
      </c>
      <c r="O11" s="5">
        <v>60</v>
      </c>
      <c r="P11" s="2">
        <v>6.6989443431866242E-3</v>
      </c>
      <c r="Q11" s="3">
        <v>17.942844968079999</v>
      </c>
      <c r="R11" s="2">
        <v>0.14091741802155947</v>
      </c>
      <c r="S11" s="3">
        <v>22.720540467999999</v>
      </c>
      <c r="T11" s="6">
        <f t="shared" si="0"/>
        <v>3.7121937990358145</v>
      </c>
    </row>
    <row r="12" spans="1:20" x14ac:dyDescent="0.25">
      <c r="A12" s="5">
        <v>70</v>
      </c>
      <c r="B12" s="2">
        <v>0.53658268281106292</v>
      </c>
      <c r="C12" s="3">
        <v>30.420870007120001</v>
      </c>
      <c r="D12" s="2">
        <v>7.9419159753254059E-2</v>
      </c>
      <c r="E12" s="3">
        <v>22.92076917704</v>
      </c>
      <c r="F12" s="3">
        <f t="shared" si="1"/>
        <v>6.7563379476459069</v>
      </c>
      <c r="H12" s="5">
        <v>70</v>
      </c>
      <c r="I12" s="4">
        <v>0.19752157818118116</v>
      </c>
      <c r="J12" s="7">
        <v>30.41317454328</v>
      </c>
      <c r="K12" s="4">
        <v>0.15477437303672506</v>
      </c>
      <c r="L12" s="7">
        <v>22.836935917120002</v>
      </c>
      <c r="M12" s="3">
        <f t="shared" si="2"/>
        <v>7.2317459348461179</v>
      </c>
      <c r="O12" s="5">
        <v>70</v>
      </c>
      <c r="P12" s="2">
        <v>7.6672169333689526E-3</v>
      </c>
      <c r="Q12" s="3">
        <v>17.940532680480004</v>
      </c>
      <c r="R12" s="2">
        <v>0.16683758251722686</v>
      </c>
      <c r="S12" s="3">
        <v>22.766344807999999</v>
      </c>
      <c r="T12" s="6">
        <f t="shared" si="0"/>
        <v>3.8399756498910942</v>
      </c>
    </row>
    <row r="13" spans="1:20" x14ac:dyDescent="0.25">
      <c r="A13" s="5">
        <v>80</v>
      </c>
      <c r="B13" s="2">
        <v>0.58613753867325891</v>
      </c>
      <c r="C13" s="3">
        <v>30.424501677280002</v>
      </c>
      <c r="D13" s="2">
        <v>8.878362357942933E-2</v>
      </c>
      <c r="E13" s="3">
        <v>22.95874194768</v>
      </c>
      <c r="F13" s="3">
        <f t="shared" si="1"/>
        <v>6.6018654684540685</v>
      </c>
      <c r="H13" s="5">
        <v>80</v>
      </c>
      <c r="I13" s="4">
        <v>0.22393148247158495</v>
      </c>
      <c r="J13" s="7">
        <v>30.436910835519999</v>
      </c>
      <c r="K13" s="4">
        <v>0.17775474572381605</v>
      </c>
      <c r="L13" s="7">
        <v>22.858635145280001</v>
      </c>
      <c r="M13" s="3">
        <f t="shared" si="2"/>
        <v>7.1387408655214584</v>
      </c>
      <c r="O13" s="5">
        <v>80</v>
      </c>
      <c r="P13" s="2">
        <v>8.8235666612362842E-3</v>
      </c>
      <c r="Q13" s="3">
        <v>17.95797326608</v>
      </c>
      <c r="R13" s="2">
        <v>0.18997157765272102</v>
      </c>
      <c r="S13" s="3">
        <v>22.775479358640002</v>
      </c>
      <c r="T13" s="6">
        <f t="shared" si="0"/>
        <v>3.7994155134161329</v>
      </c>
    </row>
    <row r="14" spans="1:20" x14ac:dyDescent="0.25">
      <c r="A14" s="5">
        <v>90</v>
      </c>
      <c r="B14" s="2">
        <v>0.63869654155039024</v>
      </c>
      <c r="C14" s="3">
        <v>30.441474659040001</v>
      </c>
      <c r="D14" s="2">
        <v>9.7335461509090171E-2</v>
      </c>
      <c r="E14" s="3">
        <v>22.993765542240002</v>
      </c>
      <c r="F14" s="3">
        <f t="shared" si="1"/>
        <v>6.5618072966217174</v>
      </c>
      <c r="H14" s="5">
        <v>90</v>
      </c>
      <c r="I14" s="4">
        <v>0.2407378448399756</v>
      </c>
      <c r="J14" s="7">
        <v>30.458687802400004</v>
      </c>
      <c r="K14" s="4">
        <v>0.19513702181495562</v>
      </c>
      <c r="L14" s="7">
        <v>22.883564170400003</v>
      </c>
      <c r="M14" s="3">
        <f t="shared" si="2"/>
        <v>6.9908882900420917</v>
      </c>
      <c r="O14" s="5">
        <v>90</v>
      </c>
      <c r="P14" s="2">
        <v>9.9542116632243879E-3</v>
      </c>
      <c r="Q14" s="3">
        <v>17.969560435679998</v>
      </c>
      <c r="R14" s="2">
        <v>0.2124487105147651</v>
      </c>
      <c r="S14" s="3">
        <v>22.783574352640002</v>
      </c>
      <c r="T14" s="6">
        <f t="shared" si="0"/>
        <v>3.7663403374151447</v>
      </c>
    </row>
    <row r="15" spans="1:20" x14ac:dyDescent="0.25">
      <c r="A15" s="5">
        <v>100</v>
      </c>
      <c r="B15" s="2">
        <v>0.68624189284456472</v>
      </c>
      <c r="C15" s="3">
        <v>30.452489792160002</v>
      </c>
      <c r="D15" s="2">
        <v>0.10544604282373619</v>
      </c>
      <c r="E15" s="3">
        <v>23.015579202800001</v>
      </c>
      <c r="F15" s="3">
        <f t="shared" si="1"/>
        <v>6.5079909541194256</v>
      </c>
      <c r="H15" s="5">
        <v>100</v>
      </c>
      <c r="I15" s="4">
        <v>0.26704903338568126</v>
      </c>
      <c r="J15" s="7">
        <v>30.455887827760002</v>
      </c>
      <c r="K15" s="4">
        <v>0.21191766123470399</v>
      </c>
      <c r="L15" s="7">
        <v>22.8996970468</v>
      </c>
      <c r="M15" s="3">
        <f t="shared" si="2"/>
        <v>7.1408765415554551</v>
      </c>
      <c r="O15" s="5">
        <v>100</v>
      </c>
      <c r="P15" s="2">
        <v>1.0876114914201764E-2</v>
      </c>
      <c r="Q15" s="3">
        <v>17.99060562096</v>
      </c>
      <c r="R15" s="2">
        <v>0.24001909047030884</v>
      </c>
      <c r="S15" s="3">
        <v>22.822028032240002</v>
      </c>
      <c r="T15" s="6">
        <f t="shared" si="0"/>
        <v>3.8944338504264828</v>
      </c>
    </row>
    <row r="16" spans="1:20" x14ac:dyDescent="0.25">
      <c r="A16" s="5">
        <v>200</v>
      </c>
      <c r="B16" s="2">
        <v>0.97543901673372035</v>
      </c>
      <c r="C16" s="3">
        <v>30.46482974704</v>
      </c>
      <c r="D16" s="2">
        <v>0.17535671969855174</v>
      </c>
      <c r="E16" s="3">
        <v>23.235620323360003</v>
      </c>
      <c r="F16" s="3">
        <f t="shared" si="1"/>
        <v>5.5625984473851702</v>
      </c>
      <c r="H16" s="5">
        <v>200</v>
      </c>
      <c r="I16" s="4">
        <v>0.43519256995992089</v>
      </c>
      <c r="J16" s="7">
        <v>30.5460819392</v>
      </c>
      <c r="K16" s="4">
        <v>0.3808130082708262</v>
      </c>
      <c r="L16" s="7">
        <v>23.137814511759998</v>
      </c>
      <c r="M16" s="3">
        <f t="shared" si="2"/>
        <v>6.4758586923560459</v>
      </c>
      <c r="O16" s="5">
        <v>200</v>
      </c>
      <c r="P16" s="2">
        <v>2.0895436509888947E-2</v>
      </c>
      <c r="Q16" s="3">
        <v>18.073228951760001</v>
      </c>
      <c r="R16" s="2">
        <v>0.45194228079504212</v>
      </c>
      <c r="S16" s="3">
        <v>22.973084364959998</v>
      </c>
      <c r="T16" s="6">
        <f t="shared" si="0"/>
        <v>3.8168391506230095</v>
      </c>
    </row>
    <row r="17" spans="1:20" x14ac:dyDescent="0.25">
      <c r="A17" s="5">
        <v>400</v>
      </c>
      <c r="B17" s="2">
        <v>1.2813534073469077</v>
      </c>
      <c r="C17" s="3">
        <v>30.507613908480003</v>
      </c>
      <c r="D17" s="2">
        <v>0.26541175912471454</v>
      </c>
      <c r="E17" s="3">
        <v>23.485160903280001</v>
      </c>
      <c r="F17" s="3">
        <f t="shared" si="1"/>
        <v>4.8277944111165461</v>
      </c>
      <c r="H17" s="5">
        <v>400</v>
      </c>
      <c r="I17" s="4">
        <v>0.6293772124712218</v>
      </c>
      <c r="J17" s="7">
        <v>30.651428281120001</v>
      </c>
      <c r="K17" s="4">
        <v>0.64054916635110914</v>
      </c>
      <c r="L17" s="7">
        <v>23.437254940079999</v>
      </c>
      <c r="M17" s="3">
        <f t="shared" si="2"/>
        <v>5.5678331313530105</v>
      </c>
      <c r="O17" s="5">
        <v>400</v>
      </c>
      <c r="P17" s="2">
        <v>3.7487353402426767E-2</v>
      </c>
      <c r="Q17" s="3">
        <v>18.241932768880002</v>
      </c>
      <c r="R17" s="2">
        <v>0.85007987188911616</v>
      </c>
      <c r="S17" s="3">
        <v>23.288883563840002</v>
      </c>
      <c r="T17" s="6">
        <f t="shared" si="0"/>
        <v>4.0017254200064318</v>
      </c>
    </row>
    <row r="18" spans="1:20" x14ac:dyDescent="0.25">
      <c r="A18" s="5">
        <v>600</v>
      </c>
      <c r="B18" s="2">
        <v>1.4125331001305599</v>
      </c>
      <c r="C18" s="3">
        <v>30.487132851920002</v>
      </c>
      <c r="D18" s="2">
        <v>0.33032847866776538</v>
      </c>
      <c r="E18" s="3">
        <v>23.626792859679998</v>
      </c>
      <c r="F18" s="3">
        <f t="shared" si="1"/>
        <v>4.2761469002835932</v>
      </c>
      <c r="H18" s="5">
        <v>600</v>
      </c>
      <c r="I18" s="4">
        <v>0.73214685074815988</v>
      </c>
      <c r="J18" s="7">
        <v>30.70659787752</v>
      </c>
      <c r="K18" s="4">
        <v>0.83184579399798075</v>
      </c>
      <c r="L18" s="7">
        <v>23.665398418480002</v>
      </c>
      <c r="M18" s="3">
        <f t="shared" si="2"/>
        <v>4.9875015107062541</v>
      </c>
      <c r="O18" s="5">
        <v>600</v>
      </c>
      <c r="P18" s="2">
        <v>5.0069762811300982E-2</v>
      </c>
      <c r="Q18" s="3">
        <v>18.374453814240002</v>
      </c>
      <c r="R18" s="2">
        <v>1.1730074668986548</v>
      </c>
      <c r="S18" s="3">
        <v>23.542343966000004</v>
      </c>
      <c r="T18" s="6">
        <f t="shared" si="0"/>
        <v>4.134258004539153</v>
      </c>
    </row>
    <row r="19" spans="1:20" x14ac:dyDescent="0.25">
      <c r="A19" s="5">
        <v>800</v>
      </c>
      <c r="B19" s="2">
        <v>1.4939626649600442</v>
      </c>
      <c r="C19" s="3">
        <v>30.502745364240003</v>
      </c>
      <c r="D19" s="2">
        <v>0.38843197284613928</v>
      </c>
      <c r="E19" s="3">
        <v>23.739984703680001</v>
      </c>
      <c r="F19" s="3">
        <f t="shared" si="1"/>
        <v>3.8461372116548542</v>
      </c>
      <c r="H19" s="5">
        <v>800</v>
      </c>
      <c r="I19" s="4">
        <v>0.7756069440511365</v>
      </c>
      <c r="J19" s="7">
        <v>30.780648317840001</v>
      </c>
      <c r="K19" s="4">
        <v>1.0145028805936442</v>
      </c>
      <c r="L19" s="7">
        <v>23.85934288504</v>
      </c>
      <c r="M19" s="3">
        <f t="shared" si="2"/>
        <v>4.3322755414138827</v>
      </c>
      <c r="O19" s="5">
        <v>800</v>
      </c>
      <c r="P19" s="2">
        <v>6.1116574902906083E-2</v>
      </c>
      <c r="Q19" s="3">
        <v>18.526167620719999</v>
      </c>
      <c r="R19" s="2">
        <v>1.4627564307219749</v>
      </c>
      <c r="S19" s="3">
        <v>23.777639239280003</v>
      </c>
      <c r="T19" s="6">
        <f t="shared" si="0"/>
        <v>4.2236249034661126</v>
      </c>
    </row>
    <row r="20" spans="1:20" x14ac:dyDescent="0.25">
      <c r="A20" s="5">
        <v>1000</v>
      </c>
      <c r="B20" s="2">
        <v>1.5572410730631967</v>
      </c>
      <c r="C20" s="3">
        <v>30.497717911680002</v>
      </c>
      <c r="D20" s="2">
        <v>0.43329888016261509</v>
      </c>
      <c r="E20" s="3">
        <v>23.832161445360001</v>
      </c>
      <c r="F20" s="3">
        <f t="shared" si="1"/>
        <v>3.5939189883868874</v>
      </c>
      <c r="H20" s="5">
        <v>1000</v>
      </c>
      <c r="I20" s="4">
        <v>0.82754651876586216</v>
      </c>
      <c r="J20" s="7">
        <v>30.803882069840004</v>
      </c>
      <c r="K20" s="4">
        <v>1.1157166001353587</v>
      </c>
      <c r="L20" s="7">
        <v>23.959670602640003</v>
      </c>
      <c r="M20" s="3">
        <f t="shared" si="2"/>
        <v>4.2030657896795933</v>
      </c>
      <c r="O20" s="5">
        <v>1000</v>
      </c>
      <c r="P20" s="2">
        <v>6.714161565204145E-2</v>
      </c>
      <c r="Q20" s="3">
        <v>18.61028426296</v>
      </c>
      <c r="R20" s="2">
        <v>1.7155666693150418</v>
      </c>
      <c r="S20" s="3">
        <v>23.95697246656</v>
      </c>
      <c r="T20" s="6">
        <f t="shared" si="0"/>
        <v>4.509082129626778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8"/>
  <sheetViews>
    <sheetView workbookViewId="0"/>
  </sheetViews>
  <sheetFormatPr baseColWidth="10" defaultRowHeight="14.4" x14ac:dyDescent="0.3"/>
  <cols>
    <col min="2" max="2" width="12.44140625" customWidth="1"/>
    <col min="5" max="5" width="7.44140625" customWidth="1"/>
    <col min="6" max="6" width="14.88671875" customWidth="1"/>
    <col min="9" max="9" width="7.109375" customWidth="1"/>
  </cols>
  <sheetData>
    <row r="1" spans="1:37" ht="15" x14ac:dyDescent="0.25">
      <c r="A1" s="1" t="s">
        <v>77</v>
      </c>
      <c r="B1" s="1"/>
      <c r="C1" s="1"/>
      <c r="N1" s="1"/>
      <c r="O1" s="1"/>
      <c r="P1" s="1"/>
      <c r="AA1" s="1"/>
      <c r="AB1" s="1"/>
      <c r="AC1" s="1"/>
    </row>
    <row r="2" spans="1:37" ht="15" x14ac:dyDescent="0.25">
      <c r="A2" s="1"/>
      <c r="B2" s="1"/>
      <c r="C2" s="1"/>
      <c r="N2" s="1"/>
      <c r="O2" s="1"/>
      <c r="P2" s="1"/>
      <c r="AA2" s="1"/>
      <c r="AB2" s="1"/>
      <c r="AC2" s="1"/>
    </row>
    <row r="3" spans="1:37" ht="15" x14ac:dyDescent="0.25">
      <c r="B3" s="1" t="s">
        <v>38</v>
      </c>
      <c r="C3" s="1"/>
      <c r="F3" s="1" t="s">
        <v>39</v>
      </c>
      <c r="H3" s="1"/>
      <c r="J3" s="1" t="s">
        <v>40</v>
      </c>
      <c r="L3" s="1"/>
      <c r="N3" s="1" t="s">
        <v>72</v>
      </c>
      <c r="O3" s="1"/>
      <c r="P3" s="1"/>
      <c r="S3" s="1"/>
      <c r="U3" s="1"/>
      <c r="W3" s="1"/>
      <c r="AB3" s="1"/>
      <c r="AC3" s="1"/>
      <c r="AF3" s="1"/>
      <c r="AH3" s="1"/>
      <c r="AJ3" s="1"/>
    </row>
    <row r="4" spans="1:37" ht="15" x14ac:dyDescent="0.25">
      <c r="A4" s="1"/>
      <c r="B4" s="1"/>
      <c r="C4" s="1"/>
      <c r="F4" s="1"/>
      <c r="H4" s="1"/>
      <c r="J4" s="1"/>
      <c r="L4" s="1"/>
      <c r="N4" s="1"/>
      <c r="O4" s="1"/>
      <c r="P4" s="1"/>
      <c r="S4" s="1"/>
      <c r="U4" s="1"/>
      <c r="W4" s="1"/>
      <c r="AA4" s="1"/>
      <c r="AB4" s="1"/>
      <c r="AC4" s="1"/>
      <c r="AF4" s="1"/>
      <c r="AH4" s="1"/>
      <c r="AJ4" s="1"/>
    </row>
    <row r="5" spans="1:37" ht="15" x14ac:dyDescent="0.25">
      <c r="A5" s="1"/>
      <c r="B5" s="1" t="s">
        <v>75</v>
      </c>
      <c r="C5" s="1" t="s">
        <v>43</v>
      </c>
      <c r="F5" s="1" t="s">
        <v>75</v>
      </c>
      <c r="G5" s="1" t="s">
        <v>43</v>
      </c>
      <c r="J5" s="1" t="s">
        <v>75</v>
      </c>
      <c r="K5" s="1" t="s">
        <v>43</v>
      </c>
      <c r="N5" s="1"/>
      <c r="O5" s="1"/>
      <c r="P5" s="1"/>
      <c r="S5" s="1"/>
      <c r="T5" s="1"/>
      <c r="W5" s="1"/>
      <c r="X5" s="1"/>
      <c r="AA5" s="1"/>
      <c r="AB5" s="1"/>
      <c r="AC5" s="1"/>
      <c r="AF5" s="1"/>
      <c r="AG5" s="1"/>
      <c r="AJ5" s="1"/>
      <c r="AK5" s="1"/>
    </row>
    <row r="6" spans="1:37" ht="15" x14ac:dyDescent="0.25">
      <c r="A6" t="s">
        <v>15</v>
      </c>
      <c r="B6" s="6">
        <f>ACO!$R$15-ACO!$R$6</f>
        <v>0.25108069033414837</v>
      </c>
      <c r="C6" s="7">
        <f>ACO!$T$15</f>
        <v>3.3421558610250566</v>
      </c>
      <c r="D6" s="7"/>
      <c r="F6" s="6">
        <f>ACO!$R$18-ACO!$R$15</f>
        <v>1.42030553226079</v>
      </c>
      <c r="G6" s="7">
        <f>ACO!$T$18</f>
        <v>3.5831414879291481</v>
      </c>
      <c r="J6" s="6">
        <f>ACO!$R$20-ACO!$R$15</f>
        <v>2.4040976722485414</v>
      </c>
      <c r="K6" s="7">
        <f>ACO!$T$20</f>
        <v>3.7935149178968128</v>
      </c>
    </row>
    <row r="7" spans="1:37" ht="15" x14ac:dyDescent="0.25">
      <c r="A7" t="s">
        <v>10</v>
      </c>
      <c r="B7" s="6">
        <f>AEI!$R$15-AEI!$R$6</f>
        <v>0.34698711611927313</v>
      </c>
      <c r="C7" s="7">
        <f>AEI!$T$15</f>
        <v>2.5696235852013487</v>
      </c>
      <c r="D7" s="7"/>
      <c r="F7" s="6">
        <f>AEI!$R$18-AEI!$R$15</f>
        <v>1.1861427589254181</v>
      </c>
      <c r="G7" s="7">
        <f>AEI!$T$18</f>
        <v>2.6410548136650362</v>
      </c>
      <c r="J7" s="6">
        <f>AEI!$R$20-AEI!$R$15</f>
        <v>1.7312986804031678</v>
      </c>
      <c r="K7" s="7">
        <f>AEI!$T$20</f>
        <v>2.702441427599461</v>
      </c>
    </row>
    <row r="8" spans="1:37" ht="15" x14ac:dyDescent="0.25">
      <c r="A8" t="s">
        <v>16</v>
      </c>
      <c r="B8" s="6">
        <f>AEL!$R$15-AEL!$R$6</f>
        <v>0.29842050602061876</v>
      </c>
      <c r="C8" s="7">
        <f>AEL!$T$15</f>
        <v>3.5694784296352151</v>
      </c>
      <c r="D8" s="7"/>
      <c r="F8" s="6">
        <f>AEL!$R$18-AEL!$R$15</f>
        <v>0.6375834142424015</v>
      </c>
      <c r="G8" s="7">
        <f>AEL!$T$18</f>
        <v>3.7990341135480015</v>
      </c>
      <c r="J8" s="6">
        <f>AEL!$R$20-AEL!$R$15</f>
        <v>0.81267133451854179</v>
      </c>
      <c r="K8" s="7">
        <f>AEL!$T$20</f>
        <v>3.9178855723669632</v>
      </c>
    </row>
    <row r="9" spans="1:37" ht="15" x14ac:dyDescent="0.25">
      <c r="A9" t="s">
        <v>14</v>
      </c>
      <c r="B9" s="6">
        <f>AEN!$R$15-AEN!$R$6</f>
        <v>4.1158490750672141E-2</v>
      </c>
      <c r="C9" s="7">
        <f>AEN!$T$15</f>
        <v>1.5040062882931657</v>
      </c>
      <c r="D9" s="7"/>
      <c r="F9" s="6">
        <f>AEN!$R$18-AEN!$R$15</f>
        <v>0.20727849388680972</v>
      </c>
      <c r="G9" s="7">
        <f>AEN!$T$18</f>
        <v>1.5080196684235312</v>
      </c>
      <c r="J9" s="6">
        <f>AEN!$R$20-AEN!$R$15</f>
        <v>0.34497668807476878</v>
      </c>
      <c r="K9" s="7">
        <f>AEN!$T$20</f>
        <v>1.4267619034808661</v>
      </c>
    </row>
    <row r="10" spans="1:37" ht="15" x14ac:dyDescent="0.25">
      <c r="A10" t="s">
        <v>51</v>
      </c>
      <c r="B10" s="6">
        <f>AET!$R$15-AET!$R$6</f>
        <v>9.0392754301392111E-2</v>
      </c>
      <c r="C10" s="7">
        <f>AET!$T$15</f>
        <v>2.038913596275731</v>
      </c>
      <c r="D10" s="7"/>
      <c r="F10" s="6">
        <f>AET!$R$18-AET!$R$15</f>
        <v>0.42590418465101532</v>
      </c>
      <c r="G10" s="7">
        <f>AET!$T$18</f>
        <v>2.1435852067202159</v>
      </c>
      <c r="J10" s="6">
        <f>AET!$R$20-AET!$R$15</f>
        <v>0.67429739251698029</v>
      </c>
      <c r="K10" s="7">
        <f>AET!$T$20</f>
        <v>2.1656894113322109</v>
      </c>
    </row>
    <row r="11" spans="1:37" ht="15" x14ac:dyDescent="0.25">
      <c r="A11" t="s">
        <v>46</v>
      </c>
      <c r="B11" s="6">
        <f>AFI!$R$15-AFI!$R$6</f>
        <v>0.14793800552222613</v>
      </c>
      <c r="C11" s="7">
        <f>AFI!$T$15</f>
        <v>2.2525787345289361</v>
      </c>
      <c r="D11" s="7"/>
      <c r="F11" s="6">
        <f>AFI!$R$18-AFI!$R$15</f>
        <v>0.57853915670883782</v>
      </c>
      <c r="G11" s="7">
        <f>AFI!$T$18</f>
        <v>2.2909093800027032</v>
      </c>
      <c r="J11" s="6">
        <f>AFI!$R$20-AFI!$R$15</f>
        <v>0.86857176771006572</v>
      </c>
      <c r="K11" s="7">
        <f>AFI!$T$20</f>
        <v>2.3123250518970018</v>
      </c>
    </row>
    <row r="12" spans="1:37" ht="15" x14ac:dyDescent="0.25">
      <c r="A12" t="s">
        <v>17</v>
      </c>
      <c r="B12" s="6">
        <f>AFN!$R$15-AFN!$R$6</f>
        <v>0.16904527785643936</v>
      </c>
      <c r="C12" s="7">
        <f>AFN!$T$15</f>
        <v>2.6551133088832892</v>
      </c>
      <c r="D12" s="7"/>
      <c r="F12" s="6">
        <f>AFN!$R$18-AFN!$R$15</f>
        <v>0.50453388875100325</v>
      </c>
      <c r="G12" s="7">
        <f>AFN!$T$18</f>
        <v>2.5388183448149251</v>
      </c>
      <c r="J12" s="6">
        <f>AFN!$R$20-AFN!$R$15</f>
        <v>0.71342845888999307</v>
      </c>
      <c r="K12" s="7">
        <f>AFN!$T$20</f>
        <v>2.4972274989408789</v>
      </c>
    </row>
    <row r="13" spans="1:37" ht="15" x14ac:dyDescent="0.25">
      <c r="A13" t="s">
        <v>18</v>
      </c>
      <c r="B13" s="6">
        <f>AFO!$R$15-AFO!$R$6</f>
        <v>0.3156417528694474</v>
      </c>
      <c r="C13" s="7">
        <f>AFO!$T$15</f>
        <v>3.6737046977718748</v>
      </c>
      <c r="D13" s="7"/>
      <c r="F13" s="6">
        <f>AFO!$R$18-AFO!$R$15</f>
        <v>0.61494271856655369</v>
      </c>
      <c r="G13" s="7">
        <f>AFO!$T$18</f>
        <v>3.8554534175989614</v>
      </c>
      <c r="J13" s="6">
        <f>AFO!$R$20-AFO!$R$15</f>
        <v>0.77268867575545208</v>
      </c>
      <c r="K13" s="7">
        <f>AFO!$T$20</f>
        <v>3.8336344996942371</v>
      </c>
    </row>
    <row r="14" spans="1:37" ht="15" x14ac:dyDescent="0.25">
      <c r="A14" t="s">
        <v>47</v>
      </c>
      <c r="B14" s="6">
        <f>AFR!$R$15-AFR!$R$6</f>
        <v>0.24605159818643421</v>
      </c>
      <c r="C14" s="7">
        <f>AFR!$T$15</f>
        <v>2.5628031550089951</v>
      </c>
      <c r="D14" s="7"/>
      <c r="F14" s="6">
        <f>AFR!$R$18-AFR!$R$15</f>
        <v>1.1041254988823068</v>
      </c>
      <c r="G14" s="7">
        <f>AFR!$T$18</f>
        <v>2.6703093954042303</v>
      </c>
      <c r="J14" s="6">
        <f>AFR!$R$20-AFR!$R$15</f>
        <v>1.7246115544709366</v>
      </c>
      <c r="K14" s="7">
        <f>AFR!$T$20</f>
        <v>2.7092861773950205</v>
      </c>
    </row>
    <row r="15" spans="1:37" ht="15" x14ac:dyDescent="0.25">
      <c r="A15" t="s">
        <v>48</v>
      </c>
      <c r="B15" s="6">
        <f>AFS!$R$15-AFS!$R$6</f>
        <v>0.21912535149757528</v>
      </c>
      <c r="C15" s="7">
        <f>AFS!$T$15</f>
        <v>2.3029602278017909</v>
      </c>
      <c r="D15" s="7"/>
      <c r="F15" s="6">
        <f>AFS!$R$18-AFS!$R$15</f>
        <v>1.0254639902712315</v>
      </c>
      <c r="G15" s="7">
        <f>AFS!$T$18</f>
        <v>2.3830029488998155</v>
      </c>
      <c r="J15" s="6">
        <f>AFS!$R$20-AFS!$R$15</f>
        <v>1.646650698449873</v>
      </c>
      <c r="K15" s="7">
        <f>AFS!$T$20</f>
        <v>2.4631272147526566</v>
      </c>
    </row>
    <row r="16" spans="1:37" ht="15" x14ac:dyDescent="0.25">
      <c r="A16" t="s">
        <v>19</v>
      </c>
      <c r="B16" s="6">
        <f>AFT!$R$15-AFT!$R$6</f>
        <v>0.36295839588296763</v>
      </c>
      <c r="C16" s="7">
        <f>AFT!$T$15</f>
        <v>2.6843602732817367</v>
      </c>
      <c r="D16" s="7"/>
      <c r="F16" s="6">
        <f>AFT!$R$18-AFT!$R$15</f>
        <v>1.1229663282517337</v>
      </c>
      <c r="G16" s="7">
        <f>AFT!$T$18</f>
        <v>2.672141177359761</v>
      </c>
      <c r="J16" s="6">
        <f>AFT!$R$20-AFT!$R$15</f>
        <v>1.5779134553602439</v>
      </c>
      <c r="K16" s="7">
        <f>AFT!$T$20</f>
        <v>2.6529613411508586</v>
      </c>
    </row>
    <row r="17" spans="1:14" ht="15" x14ac:dyDescent="0.25">
      <c r="A17" t="s">
        <v>49</v>
      </c>
      <c r="B17" s="6">
        <f>AFV!$R$15-AFV!$R$6</f>
        <v>0.44727737159238884</v>
      </c>
      <c r="C17" s="7">
        <f>AFV!$T$15</f>
        <v>2.9511765067200999</v>
      </c>
      <c r="D17" s="7"/>
      <c r="F17" s="6">
        <f>AFV!$R$18-AFV!$R$15</f>
        <v>0.97877998418993062</v>
      </c>
      <c r="G17" s="7">
        <f>AFV!$T$18</f>
        <v>2.8334928564288773</v>
      </c>
      <c r="J17" s="6">
        <f>AFV!$R$20-AFV!$R$15</f>
        <v>1.2797214677998308</v>
      </c>
      <c r="K17" s="7">
        <f>AFV!$T$20</f>
        <v>2.7442441723763142</v>
      </c>
    </row>
    <row r="18" spans="1:14" ht="15" x14ac:dyDescent="0.25">
      <c r="A18" t="s">
        <v>50</v>
      </c>
      <c r="B18" s="6">
        <f>AFX!$R$15-AFX!$R$6</f>
        <v>0.385995460345263</v>
      </c>
      <c r="C18" s="7">
        <f>AFX!$T$15</f>
        <v>2.7831369555381862</v>
      </c>
      <c r="D18" s="7"/>
      <c r="F18" s="6">
        <f>AFX!$R$18-AFX!$R$15</f>
        <v>1.1219164573554543</v>
      </c>
      <c r="G18" s="7">
        <f>AFX!$T$18</f>
        <v>2.7179454707676531</v>
      </c>
      <c r="J18" s="6">
        <f>AFX!$R$20-AFX!$R$15</f>
        <v>1.5428312840241767</v>
      </c>
      <c r="K18" s="7">
        <f>AFX!$T$20</f>
        <v>2.657978976773276</v>
      </c>
    </row>
    <row r="19" spans="1:14" ht="15" x14ac:dyDescent="0.25">
      <c r="A19" t="s">
        <v>20</v>
      </c>
      <c r="B19" s="6">
        <f>AFY!$R$15-AFY!$R$6</f>
        <v>0.27308577960260527</v>
      </c>
      <c r="C19" s="7">
        <f>AFY!$T$15</f>
        <v>2.2766794170388072</v>
      </c>
      <c r="D19" s="7"/>
      <c r="F19" s="6">
        <f>AFY!$R$18-AFY!$R$15</f>
        <v>1.4355324711870781</v>
      </c>
      <c r="G19" s="7">
        <f>AFY!$T$18</f>
        <v>2.4505383795019595</v>
      </c>
      <c r="J19" s="6">
        <f>AFY!$R$20-AFY!$R$15</f>
        <v>2.3816382644403555</v>
      </c>
      <c r="K19" s="7">
        <f>AFY!$T$20</f>
        <v>2.5470792032773049</v>
      </c>
    </row>
    <row r="20" spans="1:14" ht="15" x14ac:dyDescent="0.25">
      <c r="A20" t="s">
        <v>21</v>
      </c>
      <c r="B20" s="6">
        <f>APC!$R$15-APC!$R$6</f>
        <v>3.3197166014109519E-2</v>
      </c>
      <c r="C20" s="7">
        <f>APC!$T$15</f>
        <v>1.3025625964153866</v>
      </c>
      <c r="D20" s="7"/>
      <c r="F20" s="6">
        <f>APC!$R$18-APC!$R$15</f>
        <v>0.17834932335236156</v>
      </c>
      <c r="G20" s="7">
        <f>APC!$T$18</f>
        <v>1.3104354795394564</v>
      </c>
      <c r="J20" s="6">
        <f>APC!$R$20-APC!$R$15</f>
        <v>0.31734631878318592</v>
      </c>
      <c r="K20" s="7">
        <f>APC!$T$20</f>
        <v>1.3326879982840318</v>
      </c>
    </row>
    <row r="21" spans="1:14" ht="15" x14ac:dyDescent="0.25">
      <c r="A21" t="s">
        <v>22</v>
      </c>
      <c r="B21" s="6">
        <f>ATN!$R$15-ATN!$R$6</f>
        <v>0.57054606035707145</v>
      </c>
      <c r="C21" s="7">
        <f>ATN!$T$15</f>
        <v>3.3818814930509231</v>
      </c>
      <c r="D21" s="7"/>
      <c r="F21" s="6">
        <f>ATN!$R$18-ATN!$R$15</f>
        <v>0.87069771360813975</v>
      </c>
      <c r="G21" s="7">
        <f>ATN!$T$18</f>
        <v>3.5401726436294401</v>
      </c>
      <c r="J21" s="6">
        <f>ATN!$R$20-ATN!$R$15</f>
        <v>1.0193125940977925</v>
      </c>
      <c r="K21" s="7">
        <f>ATN!$T$20</f>
        <v>3.3918024752314566</v>
      </c>
    </row>
    <row r="22" spans="1:14" ht="15" x14ac:dyDescent="0.25">
      <c r="A22" t="s">
        <v>25</v>
      </c>
      <c r="B22" s="6">
        <f>ATO!$R$15-ATO!$R$6</f>
        <v>0.28654734219178291</v>
      </c>
      <c r="C22" s="7">
        <f>ATO!$T$15</f>
        <v>3.5872070736220278</v>
      </c>
      <c r="D22" s="7"/>
      <c r="F22" s="6">
        <f>ATO!$R$18-ATO!$R$15</f>
        <v>0.56556294579712008</v>
      </c>
      <c r="G22" s="7">
        <f>ATO!$T$18</f>
        <v>3.6703656031365099</v>
      </c>
      <c r="J22" s="6">
        <f>ATO!$R$20-ATO!$R$15</f>
        <v>0.70790572617528613</v>
      </c>
      <c r="K22" s="7">
        <f>ATO!$T$20</f>
        <v>3.7475138063861699</v>
      </c>
    </row>
    <row r="23" spans="1:14" ht="15" x14ac:dyDescent="0.25">
      <c r="A23" t="s">
        <v>52</v>
      </c>
      <c r="B23" s="6">
        <f>ATS!$R$15-ATS!$R$6</f>
        <v>0.21965737606425489</v>
      </c>
      <c r="C23" s="7">
        <f>ATS!$T$15</f>
        <v>2.3735451040442106</v>
      </c>
      <c r="D23" s="7"/>
      <c r="F23" s="6">
        <f>ATS!$R$18-ATS!$R$15</f>
        <v>0.81248620309050767</v>
      </c>
      <c r="G23" s="7">
        <f>ATS!$T$18</f>
        <v>2.5272338809329473</v>
      </c>
      <c r="J23" s="6">
        <f>ATS!$R$20-ATS!$R$15</f>
        <v>1.1664032160807869</v>
      </c>
      <c r="K23" s="7">
        <f>ATS!$T$20</f>
        <v>2.5553798659687961</v>
      </c>
    </row>
    <row r="24" spans="1:14" ht="15" x14ac:dyDescent="0.25">
      <c r="A24" t="s">
        <v>23</v>
      </c>
      <c r="B24" s="6">
        <f>ATT!$R$15-ATT!$R$6</f>
        <v>0.47674428136286356</v>
      </c>
      <c r="C24" s="7">
        <f>ATT!$T$15</f>
        <v>3.5102877592596204</v>
      </c>
      <c r="D24" s="7"/>
      <c r="F24" s="6">
        <f>ATT!$R$18-ATT!$R$15</f>
        <v>1.1841643429606621</v>
      </c>
      <c r="G24" s="7">
        <f>ATT!$T$18</f>
        <v>3.5915941957724691</v>
      </c>
      <c r="J24" s="6">
        <f>ATT!$R$20-ATT!$R$15</f>
        <v>1.4833433437045151</v>
      </c>
      <c r="K24" s="7">
        <f>ATT!$T$20</f>
        <v>3.5752857887233009</v>
      </c>
    </row>
    <row r="25" spans="1:14" ht="15" x14ac:dyDescent="0.25">
      <c r="A25" t="s">
        <v>24</v>
      </c>
      <c r="B25" s="6">
        <f>ATV!$R$15-ATV!$R$6</f>
        <v>0.6928265333878072</v>
      </c>
      <c r="C25" s="7">
        <f>ATV!$T$15</f>
        <v>6.6397535216561616</v>
      </c>
      <c r="D25" s="7"/>
      <c r="F25" s="6">
        <f>ATV!$R$18-ATV!$R$15</f>
        <v>1.2731462712035517</v>
      </c>
      <c r="G25" s="7">
        <f>ATV!$T$18</f>
        <v>6.9677652357695097</v>
      </c>
      <c r="J25" s="6">
        <f>ATV!$R$20-ATV!$R$15</f>
        <v>1.4781783733341212</v>
      </c>
      <c r="K25" s="7">
        <f>ATV!$T$20</f>
        <v>6.6793834951455011</v>
      </c>
    </row>
    <row r="26" spans="1:14" x14ac:dyDescent="0.3">
      <c r="A26" t="s">
        <v>53</v>
      </c>
      <c r="B26" s="6">
        <f>AVL!$R$15-AVL!$R$6</f>
        <v>0.4798245585262304</v>
      </c>
      <c r="C26" s="7">
        <f>AVL!$T$15</f>
        <v>3.107005855746833</v>
      </c>
      <c r="D26" s="7"/>
      <c r="F26" s="6">
        <f>AVL!$R$18-AVL!$R$15</f>
        <v>1.0803205365801927</v>
      </c>
      <c r="G26" s="7">
        <f>AVL!$T$18</f>
        <v>2.9547989214100827</v>
      </c>
      <c r="J26" s="6">
        <f>AVL!$R$20-AVL!$R$15</f>
        <v>1.4181163408358533</v>
      </c>
      <c r="K26" s="7">
        <f>AVL!$T$20</f>
        <v>2.8912735462664321</v>
      </c>
      <c r="N26" s="1" t="s">
        <v>73</v>
      </c>
    </row>
    <row r="27" spans="1:14" x14ac:dyDescent="0.3">
      <c r="A27" t="s">
        <v>55</v>
      </c>
      <c r="B27" s="6">
        <f>AWW!$R$15-AWW!$R$6</f>
        <v>0.40147105532758876</v>
      </c>
      <c r="C27" s="7">
        <f>AWW!$T$15</f>
        <v>3.0976353352271526</v>
      </c>
      <c r="D27" s="7"/>
      <c r="F27" s="6">
        <f>AWW!$R$18-AWW!$R$15</f>
        <v>0.75702411493406463</v>
      </c>
      <c r="G27" s="7">
        <f>AWW!$T$18</f>
        <v>2.8459675484896372</v>
      </c>
      <c r="J27" s="6">
        <f>AWW!$R$20-AWW!$R$15</f>
        <v>0.99664777638100288</v>
      </c>
      <c r="K27" s="7">
        <f>AWW!$T$20</f>
        <v>2.7068347950385325</v>
      </c>
    </row>
    <row r="28" spans="1:14" x14ac:dyDescent="0.3">
      <c r="A28" t="s">
        <v>54</v>
      </c>
      <c r="B28" s="6">
        <f>BPH!$R$15-BPH!$R$6</f>
        <v>0.22433694296332427</v>
      </c>
      <c r="C28" s="7">
        <f>BPH!$T$15</f>
        <v>2.2733815083458864</v>
      </c>
      <c r="D28" s="7"/>
      <c r="F28" s="6">
        <f>BPH!$R$18-BPH!$R$15</f>
        <v>0.94234304909884026</v>
      </c>
      <c r="G28" s="7">
        <f>BPH!$T$18</f>
        <v>2.2923123956494735</v>
      </c>
      <c r="J28" s="6">
        <f>BPH!$R$20-BPH!$R$15</f>
        <v>1.4475022058654701</v>
      </c>
      <c r="K28" s="7">
        <f>BPH!$T$20</f>
        <v>2.3158340846415824</v>
      </c>
    </row>
    <row r="29" spans="1:14" x14ac:dyDescent="0.3">
      <c r="A29" t="s">
        <v>13</v>
      </c>
      <c r="B29" s="6">
        <f>CHA!$R$15-CHA!$R$6</f>
        <v>0.36526572797569523</v>
      </c>
      <c r="C29" s="7">
        <f>CHA!$T$15</f>
        <v>2.6435289514688267</v>
      </c>
      <c r="D29" s="7"/>
      <c r="F29" s="6">
        <f>CHA!$R$18-CHA!$R$15</f>
        <v>1.1396467827165111</v>
      </c>
      <c r="G29" s="7">
        <f>CHA!$T$18</f>
        <v>2.6904283911167792</v>
      </c>
      <c r="J29" s="6">
        <f>CHA!$R$20-CHA!$R$15</f>
        <v>1.5813439588442546</v>
      </c>
      <c r="K29" s="7">
        <f>CHA!$T$20</f>
        <v>2.6608627126909692</v>
      </c>
    </row>
    <row r="30" spans="1:14" x14ac:dyDescent="0.3">
      <c r="A30" t="s">
        <v>26</v>
      </c>
      <c r="B30" s="6">
        <f>DFT!$R$15-DFT!$R$6</f>
        <v>0.21592068445184043</v>
      </c>
      <c r="C30" s="7">
        <f>DFT!$T$15</f>
        <v>3.8944338504264828</v>
      </c>
      <c r="D30" s="7"/>
      <c r="F30" s="6">
        <f>DFT!$R$18-DFT!$R$15</f>
        <v>0.93298837642834598</v>
      </c>
      <c r="G30" s="7">
        <f>DFT!$T$18</f>
        <v>4.134258004539153</v>
      </c>
      <c r="J30" s="6">
        <f>DFT!$R$20-DFT!$R$15</f>
        <v>1.475547578844733</v>
      </c>
      <c r="K30" s="7">
        <f>DFT!$T$20</f>
        <v>4.509082129626778</v>
      </c>
    </row>
    <row r="31" spans="1:14" x14ac:dyDescent="0.3">
      <c r="A31" t="s">
        <v>56</v>
      </c>
      <c r="B31" s="6">
        <f>ERI!$R$15-ERI!$R$6</f>
        <v>0.38212264028885268</v>
      </c>
      <c r="C31" s="7">
        <f>ERI!$T$15</f>
        <v>2.928023947401714</v>
      </c>
      <c r="D31" s="7"/>
      <c r="F31" s="6">
        <f>ERI!$R$18-ERI!$R$15</f>
        <v>0.96922214267986151</v>
      </c>
      <c r="G31" s="7">
        <f>ERI!$T$18</f>
        <v>2.9264875355144153</v>
      </c>
      <c r="J31" s="6">
        <f>ERI!$R$20-ERI!$R$15</f>
        <v>1.281868154846836</v>
      </c>
      <c r="K31" s="7">
        <f>ERI!$T$20</f>
        <v>2.8934836508270365</v>
      </c>
    </row>
    <row r="32" spans="1:14" x14ac:dyDescent="0.3">
      <c r="A32" t="s">
        <v>57</v>
      </c>
      <c r="B32" s="6">
        <f>EZT!$R$15-EZT!$R$6</f>
        <v>0.32098445698534994</v>
      </c>
      <c r="C32" s="7">
        <f>EZT!$T$15</f>
        <v>2.8958803046581085</v>
      </c>
      <c r="D32" s="7"/>
      <c r="F32" s="6">
        <f>EZT!$R$18-EZT!$R$15</f>
        <v>0.90926214984505171</v>
      </c>
      <c r="G32" s="7">
        <f>EZT!$T$18</f>
        <v>2.9875280423014434</v>
      </c>
      <c r="J32" s="6">
        <f>EZT!$R$20-EZT!$R$15</f>
        <v>1.2333997120256752</v>
      </c>
      <c r="K32" s="7">
        <f>EZT!$T$20</f>
        <v>3.0090473004193301</v>
      </c>
    </row>
    <row r="33" spans="1:14" x14ac:dyDescent="0.3">
      <c r="A33" t="s">
        <v>58</v>
      </c>
      <c r="B33" s="6">
        <f>FAU!$R$15-FAU!$R$6</f>
        <v>0.12104134617382112</v>
      </c>
      <c r="C33" s="7">
        <f>FAU!$T$15</f>
        <v>1.7778576460777191</v>
      </c>
      <c r="D33" s="7"/>
      <c r="F33" s="6">
        <f>FAU!$R$18-FAU!$R$15</f>
        <v>0.6477565603313773</v>
      </c>
      <c r="G33" s="7">
        <f>FAU!$T$18</f>
        <v>1.8399992081036696</v>
      </c>
      <c r="J33" s="6">
        <f>FAU!$R$20-FAU!$R$15</f>
        <v>1.1137710616417762</v>
      </c>
      <c r="K33" s="7">
        <f>FAU!$T$20</f>
        <v>1.8762106602019972</v>
      </c>
    </row>
    <row r="34" spans="1:14" x14ac:dyDescent="0.3">
      <c r="A34" t="s">
        <v>27</v>
      </c>
      <c r="B34" s="6">
        <f>GIS!$R$15-GIS!$R$6</f>
        <v>0.30985319035935655</v>
      </c>
      <c r="C34" s="7">
        <f>GIS!$T$15</f>
        <v>2.7118226010143465</v>
      </c>
      <c r="D34" s="7"/>
      <c r="F34" s="6">
        <f>GIS!$R$18-GIS!$R$15</f>
        <v>1.3110894488015072</v>
      </c>
      <c r="G34" s="7">
        <f>GIS!$T$18</f>
        <v>2.8192599639020566</v>
      </c>
      <c r="J34" s="6">
        <f>GIS!$R$20-GIS!$R$15</f>
        <v>1.896156368254343</v>
      </c>
      <c r="K34" s="7">
        <f>GIS!$T$20</f>
        <v>2.8657282786624867</v>
      </c>
    </row>
    <row r="35" spans="1:14" x14ac:dyDescent="0.3">
      <c r="A35" t="s">
        <v>28</v>
      </c>
      <c r="B35" s="6">
        <f>GME!$R$15-GME!$R$6</f>
        <v>0.33385622413050997</v>
      </c>
      <c r="C35" s="7">
        <f>GME!$T$15</f>
        <v>2.6746217863054245</v>
      </c>
      <c r="D35" s="7"/>
      <c r="F35" s="6">
        <f>GME!$R$18-GME!$R$15</f>
        <v>1.0958262287335798</v>
      </c>
      <c r="G35" s="7">
        <f>GME!$T$18</f>
        <v>2.6439916468257243</v>
      </c>
      <c r="J35" s="6">
        <f>GME!$R$20-GME!$R$15</f>
        <v>1.5600394281368941</v>
      </c>
      <c r="K35" s="7">
        <f>GME!$T$20</f>
        <v>2.6099201095589244</v>
      </c>
    </row>
    <row r="36" spans="1:14" x14ac:dyDescent="0.3">
      <c r="A36" t="s">
        <v>59</v>
      </c>
      <c r="B36" s="6">
        <f>IFO!$R$15-IFO!$R$6</f>
        <v>0.10141982909052741</v>
      </c>
      <c r="C36" s="7">
        <f>IFO!$T$15</f>
        <v>2.0014750208916179</v>
      </c>
      <c r="D36" s="7"/>
      <c r="F36" s="6">
        <f>IFO!$R$18-IFO!$R$15</f>
        <v>0.46927004918505982</v>
      </c>
      <c r="G36" s="7">
        <f>IFO!$T$18</f>
        <v>2.0279489155029062</v>
      </c>
      <c r="J36" s="6">
        <f>IFO!$R$20-IFO!$R$15</f>
        <v>0.76119877102952405</v>
      </c>
      <c r="K36" s="7">
        <f>IFO!$T$20</f>
        <v>2.0829977865895786</v>
      </c>
    </row>
    <row r="37" spans="1:14" x14ac:dyDescent="0.3">
      <c r="A37" t="s">
        <v>29</v>
      </c>
      <c r="B37" s="6">
        <f>JRY!$R$15-JRY!$R$6</f>
        <v>0.47068154530974632</v>
      </c>
      <c r="C37" s="7">
        <f>JRY!$T$15</f>
        <v>3.6986458804338151</v>
      </c>
      <c r="D37" s="7"/>
      <c r="F37" s="6">
        <f>JRY!$R$18-JRY!$R$15</f>
        <v>1.1325121138854661</v>
      </c>
      <c r="G37" s="7">
        <f>JRY!$T$18</f>
        <v>3.8896776225986165</v>
      </c>
      <c r="J37" s="6">
        <f>JRY!$R$20-JRY!$R$15</f>
        <v>1.4629031042233926</v>
      </c>
      <c r="K37" s="7">
        <f>JRY!$T$20</f>
        <v>3.8647481030853297</v>
      </c>
    </row>
    <row r="38" spans="1:14" x14ac:dyDescent="0.3">
      <c r="A38" t="s">
        <v>30</v>
      </c>
      <c r="B38" s="6">
        <f>JSN!$R$15-JSN!$R$6</f>
        <v>0.59422300883056878</v>
      </c>
      <c r="C38" s="7">
        <f>JSN!$T$15</f>
        <v>4.3212026996968413</v>
      </c>
      <c r="D38" s="7"/>
      <c r="F38" s="6">
        <f>JSN!$R$18-JSN!$R$15</f>
        <v>1.134875454020142</v>
      </c>
      <c r="G38" s="7">
        <f>JSN!$T$18</f>
        <v>4.4034415556323019</v>
      </c>
      <c r="J38" s="6">
        <f>JSN!$R$20-JSN!$R$15</f>
        <v>1.4596428780339532</v>
      </c>
      <c r="K38" s="7">
        <f>JSN!$T$20</f>
        <v>4.3223405607647685</v>
      </c>
    </row>
    <row r="39" spans="1:14" x14ac:dyDescent="0.3">
      <c r="A39" t="s">
        <v>45</v>
      </c>
      <c r="B39" s="6">
        <f>KFI!$R$15-KFI!$R$6</f>
        <v>0.3052533851288039</v>
      </c>
      <c r="C39" s="7">
        <f>KFI!$T$15</f>
        <v>2.4908619512915977</v>
      </c>
      <c r="D39" s="7"/>
      <c r="F39" s="6">
        <f>KFI!$R$18-KFI!$R$15</f>
        <v>1.0326931710833176</v>
      </c>
      <c r="G39" s="7">
        <f>KFI!$T$18</f>
        <v>2.5235113861443552</v>
      </c>
      <c r="J39" s="6">
        <f>KFI!$R$20-KFI!$R$15</f>
        <v>1.5003989862585787</v>
      </c>
      <c r="K39" s="7">
        <f>KFI!$T$20</f>
        <v>2.497572221632971</v>
      </c>
    </row>
    <row r="40" spans="1:14" x14ac:dyDescent="0.3">
      <c r="A40" t="s">
        <v>60</v>
      </c>
      <c r="B40" s="6">
        <f>LEV!$R$15-LEV!$R$6</f>
        <v>0.46857726718810488</v>
      </c>
      <c r="C40" s="7">
        <f>LEV!$T$15</f>
        <v>3.0439698295002691</v>
      </c>
      <c r="D40" s="7"/>
      <c r="F40" s="6">
        <f>LEV!$R$18-LEV!$R$15</f>
        <v>0.94348998470867196</v>
      </c>
      <c r="G40" s="7">
        <f>LEV!$T$18</f>
        <v>2.8910946227342542</v>
      </c>
      <c r="J40" s="6">
        <f>LEV!$R$20-LEV!$R$15</f>
        <v>1.2333084349647203</v>
      </c>
      <c r="K40" s="7">
        <f>LEV!$T$20</f>
        <v>2.7734275753093538</v>
      </c>
    </row>
    <row r="41" spans="1:14" x14ac:dyDescent="0.3">
      <c r="A41" t="s">
        <v>61</v>
      </c>
      <c r="B41" s="6">
        <f>LTA!$R$15-LTA!$R$6</f>
        <v>0.20396544294434657</v>
      </c>
      <c r="C41" s="7">
        <f>LTA!$T$15</f>
        <v>2.1838739830061003</v>
      </c>
      <c r="D41" s="7"/>
      <c r="F41" s="6">
        <f>LTA!$R$18-LTA!$R$15</f>
        <v>0.93510891494926218</v>
      </c>
      <c r="G41" s="7">
        <f>LTA!$T$18</f>
        <v>2.2757164608670539</v>
      </c>
      <c r="J41" s="6">
        <f>LTA!$R$20-LTA!$R$15</f>
        <v>1.4666700731844389</v>
      </c>
      <c r="K41" s="7">
        <f>LTA!$T$20</f>
        <v>2.3301788834759112</v>
      </c>
    </row>
    <row r="42" spans="1:14" x14ac:dyDescent="0.3">
      <c r="A42" t="s">
        <v>31</v>
      </c>
      <c r="B42" s="6">
        <f>MER!$R$15-MER!$R$6</f>
        <v>0.214503071742836</v>
      </c>
      <c r="C42" s="7">
        <f>MER!$T$15</f>
        <v>2.6044455326921043</v>
      </c>
      <c r="D42" s="7"/>
      <c r="F42" s="6">
        <f>MER!$R$18-MER!$R$15</f>
        <v>0.77975902833129418</v>
      </c>
      <c r="G42" s="7">
        <f>MER!$T$18</f>
        <v>2.7274975177188279</v>
      </c>
      <c r="J42" s="6">
        <f>MER!$R$20-MER!$R$15</f>
        <v>1.0968890036239611</v>
      </c>
      <c r="K42" s="7">
        <f>MER!$T$20</f>
        <v>2.6313816388500686</v>
      </c>
    </row>
    <row r="43" spans="1:14" x14ac:dyDescent="0.3">
      <c r="A43" t="s">
        <v>62</v>
      </c>
      <c r="B43" s="6">
        <f>OSI!$R$15-OSI!$R$6</f>
        <v>0.17243770275101764</v>
      </c>
      <c r="C43" s="7">
        <f>OSI!$T$15</f>
        <v>2.846913174535433</v>
      </c>
      <c r="D43" s="7"/>
      <c r="F43" s="6">
        <f>OSI!$R$18-OSI!$R$15</f>
        <v>0.44505697734108751</v>
      </c>
      <c r="G43" s="7">
        <f>OSI!$T$18</f>
        <v>2.8574156678240263</v>
      </c>
      <c r="J43" s="6">
        <f>OSI!$R$20-OSI!$R$15</f>
        <v>0.59235285483273137</v>
      </c>
      <c r="K43" s="7">
        <f>OSI!$T$20</f>
        <v>2.8156995260916791</v>
      </c>
    </row>
    <row r="44" spans="1:14" x14ac:dyDescent="0.3">
      <c r="A44" t="s">
        <v>32</v>
      </c>
      <c r="B44" s="6">
        <f>OWE!$R$15-OWE!$R$6</f>
        <v>0.52337981812133516</v>
      </c>
      <c r="C44" s="7">
        <f>OWE!$T$15</f>
        <v>3.6722117111290604</v>
      </c>
      <c r="D44" s="7"/>
      <c r="F44" s="6">
        <f>OWE!$R$18-OWE!$R$15</f>
        <v>0.96115640037196315</v>
      </c>
      <c r="G44" s="7">
        <f>OWE!$T$18</f>
        <v>3.6099216043411788</v>
      </c>
      <c r="J44" s="6">
        <f>OWE!$R$20-OWE!$R$15</f>
        <v>1.2305494446658511</v>
      </c>
      <c r="K44" s="7">
        <f>OWE!$T$20</f>
        <v>3.6296152953800269</v>
      </c>
    </row>
    <row r="45" spans="1:14" x14ac:dyDescent="0.3">
      <c r="A45" t="s">
        <v>33</v>
      </c>
      <c r="B45" s="6">
        <f>PHI!$R$15-PHI!$R$6</f>
        <v>0.37263448945831384</v>
      </c>
      <c r="C45" s="7">
        <f>PHI!$T$15</f>
        <v>3.2372050715885128</v>
      </c>
      <c r="D45" s="7"/>
      <c r="F45" s="6">
        <f>PHI!$R$18-PHI!$R$15</f>
        <v>1.3137628357726323</v>
      </c>
      <c r="G45" s="7">
        <f>PHI!$T$18</f>
        <v>3.493117818169964</v>
      </c>
      <c r="J45" s="6">
        <f>PHI!$R$20-PHI!$R$15</f>
        <v>1.8305438599584298</v>
      </c>
      <c r="K45" s="7">
        <f>PHI!$T$20</f>
        <v>3.6244544100891636</v>
      </c>
    </row>
    <row r="46" spans="1:14" x14ac:dyDescent="0.3">
      <c r="A46" t="s">
        <v>34</v>
      </c>
      <c r="B46" s="6">
        <f>PON!$R$15-PON!$R$6</f>
        <v>0.3208799577912213</v>
      </c>
      <c r="C46" s="7">
        <f>PON!$T$15</f>
        <v>3.2243831304054535</v>
      </c>
      <c r="D46" s="7"/>
      <c r="F46" s="6">
        <f>PON!$R$18-PON!$R$15</f>
        <v>0.97407500647211798</v>
      </c>
      <c r="G46" s="7">
        <f>PON!$T$18</f>
        <v>3.4035218661296436</v>
      </c>
      <c r="J46" s="6">
        <f>PON!$R$20-PON!$R$15</f>
        <v>1.3139466079723616</v>
      </c>
      <c r="K46" s="7">
        <f>PON!$T$20</f>
        <v>3.4245541551895937</v>
      </c>
    </row>
    <row r="47" spans="1:14" x14ac:dyDescent="0.3">
      <c r="A47" t="s">
        <v>63</v>
      </c>
      <c r="B47" s="6">
        <f>RHO!$R$15-RHO!$R$6</f>
        <v>0.43061048693591886</v>
      </c>
      <c r="C47" s="7">
        <f>RHO!$T$15</f>
        <v>3.0666237180988807</v>
      </c>
      <c r="D47" s="7"/>
      <c r="F47" s="6">
        <f>RHO!$R$18-RHO!$R$15</f>
        <v>1.638377480710294</v>
      </c>
      <c r="G47" s="7">
        <f>RHO!$T$18</f>
        <v>3.0195276594409708</v>
      </c>
      <c r="J47" s="6">
        <f>RHO!$R$20-RHO!$R$15</f>
        <v>2.3841842794227461</v>
      </c>
      <c r="K47" s="7">
        <f>RHO!$T$20</f>
        <v>2.9900801459001811</v>
      </c>
    </row>
    <row r="48" spans="1:14" x14ac:dyDescent="0.3">
      <c r="A48" t="s">
        <v>64</v>
      </c>
      <c r="B48" s="6">
        <f>SAF!$R$15-SAF!$R$6</f>
        <v>0.14549518433873782</v>
      </c>
      <c r="C48" s="7">
        <f>SAF!$T$15</f>
        <v>2.5487906711885517</v>
      </c>
      <c r="D48" s="7"/>
      <c r="F48" s="6">
        <f>SAF!$R$18-SAF!$R$15</f>
        <v>0.52013438900533238</v>
      </c>
      <c r="G48" s="7">
        <f>SAF!$T$18</f>
        <v>2.7336486401521802</v>
      </c>
      <c r="J48" s="6">
        <f>SAF!$R$20-SAF!$R$15</f>
        <v>0.73434655540576455</v>
      </c>
      <c r="K48" s="7">
        <f>SAF!$T$20</f>
        <v>2.7518610009688276</v>
      </c>
      <c r="N48" s="1" t="s">
        <v>74</v>
      </c>
    </row>
    <row r="49" spans="1:11" x14ac:dyDescent="0.3">
      <c r="A49" t="s">
        <v>65</v>
      </c>
      <c r="B49" s="6">
        <f>SAO!$R$15-SAO!$R$6</f>
        <v>0.19934900171408518</v>
      </c>
      <c r="C49" s="7">
        <f>SAO!$T$15</f>
        <v>2.0269639353258215</v>
      </c>
      <c r="D49" s="7"/>
      <c r="F49" s="6">
        <f>SAO!$R$18-SAO!$R$15</f>
        <v>0.90863791819484063</v>
      </c>
      <c r="G49" s="7">
        <f>SAO!$T$18</f>
        <v>2.0693945538386087</v>
      </c>
      <c r="J49" s="6">
        <f>SAO!$R$20-SAO!$R$15</f>
        <v>1.4416705193167276</v>
      </c>
      <c r="K49" s="7">
        <f>SAO!$T$20</f>
        <v>2.1023595286820287</v>
      </c>
    </row>
    <row r="50" spans="1:11" x14ac:dyDescent="0.3">
      <c r="A50" t="s">
        <v>66</v>
      </c>
      <c r="B50" s="6">
        <f>SAS!$R$15-SAS!$R$6</f>
        <v>0.34923611828632412</v>
      </c>
      <c r="C50" s="7">
        <f>SAS!$T$15</f>
        <v>2.7197535146008964</v>
      </c>
      <c r="D50" s="7"/>
      <c r="F50" s="6">
        <f>SAS!$R$18-SAS!$R$15</f>
        <v>0.99234989044474831</v>
      </c>
      <c r="G50" s="7">
        <f>SAS!$T$18</f>
        <v>2.7599197332869965</v>
      </c>
      <c r="J50" s="6">
        <f>SAS!$R$20-SAS!$R$15</f>
        <v>1.3577619796672229</v>
      </c>
      <c r="K50" s="7">
        <f>SAS!$T$20</f>
        <v>2.7383609237803967</v>
      </c>
    </row>
    <row r="51" spans="1:11" x14ac:dyDescent="0.3">
      <c r="A51" t="s">
        <v>67</v>
      </c>
      <c r="B51" s="6">
        <f>SAT!$R$15-SAT!$R$6</f>
        <v>0.37212933396529879</v>
      </c>
      <c r="C51" s="7">
        <f>SAT!$T$15</f>
        <v>3.0600325898356013</v>
      </c>
      <c r="D51" s="7"/>
      <c r="F51" s="6">
        <f>SAT!$R$18-SAT!$R$15</f>
        <v>0.87081511057025973</v>
      </c>
      <c r="G51" s="7">
        <f>SAT!$T$18</f>
        <v>3.1012504240299945</v>
      </c>
      <c r="J51" s="6">
        <f>SAT!$R$20-SAT!$R$15</f>
        <v>1.1216928828447628</v>
      </c>
      <c r="K51" s="7">
        <f>SAT!$T$20</f>
        <v>3.0316513735867918</v>
      </c>
    </row>
    <row r="52" spans="1:11" x14ac:dyDescent="0.3">
      <c r="A52" t="s">
        <v>68</v>
      </c>
      <c r="B52" s="6">
        <f>SAV!$R$15-SAV!$R$6</f>
        <v>0.33314980391395799</v>
      </c>
      <c r="C52" s="7">
        <f>SAV!$T$15</f>
        <v>2.5684791198550538</v>
      </c>
      <c r="D52" s="7"/>
      <c r="F52" s="6">
        <f>SAV!$R$18-SAV!$R$15</f>
        <v>1.1171199430921332</v>
      </c>
      <c r="G52" s="7">
        <f>SAV!$T$18</f>
        <v>2.616735275258101</v>
      </c>
      <c r="J52" s="6">
        <f>SAV!$R$20-SAV!$R$15</f>
        <v>1.6187896504546033</v>
      </c>
      <c r="K52" s="7">
        <f>SAV!$T$20</f>
        <v>2.64971591991196</v>
      </c>
    </row>
    <row r="53" spans="1:11" x14ac:dyDescent="0.3">
      <c r="A53" t="s">
        <v>69</v>
      </c>
      <c r="B53" s="6">
        <f>SFO!$R$15-SFO!$R$6</f>
        <v>0.24007575026076772</v>
      </c>
      <c r="C53" s="7">
        <f>SFO!$T$15</f>
        <v>2.5656691370135145</v>
      </c>
      <c r="D53" s="7"/>
      <c r="F53" s="6">
        <f>SFO!$R$18-SFO!$R$15</f>
        <v>1.061993412026969</v>
      </c>
      <c r="G53" s="7">
        <f>SFO!$T$18</f>
        <v>2.6573563323039862</v>
      </c>
      <c r="J53" s="6">
        <f>SFO!$R$20-SFO!$R$15</f>
        <v>1.6664810362196549</v>
      </c>
      <c r="K53" s="7">
        <f>SFO!$T$20</f>
        <v>2.7207718748568142</v>
      </c>
    </row>
    <row r="54" spans="1:11" x14ac:dyDescent="0.3">
      <c r="A54" t="s">
        <v>44</v>
      </c>
      <c r="B54" s="6">
        <f>SFW!$R$15-SFW!$R$6</f>
        <v>0.34501219588789989</v>
      </c>
      <c r="C54" s="7">
        <f>SFW!$T$15</f>
        <v>2.6869193334311308</v>
      </c>
      <c r="D54" s="7"/>
      <c r="F54" s="6">
        <f>SFW!$R$18-SFW!$R$15</f>
        <v>1.1095143840165473</v>
      </c>
      <c r="G54" s="7">
        <f>SFW!$T$18</f>
        <v>2.6276494668349377</v>
      </c>
      <c r="J54" s="6">
        <f>SFW!$R$20-SFW!$R$15</f>
        <v>1.566606656070737</v>
      </c>
      <c r="K54" s="7">
        <f>SFW!$T$20</f>
        <v>2.619946225904382</v>
      </c>
    </row>
    <row r="55" spans="1:11" x14ac:dyDescent="0.3">
      <c r="A55" t="s">
        <v>35</v>
      </c>
      <c r="B55" s="6">
        <f>SIV!$R$15-SIV!$R$6</f>
        <v>0.3603053193202107</v>
      </c>
      <c r="C55" s="7">
        <f>SIV!$T$15</f>
        <v>3.0870408664116566</v>
      </c>
      <c r="D55" s="7"/>
      <c r="F55" s="6">
        <f>SIV!$R$18-SIV!$R$15</f>
        <v>1.3610925922281374</v>
      </c>
      <c r="G55" s="7">
        <f>SIV!$T$18</f>
        <v>3.1727570730611729</v>
      </c>
      <c r="J55" s="6">
        <f>SIV!$R$20-SIV!$R$15</f>
        <v>1.9375853918677644</v>
      </c>
      <c r="K55" s="7">
        <f>SIV!$T$20</f>
        <v>3.219762677997982</v>
      </c>
    </row>
    <row r="56" spans="1:11" x14ac:dyDescent="0.3">
      <c r="A56" t="s">
        <v>70</v>
      </c>
      <c r="B56" s="6">
        <f>SWY!$R$15-SWY!$R$6</f>
        <v>0.40776663273588182</v>
      </c>
      <c r="C56" s="7">
        <f>SWY!$T$15</f>
        <v>3.0500146811895283</v>
      </c>
      <c r="D56" s="7"/>
      <c r="F56" s="6">
        <f>SWY!$R$18-SWY!$R$15</f>
        <v>0.94741113077347261</v>
      </c>
      <c r="G56" s="7">
        <f>SWY!$T$18</f>
        <v>2.9358340951522686</v>
      </c>
      <c r="J56" s="6">
        <f>SWY!$R$20-SWY!$R$15</f>
        <v>1.2595788113546766</v>
      </c>
      <c r="K56" s="7">
        <f>SWY!$T$20</f>
        <v>2.9496562655395349</v>
      </c>
    </row>
    <row r="57" spans="1:11" x14ac:dyDescent="0.3">
      <c r="A57" t="s">
        <v>71</v>
      </c>
      <c r="B57" s="6">
        <f>VFI!$R$15-VFI!$R$6</f>
        <v>7.247029477020063E-2</v>
      </c>
      <c r="C57" s="7">
        <f>VFI!$T$15</f>
        <v>1.6701757270916886</v>
      </c>
      <c r="D57" s="7"/>
      <c r="F57" s="6">
        <f>VFI!$R$18-VFI!$R$15</f>
        <v>0.39221792347241313</v>
      </c>
      <c r="G57" s="7">
        <f>VFI!$T$18</f>
        <v>1.7049200897522792</v>
      </c>
      <c r="J57" s="6">
        <f>VFI!$R$20-VFI!$R$15</f>
        <v>0.68669494414297905</v>
      </c>
      <c r="K57" s="7">
        <f>VFI!$T$20</f>
        <v>1.727985367129788</v>
      </c>
    </row>
    <row r="58" spans="1:11" x14ac:dyDescent="0.3">
      <c r="A58" t="s">
        <v>36</v>
      </c>
      <c r="B58" s="6">
        <f>ZON!$R$15-ZON!$R$6</f>
        <v>0.54303606246658398</v>
      </c>
      <c r="C58" s="7">
        <f>ZON!$T$15</f>
        <v>3.9560962115649412</v>
      </c>
      <c r="D58" s="7"/>
      <c r="F58" s="6">
        <f>ZON!$R$18-ZON!$R$15</f>
        <v>0.856145591682411</v>
      </c>
      <c r="G58" s="7">
        <f>ZON!$T$18</f>
        <v>4.0105608980132716</v>
      </c>
      <c r="J58" s="6">
        <f>ZON!$R$20-ZON!$R$15</f>
        <v>1.0294599637467241</v>
      </c>
      <c r="K58" s="7">
        <f>ZON!$T$20</f>
        <v>3.9513735023465335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56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0.13155383724011152</v>
      </c>
      <c r="C6" s="3">
        <v>23.218680855439999</v>
      </c>
      <c r="D6" s="2">
        <v>2.8666101032100856E-2</v>
      </c>
      <c r="E6" s="3">
        <v>17.095487899280002</v>
      </c>
      <c r="F6" s="3">
        <f>B6/D6</f>
        <v>4.5891778966659951</v>
      </c>
      <c r="H6" s="5">
        <v>10</v>
      </c>
      <c r="I6" s="4">
        <v>4.0138731261988303E-2</v>
      </c>
      <c r="J6" s="7">
        <v>17.0506070936</v>
      </c>
      <c r="K6" s="4">
        <v>4.9913963501992294E-2</v>
      </c>
      <c r="L6" s="7">
        <v>23.141872991760003</v>
      </c>
      <c r="M6" s="3">
        <f>I6/K6/(15/85)</f>
        <v>4.5568973995728008</v>
      </c>
      <c r="O6" s="5">
        <v>10</v>
      </c>
      <c r="P6" s="2">
        <v>3.0706198582196144E-3</v>
      </c>
      <c r="Q6" s="3">
        <v>13.966201288480001</v>
      </c>
      <c r="R6" s="2">
        <v>5.0200309167398316E-2</v>
      </c>
      <c r="S6" s="3">
        <v>17.037051351999999</v>
      </c>
      <c r="T6" s="6">
        <f t="shared" ref="T6:T20" si="0">R6/P6/(85/15)</f>
        <v>2.8850455274202851</v>
      </c>
    </row>
    <row r="7" spans="1:20" x14ac:dyDescent="0.25">
      <c r="A7" s="5">
        <v>20</v>
      </c>
      <c r="B7" s="2">
        <v>0.25539333424082694</v>
      </c>
      <c r="C7" s="3">
        <v>23.359982736079999</v>
      </c>
      <c r="D7" s="2">
        <v>5.4458816282111702E-2</v>
      </c>
      <c r="E7" s="3">
        <v>17.17929182936</v>
      </c>
      <c r="F7" s="3">
        <f t="shared" ref="F7:F20" si="1">B7/D7</f>
        <v>4.6896600344344428</v>
      </c>
      <c r="H7" s="5">
        <v>20</v>
      </c>
      <c r="I7" s="4">
        <v>7.7890389897883286E-2</v>
      </c>
      <c r="J7" s="7">
        <v>17.094903394479999</v>
      </c>
      <c r="K7" s="4">
        <v>9.6808683948406263E-2</v>
      </c>
      <c r="L7" s="7">
        <v>23.192689010640002</v>
      </c>
      <c r="M7" s="3">
        <f t="shared" ref="M7:M20" si="2">I7/K7/(15/85)</f>
        <v>4.5592901182629033</v>
      </c>
      <c r="O7" s="5">
        <v>20</v>
      </c>
      <c r="P7" s="2">
        <v>6.0392218552157749E-3</v>
      </c>
      <c r="Q7" s="3">
        <v>13.991322735760001</v>
      </c>
      <c r="R7" s="2">
        <v>9.8492095967630547E-2</v>
      </c>
      <c r="S7" s="3">
        <v>17.049605987920003</v>
      </c>
      <c r="T7" s="6">
        <f t="shared" si="0"/>
        <v>2.8780128514278265</v>
      </c>
    </row>
    <row r="8" spans="1:20" x14ac:dyDescent="0.25">
      <c r="A8" s="5">
        <v>30</v>
      </c>
      <c r="B8" s="2">
        <v>0.37139590647494863</v>
      </c>
      <c r="C8" s="3">
        <v>23.582249200720003</v>
      </c>
      <c r="D8" s="2">
        <v>7.8384793960684762E-2</v>
      </c>
      <c r="E8" s="3">
        <v>17.266984829280002</v>
      </c>
      <c r="F8" s="3">
        <f t="shared" si="1"/>
        <v>4.7381116631017566</v>
      </c>
      <c r="H8" s="5">
        <v>30</v>
      </c>
      <c r="I8" s="4">
        <v>0.11468232849373192</v>
      </c>
      <c r="J8" s="7">
        <v>17.14061422208</v>
      </c>
      <c r="K8" s="4">
        <v>0.14071455007451289</v>
      </c>
      <c r="L8" s="7">
        <v>23.289629529200003</v>
      </c>
      <c r="M8" s="3">
        <f t="shared" si="2"/>
        <v>4.6183321325834621</v>
      </c>
      <c r="O8" s="5">
        <v>30</v>
      </c>
      <c r="P8" s="2">
        <v>8.8778249382886129E-3</v>
      </c>
      <c r="Q8" s="3">
        <v>14.00638856664</v>
      </c>
      <c r="R8" s="2">
        <v>0.14477129931216359</v>
      </c>
      <c r="S8" s="3">
        <v>17.0735312296</v>
      </c>
      <c r="T8" s="6">
        <f t="shared" si="0"/>
        <v>2.8777179688485983</v>
      </c>
    </row>
    <row r="9" spans="1:20" x14ac:dyDescent="0.25">
      <c r="A9" s="5">
        <v>40</v>
      </c>
      <c r="B9" s="2">
        <v>0.48173955680782388</v>
      </c>
      <c r="C9" s="3">
        <v>23.730799066399999</v>
      </c>
      <c r="D9" s="2">
        <v>9.9611549915245942E-2</v>
      </c>
      <c r="E9" s="3">
        <v>17.35863539112</v>
      </c>
      <c r="F9" s="3">
        <f t="shared" si="1"/>
        <v>4.8361817200687058</v>
      </c>
      <c r="H9" s="5">
        <v>40</v>
      </c>
      <c r="I9" s="4">
        <v>0.14937365402116246</v>
      </c>
      <c r="J9" s="7">
        <v>17.187345443599998</v>
      </c>
      <c r="K9" s="4">
        <v>0.18334764275803708</v>
      </c>
      <c r="L9" s="7">
        <v>23.323823101840002</v>
      </c>
      <c r="M9" s="3">
        <f t="shared" si="2"/>
        <v>4.6166435160389652</v>
      </c>
      <c r="O9" s="5">
        <v>40</v>
      </c>
      <c r="P9" s="2">
        <v>1.1665666236973914E-2</v>
      </c>
      <c r="Q9" s="3">
        <v>14.019976399520001</v>
      </c>
      <c r="R9" s="2">
        <v>0.18984910094353824</v>
      </c>
      <c r="S9" s="3">
        <v>17.097215389199999</v>
      </c>
      <c r="T9" s="6">
        <f t="shared" si="0"/>
        <v>2.8719133428712409</v>
      </c>
    </row>
    <row r="10" spans="1:20" x14ac:dyDescent="0.25">
      <c r="A10" s="5">
        <v>50</v>
      </c>
      <c r="B10" s="2">
        <v>0.57837109272069864</v>
      </c>
      <c r="C10" s="3">
        <v>23.880553547519998</v>
      </c>
      <c r="D10" s="2">
        <v>0.11859227287421446</v>
      </c>
      <c r="E10" s="3">
        <v>17.420130149519998</v>
      </c>
      <c r="F10" s="3">
        <f t="shared" si="1"/>
        <v>4.876971144099338</v>
      </c>
      <c r="H10" s="5">
        <v>50</v>
      </c>
      <c r="I10" s="4">
        <v>0.1823899477225373</v>
      </c>
      <c r="J10" s="7">
        <v>17.22435363488</v>
      </c>
      <c r="K10" s="4">
        <v>0.22320922857212624</v>
      </c>
      <c r="L10" s="7">
        <v>23.437121721520001</v>
      </c>
      <c r="M10" s="3">
        <f t="shared" si="2"/>
        <v>4.6303777120057843</v>
      </c>
      <c r="O10" s="5">
        <v>50</v>
      </c>
      <c r="P10" s="2">
        <v>1.4247109687548861E-2</v>
      </c>
      <c r="Q10" s="3">
        <v>14.032312295920001</v>
      </c>
      <c r="R10" s="2">
        <v>0.23430157707080751</v>
      </c>
      <c r="S10" s="3">
        <v>17.124880792160003</v>
      </c>
      <c r="T10" s="6">
        <f t="shared" si="0"/>
        <v>2.9021561591736496</v>
      </c>
    </row>
    <row r="11" spans="1:20" x14ac:dyDescent="0.25">
      <c r="A11" s="5">
        <v>60</v>
      </c>
      <c r="B11" s="2">
        <v>0.68868344318014918</v>
      </c>
      <c r="C11" s="3">
        <v>24.079160956559999</v>
      </c>
      <c r="D11" s="2">
        <v>0.13526095315620079</v>
      </c>
      <c r="E11" s="3">
        <v>17.496370077039998</v>
      </c>
      <c r="F11" s="3">
        <f t="shared" si="1"/>
        <v>5.091517005538547</v>
      </c>
      <c r="H11" s="5">
        <v>60</v>
      </c>
      <c r="I11" s="4">
        <v>0.21568843002149193</v>
      </c>
      <c r="J11" s="7">
        <v>17.263952098720001</v>
      </c>
      <c r="K11" s="4">
        <v>0.25911423567718156</v>
      </c>
      <c r="L11" s="7">
        <v>23.511646669280001</v>
      </c>
      <c r="M11" s="3">
        <f t="shared" si="2"/>
        <v>4.7169713913795901</v>
      </c>
      <c r="O11" s="5">
        <v>60</v>
      </c>
      <c r="P11" s="2">
        <v>1.6902599058028933E-2</v>
      </c>
      <c r="Q11" s="3">
        <v>14.05333882056</v>
      </c>
      <c r="R11" s="2">
        <v>0.27604286367441605</v>
      </c>
      <c r="S11" s="3">
        <v>17.145853887120001</v>
      </c>
      <c r="T11" s="6">
        <f t="shared" si="0"/>
        <v>2.8820092320441004</v>
      </c>
    </row>
    <row r="12" spans="1:20" x14ac:dyDescent="0.25">
      <c r="A12" s="5">
        <v>70</v>
      </c>
      <c r="B12" s="2">
        <v>0.78249946197292031</v>
      </c>
      <c r="C12" s="3">
        <v>24.257053046880003</v>
      </c>
      <c r="D12" s="2">
        <v>0.15153463682579879</v>
      </c>
      <c r="E12" s="3">
        <v>17.577317297440004</v>
      </c>
      <c r="F12" s="3">
        <f t="shared" si="1"/>
        <v>5.1638323644281154</v>
      </c>
      <c r="H12" s="5">
        <v>70</v>
      </c>
      <c r="I12" s="4">
        <v>0.24717512093536712</v>
      </c>
      <c r="J12" s="7">
        <v>17.301708682080001</v>
      </c>
      <c r="K12" s="4">
        <v>0.29691825514492381</v>
      </c>
      <c r="L12" s="7">
        <v>23.595765236160002</v>
      </c>
      <c r="M12" s="3">
        <f t="shared" si="2"/>
        <v>4.717322004839664</v>
      </c>
      <c r="O12" s="5">
        <v>70</v>
      </c>
      <c r="P12" s="2">
        <v>1.9306668966379368E-2</v>
      </c>
      <c r="Q12" s="3">
        <v>14.07112851912</v>
      </c>
      <c r="R12" s="2">
        <v>0.31643507357076139</v>
      </c>
      <c r="S12" s="3">
        <v>17.1710493912</v>
      </c>
      <c r="T12" s="6">
        <f t="shared" si="0"/>
        <v>2.8923416912856998</v>
      </c>
    </row>
    <row r="13" spans="1:20" x14ac:dyDescent="0.25">
      <c r="A13" s="5">
        <v>80</v>
      </c>
      <c r="B13" s="2">
        <v>0.85529160794381265</v>
      </c>
      <c r="C13" s="3">
        <v>24.34896410456</v>
      </c>
      <c r="D13" s="2">
        <v>0.16609560855099514</v>
      </c>
      <c r="E13" s="3">
        <v>17.628395987840001</v>
      </c>
      <c r="F13" s="3">
        <f t="shared" si="1"/>
        <v>5.149393264549909</v>
      </c>
      <c r="H13" s="5">
        <v>80</v>
      </c>
      <c r="I13" s="4">
        <v>0.27761436970560399</v>
      </c>
      <c r="J13" s="7">
        <v>17.342149468800002</v>
      </c>
      <c r="K13" s="4">
        <v>0.32915194495194844</v>
      </c>
      <c r="L13" s="7">
        <v>23.64389387184</v>
      </c>
      <c r="M13" s="3">
        <f t="shared" si="2"/>
        <v>4.7793978407998781</v>
      </c>
      <c r="O13" s="5">
        <v>80</v>
      </c>
      <c r="P13" s="2">
        <v>2.1724073381609078E-2</v>
      </c>
      <c r="Q13" s="3">
        <v>14.089387160400001</v>
      </c>
      <c r="R13" s="2">
        <v>0.3583744233862195</v>
      </c>
      <c r="S13" s="3">
        <v>17.190814356160001</v>
      </c>
      <c r="T13" s="6">
        <f t="shared" si="0"/>
        <v>2.9111734338454989</v>
      </c>
    </row>
    <row r="14" spans="1:20" x14ac:dyDescent="0.25">
      <c r="A14" s="5">
        <v>90</v>
      </c>
      <c r="B14" s="2">
        <v>0.94755122282029336</v>
      </c>
      <c r="C14" s="3">
        <v>24.549023989200002</v>
      </c>
      <c r="D14" s="2">
        <v>0.17759574148605176</v>
      </c>
      <c r="E14" s="3">
        <v>17.702716254319999</v>
      </c>
      <c r="F14" s="3">
        <f t="shared" si="1"/>
        <v>5.3354388730920856</v>
      </c>
      <c r="H14" s="5">
        <v>90</v>
      </c>
      <c r="I14" s="4">
        <v>0.30725047980535175</v>
      </c>
      <c r="J14" s="7">
        <v>17.378524035120002</v>
      </c>
      <c r="K14" s="4">
        <v>0.36326978873621862</v>
      </c>
      <c r="L14" s="7">
        <v>23.770830281360002</v>
      </c>
      <c r="M14" s="3">
        <f t="shared" si="2"/>
        <v>4.7928181924717741</v>
      </c>
      <c r="O14" s="5">
        <v>90</v>
      </c>
      <c r="P14" s="2">
        <v>2.4026621999029822E-2</v>
      </c>
      <c r="Q14" s="3">
        <v>14.099659549840002</v>
      </c>
      <c r="R14" s="2">
        <v>0.39335630175948072</v>
      </c>
      <c r="S14" s="3">
        <v>17.20613792144</v>
      </c>
      <c r="T14" s="6">
        <f t="shared" si="0"/>
        <v>2.889120990889122</v>
      </c>
    </row>
    <row r="15" spans="1:20" x14ac:dyDescent="0.25">
      <c r="A15" s="5">
        <v>100</v>
      </c>
      <c r="B15" s="2">
        <v>1.0251029016652324</v>
      </c>
      <c r="C15" s="3">
        <v>24.661117533199999</v>
      </c>
      <c r="D15" s="2">
        <v>0.18910627278528738</v>
      </c>
      <c r="E15" s="3">
        <v>17.765701939280003</v>
      </c>
      <c r="F15" s="3">
        <f t="shared" si="1"/>
        <v>5.4207768286414364</v>
      </c>
      <c r="H15" s="5">
        <v>100</v>
      </c>
      <c r="I15" s="4">
        <v>0.33468961486554705</v>
      </c>
      <c r="J15" s="7">
        <v>17.420940632160001</v>
      </c>
      <c r="K15" s="4">
        <v>0.39460977957381338</v>
      </c>
      <c r="L15" s="7">
        <v>23.825936866720003</v>
      </c>
      <c r="M15" s="3">
        <f t="shared" si="2"/>
        <v>4.8062024369655489</v>
      </c>
      <c r="O15" s="5">
        <v>100</v>
      </c>
      <c r="P15" s="2">
        <v>2.6055895227859255E-2</v>
      </c>
      <c r="Q15" s="3">
        <v>14.114938178960001</v>
      </c>
      <c r="R15" s="2">
        <v>0.43232294945625099</v>
      </c>
      <c r="S15" s="3">
        <v>17.230390142720001</v>
      </c>
      <c r="T15" s="6">
        <f t="shared" si="0"/>
        <v>2.928023947401714</v>
      </c>
    </row>
    <row r="16" spans="1:20" x14ac:dyDescent="0.25">
      <c r="A16" s="5">
        <v>200</v>
      </c>
      <c r="B16" s="2">
        <v>1.6082057944924251</v>
      </c>
      <c r="C16" s="3">
        <v>25.77110566272</v>
      </c>
      <c r="D16" s="2">
        <v>0.26084174222735379</v>
      </c>
      <c r="E16" s="3">
        <v>18.244780566640003</v>
      </c>
      <c r="F16" s="3">
        <f t="shared" si="1"/>
        <v>6.1654464533160782</v>
      </c>
      <c r="H16" s="5">
        <v>200</v>
      </c>
      <c r="I16" s="4">
        <v>0.56450826010515998</v>
      </c>
      <c r="J16" s="7">
        <v>17.70509770344</v>
      </c>
      <c r="K16" s="4">
        <v>0.62537898108149192</v>
      </c>
      <c r="L16" s="7">
        <v>24.45092094624</v>
      </c>
      <c r="M16" s="3">
        <f t="shared" si="2"/>
        <v>5.1151065791561461</v>
      </c>
      <c r="O16" s="5">
        <v>200</v>
      </c>
      <c r="P16" s="2">
        <v>4.4508324340399759E-2</v>
      </c>
      <c r="Q16" s="3">
        <v>14.235071362640001</v>
      </c>
      <c r="R16" s="2">
        <v>0.7387233646983532</v>
      </c>
      <c r="S16" s="3">
        <v>17.400822202880001</v>
      </c>
      <c r="T16" s="6">
        <f t="shared" si="0"/>
        <v>2.9289565186605993</v>
      </c>
    </row>
    <row r="17" spans="1:20" x14ac:dyDescent="0.25">
      <c r="A17" s="5">
        <v>400</v>
      </c>
      <c r="B17" s="2">
        <v>2.2391305181715575</v>
      </c>
      <c r="C17" s="3">
        <v>26.986242189120002</v>
      </c>
      <c r="D17" s="2">
        <v>0.31018433782670229</v>
      </c>
      <c r="E17" s="3">
        <v>18.819788565280003</v>
      </c>
      <c r="F17" s="3">
        <f t="shared" si="1"/>
        <v>7.2187091516611108</v>
      </c>
      <c r="H17" s="5">
        <v>400</v>
      </c>
      <c r="I17" s="4">
        <v>0.86998321410179458</v>
      </c>
      <c r="J17" s="7">
        <v>18.095665819120001</v>
      </c>
      <c r="K17" s="4">
        <v>0.87299489471069736</v>
      </c>
      <c r="L17" s="7">
        <v>25.223292534399999</v>
      </c>
      <c r="M17" s="3">
        <f t="shared" si="2"/>
        <v>5.6471176518665613</v>
      </c>
      <c r="O17" s="5">
        <v>400</v>
      </c>
      <c r="P17" s="2">
        <v>6.85015667931691E-2</v>
      </c>
      <c r="Q17" s="3">
        <v>14.41148118728</v>
      </c>
      <c r="R17" s="2">
        <v>1.1515856605624055</v>
      </c>
      <c r="S17" s="3">
        <v>17.661463144000003</v>
      </c>
      <c r="T17" s="6">
        <f t="shared" si="0"/>
        <v>2.966662055137729</v>
      </c>
    </row>
    <row r="18" spans="1:20" x14ac:dyDescent="0.25">
      <c r="A18" s="5">
        <v>600</v>
      </c>
      <c r="B18" s="2">
        <v>2.5460442549823772</v>
      </c>
      <c r="C18" s="3">
        <v>27.542742012720002</v>
      </c>
      <c r="D18" s="2">
        <v>0.33433080866062331</v>
      </c>
      <c r="E18" s="3">
        <v>19.124126658479998</v>
      </c>
      <c r="F18" s="3">
        <f t="shared" si="1"/>
        <v>7.6153444104723462</v>
      </c>
      <c r="H18" s="5">
        <v>600</v>
      </c>
      <c r="I18" s="4">
        <v>1.08678782708493</v>
      </c>
      <c r="J18" s="7">
        <v>18.364331212</v>
      </c>
      <c r="K18" s="4">
        <v>1.0005263007317169</v>
      </c>
      <c r="L18" s="7">
        <v>25.837405201199999</v>
      </c>
      <c r="M18" s="3">
        <f t="shared" si="2"/>
        <v>6.1552248541366552</v>
      </c>
      <c r="O18" s="5">
        <v>600</v>
      </c>
      <c r="P18" s="2">
        <v>8.4514792510152814E-2</v>
      </c>
      <c r="Q18" s="3">
        <v>14.5176825296</v>
      </c>
      <c r="R18" s="2">
        <v>1.4015450921361126</v>
      </c>
      <c r="S18" s="3">
        <v>17.821871637200001</v>
      </c>
      <c r="T18" s="6">
        <f t="shared" si="0"/>
        <v>2.9264875355144153</v>
      </c>
    </row>
    <row r="19" spans="1:20" x14ac:dyDescent="0.25">
      <c r="A19" s="5">
        <v>800</v>
      </c>
      <c r="B19" s="2">
        <v>2.7939007660302915</v>
      </c>
      <c r="C19" s="3">
        <v>28.049617127760001</v>
      </c>
      <c r="D19" s="2">
        <v>0.34339684740731991</v>
      </c>
      <c r="E19" s="3">
        <v>19.383812810800002</v>
      </c>
      <c r="F19" s="3">
        <f t="shared" si="1"/>
        <v>8.136069935191653</v>
      </c>
      <c r="H19" s="5">
        <v>800</v>
      </c>
      <c r="I19" s="4">
        <v>1.2230082064391228</v>
      </c>
      <c r="J19" s="7">
        <v>18.545082313200002</v>
      </c>
      <c r="K19" s="4">
        <v>1.0855079991551928</v>
      </c>
      <c r="L19" s="7">
        <v>26.225145393120002</v>
      </c>
      <c r="M19" s="3">
        <f t="shared" si="2"/>
        <v>6.384457638158354</v>
      </c>
      <c r="O19" s="5">
        <v>800</v>
      </c>
      <c r="P19" s="2">
        <v>9.6430185770135887E-2</v>
      </c>
      <c r="Q19" s="3">
        <v>14.60841855272</v>
      </c>
      <c r="R19" s="2">
        <v>1.5822175330497144</v>
      </c>
      <c r="S19" s="3">
        <v>17.937799356959999</v>
      </c>
      <c r="T19" s="6">
        <f t="shared" si="0"/>
        <v>2.8955130236817492</v>
      </c>
    </row>
    <row r="20" spans="1:20" x14ac:dyDescent="0.25">
      <c r="A20" s="5">
        <v>1000</v>
      </c>
      <c r="B20" s="2">
        <v>3.0022855467794729</v>
      </c>
      <c r="C20" s="3">
        <v>28.472726680000005</v>
      </c>
      <c r="D20" s="2">
        <v>0.33698008179104982</v>
      </c>
      <c r="E20" s="3">
        <v>19.570247206560001</v>
      </c>
      <c r="F20" s="3">
        <f t="shared" si="1"/>
        <v>8.9093857738484701</v>
      </c>
      <c r="H20" s="5">
        <v>1000</v>
      </c>
      <c r="I20" s="4">
        <v>1.3689478058153213</v>
      </c>
      <c r="J20" s="7">
        <v>18.705397252160001</v>
      </c>
      <c r="K20" s="4">
        <v>1.1325868697338495</v>
      </c>
      <c r="L20" s="7">
        <v>26.703121243600002</v>
      </c>
      <c r="M20" s="3">
        <f t="shared" si="2"/>
        <v>6.8492502490719191</v>
      </c>
      <c r="O20" s="5">
        <v>1000</v>
      </c>
      <c r="P20" s="2">
        <v>0.10454675022532448</v>
      </c>
      <c r="Q20" s="3">
        <v>14.656560870080002</v>
      </c>
      <c r="R20" s="2">
        <v>1.7141911043030871</v>
      </c>
      <c r="S20" s="3">
        <v>18.038181926800004</v>
      </c>
      <c r="T20" s="6">
        <f t="shared" si="0"/>
        <v>2.8934836508270365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57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9.5725412056155756E-2</v>
      </c>
      <c r="C6" s="3">
        <v>22.051412510720002</v>
      </c>
      <c r="D6" s="2">
        <v>2.38569339071317E-2</v>
      </c>
      <c r="E6" s="3">
        <v>17.174209315359999</v>
      </c>
      <c r="F6" s="3">
        <f>B6/D6</f>
        <v>4.0124775643336115</v>
      </c>
      <c r="H6" s="5">
        <v>10</v>
      </c>
      <c r="I6" s="4">
        <v>2.8727842790522172E-2</v>
      </c>
      <c r="J6" s="7">
        <v>21.929135361760004</v>
      </c>
      <c r="K6" s="4">
        <v>4.1121215329522828E-2</v>
      </c>
      <c r="L6" s="7">
        <v>17.113757293439999</v>
      </c>
      <c r="M6" s="3">
        <f>I6/K6/(15/85)</f>
        <v>3.9588107462723019</v>
      </c>
      <c r="O6" s="5">
        <v>10</v>
      </c>
      <c r="P6" s="2">
        <v>2.5526089651377892E-3</v>
      </c>
      <c r="Q6" s="3">
        <v>13.93580314776</v>
      </c>
      <c r="R6" s="2">
        <v>4.1550926305566824E-2</v>
      </c>
      <c r="S6" s="3">
        <v>17.090126772719998</v>
      </c>
      <c r="T6" s="6">
        <f t="shared" ref="T6:T20" si="0">R6/P6/(85/15)</f>
        <v>2.8725576486678701</v>
      </c>
    </row>
    <row r="7" spans="1:20" x14ac:dyDescent="0.25">
      <c r="A7" s="5">
        <v>20</v>
      </c>
      <c r="B7" s="2">
        <v>0.18775880651471069</v>
      </c>
      <c r="C7" s="3">
        <v>22.262115696399999</v>
      </c>
      <c r="D7" s="2">
        <v>4.6174510533546716E-2</v>
      </c>
      <c r="E7" s="3">
        <v>17.28998046984</v>
      </c>
      <c r="F7" s="3">
        <f t="shared" ref="F7:F20" si="1">B7/D7</f>
        <v>4.0662868830693961</v>
      </c>
      <c r="H7" s="5">
        <v>20</v>
      </c>
      <c r="I7" s="4">
        <v>5.6588370894700007E-2</v>
      </c>
      <c r="J7" s="7">
        <v>22.022775917680001</v>
      </c>
      <c r="K7" s="4">
        <v>8.0120288155337629E-2</v>
      </c>
      <c r="L7" s="7">
        <v>17.16636389696</v>
      </c>
      <c r="M7" s="3">
        <f t="shared" ref="M7:M20" si="2">I7/K7/(15/85)</f>
        <v>4.0023250346810411</v>
      </c>
      <c r="O7" s="5">
        <v>20</v>
      </c>
      <c r="P7" s="2">
        <v>5.0280331394309853E-3</v>
      </c>
      <c r="Q7" s="3">
        <v>13.97517676344</v>
      </c>
      <c r="R7" s="2">
        <v>8.1651554529249534E-2</v>
      </c>
      <c r="S7" s="3">
        <v>17.119714221599999</v>
      </c>
      <c r="T7" s="6">
        <f t="shared" si="0"/>
        <v>2.8657523644988374</v>
      </c>
    </row>
    <row r="8" spans="1:20" x14ac:dyDescent="0.25">
      <c r="A8" s="5">
        <v>30</v>
      </c>
      <c r="B8" s="2">
        <v>0.27567616017954522</v>
      </c>
      <c r="C8" s="3">
        <v>22.44961889496</v>
      </c>
      <c r="D8" s="2">
        <v>6.6513428414851639E-2</v>
      </c>
      <c r="E8" s="3">
        <v>17.387116464880002</v>
      </c>
      <c r="F8" s="3">
        <f t="shared" si="1"/>
        <v>4.1446692307021431</v>
      </c>
      <c r="H8" s="5">
        <v>30</v>
      </c>
      <c r="I8" s="4">
        <v>8.4157278602843749E-2</v>
      </c>
      <c r="J8" s="7">
        <v>22.131395737520002</v>
      </c>
      <c r="K8" s="4">
        <v>0.1180069341865474</v>
      </c>
      <c r="L8" s="7">
        <v>17.22341307168</v>
      </c>
      <c r="M8" s="3">
        <f t="shared" si="2"/>
        <v>4.0412137532717916</v>
      </c>
      <c r="O8" s="5">
        <v>30</v>
      </c>
      <c r="P8" s="2">
        <v>7.4214085637024675E-3</v>
      </c>
      <c r="Q8" s="3">
        <v>13.9845246144</v>
      </c>
      <c r="R8" s="2">
        <v>0.11985394561695777</v>
      </c>
      <c r="S8" s="3">
        <v>17.143552310560001</v>
      </c>
      <c r="T8" s="6">
        <f t="shared" si="0"/>
        <v>2.8499571346593013</v>
      </c>
    </row>
    <row r="9" spans="1:20" x14ac:dyDescent="0.25">
      <c r="A9" s="5">
        <v>40</v>
      </c>
      <c r="B9" s="2">
        <v>0.35886059379723867</v>
      </c>
      <c r="C9" s="3">
        <v>22.6343515324</v>
      </c>
      <c r="D9" s="2">
        <v>8.460497772388699E-2</v>
      </c>
      <c r="E9" s="3">
        <v>17.48548778592</v>
      </c>
      <c r="F9" s="3">
        <f t="shared" si="1"/>
        <v>4.2416014217083067</v>
      </c>
      <c r="H9" s="5">
        <v>40</v>
      </c>
      <c r="I9" s="4">
        <v>0.10966077962082804</v>
      </c>
      <c r="J9" s="7">
        <v>22.20984523544</v>
      </c>
      <c r="K9" s="4">
        <v>0.15298471775308961</v>
      </c>
      <c r="L9" s="7">
        <v>17.281496782240001</v>
      </c>
      <c r="M9" s="3">
        <f t="shared" si="2"/>
        <v>4.0619160766172397</v>
      </c>
      <c r="O9" s="5">
        <v>40</v>
      </c>
      <c r="P9" s="2">
        <v>9.7328559637575966E-3</v>
      </c>
      <c r="Q9" s="3">
        <v>14.00933410264</v>
      </c>
      <c r="R9" s="2">
        <v>0.15736292336489882</v>
      </c>
      <c r="S9" s="3">
        <v>17.166743804160003</v>
      </c>
      <c r="T9" s="6">
        <f t="shared" si="0"/>
        <v>2.8532146942312266</v>
      </c>
    </row>
    <row r="10" spans="1:20" x14ac:dyDescent="0.25">
      <c r="A10" s="5">
        <v>50</v>
      </c>
      <c r="B10" s="2">
        <v>0.43762951904782904</v>
      </c>
      <c r="C10" s="3">
        <v>22.805031159840002</v>
      </c>
      <c r="D10" s="2">
        <v>0.1023440494417578</v>
      </c>
      <c r="E10" s="3">
        <v>17.572911838320003</v>
      </c>
      <c r="F10" s="3">
        <f t="shared" si="1"/>
        <v>4.2760621788458382</v>
      </c>
      <c r="H10" s="5">
        <v>50</v>
      </c>
      <c r="I10" s="4">
        <v>0.133945995535666</v>
      </c>
      <c r="J10" s="7">
        <v>22.284457335920003</v>
      </c>
      <c r="K10" s="4">
        <v>0.18826213897213653</v>
      </c>
      <c r="L10" s="7">
        <v>17.326935984559999</v>
      </c>
      <c r="M10" s="3">
        <f t="shared" si="2"/>
        <v>4.0317575917257553</v>
      </c>
      <c r="O10" s="5">
        <v>50</v>
      </c>
      <c r="P10" s="2">
        <v>1.1956490146405322E-2</v>
      </c>
      <c r="Q10" s="3">
        <v>14.043732733120001</v>
      </c>
      <c r="R10" s="2">
        <v>0.1955020283150152</v>
      </c>
      <c r="S10" s="3">
        <v>17.202180777919999</v>
      </c>
      <c r="T10" s="6">
        <f t="shared" si="0"/>
        <v>2.8854921064202332</v>
      </c>
    </row>
    <row r="11" spans="1:20" x14ac:dyDescent="0.25">
      <c r="A11" s="5">
        <v>60</v>
      </c>
      <c r="B11" s="2">
        <v>0.51080275766288441</v>
      </c>
      <c r="C11" s="3">
        <v>22.936737747759999</v>
      </c>
      <c r="D11" s="2">
        <v>0.11922511223096065</v>
      </c>
      <c r="E11" s="3">
        <v>17.680747660239998</v>
      </c>
      <c r="F11" s="3">
        <f t="shared" si="1"/>
        <v>4.2843554357354421</v>
      </c>
      <c r="H11" s="5">
        <v>60</v>
      </c>
      <c r="I11" s="4">
        <v>0.16025025943140361</v>
      </c>
      <c r="J11" s="7">
        <v>22.391685808400002</v>
      </c>
      <c r="K11" s="4">
        <v>0.22014932218003044</v>
      </c>
      <c r="L11" s="7">
        <v>17.377889615200001</v>
      </c>
      <c r="M11" s="3">
        <f t="shared" si="2"/>
        <v>4.1248585026394959</v>
      </c>
      <c r="O11" s="5">
        <v>60</v>
      </c>
      <c r="P11" s="2">
        <v>1.4111490569780852E-2</v>
      </c>
      <c r="Q11" s="3">
        <v>14.05694634904</v>
      </c>
      <c r="R11" s="2">
        <v>0.23030575640077591</v>
      </c>
      <c r="S11" s="3">
        <v>17.2207967328</v>
      </c>
      <c r="T11" s="6">
        <f t="shared" si="0"/>
        <v>2.8800779127509588</v>
      </c>
    </row>
    <row r="12" spans="1:20" x14ac:dyDescent="0.25">
      <c r="A12" s="5">
        <v>70</v>
      </c>
      <c r="B12" s="2">
        <v>0.58668912121089534</v>
      </c>
      <c r="C12" s="3">
        <v>23.127012971839999</v>
      </c>
      <c r="D12" s="2">
        <v>0.13251950397517429</v>
      </c>
      <c r="E12" s="3">
        <v>17.76519630288</v>
      </c>
      <c r="F12" s="3">
        <f t="shared" si="1"/>
        <v>4.4271907425853598</v>
      </c>
      <c r="H12" s="5">
        <v>70</v>
      </c>
      <c r="I12" s="4">
        <v>0.18373628494108521</v>
      </c>
      <c r="J12" s="7">
        <v>22.46651430536</v>
      </c>
      <c r="K12" s="4">
        <v>0.25113253029868449</v>
      </c>
      <c r="L12" s="7">
        <v>17.419697189200001</v>
      </c>
      <c r="M12" s="3">
        <f t="shared" si="2"/>
        <v>4.1459076611639993</v>
      </c>
      <c r="O12" s="5">
        <v>70</v>
      </c>
      <c r="P12" s="2">
        <v>1.6148332319540281E-2</v>
      </c>
      <c r="Q12" s="3">
        <v>14.06814097576</v>
      </c>
      <c r="R12" s="2">
        <v>0.26484570771319749</v>
      </c>
      <c r="S12" s="3">
        <v>17.252463294960002</v>
      </c>
      <c r="T12" s="6">
        <f t="shared" si="0"/>
        <v>2.8942603426104916</v>
      </c>
    </row>
    <row r="13" spans="1:20" x14ac:dyDescent="0.25">
      <c r="A13" s="5">
        <v>80</v>
      </c>
      <c r="B13" s="2">
        <v>0.65235075465928716</v>
      </c>
      <c r="C13" s="3">
        <v>23.272880056720002</v>
      </c>
      <c r="D13" s="2">
        <v>0.1467570581013363</v>
      </c>
      <c r="E13" s="3">
        <v>17.844746485679998</v>
      </c>
      <c r="F13" s="3">
        <f t="shared" si="1"/>
        <v>4.4451065120754638</v>
      </c>
      <c r="H13" s="5">
        <v>80</v>
      </c>
      <c r="I13" s="4">
        <v>0.20508811131144003</v>
      </c>
      <c r="J13" s="7">
        <v>22.522865421519999</v>
      </c>
      <c r="K13" s="4">
        <v>0.28121574196470295</v>
      </c>
      <c r="L13" s="7">
        <v>17.476821383040001</v>
      </c>
      <c r="M13" s="3">
        <f t="shared" si="2"/>
        <v>4.1326490330119228</v>
      </c>
      <c r="O13" s="5">
        <v>80</v>
      </c>
      <c r="P13" s="2">
        <v>1.8304423830854854E-2</v>
      </c>
      <c r="Q13" s="3">
        <v>14.09713099128</v>
      </c>
      <c r="R13" s="2">
        <v>0.300945235221248</v>
      </c>
      <c r="S13" s="3">
        <v>17.28262813584</v>
      </c>
      <c r="T13" s="6">
        <f t="shared" si="0"/>
        <v>2.9013741801903157</v>
      </c>
    </row>
    <row r="14" spans="1:20" x14ac:dyDescent="0.25">
      <c r="A14" s="5">
        <v>90</v>
      </c>
      <c r="B14" s="2">
        <v>0.71117138441854133</v>
      </c>
      <c r="C14" s="3">
        <v>23.401947795840002</v>
      </c>
      <c r="D14" s="2">
        <v>0.15863907333362245</v>
      </c>
      <c r="E14" s="3">
        <v>17.924433234240002</v>
      </c>
      <c r="F14" s="3">
        <f t="shared" si="1"/>
        <v>4.4829522101590182</v>
      </c>
      <c r="H14" s="5">
        <v>90</v>
      </c>
      <c r="I14" s="4">
        <v>0.22770608714999993</v>
      </c>
      <c r="J14" s="7">
        <v>22.607552008239999</v>
      </c>
      <c r="K14" s="4">
        <v>0.30963727377502637</v>
      </c>
      <c r="L14" s="7">
        <v>17.523518504960002</v>
      </c>
      <c r="M14" s="3">
        <f t="shared" si="2"/>
        <v>4.1672453646117544</v>
      </c>
      <c r="O14" s="5">
        <v>90</v>
      </c>
      <c r="P14" s="2">
        <v>2.0221070513224686E-2</v>
      </c>
      <c r="Q14" s="3">
        <v>14.108339257840001</v>
      </c>
      <c r="R14" s="2">
        <v>0.33264648094755456</v>
      </c>
      <c r="S14" s="3">
        <v>17.319839460319997</v>
      </c>
      <c r="T14" s="6">
        <f t="shared" si="0"/>
        <v>2.9030273213687612</v>
      </c>
    </row>
    <row r="15" spans="1:20" x14ac:dyDescent="0.25">
      <c r="A15" s="5">
        <v>100</v>
      </c>
      <c r="B15" s="2">
        <v>0.7753089578365352</v>
      </c>
      <c r="C15" s="3">
        <v>23.531602257279999</v>
      </c>
      <c r="D15" s="2">
        <v>0.17068804400262746</v>
      </c>
      <c r="E15" s="3">
        <v>18.011481186880001</v>
      </c>
      <c r="F15" s="3">
        <f t="shared" si="1"/>
        <v>4.5422569715814456</v>
      </c>
      <c r="H15" s="5">
        <v>100</v>
      </c>
      <c r="I15" s="4">
        <v>0.24904344160934697</v>
      </c>
      <c r="J15" s="7">
        <v>22.684901658080001</v>
      </c>
      <c r="K15" s="4">
        <v>0.33581076504869184</v>
      </c>
      <c r="L15" s="7">
        <v>17.562155067200003</v>
      </c>
      <c r="M15" s="3">
        <f t="shared" si="2"/>
        <v>4.2025042553802736</v>
      </c>
      <c r="O15" s="5">
        <v>100</v>
      </c>
      <c r="P15" s="2">
        <v>2.209236073830375E-2</v>
      </c>
      <c r="Q15" s="3">
        <v>14.130828425200001</v>
      </c>
      <c r="R15" s="2">
        <v>0.36253538329091678</v>
      </c>
      <c r="S15" s="3">
        <v>17.339768061520001</v>
      </c>
      <c r="T15" s="6">
        <f t="shared" si="0"/>
        <v>2.8958803046581085</v>
      </c>
    </row>
    <row r="16" spans="1:20" x14ac:dyDescent="0.25">
      <c r="A16" s="5">
        <v>200</v>
      </c>
      <c r="B16" s="2">
        <v>1.222130461498764</v>
      </c>
      <c r="C16" s="3">
        <v>24.51823615072</v>
      </c>
      <c r="D16" s="2">
        <v>0.25048729262951192</v>
      </c>
      <c r="E16" s="3">
        <v>18.602718461280002</v>
      </c>
      <c r="F16" s="3">
        <f t="shared" si="1"/>
        <v>4.8790118199983095</v>
      </c>
      <c r="H16" s="5">
        <v>200</v>
      </c>
      <c r="I16" s="4">
        <v>0.42679181847746867</v>
      </c>
      <c r="J16" s="7">
        <v>23.300295298320002</v>
      </c>
      <c r="K16" s="4">
        <v>0.55518454085865421</v>
      </c>
      <c r="L16" s="7">
        <v>17.935526817360003</v>
      </c>
      <c r="M16" s="3">
        <f t="shared" si="2"/>
        <v>4.3561857245374034</v>
      </c>
      <c r="O16" s="5">
        <v>200</v>
      </c>
      <c r="P16" s="2">
        <v>3.8638492179336771E-2</v>
      </c>
      <c r="Q16" s="3">
        <v>14.295809821200001</v>
      </c>
      <c r="R16" s="2">
        <v>0.63241796294291797</v>
      </c>
      <c r="S16" s="3">
        <v>17.551615989600002</v>
      </c>
      <c r="T16" s="6">
        <f t="shared" si="0"/>
        <v>2.8883935070009459</v>
      </c>
    </row>
    <row r="17" spans="1:20" x14ac:dyDescent="0.25">
      <c r="A17" s="5">
        <v>400</v>
      </c>
      <c r="B17" s="2">
        <v>1.6719619799056378</v>
      </c>
      <c r="C17" s="3">
        <v>25.530193285760003</v>
      </c>
      <c r="D17" s="2">
        <v>0.31497551225098142</v>
      </c>
      <c r="E17" s="3">
        <v>19.221391520720001</v>
      </c>
      <c r="F17" s="3">
        <f t="shared" si="1"/>
        <v>5.3082284649905453</v>
      </c>
      <c r="H17" s="5">
        <v>400</v>
      </c>
      <c r="I17" s="4">
        <v>0.66267925883892087</v>
      </c>
      <c r="J17" s="7">
        <v>24.091487187920002</v>
      </c>
      <c r="K17" s="4">
        <v>0.81052126456742879</v>
      </c>
      <c r="L17" s="7">
        <v>18.448193885440002</v>
      </c>
      <c r="M17" s="3">
        <f t="shared" si="2"/>
        <v>4.6330462023818795</v>
      </c>
      <c r="O17" s="5">
        <v>400</v>
      </c>
      <c r="P17" s="2">
        <v>6.0354702438679492E-2</v>
      </c>
      <c r="Q17" s="3">
        <v>14.558506026800002</v>
      </c>
      <c r="R17" s="2">
        <v>1.0172846643421709</v>
      </c>
      <c r="S17" s="3">
        <v>17.897505386800002</v>
      </c>
      <c r="T17" s="6">
        <f t="shared" si="0"/>
        <v>2.9744297604913252</v>
      </c>
    </row>
    <row r="18" spans="1:20" x14ac:dyDescent="0.25">
      <c r="A18" s="5">
        <v>600</v>
      </c>
      <c r="B18" s="2">
        <v>1.9094433334633223</v>
      </c>
      <c r="C18" s="3">
        <v>26.108459072320002</v>
      </c>
      <c r="D18" s="2">
        <v>0.34051116050087327</v>
      </c>
      <c r="E18" s="3">
        <v>19.525157200879999</v>
      </c>
      <c r="F18" s="3">
        <f t="shared" si="1"/>
        <v>5.6075792953588826</v>
      </c>
      <c r="H18" s="5">
        <v>600</v>
      </c>
      <c r="I18" s="4">
        <v>0.80807360656908744</v>
      </c>
      <c r="J18" s="7">
        <v>24.566136632879999</v>
      </c>
      <c r="K18" s="4">
        <v>0.95289746944133746</v>
      </c>
      <c r="L18" s="7">
        <v>18.769589184320001</v>
      </c>
      <c r="M18" s="3">
        <f t="shared" si="2"/>
        <v>4.8054317672212692</v>
      </c>
      <c r="O18" s="5">
        <v>600</v>
      </c>
      <c r="P18" s="2">
        <v>7.5123933770946907E-2</v>
      </c>
      <c r="Q18" s="3">
        <v>14.73880061176</v>
      </c>
      <c r="R18" s="2">
        <v>1.2717975331359685</v>
      </c>
      <c r="S18" s="3">
        <v>18.134337066720001</v>
      </c>
      <c r="T18" s="6">
        <f t="shared" si="0"/>
        <v>2.9875280423014434</v>
      </c>
    </row>
    <row r="19" spans="1:20" x14ac:dyDescent="0.25">
      <c r="A19" s="5">
        <v>800</v>
      </c>
      <c r="B19" s="2">
        <v>2.0479060283694404</v>
      </c>
      <c r="C19" s="3">
        <v>26.428573523280001</v>
      </c>
      <c r="D19" s="2">
        <v>0.35464318584679294</v>
      </c>
      <c r="E19" s="3">
        <v>19.7819260592</v>
      </c>
      <c r="F19" s="3">
        <f t="shared" si="1"/>
        <v>5.7745534387742126</v>
      </c>
      <c r="H19" s="5">
        <v>800</v>
      </c>
      <c r="I19" s="4">
        <v>0.91228858557707182</v>
      </c>
      <c r="J19" s="7">
        <v>24.933700907359999</v>
      </c>
      <c r="K19" s="4">
        <v>1.0421363302914681</v>
      </c>
      <c r="L19" s="7">
        <v>18.982400980479998</v>
      </c>
      <c r="M19" s="3">
        <f t="shared" si="2"/>
        <v>4.9606132787101016</v>
      </c>
      <c r="O19" s="5">
        <v>800</v>
      </c>
      <c r="P19" s="2">
        <v>8.5893315683979884E-2</v>
      </c>
      <c r="Q19" s="3">
        <v>14.869752615280001</v>
      </c>
      <c r="R19" s="2">
        <v>1.4573283130228489</v>
      </c>
      <c r="S19" s="3">
        <v>18.327430884240002</v>
      </c>
      <c r="T19" s="6">
        <f t="shared" si="0"/>
        <v>2.9941280366599847</v>
      </c>
    </row>
    <row r="20" spans="1:20" x14ac:dyDescent="0.25">
      <c r="A20" s="5">
        <v>1000</v>
      </c>
      <c r="B20" s="2">
        <v>2.1670677094399866</v>
      </c>
      <c r="C20" s="3">
        <v>26.687657221440002</v>
      </c>
      <c r="D20" s="2">
        <v>0.35871078522129057</v>
      </c>
      <c r="E20" s="3">
        <v>19.94223070552</v>
      </c>
      <c r="F20" s="3">
        <f t="shared" si="1"/>
        <v>6.0412672234070444</v>
      </c>
      <c r="H20" s="5">
        <v>1000</v>
      </c>
      <c r="I20" s="4">
        <v>1.0003850705214856</v>
      </c>
      <c r="J20" s="7">
        <v>25.195833444480002</v>
      </c>
      <c r="K20" s="4">
        <v>1.0880856659381206</v>
      </c>
      <c r="L20" s="7">
        <v>19.146707371759998</v>
      </c>
      <c r="M20" s="3">
        <f t="shared" si="2"/>
        <v>5.2099286944172212</v>
      </c>
      <c r="O20" s="5">
        <v>1000</v>
      </c>
      <c r="P20" s="2">
        <v>9.3596270492863787E-2</v>
      </c>
      <c r="Q20" s="3">
        <v>14.986949091200001</v>
      </c>
      <c r="R20" s="2">
        <v>1.5959350953165921</v>
      </c>
      <c r="S20" s="3">
        <v>18.472476398879998</v>
      </c>
      <c r="T20" s="6">
        <f t="shared" si="0"/>
        <v>3.0090473004193301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58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2.400056800352501E-2</v>
      </c>
      <c r="C6" s="3">
        <v>15.30949444616</v>
      </c>
      <c r="D6" s="2">
        <v>7.9971575223019269E-3</v>
      </c>
      <c r="E6" s="3">
        <v>11.053347432960001</v>
      </c>
      <c r="F6" s="3">
        <f>B6/D6</f>
        <v>3.0011373336831073</v>
      </c>
      <c r="H6" s="5">
        <v>10</v>
      </c>
      <c r="I6" s="4">
        <v>7.2013444025685351E-3</v>
      </c>
      <c r="J6" s="7">
        <v>15.263837968720001</v>
      </c>
      <c r="K6" s="4">
        <v>1.3575854848038558E-2</v>
      </c>
      <c r="L6" s="7">
        <v>11.041114672160001</v>
      </c>
      <c r="M6" s="3">
        <f>I6/K6/(15/85)</f>
        <v>3.0058967732052313</v>
      </c>
      <c r="O6" s="5">
        <v>10</v>
      </c>
      <c r="P6" s="2">
        <v>1.3622141805168778E-3</v>
      </c>
      <c r="Q6" s="3">
        <v>9.2097519732000013</v>
      </c>
      <c r="R6" s="2">
        <v>1.3562286862007396E-2</v>
      </c>
      <c r="S6" s="3">
        <v>11.0311057492</v>
      </c>
      <c r="T6" s="6">
        <f t="shared" ref="T6:T20" si="0">R6/P6/(85/15)</f>
        <v>1.7569518615979443</v>
      </c>
    </row>
    <row r="7" spans="1:20" x14ac:dyDescent="0.25">
      <c r="A7" s="5">
        <v>20</v>
      </c>
      <c r="B7" s="2">
        <v>4.8332490758325707E-2</v>
      </c>
      <c r="C7" s="3">
        <v>15.3625940504</v>
      </c>
      <c r="D7" s="2">
        <v>1.598060355431349E-2</v>
      </c>
      <c r="E7" s="3">
        <v>11.082195903760001</v>
      </c>
      <c r="F7" s="3">
        <f t="shared" ref="F7:F20" si="1">B7/D7</f>
        <v>3.0244471426912898</v>
      </c>
      <c r="H7" s="5">
        <v>20</v>
      </c>
      <c r="I7" s="4">
        <v>1.4442087557825382E-2</v>
      </c>
      <c r="J7" s="7">
        <v>15.30126380688</v>
      </c>
      <c r="K7" s="4">
        <v>2.6986959972971999E-2</v>
      </c>
      <c r="L7" s="7">
        <v>11.054190927360001</v>
      </c>
      <c r="M7" s="3">
        <f t="shared" ref="M7:M20" si="2">I7/K7/(15/85)</f>
        <v>3.0325200112563047</v>
      </c>
      <c r="O7" s="5">
        <v>20</v>
      </c>
      <c r="P7" s="2">
        <v>2.7078126178784983E-3</v>
      </c>
      <c r="Q7" s="3">
        <v>9.2790889283200002</v>
      </c>
      <c r="R7" s="2">
        <v>2.7155205049819213E-2</v>
      </c>
      <c r="S7" s="3">
        <v>11.03967219632</v>
      </c>
      <c r="T7" s="6">
        <f t="shared" si="0"/>
        <v>1.769729181831684</v>
      </c>
    </row>
    <row r="8" spans="1:20" x14ac:dyDescent="0.25">
      <c r="A8" s="5">
        <v>30</v>
      </c>
      <c r="B8" s="2">
        <v>7.3122209183835232E-2</v>
      </c>
      <c r="C8" s="3">
        <v>15.41891838896</v>
      </c>
      <c r="D8" s="2">
        <v>2.4092523482763636E-2</v>
      </c>
      <c r="E8" s="3">
        <v>11.115207078000001</v>
      </c>
      <c r="F8" s="3">
        <f t="shared" si="1"/>
        <v>3.0350581264826242</v>
      </c>
      <c r="H8" s="5">
        <v>30</v>
      </c>
      <c r="I8" s="4">
        <v>2.1764983484709823E-2</v>
      </c>
      <c r="J8" s="7">
        <v>15.33671760032</v>
      </c>
      <c r="K8" s="4">
        <v>4.0533051354297522E-2</v>
      </c>
      <c r="L8" s="7">
        <v>11.078973512479999</v>
      </c>
      <c r="M8" s="3">
        <f t="shared" si="2"/>
        <v>3.0428231355022093</v>
      </c>
      <c r="O8" s="5">
        <v>30</v>
      </c>
      <c r="P8" s="2">
        <v>4.056469062668446E-3</v>
      </c>
      <c r="Q8" s="3">
        <v>9.2498236892799994</v>
      </c>
      <c r="R8" s="2">
        <v>4.0646064375190652E-2</v>
      </c>
      <c r="S8" s="3">
        <v>11.054092979920002</v>
      </c>
      <c r="T8" s="6">
        <f t="shared" si="0"/>
        <v>1.7682459249476088</v>
      </c>
    </row>
    <row r="9" spans="1:20" x14ac:dyDescent="0.25">
      <c r="A9" s="5">
        <v>40</v>
      </c>
      <c r="B9" s="2">
        <v>9.8411783695073404E-2</v>
      </c>
      <c r="C9" s="3">
        <v>15.489460921840001</v>
      </c>
      <c r="D9" s="2">
        <v>3.201281397365207E-2</v>
      </c>
      <c r="E9" s="3">
        <v>11.15917116928</v>
      </c>
      <c r="F9" s="3">
        <f t="shared" si="1"/>
        <v>3.074137243169893</v>
      </c>
      <c r="H9" s="5">
        <v>40</v>
      </c>
      <c r="I9" s="4">
        <v>2.9334809240471587E-2</v>
      </c>
      <c r="J9" s="7">
        <v>15.382025090319999</v>
      </c>
      <c r="K9" s="4">
        <v>5.441536638140753E-2</v>
      </c>
      <c r="L9" s="7">
        <v>11.104565199520001</v>
      </c>
      <c r="M9" s="3">
        <f t="shared" si="2"/>
        <v>3.0548463926690159</v>
      </c>
      <c r="O9" s="5">
        <v>40</v>
      </c>
      <c r="P9" s="2">
        <v>5.3899379733590496E-3</v>
      </c>
      <c r="Q9" s="3">
        <v>9.2705246987199992</v>
      </c>
      <c r="R9" s="2">
        <v>5.4276003245109644E-2</v>
      </c>
      <c r="S9" s="3">
        <v>11.080634225760001</v>
      </c>
      <c r="T9" s="6">
        <f t="shared" si="0"/>
        <v>1.7770368169480206</v>
      </c>
    </row>
    <row r="10" spans="1:20" x14ac:dyDescent="0.25">
      <c r="A10" s="5">
        <v>50</v>
      </c>
      <c r="B10" s="2">
        <v>0.123606361803485</v>
      </c>
      <c r="C10" s="3">
        <v>15.551623321120001</v>
      </c>
      <c r="D10" s="2">
        <v>4.0212647344706524E-2</v>
      </c>
      <c r="E10" s="3">
        <v>11.20474099608</v>
      </c>
      <c r="F10" s="3">
        <f t="shared" si="1"/>
        <v>3.073818063852396</v>
      </c>
      <c r="H10" s="5">
        <v>50</v>
      </c>
      <c r="I10" s="4">
        <v>3.6567591326110559E-2</v>
      </c>
      <c r="J10" s="7">
        <v>15.404685801679999</v>
      </c>
      <c r="K10" s="4">
        <v>6.8092893997093826E-2</v>
      </c>
      <c r="L10" s="7">
        <v>11.136686604319999</v>
      </c>
      <c r="M10" s="3">
        <f t="shared" si="2"/>
        <v>3.043142076716606</v>
      </c>
      <c r="O10" s="5">
        <v>50</v>
      </c>
      <c r="P10" s="2">
        <v>6.6835058664541161E-3</v>
      </c>
      <c r="Q10" s="3">
        <v>9.2923389868800008</v>
      </c>
      <c r="R10" s="2">
        <v>6.7646834924727242E-2</v>
      </c>
      <c r="S10" s="3">
        <v>11.093480821200002</v>
      </c>
      <c r="T10" s="6">
        <f t="shared" si="0"/>
        <v>1.7861399376246676</v>
      </c>
    </row>
    <row r="11" spans="1:20" x14ac:dyDescent="0.25">
      <c r="A11" s="5">
        <v>60</v>
      </c>
      <c r="B11" s="2">
        <v>0.1487163885690794</v>
      </c>
      <c r="C11" s="3">
        <v>15.6172929584</v>
      </c>
      <c r="D11" s="2">
        <v>4.8297796895278522E-2</v>
      </c>
      <c r="E11" s="3">
        <v>11.24090586032</v>
      </c>
      <c r="F11" s="3">
        <f t="shared" si="1"/>
        <v>3.0791547053695436</v>
      </c>
      <c r="H11" s="5">
        <v>60</v>
      </c>
      <c r="I11" s="4">
        <v>4.3598384333380348E-2</v>
      </c>
      <c r="J11" s="7">
        <v>15.43204769728</v>
      </c>
      <c r="K11" s="4">
        <v>8.1446009734235575E-2</v>
      </c>
      <c r="L11" s="7">
        <v>11.14748103144</v>
      </c>
      <c r="M11" s="3">
        <f t="shared" si="2"/>
        <v>3.0333899969888733</v>
      </c>
      <c r="O11" s="5">
        <v>60</v>
      </c>
      <c r="P11" s="2">
        <v>8.092868029656454E-3</v>
      </c>
      <c r="Q11" s="3">
        <v>9.2957732559200004</v>
      </c>
      <c r="R11" s="2">
        <v>8.1348454172119833E-2</v>
      </c>
      <c r="S11" s="3">
        <v>11.106794476560001</v>
      </c>
      <c r="T11" s="6">
        <f t="shared" si="0"/>
        <v>1.773859342223236</v>
      </c>
    </row>
    <row r="12" spans="1:20" x14ac:dyDescent="0.25">
      <c r="A12" s="5">
        <v>70</v>
      </c>
      <c r="B12" s="2">
        <v>0.17491584841904775</v>
      </c>
      <c r="C12" s="3">
        <v>15.67640990776</v>
      </c>
      <c r="D12" s="2">
        <v>5.6268559884190689E-2</v>
      </c>
      <c r="E12" s="3">
        <v>11.27526273448</v>
      </c>
      <c r="F12" s="3">
        <f t="shared" si="1"/>
        <v>3.1085893930651745</v>
      </c>
      <c r="H12" s="5">
        <v>70</v>
      </c>
      <c r="I12" s="4">
        <v>5.1160009845758886E-2</v>
      </c>
      <c r="J12" s="7">
        <v>15.46455566184</v>
      </c>
      <c r="K12" s="4">
        <v>9.4885405698841144E-2</v>
      </c>
      <c r="L12" s="7">
        <v>11.17300648576</v>
      </c>
      <c r="M12" s="3">
        <f t="shared" si="2"/>
        <v>3.055335225940242</v>
      </c>
      <c r="O12" s="5">
        <v>70</v>
      </c>
      <c r="P12" s="2">
        <v>9.3969014833693593E-3</v>
      </c>
      <c r="Q12" s="3">
        <v>9.3073782912000009</v>
      </c>
      <c r="R12" s="2">
        <v>9.4689614637762445E-2</v>
      </c>
      <c r="S12" s="3">
        <v>11.116936827280002</v>
      </c>
      <c r="T12" s="6">
        <f t="shared" si="0"/>
        <v>1.7782384996237857</v>
      </c>
    </row>
    <row r="13" spans="1:20" x14ac:dyDescent="0.25">
      <c r="A13" s="5">
        <v>80</v>
      </c>
      <c r="B13" s="2">
        <v>0.20125281951701657</v>
      </c>
      <c r="C13" s="3">
        <v>15.74122990016</v>
      </c>
      <c r="D13" s="2">
        <v>6.4323040524509434E-2</v>
      </c>
      <c r="E13" s="3">
        <v>11.315063954959999</v>
      </c>
      <c r="F13" s="3">
        <f t="shared" si="1"/>
        <v>3.1287827483890767</v>
      </c>
      <c r="H13" s="5">
        <v>80</v>
      </c>
      <c r="I13" s="4">
        <v>5.8452520454140414E-2</v>
      </c>
      <c r="J13" s="7">
        <v>15.50014547712</v>
      </c>
      <c r="K13" s="4">
        <v>0.10852389332248714</v>
      </c>
      <c r="L13" s="7">
        <v>11.196683114160001</v>
      </c>
      <c r="M13" s="3">
        <f t="shared" si="2"/>
        <v>3.0521476801044227</v>
      </c>
      <c r="O13" s="5">
        <v>80</v>
      </c>
      <c r="P13" s="2">
        <v>1.075856214745787E-2</v>
      </c>
      <c r="Q13" s="3">
        <v>9.3124673322400007</v>
      </c>
      <c r="R13" s="2">
        <v>0.10820298363122083</v>
      </c>
      <c r="S13" s="3">
        <v>11.1242056068</v>
      </c>
      <c r="T13" s="6">
        <f t="shared" si="0"/>
        <v>1.7748323529206262</v>
      </c>
    </row>
    <row r="14" spans="1:20" x14ac:dyDescent="0.25">
      <c r="A14" s="5">
        <v>90</v>
      </c>
      <c r="B14" s="2">
        <v>0.22855456291609397</v>
      </c>
      <c r="C14" s="3">
        <v>15.820916648720001</v>
      </c>
      <c r="D14" s="2">
        <v>7.2400266589912388E-2</v>
      </c>
      <c r="E14" s="3">
        <v>11.355299139920001</v>
      </c>
      <c r="F14" s="3">
        <f t="shared" si="1"/>
        <v>3.1568193555234605</v>
      </c>
      <c r="H14" s="5">
        <v>90</v>
      </c>
      <c r="I14" s="4">
        <v>6.6121353898450363E-2</v>
      </c>
      <c r="J14" s="7">
        <v>15.527876108640001</v>
      </c>
      <c r="K14" s="4">
        <v>0.12181450612120835</v>
      </c>
      <c r="L14" s="7">
        <v>11.21407156712</v>
      </c>
      <c r="M14" s="3">
        <f t="shared" si="2"/>
        <v>3.075887133822925</v>
      </c>
      <c r="O14" s="5">
        <v>90</v>
      </c>
      <c r="P14" s="2">
        <v>1.208125115486761E-2</v>
      </c>
      <c r="Q14" s="3">
        <v>9.3221037536800004</v>
      </c>
      <c r="R14" s="2">
        <v>0.12160559808748456</v>
      </c>
      <c r="S14" s="3">
        <v>11.13512383848</v>
      </c>
      <c r="T14" s="6">
        <f t="shared" si="0"/>
        <v>1.7762904811855407</v>
      </c>
    </row>
    <row r="15" spans="1:20" x14ac:dyDescent="0.25">
      <c r="A15" s="5">
        <v>100</v>
      </c>
      <c r="B15" s="2">
        <v>0.25571248087976584</v>
      </c>
      <c r="C15" s="3">
        <v>15.88338389424</v>
      </c>
      <c r="D15" s="2">
        <v>8.0695332120790678E-2</v>
      </c>
      <c r="E15" s="3">
        <v>11.393107395680001</v>
      </c>
      <c r="F15" s="3">
        <f t="shared" si="1"/>
        <v>3.1688633550326886</v>
      </c>
      <c r="H15" s="5">
        <v>100</v>
      </c>
      <c r="I15" s="4">
        <v>7.3898840567588039E-2</v>
      </c>
      <c r="J15" s="7">
        <v>15.57182409152</v>
      </c>
      <c r="K15" s="4">
        <v>0.13600851239931466</v>
      </c>
      <c r="L15" s="7">
        <v>11.22863962752</v>
      </c>
      <c r="M15" s="3">
        <f t="shared" si="2"/>
        <v>3.0789256434200629</v>
      </c>
      <c r="O15" s="5">
        <v>100</v>
      </c>
      <c r="P15" s="2">
        <v>1.3360789798241211E-2</v>
      </c>
      <c r="Q15" s="3">
        <v>9.3354180366400001</v>
      </c>
      <c r="R15" s="2">
        <v>0.13460363303582851</v>
      </c>
      <c r="S15" s="3">
        <v>11.149576546</v>
      </c>
      <c r="T15" s="6">
        <f t="shared" si="0"/>
        <v>1.7778576460777191</v>
      </c>
    </row>
    <row r="16" spans="1:20" x14ac:dyDescent="0.25">
      <c r="A16" s="5">
        <v>200</v>
      </c>
      <c r="B16" s="2">
        <v>0.54063275264676525</v>
      </c>
      <c r="C16" s="3">
        <v>16.568157542960002</v>
      </c>
      <c r="D16" s="2">
        <v>0.16179824367187218</v>
      </c>
      <c r="E16" s="3">
        <v>11.80356495032</v>
      </c>
      <c r="F16" s="3">
        <f t="shared" si="1"/>
        <v>3.341400625727259</v>
      </c>
      <c r="H16" s="5">
        <v>200</v>
      </c>
      <c r="I16" s="4">
        <v>0.15006713607593206</v>
      </c>
      <c r="J16" s="7">
        <v>15.871437653760001</v>
      </c>
      <c r="K16" s="4">
        <v>0.27021722854734326</v>
      </c>
      <c r="L16" s="7">
        <v>11.448974464880001</v>
      </c>
      <c r="M16" s="3">
        <f t="shared" si="2"/>
        <v>3.1470252371958751</v>
      </c>
      <c r="O16" s="5">
        <v>200</v>
      </c>
      <c r="P16" s="2">
        <v>2.6520820554620728E-2</v>
      </c>
      <c r="Q16" s="3">
        <v>9.4439717074400011</v>
      </c>
      <c r="R16" s="2">
        <v>0.26883629047776803</v>
      </c>
      <c r="S16" s="3">
        <v>11.299585832720002</v>
      </c>
      <c r="T16" s="6">
        <f t="shared" si="0"/>
        <v>1.7888473028916272</v>
      </c>
    </row>
    <row r="17" spans="1:20" x14ac:dyDescent="0.25">
      <c r="A17" s="5">
        <v>400</v>
      </c>
      <c r="B17" s="2">
        <v>1.1969711991051895</v>
      </c>
      <c r="C17" s="3">
        <v>18.048478792639997</v>
      </c>
      <c r="D17" s="2">
        <v>0.31790456857426191</v>
      </c>
      <c r="E17" s="3">
        <v>12.671725871280001</v>
      </c>
      <c r="F17" s="3">
        <f t="shared" si="1"/>
        <v>3.7651903037234247</v>
      </c>
      <c r="H17" s="5">
        <v>400</v>
      </c>
      <c r="I17" s="4">
        <v>0.31075640958356976</v>
      </c>
      <c r="J17" s="7">
        <v>16.51733951576</v>
      </c>
      <c r="K17" s="4">
        <v>0.53451773890315724</v>
      </c>
      <c r="L17" s="7">
        <v>11.894990998719999</v>
      </c>
      <c r="M17" s="3">
        <f t="shared" si="2"/>
        <v>3.294470621786556</v>
      </c>
      <c r="O17" s="5">
        <v>400</v>
      </c>
      <c r="P17" s="2">
        <v>5.161580329037499E-2</v>
      </c>
      <c r="Q17" s="3">
        <v>9.6383356200000012</v>
      </c>
      <c r="R17" s="2">
        <v>0.52984035082827929</v>
      </c>
      <c r="S17" s="3">
        <v>11.56879568952</v>
      </c>
      <c r="T17" s="6">
        <f t="shared" si="0"/>
        <v>1.8114847085775492</v>
      </c>
    </row>
    <row r="18" spans="1:20" x14ac:dyDescent="0.25">
      <c r="A18" s="5">
        <v>600</v>
      </c>
      <c r="B18" s="2">
        <v>1.9045408471890113</v>
      </c>
      <c r="C18" s="3">
        <v>19.4841834144</v>
      </c>
      <c r="D18" s="2">
        <v>0.44700061064479063</v>
      </c>
      <c r="E18" s="3">
        <v>13.549657394560001</v>
      </c>
      <c r="F18" s="3">
        <f t="shared" si="1"/>
        <v>4.2607119584059276</v>
      </c>
      <c r="H18" s="5">
        <v>600</v>
      </c>
      <c r="I18" s="4">
        <v>0.4822186503328752</v>
      </c>
      <c r="J18" s="7">
        <v>17.165471742639998</v>
      </c>
      <c r="K18" s="4">
        <v>0.79151832426386404</v>
      </c>
      <c r="L18" s="7">
        <v>12.328846820240001</v>
      </c>
      <c r="M18" s="3">
        <f t="shared" si="2"/>
        <v>3.4523172340042376</v>
      </c>
      <c r="O18" s="5">
        <v>600</v>
      </c>
      <c r="P18" s="2">
        <v>7.5034577692932591E-2</v>
      </c>
      <c r="Q18" s="3">
        <v>9.8254105443200004</v>
      </c>
      <c r="R18" s="2">
        <v>0.78236019336720575</v>
      </c>
      <c r="S18" s="3">
        <v>11.821465483040001</v>
      </c>
      <c r="T18" s="6">
        <f t="shared" si="0"/>
        <v>1.8399992081036696</v>
      </c>
    </row>
    <row r="19" spans="1:20" x14ac:dyDescent="0.25">
      <c r="A19" s="5">
        <v>800</v>
      </c>
      <c r="B19" s="2">
        <v>2.5638238336247157</v>
      </c>
      <c r="C19" s="3">
        <v>20.779154802960001</v>
      </c>
      <c r="D19" s="2">
        <v>0.54063799055222628</v>
      </c>
      <c r="E19" s="3">
        <v>14.321065114640001</v>
      </c>
      <c r="F19" s="3">
        <f t="shared" si="1"/>
        <v>4.7422191529787572</v>
      </c>
      <c r="H19" s="5">
        <v>800</v>
      </c>
      <c r="I19" s="4">
        <v>0.65277207177509022</v>
      </c>
      <c r="J19" s="7">
        <v>17.77284473856</v>
      </c>
      <c r="K19" s="4">
        <v>1.0152150288320558</v>
      </c>
      <c r="L19" s="7">
        <v>12.715788077360001</v>
      </c>
      <c r="M19" s="3">
        <f t="shared" si="2"/>
        <v>3.6436041971466584</v>
      </c>
      <c r="O19" s="5">
        <v>800</v>
      </c>
      <c r="P19" s="2">
        <v>9.6564750625131895E-2</v>
      </c>
      <c r="Q19" s="3">
        <v>9.9954319867199999</v>
      </c>
      <c r="R19" s="2">
        <v>1.0277896373797706</v>
      </c>
      <c r="S19" s="3">
        <v>12.071249780960001</v>
      </c>
      <c r="T19" s="6">
        <f t="shared" si="0"/>
        <v>1.8782696658602798</v>
      </c>
    </row>
    <row r="20" spans="1:20" x14ac:dyDescent="0.25">
      <c r="A20" s="5">
        <v>1000</v>
      </c>
      <c r="B20" s="2">
        <v>3.068517957029631</v>
      </c>
      <c r="C20" s="3">
        <v>21.671766685200001</v>
      </c>
      <c r="D20" s="2">
        <v>0.59978986534653678</v>
      </c>
      <c r="E20" s="3">
        <v>14.91553235336</v>
      </c>
      <c r="F20" s="3">
        <f t="shared" si="1"/>
        <v>5.1159883391106531</v>
      </c>
      <c r="H20" s="5">
        <v>1000</v>
      </c>
      <c r="I20" s="4">
        <v>0.81853292589057369</v>
      </c>
      <c r="J20" s="7">
        <v>18.31609069616</v>
      </c>
      <c r="K20" s="4">
        <v>1.2241746796711594</v>
      </c>
      <c r="L20" s="7">
        <v>13.0852608416</v>
      </c>
      <c r="M20" s="3">
        <f t="shared" si="2"/>
        <v>3.7889635553965348</v>
      </c>
      <c r="O20" s="5">
        <v>1000</v>
      </c>
      <c r="P20" s="2">
        <v>0.11741827364102835</v>
      </c>
      <c r="Q20" s="3">
        <v>10.163869952480001</v>
      </c>
      <c r="R20" s="2">
        <v>1.2483746946776046</v>
      </c>
      <c r="S20" s="3">
        <v>12.296856416480001</v>
      </c>
      <c r="T20" s="6">
        <f t="shared" si="0"/>
        <v>1.8762106602019972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B15" sqref="B15"/>
    </sheetView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27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0.85979995027919098</v>
      </c>
      <c r="C6" s="3">
        <v>34.063116775200001</v>
      </c>
      <c r="D6" s="2">
        <v>1.9813779989656756E-2</v>
      </c>
      <c r="E6" s="3">
        <v>21.357670248799998</v>
      </c>
      <c r="F6" s="3">
        <f>B6/D6</f>
        <v>43.394039437604846</v>
      </c>
      <c r="H6" s="5">
        <v>10</v>
      </c>
      <c r="I6" s="4">
        <v>0.24539272058928044</v>
      </c>
      <c r="J6" s="7">
        <v>33.36440417232</v>
      </c>
      <c r="K6" s="4">
        <v>3.4858465849266405E-2</v>
      </c>
      <c r="L6" s="7">
        <v>20.989947275200002</v>
      </c>
      <c r="M6" s="3">
        <f>I6/K6/(15/85)</f>
        <v>39.891564821553573</v>
      </c>
      <c r="O6" s="5">
        <v>10</v>
      </c>
      <c r="P6" s="2">
        <v>2.3216529066582693E-3</v>
      </c>
      <c r="Q6" s="3">
        <v>17.390847170320001</v>
      </c>
      <c r="R6" s="2">
        <v>3.5269983104765215E-2</v>
      </c>
      <c r="S6" s="3">
        <v>20.84070144296</v>
      </c>
      <c r="T6" s="6">
        <f>R6/P6/(85/15)</f>
        <v>2.6808980135215998</v>
      </c>
    </row>
    <row r="7" spans="1:20" x14ac:dyDescent="0.25">
      <c r="A7" s="5">
        <v>20</v>
      </c>
      <c r="B7" s="2">
        <v>1.6455803455746567</v>
      </c>
      <c r="C7" s="3">
        <v>34.81103915936</v>
      </c>
      <c r="D7" s="2">
        <v>3.4707321696641286E-2</v>
      </c>
      <c r="E7" s="3">
        <v>21.804769350800001</v>
      </c>
      <c r="F7" s="3">
        <f t="shared" ref="F7:F20" si="0">B7/D7</f>
        <v>47.413060562777552</v>
      </c>
      <c r="H7" s="5">
        <v>20</v>
      </c>
      <c r="I7" s="4">
        <v>0.50655431274033547</v>
      </c>
      <c r="J7" s="7">
        <v>33.693993667839997</v>
      </c>
      <c r="K7" s="4">
        <v>6.9233689647575411E-2</v>
      </c>
      <c r="L7" s="7">
        <v>21.182126470320004</v>
      </c>
      <c r="M7" s="3">
        <f t="shared" ref="M7:M20" si="1">I7/K7/(15/85)</f>
        <v>41.460659593236421</v>
      </c>
      <c r="O7" s="5">
        <v>20</v>
      </c>
      <c r="P7" s="2">
        <v>4.6082873573020976E-3</v>
      </c>
      <c r="Q7" s="3">
        <v>17.404373163679999</v>
      </c>
      <c r="R7" s="2">
        <v>7.0343295330672087E-2</v>
      </c>
      <c r="S7" s="3">
        <v>20.851165041199998</v>
      </c>
      <c r="T7" s="6">
        <f t="shared" ref="T7:T20" si="2">R7/P7/(85/15)</f>
        <v>2.6937388541412846</v>
      </c>
    </row>
    <row r="8" spans="1:20" x14ac:dyDescent="0.25">
      <c r="A8" s="5">
        <v>30</v>
      </c>
      <c r="B8" s="2">
        <v>2.2470162064826749</v>
      </c>
      <c r="C8" s="3">
        <v>35.361819998880001</v>
      </c>
      <c r="D8" s="2">
        <v>4.4496189688576618E-2</v>
      </c>
      <c r="E8" s="3">
        <v>22.134403029360001</v>
      </c>
      <c r="F8" s="3">
        <f t="shared" si="0"/>
        <v>50.499070194757486</v>
      </c>
      <c r="H8" s="5">
        <v>30</v>
      </c>
      <c r="I8" s="4">
        <v>0.75808302090406043</v>
      </c>
      <c r="J8" s="7">
        <v>33.965122516240001</v>
      </c>
      <c r="K8" s="4">
        <v>9.9390364864362521E-2</v>
      </c>
      <c r="L8" s="7">
        <v>21.328245599360002</v>
      </c>
      <c r="M8" s="3">
        <f t="shared" si="1"/>
        <v>43.221531493374314</v>
      </c>
      <c r="O8" s="5">
        <v>30</v>
      </c>
      <c r="P8" s="2">
        <v>6.8567479666129813E-3</v>
      </c>
      <c r="Q8" s="3">
        <v>17.411732317599999</v>
      </c>
      <c r="R8" s="2">
        <v>0.1051470125966672</v>
      </c>
      <c r="S8" s="3">
        <v>20.873284175600002</v>
      </c>
      <c r="T8" s="6">
        <f t="shared" si="2"/>
        <v>2.7061451368006901</v>
      </c>
    </row>
    <row r="9" spans="1:20" x14ac:dyDescent="0.25">
      <c r="A9" s="5">
        <v>40</v>
      </c>
      <c r="B9" s="2">
        <v>2.5835449542809097</v>
      </c>
      <c r="C9" s="3">
        <v>35.631680718719998</v>
      </c>
      <c r="D9" s="2">
        <v>5.2141500393064991E-2</v>
      </c>
      <c r="E9" s="3">
        <v>22.298340601040003</v>
      </c>
      <c r="F9" s="3">
        <f t="shared" si="0"/>
        <v>49.548726730244425</v>
      </c>
      <c r="H9" s="5">
        <v>40</v>
      </c>
      <c r="I9" s="4">
        <v>1.029055464532854</v>
      </c>
      <c r="J9" s="7">
        <v>34.301603980240003</v>
      </c>
      <c r="K9" s="4">
        <v>0.12895932351272185</v>
      </c>
      <c r="L9" s="7">
        <v>21.506994656560003</v>
      </c>
      <c r="M9" s="3">
        <f t="shared" si="1"/>
        <v>45.218245103807831</v>
      </c>
      <c r="O9" s="5">
        <v>40</v>
      </c>
      <c r="P9" s="2">
        <v>9.1203926932551353E-3</v>
      </c>
      <c r="Q9" s="3">
        <v>17.445073400239998</v>
      </c>
      <c r="R9" s="2">
        <v>0.13926427382198037</v>
      </c>
      <c r="S9" s="3">
        <v>20.890655055760003</v>
      </c>
      <c r="T9" s="6">
        <f t="shared" si="2"/>
        <v>2.6946261140379222</v>
      </c>
    </row>
    <row r="10" spans="1:20" x14ac:dyDescent="0.25">
      <c r="A10" s="5">
        <v>50</v>
      </c>
      <c r="B10" s="2">
        <v>2.9070999945195037</v>
      </c>
      <c r="C10" s="3">
        <v>35.92712375344</v>
      </c>
      <c r="D10" s="2">
        <v>5.3047394946682015E-2</v>
      </c>
      <c r="E10" s="3">
        <v>22.459444098479999</v>
      </c>
      <c r="F10" s="3">
        <f t="shared" si="0"/>
        <v>54.801936974311985</v>
      </c>
      <c r="H10" s="5">
        <v>50</v>
      </c>
      <c r="I10" s="4">
        <v>1.2566285984034673</v>
      </c>
      <c r="J10" s="7">
        <v>34.518102675360005</v>
      </c>
      <c r="K10" s="4">
        <v>0.15519666677873667</v>
      </c>
      <c r="L10" s="7">
        <v>21.642522031440002</v>
      </c>
      <c r="M10" s="3">
        <f t="shared" si="1"/>
        <v>45.883043358819144</v>
      </c>
      <c r="O10" s="5">
        <v>50</v>
      </c>
      <c r="P10" s="2">
        <v>1.142530856149144E-2</v>
      </c>
      <c r="Q10" s="3">
        <v>17.454256778160001</v>
      </c>
      <c r="R10" s="2">
        <v>0.17385947769096452</v>
      </c>
      <c r="S10" s="3">
        <v>20.913933409200002</v>
      </c>
      <c r="T10" s="6">
        <f t="shared" si="2"/>
        <v>2.6853615491676881</v>
      </c>
    </row>
    <row r="11" spans="1:20" x14ac:dyDescent="0.25">
      <c r="A11" s="5">
        <v>60</v>
      </c>
      <c r="B11" s="2">
        <v>3.1061646388831483</v>
      </c>
      <c r="C11" s="3">
        <v>36.085712541360003</v>
      </c>
      <c r="D11" s="2">
        <v>5.4258070337860967E-2</v>
      </c>
      <c r="E11" s="3">
        <v>22.55496565528</v>
      </c>
      <c r="F11" s="3">
        <f t="shared" si="0"/>
        <v>57.247974716780234</v>
      </c>
      <c r="H11" s="5">
        <v>60</v>
      </c>
      <c r="I11" s="4">
        <v>1.4836179535308609</v>
      </c>
      <c r="J11" s="7">
        <v>34.763085540399999</v>
      </c>
      <c r="K11" s="4">
        <v>0.17812834159917865</v>
      </c>
      <c r="L11" s="7">
        <v>21.78151166632</v>
      </c>
      <c r="M11" s="3">
        <f t="shared" si="1"/>
        <v>47.197252991100157</v>
      </c>
      <c r="O11" s="5">
        <v>60</v>
      </c>
      <c r="P11" s="2">
        <v>1.3649672413943914E-2</v>
      </c>
      <c r="Q11" s="3">
        <v>17.469227925119998</v>
      </c>
      <c r="R11" s="2">
        <v>0.20975562625532057</v>
      </c>
      <c r="S11" s="3">
        <v>20.936019824719999</v>
      </c>
      <c r="T11" s="6">
        <f t="shared" si="2"/>
        <v>2.7118378836055648</v>
      </c>
    </row>
    <row r="12" spans="1:20" x14ac:dyDescent="0.25">
      <c r="A12" s="5">
        <v>70</v>
      </c>
      <c r="B12" s="2">
        <v>3.2356480143247319</v>
      </c>
      <c r="C12" s="3">
        <v>36.194335541039997</v>
      </c>
      <c r="D12" s="2">
        <v>5.755882034578786E-2</v>
      </c>
      <c r="E12" s="3">
        <v>22.631966819760002</v>
      </c>
      <c r="F12" s="3">
        <f t="shared" si="0"/>
        <v>56.214633915121851</v>
      </c>
      <c r="H12" s="5">
        <v>70</v>
      </c>
      <c r="I12" s="4">
        <v>1.6978227089613356</v>
      </c>
      <c r="J12" s="7">
        <v>34.959688227679997</v>
      </c>
      <c r="K12" s="4">
        <v>0.19746691406800956</v>
      </c>
      <c r="L12" s="7">
        <v>21.899165830000001</v>
      </c>
      <c r="M12" s="3">
        <f t="shared" si="1"/>
        <v>48.722062610789244</v>
      </c>
      <c r="O12" s="5">
        <v>70</v>
      </c>
      <c r="P12" s="2">
        <v>1.5917169546592141E-2</v>
      </c>
      <c r="Q12" s="3">
        <v>17.490519757200001</v>
      </c>
      <c r="R12" s="2">
        <v>0.24299761741928497</v>
      </c>
      <c r="S12" s="3">
        <v>20.947022280320002</v>
      </c>
      <c r="T12" s="6">
        <f t="shared" si="2"/>
        <v>2.694067708472526</v>
      </c>
    </row>
    <row r="13" spans="1:20" x14ac:dyDescent="0.25">
      <c r="A13" s="5">
        <v>80</v>
      </c>
      <c r="B13" s="2">
        <v>3.3321845424455536</v>
      </c>
      <c r="C13" s="3">
        <v>36.269567124559998</v>
      </c>
      <c r="D13" s="2">
        <v>5.6947787752007144E-2</v>
      </c>
      <c r="E13" s="3">
        <v>22.66280076592</v>
      </c>
      <c r="F13" s="3">
        <f t="shared" si="0"/>
        <v>58.512976078304462</v>
      </c>
      <c r="H13" s="5">
        <v>80</v>
      </c>
      <c r="I13" s="4">
        <v>1.8635333451280165</v>
      </c>
      <c r="J13" s="7">
        <v>35.124689581360002</v>
      </c>
      <c r="K13" s="4">
        <v>0.21206965122724844</v>
      </c>
      <c r="L13" s="7">
        <v>21.986964559600001</v>
      </c>
      <c r="M13" s="3">
        <f t="shared" si="1"/>
        <v>49.795066045272591</v>
      </c>
      <c r="O13" s="5">
        <v>80</v>
      </c>
      <c r="P13" s="2">
        <v>1.7894612112087486E-2</v>
      </c>
      <c r="Q13" s="3">
        <v>17.504091858240002</v>
      </c>
      <c r="R13" s="2">
        <v>0.27847211117725978</v>
      </c>
      <c r="S13" s="3">
        <v>20.972913499920001</v>
      </c>
      <c r="T13" s="6">
        <f t="shared" si="2"/>
        <v>2.7461974005785033</v>
      </c>
    </row>
    <row r="14" spans="1:20" x14ac:dyDescent="0.25">
      <c r="A14" s="5">
        <v>90</v>
      </c>
      <c r="B14" s="2">
        <v>3.3999129595416391</v>
      </c>
      <c r="C14" s="3">
        <v>36.327844470640002</v>
      </c>
      <c r="D14" s="2">
        <v>5.9366545207395094E-2</v>
      </c>
      <c r="E14" s="3">
        <v>22.710277743599999</v>
      </c>
      <c r="F14" s="3">
        <f t="shared" si="0"/>
        <v>57.269846976342549</v>
      </c>
      <c r="H14" s="5">
        <v>90</v>
      </c>
      <c r="I14" s="4">
        <v>2.0327573174871829</v>
      </c>
      <c r="J14" s="7">
        <v>35.282991932640002</v>
      </c>
      <c r="K14" s="4">
        <v>0.22611687656556315</v>
      </c>
      <c r="L14" s="7">
        <v>22.070720248160001</v>
      </c>
      <c r="M14" s="3">
        <f t="shared" si="1"/>
        <v>50.942496231975937</v>
      </c>
      <c r="O14" s="5">
        <v>90</v>
      </c>
      <c r="P14" s="2">
        <v>2.0296442898425224E-2</v>
      </c>
      <c r="Q14" s="3">
        <v>17.522595807440002</v>
      </c>
      <c r="R14" s="2">
        <v>0.31103575599957139</v>
      </c>
      <c r="S14" s="3">
        <v>20.988709313280001</v>
      </c>
      <c r="T14" s="6">
        <f t="shared" si="2"/>
        <v>2.7043488900073478</v>
      </c>
    </row>
    <row r="15" spans="1:20" x14ac:dyDescent="0.25">
      <c r="A15" s="5">
        <v>100</v>
      </c>
      <c r="B15" s="2">
        <v>3.4512498605958619</v>
      </c>
      <c r="C15" s="3">
        <v>36.379618039760004</v>
      </c>
      <c r="D15" s="2">
        <v>6.2785388970344636E-2</v>
      </c>
      <c r="E15" s="3">
        <v>22.767503441280002</v>
      </c>
      <c r="F15" s="3">
        <f t="shared" si="0"/>
        <v>54.968997042066391</v>
      </c>
      <c r="H15" s="5">
        <v>100</v>
      </c>
      <c r="I15" s="4">
        <v>2.1353877761841971</v>
      </c>
      <c r="J15" s="7">
        <v>35.36926655656</v>
      </c>
      <c r="K15" s="4">
        <v>0.24566053882979244</v>
      </c>
      <c r="L15" s="7">
        <v>22.165093924560001</v>
      </c>
      <c r="M15" s="3">
        <f t="shared" si="1"/>
        <v>49.257120371678347</v>
      </c>
      <c r="O15" s="5">
        <v>100</v>
      </c>
      <c r="P15" s="2">
        <v>2.2458729200082659E-2</v>
      </c>
      <c r="Q15" s="3">
        <v>17.533927585680001</v>
      </c>
      <c r="R15" s="2">
        <v>0.34512317346412175</v>
      </c>
      <c r="S15" s="3">
        <v>21.00999298656</v>
      </c>
      <c r="T15" s="6">
        <f t="shared" si="2"/>
        <v>2.7118226010143465</v>
      </c>
    </row>
    <row r="16" spans="1:20" x14ac:dyDescent="0.25">
      <c r="A16" s="5">
        <v>200</v>
      </c>
      <c r="B16" s="2">
        <v>3.7747005834883178</v>
      </c>
      <c r="C16" s="3">
        <v>36.614142745760006</v>
      </c>
      <c r="D16" s="2">
        <v>6.0967292509241669E-2</v>
      </c>
      <c r="E16" s="3">
        <v>22.935893834960002</v>
      </c>
      <c r="F16" s="3">
        <f t="shared" si="0"/>
        <v>61.913534751705328</v>
      </c>
      <c r="H16" s="5">
        <v>200</v>
      </c>
      <c r="I16" s="4">
        <v>2.8643638879868618</v>
      </c>
      <c r="J16" s="7">
        <v>35.996140632560007</v>
      </c>
      <c r="K16" s="4">
        <v>0.30358798574141677</v>
      </c>
      <c r="L16" s="7">
        <v>22.56563590128</v>
      </c>
      <c r="M16" s="3">
        <f t="shared" si="1"/>
        <v>53.46520984886434</v>
      </c>
      <c r="O16" s="5">
        <v>200</v>
      </c>
      <c r="P16" s="2">
        <v>4.3222503968917796E-2</v>
      </c>
      <c r="Q16" s="3">
        <v>17.682072816719998</v>
      </c>
      <c r="R16" s="2">
        <v>0.67366754586942812</v>
      </c>
      <c r="S16" s="3">
        <v>21.183870905439999</v>
      </c>
      <c r="T16" s="6">
        <f t="shared" si="2"/>
        <v>2.7504771167375184</v>
      </c>
    </row>
    <row r="17" spans="1:20" x14ac:dyDescent="0.25">
      <c r="A17" s="5">
        <v>400</v>
      </c>
      <c r="B17" s="2">
        <v>3.9078225367562247</v>
      </c>
      <c r="C17" s="3">
        <v>36.72984185176</v>
      </c>
      <c r="D17" s="2">
        <v>6.2775282170374813E-2</v>
      </c>
      <c r="E17" s="3">
        <v>22.972296266720001</v>
      </c>
      <c r="F17" s="3">
        <f t="shared" si="0"/>
        <v>62.250975250899337</v>
      </c>
      <c r="H17" s="5">
        <v>400</v>
      </c>
      <c r="I17" s="4">
        <v>3.3445787849316702</v>
      </c>
      <c r="J17" s="7">
        <v>36.402734597920002</v>
      </c>
      <c r="K17" s="4">
        <v>0.32123228371584733</v>
      </c>
      <c r="L17" s="7">
        <v>22.80585503128</v>
      </c>
      <c r="M17" s="3">
        <f t="shared" si="1"/>
        <v>58.999714771438484</v>
      </c>
      <c r="O17" s="5">
        <v>400</v>
      </c>
      <c r="P17" s="2">
        <v>7.7196037136715551E-2</v>
      </c>
      <c r="Q17" s="3">
        <v>17.906680438560002</v>
      </c>
      <c r="R17" s="2">
        <v>1.2109273214479006</v>
      </c>
      <c r="S17" s="3">
        <v>21.457874956800001</v>
      </c>
      <c r="T17" s="6">
        <f t="shared" si="2"/>
        <v>2.7681868739925846</v>
      </c>
    </row>
    <row r="18" spans="1:20" x14ac:dyDescent="0.25">
      <c r="A18" s="5">
        <v>600</v>
      </c>
      <c r="B18" s="2">
        <v>3.9346674719305668</v>
      </c>
      <c r="C18" s="3">
        <v>36.741847212160003</v>
      </c>
      <c r="D18" s="2">
        <v>7.4231992538871874E-2</v>
      </c>
      <c r="E18" s="3">
        <v>23.030141865840001</v>
      </c>
      <c r="F18" s="3">
        <f t="shared" si="0"/>
        <v>53.005009529687115</v>
      </c>
      <c r="H18" s="5">
        <v>600</v>
      </c>
      <c r="I18" s="4">
        <v>3.4760670925463066</v>
      </c>
      <c r="J18" s="7">
        <v>36.511764533440008</v>
      </c>
      <c r="K18" s="4">
        <v>0.33022936354084326</v>
      </c>
      <c r="L18" s="7">
        <v>22.87929887528</v>
      </c>
      <c r="M18" s="3">
        <f t="shared" si="1"/>
        <v>59.648582770541019</v>
      </c>
      <c r="O18" s="5">
        <v>600</v>
      </c>
      <c r="P18" s="2">
        <v>0.10367004796869038</v>
      </c>
      <c r="Q18" s="3">
        <v>18.081279176959999</v>
      </c>
      <c r="R18" s="2">
        <v>1.656212622265629</v>
      </c>
      <c r="S18" s="3">
        <v>21.666315644480001</v>
      </c>
      <c r="T18" s="6">
        <f t="shared" si="2"/>
        <v>2.8192599639020566</v>
      </c>
    </row>
    <row r="19" spans="1:20" x14ac:dyDescent="0.25">
      <c r="A19" s="5">
        <v>800</v>
      </c>
      <c r="B19" s="2">
        <v>3.9889626329942809</v>
      </c>
      <c r="C19" s="3">
        <v>36.758029627120003</v>
      </c>
      <c r="D19" s="2">
        <v>6.1713420695992921E-2</v>
      </c>
      <c r="E19" s="3">
        <v>23.020050727280001</v>
      </c>
      <c r="F19" s="3">
        <f t="shared" si="0"/>
        <v>64.636874572944976</v>
      </c>
      <c r="H19" s="5">
        <v>800</v>
      </c>
      <c r="I19" s="4">
        <v>3.5245073994212817</v>
      </c>
      <c r="J19" s="7">
        <v>36.567235754400002</v>
      </c>
      <c r="K19" s="4">
        <v>0.35735396972415473</v>
      </c>
      <c r="L19" s="7">
        <v>22.919043695440003</v>
      </c>
      <c r="M19" s="3">
        <f t="shared" si="1"/>
        <v>55.889147144880894</v>
      </c>
      <c r="O19" s="5">
        <v>800</v>
      </c>
      <c r="P19" s="2">
        <v>0.12180589928242402</v>
      </c>
      <c r="Q19" s="3">
        <v>18.19756245304</v>
      </c>
      <c r="R19" s="2">
        <v>1.9833489428382898</v>
      </c>
      <c r="S19" s="3">
        <v>21.81395456968</v>
      </c>
      <c r="T19" s="6">
        <f t="shared" si="2"/>
        <v>2.8734466612901182</v>
      </c>
    </row>
    <row r="20" spans="1:20" x14ac:dyDescent="0.25">
      <c r="A20" s="5">
        <v>1000</v>
      </c>
      <c r="B20" s="2">
        <v>4.003014629849214</v>
      </c>
      <c r="C20" s="3">
        <v>36.753712450400002</v>
      </c>
      <c r="D20" s="2">
        <v>6.8096785695932791E-2</v>
      </c>
      <c r="E20" s="3">
        <v>23.030596792160001</v>
      </c>
      <c r="F20" s="3">
        <f t="shared" si="0"/>
        <v>58.784193540698965</v>
      </c>
      <c r="H20" s="5">
        <v>1000</v>
      </c>
      <c r="I20" s="4">
        <v>3.5586000001230036</v>
      </c>
      <c r="J20" s="7">
        <v>36.597898114720003</v>
      </c>
      <c r="K20" s="4">
        <v>0.35802024291580975</v>
      </c>
      <c r="L20" s="7">
        <v>22.950729001920003</v>
      </c>
      <c r="M20" s="3">
        <f t="shared" si="1"/>
        <v>56.324748110511202</v>
      </c>
      <c r="O20" s="5">
        <v>1000</v>
      </c>
      <c r="P20" s="2">
        <v>0.13801724401846913</v>
      </c>
      <c r="Q20" s="3">
        <v>18.306052736240002</v>
      </c>
      <c r="R20" s="2">
        <v>2.2412795417184648</v>
      </c>
      <c r="S20" s="3">
        <v>21.93177107256</v>
      </c>
      <c r="T20" s="6">
        <f t="shared" si="2"/>
        <v>2.8657282786624867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28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0.29964979038355638</v>
      </c>
      <c r="C6" s="3">
        <v>30.434106593200003</v>
      </c>
      <c r="D6" s="2">
        <v>2.2440979659387402E-2</v>
      </c>
      <c r="E6" s="3">
        <v>18.321171369200002</v>
      </c>
      <c r="F6" s="3">
        <f>B6/D6</f>
        <v>13.352794527319503</v>
      </c>
      <c r="H6" s="5">
        <v>10</v>
      </c>
      <c r="I6" s="4">
        <v>9.87452465922522E-2</v>
      </c>
      <c r="J6" s="7">
        <v>30.567023152080001</v>
      </c>
      <c r="K6" s="4">
        <v>4.0280939427171092E-2</v>
      </c>
      <c r="L6" s="7">
        <v>18.5067980856</v>
      </c>
      <c r="M6" s="3">
        <f>I6/K6/(15/85)</f>
        <v>13.891344276311807</v>
      </c>
      <c r="O6" s="5">
        <v>10</v>
      </c>
      <c r="P6" s="2">
        <v>2.7375829181276769E-3</v>
      </c>
      <c r="Q6" s="3">
        <v>14.761893153760001</v>
      </c>
      <c r="R6" s="2">
        <v>4.2155635790381375E-2</v>
      </c>
      <c r="S6" s="3">
        <v>18.652733746240003</v>
      </c>
      <c r="T6" s="6">
        <f>R6/P6/(85/15)</f>
        <v>2.7174445734960067</v>
      </c>
    </row>
    <row r="7" spans="1:20" x14ac:dyDescent="0.25">
      <c r="A7" s="5">
        <v>20</v>
      </c>
      <c r="B7" s="2">
        <v>0.52259388230864912</v>
      </c>
      <c r="C7" s="3">
        <v>30.271009252399999</v>
      </c>
      <c r="D7" s="2">
        <v>4.0641321901100695E-2</v>
      </c>
      <c r="E7" s="3">
        <v>18.02948786768</v>
      </c>
      <c r="F7" s="3">
        <f t="shared" ref="F7:F20" si="0">B7/D7</f>
        <v>12.858683179163412</v>
      </c>
      <c r="H7" s="5">
        <v>20</v>
      </c>
      <c r="I7" s="4">
        <v>0.18586639990363807</v>
      </c>
      <c r="J7" s="7">
        <v>30.521753359920002</v>
      </c>
      <c r="K7" s="4">
        <v>7.7615226175468441E-2</v>
      </c>
      <c r="L7" s="7">
        <v>18.417304292080001</v>
      </c>
      <c r="M7" s="3">
        <f t="shared" ref="M7:M20" si="1">I7/K7/(15/85)</f>
        <v>13.570055576545844</v>
      </c>
      <c r="O7" s="5">
        <v>20</v>
      </c>
      <c r="P7" s="2">
        <v>5.3572486142499827E-3</v>
      </c>
      <c r="Q7" s="3">
        <v>14.730629259760001</v>
      </c>
      <c r="R7" s="2">
        <v>8.3521938931147482E-2</v>
      </c>
      <c r="S7" s="3">
        <v>18.655142726080001</v>
      </c>
      <c r="T7" s="6">
        <f t="shared" ref="T7:T20" si="2">R7/P7/(85/15)</f>
        <v>2.7512566160410303</v>
      </c>
    </row>
    <row r="8" spans="1:20" x14ac:dyDescent="0.25">
      <c r="A8" s="5">
        <v>30</v>
      </c>
      <c r="B8" s="2">
        <v>0.69856477290245977</v>
      </c>
      <c r="C8" s="3">
        <v>30.060296276160003</v>
      </c>
      <c r="D8" s="2">
        <v>5.6648422491846227E-2</v>
      </c>
      <c r="E8" s="3">
        <v>17.825696357120002</v>
      </c>
      <c r="F8" s="3">
        <f t="shared" si="0"/>
        <v>12.331583867194338</v>
      </c>
      <c r="H8" s="5">
        <v>30</v>
      </c>
      <c r="I8" s="4">
        <v>0.26308948588482994</v>
      </c>
      <c r="J8" s="7">
        <v>30.442725256639999</v>
      </c>
      <c r="K8" s="4">
        <v>0.11298309683831417</v>
      </c>
      <c r="L8" s="7">
        <v>18.34007334232</v>
      </c>
      <c r="M8" s="3">
        <f t="shared" si="1"/>
        <v>13.195251871592097</v>
      </c>
      <c r="O8" s="5">
        <v>30</v>
      </c>
      <c r="P8" s="2">
        <v>8.022924509288324E-3</v>
      </c>
      <c r="Q8" s="3">
        <v>14.738078913600001</v>
      </c>
      <c r="R8" s="2">
        <v>0.12404539600068665</v>
      </c>
      <c r="S8" s="3">
        <v>18.636073811360003</v>
      </c>
      <c r="T8" s="6">
        <f t="shared" si="2"/>
        <v>2.7284768758297795</v>
      </c>
    </row>
    <row r="9" spans="1:20" x14ac:dyDescent="0.25">
      <c r="A9" s="5">
        <v>40</v>
      </c>
      <c r="B9" s="2">
        <v>0.83664520207404203</v>
      </c>
      <c r="C9" s="3">
        <v>29.876146386240002</v>
      </c>
      <c r="D9" s="2">
        <v>7.1095882348010314E-2</v>
      </c>
      <c r="E9" s="3">
        <v>17.620812236799999</v>
      </c>
      <c r="F9" s="3">
        <f t="shared" si="0"/>
        <v>11.767843290539826</v>
      </c>
      <c r="H9" s="5">
        <v>40</v>
      </c>
      <c r="I9" s="4">
        <v>0.33147973892976257</v>
      </c>
      <c r="J9" s="7">
        <v>30.378010073439999</v>
      </c>
      <c r="K9" s="4">
        <v>0.14511757736747405</v>
      </c>
      <c r="L9" s="7">
        <v>18.254682295520002</v>
      </c>
      <c r="M9" s="3">
        <f t="shared" si="1"/>
        <v>12.943884685396261</v>
      </c>
      <c r="O9" s="5">
        <v>40</v>
      </c>
      <c r="P9" s="2">
        <v>1.0584352532472053E-2</v>
      </c>
      <c r="Q9" s="3">
        <v>14.714829095040001</v>
      </c>
      <c r="R9" s="2">
        <v>0.16133884553693553</v>
      </c>
      <c r="S9" s="3">
        <v>18.597550886560001</v>
      </c>
      <c r="T9" s="6">
        <f t="shared" si="2"/>
        <v>2.6899671840821169</v>
      </c>
    </row>
    <row r="10" spans="1:20" x14ac:dyDescent="0.25">
      <c r="A10" s="5">
        <v>50</v>
      </c>
      <c r="B10" s="2">
        <v>0.99517498362684742</v>
      </c>
      <c r="C10" s="3">
        <v>29.848023170000001</v>
      </c>
      <c r="D10" s="2">
        <v>8.3793902280797486E-2</v>
      </c>
      <c r="E10" s="3">
        <v>17.483405994879998</v>
      </c>
      <c r="F10" s="3">
        <f t="shared" si="0"/>
        <v>11.876460655716535</v>
      </c>
      <c r="H10" s="5">
        <v>50</v>
      </c>
      <c r="I10" s="4">
        <v>0.39766121314036157</v>
      </c>
      <c r="J10" s="7">
        <v>30.305038603040003</v>
      </c>
      <c r="K10" s="4">
        <v>0.17354818335452643</v>
      </c>
      <c r="L10" s="7">
        <v>18.15873079088</v>
      </c>
      <c r="M10" s="3">
        <f t="shared" si="1"/>
        <v>12.98436836141012</v>
      </c>
      <c r="O10" s="5">
        <v>50</v>
      </c>
      <c r="P10" s="2">
        <v>1.3048764842896094E-2</v>
      </c>
      <c r="Q10" s="3">
        <v>14.72240903864</v>
      </c>
      <c r="R10" s="2">
        <v>0.19797922313445374</v>
      </c>
      <c r="S10" s="3">
        <v>18.549172842640001</v>
      </c>
      <c r="T10" s="6">
        <f t="shared" si="2"/>
        <v>2.677457244845975</v>
      </c>
    </row>
    <row r="11" spans="1:20" x14ac:dyDescent="0.25">
      <c r="A11" s="5">
        <v>60</v>
      </c>
      <c r="B11" s="2">
        <v>1.0992484545274637</v>
      </c>
      <c r="C11" s="3">
        <v>29.65228062944</v>
      </c>
      <c r="D11" s="2">
        <v>9.6042350703635565E-2</v>
      </c>
      <c r="E11" s="3">
        <v>17.359113538639999</v>
      </c>
      <c r="F11" s="3">
        <f t="shared" si="0"/>
        <v>11.445455535750989</v>
      </c>
      <c r="H11" s="5">
        <v>60</v>
      </c>
      <c r="I11" s="4">
        <v>0.4614297338456117</v>
      </c>
      <c r="J11" s="7">
        <v>30.297013105280001</v>
      </c>
      <c r="K11" s="4">
        <v>0.20117601968204196</v>
      </c>
      <c r="L11" s="7">
        <v>18.054822573439999</v>
      </c>
      <c r="M11" s="3">
        <f t="shared" si="1"/>
        <v>12.997416371615428</v>
      </c>
      <c r="O11" s="5">
        <v>60</v>
      </c>
      <c r="P11" s="2">
        <v>1.5442570779945194E-2</v>
      </c>
      <c r="Q11" s="3">
        <v>14.697999750000001</v>
      </c>
      <c r="R11" s="2">
        <v>0.23732976522520971</v>
      </c>
      <c r="S11" s="3">
        <v>18.592884596880001</v>
      </c>
      <c r="T11" s="6">
        <f t="shared" si="2"/>
        <v>2.7120952768710991</v>
      </c>
    </row>
    <row r="12" spans="1:20" x14ac:dyDescent="0.25">
      <c r="A12" s="5">
        <v>70</v>
      </c>
      <c r="B12" s="2">
        <v>1.1955375368874281</v>
      </c>
      <c r="C12" s="3">
        <v>29.482250358800002</v>
      </c>
      <c r="D12" s="2">
        <v>0.10766248508922412</v>
      </c>
      <c r="E12" s="3">
        <v>17.315481740640003</v>
      </c>
      <c r="F12" s="3">
        <f t="shared" si="0"/>
        <v>11.104495088485459</v>
      </c>
      <c r="H12" s="5">
        <v>70</v>
      </c>
      <c r="I12" s="4">
        <v>0.52113018442165138</v>
      </c>
      <c r="J12" s="7">
        <v>30.247019493440003</v>
      </c>
      <c r="K12" s="4">
        <v>0.22731466447701948</v>
      </c>
      <c r="L12" s="7">
        <v>17.97596007288</v>
      </c>
      <c r="M12" s="3">
        <f t="shared" si="1"/>
        <v>12.991115429574791</v>
      </c>
      <c r="O12" s="5">
        <v>70</v>
      </c>
      <c r="P12" s="2">
        <v>1.7897099519247065E-2</v>
      </c>
      <c r="Q12" s="3">
        <v>14.68173210696</v>
      </c>
      <c r="R12" s="2">
        <v>0.27279074737382647</v>
      </c>
      <c r="S12" s="3">
        <v>18.57601437416</v>
      </c>
      <c r="T12" s="6">
        <f t="shared" si="2"/>
        <v>2.6897958299015992</v>
      </c>
    </row>
    <row r="13" spans="1:20" x14ac:dyDescent="0.25">
      <c r="A13" s="5">
        <v>80</v>
      </c>
      <c r="B13" s="2">
        <v>1.2972268439705068</v>
      </c>
      <c r="C13" s="3">
        <v>29.398010916160001</v>
      </c>
      <c r="D13" s="2">
        <v>0.11897265255277223</v>
      </c>
      <c r="E13" s="3">
        <v>17.255709325839998</v>
      </c>
      <c r="F13" s="3">
        <f t="shared" si="0"/>
        <v>10.903571670767793</v>
      </c>
      <c r="H13" s="5">
        <v>80</v>
      </c>
      <c r="I13" s="4">
        <v>0.56033496718627052</v>
      </c>
      <c r="J13" s="7">
        <v>30.157123868559999</v>
      </c>
      <c r="K13" s="4">
        <v>0.25621312623892012</v>
      </c>
      <c r="L13" s="7">
        <v>17.973617827840002</v>
      </c>
      <c r="M13" s="3">
        <f t="shared" si="1"/>
        <v>12.392930554858767</v>
      </c>
      <c r="O13" s="5">
        <v>80</v>
      </c>
      <c r="P13" s="2">
        <v>2.01063475897298E-2</v>
      </c>
      <c r="Q13" s="3">
        <v>14.68434832032</v>
      </c>
      <c r="R13" s="2">
        <v>0.30459692432560292</v>
      </c>
      <c r="S13" s="3">
        <v>18.525026351040001</v>
      </c>
      <c r="T13" s="6">
        <f t="shared" si="2"/>
        <v>2.6734044147260696</v>
      </c>
    </row>
    <row r="14" spans="1:20" x14ac:dyDescent="0.25">
      <c r="A14" s="5">
        <v>90</v>
      </c>
      <c r="B14" s="2">
        <v>1.4095365778234077</v>
      </c>
      <c r="C14" s="3">
        <v>29.362912260639998</v>
      </c>
      <c r="D14" s="2">
        <v>0.12616296762799031</v>
      </c>
      <c r="E14" s="3">
        <v>17.088445474160004</v>
      </c>
      <c r="F14" s="3">
        <f t="shared" si="0"/>
        <v>11.172347990256771</v>
      </c>
      <c r="H14" s="5">
        <v>90</v>
      </c>
      <c r="I14" s="4">
        <v>0.60934952343830007</v>
      </c>
      <c r="J14" s="7">
        <v>30.089241773920001</v>
      </c>
      <c r="K14" s="4">
        <v>0.27937936275726444</v>
      </c>
      <c r="L14" s="7">
        <v>17.886041394159999</v>
      </c>
      <c r="M14" s="3">
        <f t="shared" si="1"/>
        <v>12.359469213254366</v>
      </c>
      <c r="O14" s="5">
        <v>90</v>
      </c>
      <c r="P14" s="2">
        <v>2.2321495279757683E-2</v>
      </c>
      <c r="Q14" s="3">
        <v>14.66641628208</v>
      </c>
      <c r="R14" s="2">
        <v>0.344282200351262</v>
      </c>
      <c r="S14" s="3">
        <v>18.533193267999998</v>
      </c>
      <c r="T14" s="6">
        <f t="shared" si="2"/>
        <v>2.7218464378605076</v>
      </c>
    </row>
    <row r="15" spans="1:20" x14ac:dyDescent="0.25">
      <c r="A15" s="5">
        <v>100</v>
      </c>
      <c r="B15" s="2">
        <v>1.4672671408776303</v>
      </c>
      <c r="C15" s="3">
        <v>29.195666609360003</v>
      </c>
      <c r="D15" s="2">
        <v>0.13960033061559046</v>
      </c>
      <c r="E15" s="3">
        <v>17.196852202880002</v>
      </c>
      <c r="F15" s="3">
        <f t="shared" si="0"/>
        <v>10.510484713091124</v>
      </c>
      <c r="H15" s="5">
        <v>100</v>
      </c>
      <c r="I15" s="4">
        <v>0.66204196401660309</v>
      </c>
      <c r="J15" s="7">
        <v>30.101096635840001</v>
      </c>
      <c r="K15" s="4">
        <v>0.30100835431684503</v>
      </c>
      <c r="L15" s="7">
        <v>17.829758937440001</v>
      </c>
      <c r="M15" s="3">
        <f t="shared" si="1"/>
        <v>12.463345537175583</v>
      </c>
      <c r="O15" s="5">
        <v>100</v>
      </c>
      <c r="P15" s="2">
        <v>2.4809127946028551E-2</v>
      </c>
      <c r="Q15" s="3">
        <v>14.686393836080001</v>
      </c>
      <c r="R15" s="2">
        <v>0.37601185992089137</v>
      </c>
      <c r="S15" s="3">
        <v>18.541250480479999</v>
      </c>
      <c r="T15" s="6">
        <f t="shared" si="2"/>
        <v>2.6746217863054245</v>
      </c>
    </row>
    <row r="16" spans="1:20" x14ac:dyDescent="0.25">
      <c r="A16" s="5">
        <v>200</v>
      </c>
      <c r="B16" s="2">
        <v>2.1720351655592696</v>
      </c>
      <c r="C16" s="3">
        <v>28.889451573759999</v>
      </c>
      <c r="D16" s="2">
        <v>0.21059519963219178</v>
      </c>
      <c r="E16" s="3">
        <v>17.175346317360003</v>
      </c>
      <c r="F16" s="3">
        <f t="shared" si="0"/>
        <v>10.313792381558399</v>
      </c>
      <c r="H16" s="5">
        <v>200</v>
      </c>
      <c r="I16" s="4">
        <v>0.99396447736568816</v>
      </c>
      <c r="J16" s="7">
        <v>29.686235965120002</v>
      </c>
      <c r="K16" s="4">
        <v>0.48855807968158266</v>
      </c>
      <c r="L16" s="7">
        <v>17.499376866800002</v>
      </c>
      <c r="M16" s="3">
        <f t="shared" si="1"/>
        <v>11.528752887292036</v>
      </c>
      <c r="O16" s="5">
        <v>200</v>
      </c>
      <c r="P16" s="2">
        <v>4.4690451745941155E-2</v>
      </c>
      <c r="Q16" s="3">
        <v>14.617371141200001</v>
      </c>
      <c r="R16" s="2">
        <v>0.67761039486540864</v>
      </c>
      <c r="S16" s="3">
        <v>18.445662565439999</v>
      </c>
      <c r="T16" s="6">
        <f t="shared" si="2"/>
        <v>2.675701415059176</v>
      </c>
    </row>
    <row r="17" spans="1:20" x14ac:dyDescent="0.25">
      <c r="A17" s="5">
        <v>400</v>
      </c>
      <c r="B17" s="2">
        <v>3.1911469716865644</v>
      </c>
      <c r="C17" s="3">
        <v>29.463683105680001</v>
      </c>
      <c r="D17" s="2">
        <v>0.27733818323061166</v>
      </c>
      <c r="E17" s="3">
        <v>18.018203787040001</v>
      </c>
      <c r="F17" s="3">
        <f t="shared" si="0"/>
        <v>11.506338343007997</v>
      </c>
      <c r="H17" s="5">
        <v>400</v>
      </c>
      <c r="I17" s="4">
        <v>1.4289452464282475</v>
      </c>
      <c r="J17" s="7">
        <v>29.303247039919999</v>
      </c>
      <c r="K17" s="4">
        <v>0.75233394416035171</v>
      </c>
      <c r="L17" s="7">
        <v>17.492736105679999</v>
      </c>
      <c r="M17" s="3">
        <f t="shared" si="1"/>
        <v>10.762981597837983</v>
      </c>
      <c r="O17" s="5">
        <v>400</v>
      </c>
      <c r="P17" s="2">
        <v>7.5393552458414739E-2</v>
      </c>
      <c r="Q17" s="3">
        <v>14.579318372480001</v>
      </c>
      <c r="R17" s="2">
        <v>1.124047247888984</v>
      </c>
      <c r="S17" s="3">
        <v>18.367058008480001</v>
      </c>
      <c r="T17" s="6">
        <f t="shared" si="2"/>
        <v>2.6310111749760532</v>
      </c>
    </row>
    <row r="18" spans="1:20" x14ac:dyDescent="0.25">
      <c r="A18" s="5">
        <v>600</v>
      </c>
      <c r="B18" s="2">
        <v>3.7853790776621365</v>
      </c>
      <c r="C18" s="3">
        <v>30.1060542156</v>
      </c>
      <c r="D18" s="2">
        <v>0.29827147980863189</v>
      </c>
      <c r="E18" s="3">
        <v>18.613704850320001</v>
      </c>
      <c r="F18" s="3">
        <f t="shared" si="0"/>
        <v>12.691052728510281</v>
      </c>
      <c r="H18" s="5">
        <v>600</v>
      </c>
      <c r="I18" s="4">
        <v>1.7604921612962363</v>
      </c>
      <c r="J18" s="7">
        <v>29.321623711840001</v>
      </c>
      <c r="K18" s="4">
        <v>0.90376491852055962</v>
      </c>
      <c r="L18" s="7">
        <v>17.593459671520002</v>
      </c>
      <c r="M18" s="3">
        <f t="shared" si="1"/>
        <v>11.038403950969904</v>
      </c>
      <c r="O18" s="5">
        <v>600</v>
      </c>
      <c r="P18" s="2">
        <v>9.823636682203396E-2</v>
      </c>
      <c r="Q18" s="3">
        <v>14.58033801328</v>
      </c>
      <c r="R18" s="2">
        <v>1.4718380886544713</v>
      </c>
      <c r="S18" s="3">
        <v>18.358680427119999</v>
      </c>
      <c r="T18" s="6">
        <f t="shared" si="2"/>
        <v>2.6439916468257243</v>
      </c>
    </row>
    <row r="19" spans="1:20" x14ac:dyDescent="0.25">
      <c r="A19" s="5">
        <v>800</v>
      </c>
      <c r="B19" s="2">
        <v>4.1829125127878237</v>
      </c>
      <c r="C19" s="3">
        <v>30.648430277760003</v>
      </c>
      <c r="D19" s="2">
        <v>0.30838558027291141</v>
      </c>
      <c r="E19" s="3">
        <v>19.079598940560004</v>
      </c>
      <c r="F19" s="3">
        <f t="shared" si="0"/>
        <v>13.563904346909085</v>
      </c>
      <c r="H19" s="5">
        <v>800</v>
      </c>
      <c r="I19" s="4">
        <v>2.0070087184076515</v>
      </c>
      <c r="J19" s="7">
        <v>29.420146451840001</v>
      </c>
      <c r="K19" s="4">
        <v>1.0246302350809326</v>
      </c>
      <c r="L19" s="7">
        <v>17.864181333040001</v>
      </c>
      <c r="M19" s="3">
        <f t="shared" si="1"/>
        <v>11.099662117048204</v>
      </c>
      <c r="O19" s="5">
        <v>800</v>
      </c>
      <c r="P19" s="2">
        <v>0.11737202426834696</v>
      </c>
      <c r="Q19" s="3">
        <v>14.618779894000001</v>
      </c>
      <c r="R19" s="2">
        <v>1.7136596169174303</v>
      </c>
      <c r="S19" s="3">
        <v>18.347387267199998</v>
      </c>
      <c r="T19" s="6">
        <f t="shared" si="2"/>
        <v>2.5765127807720885</v>
      </c>
    </row>
    <row r="20" spans="1:20" x14ac:dyDescent="0.25">
      <c r="A20" s="5">
        <v>1000</v>
      </c>
      <c r="B20" s="2">
        <v>4.4254264468236091</v>
      </c>
      <c r="C20" s="3">
        <v>30.8977324952</v>
      </c>
      <c r="D20" s="2">
        <v>0.30809250813008576</v>
      </c>
      <c r="E20" s="3">
        <v>19.322983182880002</v>
      </c>
      <c r="F20" s="3">
        <f t="shared" si="0"/>
        <v>14.363953455677875</v>
      </c>
      <c r="H20" s="5">
        <v>1000</v>
      </c>
      <c r="I20" s="4">
        <v>2.2333132472927355</v>
      </c>
      <c r="J20" s="7">
        <v>29.503256800240003</v>
      </c>
      <c r="K20" s="4">
        <v>1.0987576244040702</v>
      </c>
      <c r="L20" s="7">
        <v>18.107808582080001</v>
      </c>
      <c r="M20" s="3">
        <f t="shared" si="1"/>
        <v>11.517955783490219</v>
      </c>
      <c r="O20" s="5">
        <v>1000</v>
      </c>
      <c r="P20" s="2">
        <v>0.1309067309784421</v>
      </c>
      <c r="Q20" s="3">
        <v>14.630665884880001</v>
      </c>
      <c r="R20" s="2">
        <v>1.9360512880577854</v>
      </c>
      <c r="S20" s="3">
        <v>18.373467436239999</v>
      </c>
      <c r="T20" s="6">
        <f t="shared" si="2"/>
        <v>2.6099201095589244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59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2.3828384076439384E-2</v>
      </c>
      <c r="C6" s="3">
        <v>17.311797435759999</v>
      </c>
      <c r="D6" s="2">
        <v>6.7854922934112681E-3</v>
      </c>
      <c r="E6" s="3">
        <v>12.690434752800002</v>
      </c>
      <c r="F6" s="3">
        <f>B6/D6</f>
        <v>3.5116662205300582</v>
      </c>
      <c r="H6" s="5">
        <v>10</v>
      </c>
      <c r="I6" s="4">
        <v>7.0923166999596532E-3</v>
      </c>
      <c r="J6" s="7">
        <v>17.269961075840001</v>
      </c>
      <c r="K6" s="4">
        <v>1.1528925128497812E-2</v>
      </c>
      <c r="L6" s="7">
        <v>12.67882850416</v>
      </c>
      <c r="M6" s="3">
        <f>I6/K6/(15/85)</f>
        <v>3.4859966722970053</v>
      </c>
      <c r="O6" s="5">
        <v>10</v>
      </c>
      <c r="P6" s="2">
        <v>1.0227897063984858E-3</v>
      </c>
      <c r="Q6" s="3">
        <v>10.494598960399999</v>
      </c>
      <c r="R6" s="2">
        <v>1.151104654786154E-2</v>
      </c>
      <c r="S6" s="3">
        <v>12.667074853200001</v>
      </c>
      <c r="T6" s="6">
        <f t="shared" ref="T6:T20" si="0">R6/P6/(85/15)</f>
        <v>1.9860985526124812</v>
      </c>
    </row>
    <row r="7" spans="1:20" x14ac:dyDescent="0.25">
      <c r="A7" s="5">
        <v>20</v>
      </c>
      <c r="B7" s="2">
        <v>4.7548775047643412E-2</v>
      </c>
      <c r="C7" s="3">
        <v>17.38313208352</v>
      </c>
      <c r="D7" s="2">
        <v>1.3533037960566671E-2</v>
      </c>
      <c r="E7" s="3">
        <v>12.751651024160001</v>
      </c>
      <c r="F7" s="3">
        <f t="shared" ref="F7:F20" si="1">B7/D7</f>
        <v>3.5135329691820649</v>
      </c>
      <c r="H7" s="5">
        <v>20</v>
      </c>
      <c r="I7" s="4">
        <v>1.4279840275659381E-2</v>
      </c>
      <c r="J7" s="7">
        <v>17.308599186160002</v>
      </c>
      <c r="K7" s="4">
        <v>2.2987240011283532E-2</v>
      </c>
      <c r="L7" s="7">
        <v>12.688265850880001</v>
      </c>
      <c r="M7" s="3">
        <f t="shared" ref="M7:M20" si="2">I7/K7/(15/85)</f>
        <v>3.5201744470272707</v>
      </c>
      <c r="O7" s="5">
        <v>20</v>
      </c>
      <c r="P7" s="2">
        <v>2.0542778209657261E-3</v>
      </c>
      <c r="Q7" s="3">
        <v>10.536625817840001</v>
      </c>
      <c r="R7" s="2">
        <v>2.2984740987112496E-2</v>
      </c>
      <c r="S7" s="3">
        <v>12.6954973928</v>
      </c>
      <c r="T7" s="6">
        <f t="shared" si="0"/>
        <v>1.9744801414079471</v>
      </c>
    </row>
    <row r="8" spans="1:20" x14ac:dyDescent="0.25">
      <c r="A8" s="5">
        <v>30</v>
      </c>
      <c r="B8" s="2">
        <v>7.2289647356733544E-2</v>
      </c>
      <c r="C8" s="3">
        <v>17.497358672560001</v>
      </c>
      <c r="D8" s="2">
        <v>2.0227562904066992E-2</v>
      </c>
      <c r="E8" s="3">
        <v>12.802800842560002</v>
      </c>
      <c r="F8" s="3">
        <f t="shared" si="1"/>
        <v>3.5738189370405493</v>
      </c>
      <c r="H8" s="5">
        <v>30</v>
      </c>
      <c r="I8" s="4">
        <v>2.1318912795331765E-2</v>
      </c>
      <c r="J8" s="7">
        <v>17.356805267679999</v>
      </c>
      <c r="K8" s="4">
        <v>3.4374555136796457E-2</v>
      </c>
      <c r="L8" s="7">
        <v>12.730508142480002</v>
      </c>
      <c r="M8" s="3">
        <f t="shared" si="2"/>
        <v>3.5144359549125106</v>
      </c>
      <c r="O8" s="5">
        <v>30</v>
      </c>
      <c r="P8" s="2">
        <v>3.0763992075284793E-3</v>
      </c>
      <c r="Q8" s="3">
        <v>10.537448517760001</v>
      </c>
      <c r="R8" s="2">
        <v>3.4453839189947148E-2</v>
      </c>
      <c r="S8" s="3">
        <v>12.695820188400001</v>
      </c>
      <c r="T8" s="6">
        <f t="shared" si="0"/>
        <v>1.9763655035195613</v>
      </c>
    </row>
    <row r="9" spans="1:20" x14ac:dyDescent="0.25">
      <c r="A9" s="5">
        <v>40</v>
      </c>
      <c r="B9" s="2">
        <v>9.6583758105940581E-2</v>
      </c>
      <c r="C9" s="3">
        <v>17.58418253016</v>
      </c>
      <c r="D9" s="2">
        <v>2.6943506883284292E-2</v>
      </c>
      <c r="E9" s="3">
        <v>12.859708598080001</v>
      </c>
      <c r="F9" s="3">
        <f t="shared" si="1"/>
        <v>3.5846765799392277</v>
      </c>
      <c r="H9" s="5">
        <v>40</v>
      </c>
      <c r="I9" s="4">
        <v>2.855469685340261E-2</v>
      </c>
      <c r="J9" s="7">
        <v>17.399918584400002</v>
      </c>
      <c r="K9" s="4">
        <v>4.5891903571698006E-2</v>
      </c>
      <c r="L9" s="7">
        <v>12.763429862800001</v>
      </c>
      <c r="M9" s="3">
        <f t="shared" si="2"/>
        <v>3.5258931585426301</v>
      </c>
      <c r="O9" s="5">
        <v>40</v>
      </c>
      <c r="P9" s="2">
        <v>4.0874297649154227E-3</v>
      </c>
      <c r="Q9" s="3">
        <v>10.55227401968</v>
      </c>
      <c r="R9" s="2">
        <v>4.5786485342884972E-2</v>
      </c>
      <c r="S9" s="3">
        <v>12.713013374080001</v>
      </c>
      <c r="T9" s="6">
        <f t="shared" si="0"/>
        <v>1.9767845483340736</v>
      </c>
    </row>
    <row r="10" spans="1:20" x14ac:dyDescent="0.25">
      <c r="A10" s="5">
        <v>50</v>
      </c>
      <c r="B10" s="2">
        <v>0.12173034155653739</v>
      </c>
      <c r="C10" s="3">
        <v>17.672263052159998</v>
      </c>
      <c r="D10" s="2">
        <v>3.3419487140378325E-2</v>
      </c>
      <c r="E10" s="3">
        <v>12.916579199680001</v>
      </c>
      <c r="F10" s="3">
        <f t="shared" si="1"/>
        <v>3.6424958002859209</v>
      </c>
      <c r="H10" s="5">
        <v>50</v>
      </c>
      <c r="I10" s="4">
        <v>3.5498164785530834E-2</v>
      </c>
      <c r="J10" s="7">
        <v>17.42222675192</v>
      </c>
      <c r="K10" s="4">
        <v>5.7126808973690331E-2</v>
      </c>
      <c r="L10" s="7">
        <v>12.795183912400001</v>
      </c>
      <c r="M10" s="3">
        <f t="shared" si="2"/>
        <v>3.5212235854211684</v>
      </c>
      <c r="O10" s="5">
        <v>50</v>
      </c>
      <c r="P10" s="2">
        <v>5.0877528545047214E-3</v>
      </c>
      <c r="Q10" s="3">
        <v>10.555073826959999</v>
      </c>
      <c r="R10" s="2">
        <v>5.7251795033276584E-2</v>
      </c>
      <c r="S10" s="3">
        <v>12.73773119088</v>
      </c>
      <c r="T10" s="6">
        <f t="shared" si="0"/>
        <v>1.9857996714803736</v>
      </c>
    </row>
    <row r="11" spans="1:20" x14ac:dyDescent="0.25">
      <c r="A11" s="5">
        <v>60</v>
      </c>
      <c r="B11" s="2">
        <v>0.14623634659476692</v>
      </c>
      <c r="C11" s="3">
        <v>17.768463630319999</v>
      </c>
      <c r="D11" s="2">
        <v>4.0229645765886328E-2</v>
      </c>
      <c r="E11" s="3">
        <v>12.96978867576</v>
      </c>
      <c r="F11" s="3">
        <f t="shared" si="1"/>
        <v>3.6350393798090925</v>
      </c>
      <c r="H11" s="5">
        <v>60</v>
      </c>
      <c r="I11" s="4">
        <v>4.331292087749164E-2</v>
      </c>
      <c r="J11" s="7">
        <v>17.512696128719998</v>
      </c>
      <c r="K11" s="4">
        <v>6.8398332562510447E-2</v>
      </c>
      <c r="L11" s="7">
        <v>12.818784601200001</v>
      </c>
      <c r="M11" s="3">
        <f t="shared" si="2"/>
        <v>3.5883898887175469</v>
      </c>
      <c r="O11" s="5">
        <v>60</v>
      </c>
      <c r="P11" s="2">
        <v>6.0663924505279312E-3</v>
      </c>
      <c r="Q11" s="3">
        <v>10.582180833280001</v>
      </c>
      <c r="R11" s="2">
        <v>6.8283838714333037E-2</v>
      </c>
      <c r="S11" s="3">
        <v>12.743674353680001</v>
      </c>
      <c r="T11" s="6">
        <f t="shared" si="0"/>
        <v>1.9863682218306917</v>
      </c>
    </row>
    <row r="12" spans="1:20" x14ac:dyDescent="0.25">
      <c r="A12" s="5">
        <v>70</v>
      </c>
      <c r="B12" s="2">
        <v>0.17169223092541383</v>
      </c>
      <c r="C12" s="3">
        <v>17.866014008720001</v>
      </c>
      <c r="D12" s="2">
        <v>4.6413260695577441E-2</v>
      </c>
      <c r="E12" s="3">
        <v>13.012526896880001</v>
      </c>
      <c r="F12" s="3">
        <f t="shared" si="1"/>
        <v>3.699206398178652</v>
      </c>
      <c r="H12" s="5">
        <v>70</v>
      </c>
      <c r="I12" s="4">
        <v>5.0188009030108012E-2</v>
      </c>
      <c r="J12" s="7">
        <v>17.541422133840001</v>
      </c>
      <c r="K12" s="4">
        <v>7.9347207325113397E-2</v>
      </c>
      <c r="L12" s="7">
        <v>12.842986656320001</v>
      </c>
      <c r="M12" s="3">
        <f t="shared" si="2"/>
        <v>3.5842309694908003</v>
      </c>
      <c r="O12" s="5">
        <v>70</v>
      </c>
      <c r="P12" s="2">
        <v>7.0753831973732976E-3</v>
      </c>
      <c r="Q12" s="3">
        <v>10.59695533224</v>
      </c>
      <c r="R12" s="2">
        <v>7.9486353154961636E-2</v>
      </c>
      <c r="S12" s="3">
        <v>12.77289453104</v>
      </c>
      <c r="T12" s="6">
        <f t="shared" si="0"/>
        <v>1.982507958458259</v>
      </c>
    </row>
    <row r="13" spans="1:20" x14ac:dyDescent="0.25">
      <c r="A13" s="5">
        <v>80</v>
      </c>
      <c r="B13" s="2">
        <v>0.19654370606719607</v>
      </c>
      <c r="C13" s="3">
        <v>17.941172999840003</v>
      </c>
      <c r="D13" s="2">
        <v>5.3128729060678517E-2</v>
      </c>
      <c r="E13" s="3">
        <v>13.073640576560001</v>
      </c>
      <c r="F13" s="3">
        <f t="shared" si="1"/>
        <v>3.6993865568047521</v>
      </c>
      <c r="H13" s="5">
        <v>80</v>
      </c>
      <c r="I13" s="4">
        <v>5.7348414400939421E-2</v>
      </c>
      <c r="J13" s="7">
        <v>17.591779042400002</v>
      </c>
      <c r="K13" s="4">
        <v>9.0883717678740705E-2</v>
      </c>
      <c r="L13" s="7">
        <v>12.878355472720001</v>
      </c>
      <c r="M13" s="3">
        <f t="shared" si="2"/>
        <v>3.5757158330683829</v>
      </c>
      <c r="O13" s="5">
        <v>80</v>
      </c>
      <c r="P13" s="2">
        <v>8.0825616904309713E-3</v>
      </c>
      <c r="Q13" s="3">
        <v>10.6024785888</v>
      </c>
      <c r="R13" s="2">
        <v>9.0900524077554612E-2</v>
      </c>
      <c r="S13" s="3">
        <v>12.786379521200001</v>
      </c>
      <c r="T13" s="6">
        <f t="shared" si="0"/>
        <v>1.9846763401576015</v>
      </c>
    </row>
    <row r="14" spans="1:20" x14ac:dyDescent="0.25">
      <c r="A14" s="5">
        <v>90</v>
      </c>
      <c r="B14" s="2">
        <v>0.22060124594497962</v>
      </c>
      <c r="C14" s="3">
        <v>18.0373637456</v>
      </c>
      <c r="D14" s="2">
        <v>5.9299518809718274E-2</v>
      </c>
      <c r="E14" s="3">
        <v>13.12166766656</v>
      </c>
      <c r="F14" s="3">
        <f t="shared" si="1"/>
        <v>3.7201186514320668</v>
      </c>
      <c r="H14" s="5">
        <v>90</v>
      </c>
      <c r="I14" s="4">
        <v>6.4465258028858288E-2</v>
      </c>
      <c r="J14" s="7">
        <v>17.61023136104</v>
      </c>
      <c r="K14" s="4">
        <v>0.10158711405554516</v>
      </c>
      <c r="L14" s="7">
        <v>12.909116826480002</v>
      </c>
      <c r="M14" s="3">
        <f t="shared" si="2"/>
        <v>3.5959593126196969</v>
      </c>
      <c r="O14" s="5">
        <v>90</v>
      </c>
      <c r="P14" s="2">
        <v>9.0286278696751713E-3</v>
      </c>
      <c r="Q14" s="3">
        <v>10.60260130552</v>
      </c>
      <c r="R14" s="2">
        <v>0.10160546005005427</v>
      </c>
      <c r="S14" s="3">
        <v>12.797664731519999</v>
      </c>
      <c r="T14" s="6">
        <f t="shared" si="0"/>
        <v>1.9859468749591789</v>
      </c>
    </row>
    <row r="15" spans="1:20" x14ac:dyDescent="0.25">
      <c r="A15" s="5">
        <v>100</v>
      </c>
      <c r="B15" s="2">
        <v>0.24956359534750985</v>
      </c>
      <c r="C15" s="3">
        <v>18.147962681119999</v>
      </c>
      <c r="D15" s="2">
        <v>6.5870822796020578E-2</v>
      </c>
      <c r="E15" s="3">
        <v>13.18990674008</v>
      </c>
      <c r="F15" s="3">
        <f t="shared" si="1"/>
        <v>3.7886819194641457</v>
      </c>
      <c r="H15" s="5">
        <v>100</v>
      </c>
      <c r="I15" s="4">
        <v>7.1576742797726217E-2</v>
      </c>
      <c r="J15" s="7">
        <v>17.647243485280001</v>
      </c>
      <c r="K15" s="4">
        <v>0.11225364623822033</v>
      </c>
      <c r="L15" s="7">
        <v>12.930600202080001</v>
      </c>
      <c r="M15" s="3">
        <f t="shared" si="2"/>
        <v>3.61325940058728</v>
      </c>
      <c r="O15" s="5">
        <v>100</v>
      </c>
      <c r="P15" s="2">
        <v>9.9571455280792736E-3</v>
      </c>
      <c r="Q15" s="3">
        <v>10.606143730960001</v>
      </c>
      <c r="R15" s="2">
        <v>0.11293087563838895</v>
      </c>
      <c r="S15" s="3">
        <v>12.822709109520002</v>
      </c>
      <c r="T15" s="6">
        <f t="shared" si="0"/>
        <v>2.0014750208916179</v>
      </c>
    </row>
    <row r="16" spans="1:20" x14ac:dyDescent="0.25">
      <c r="A16" s="5">
        <v>200</v>
      </c>
      <c r="B16" s="2">
        <v>0.50547924682404566</v>
      </c>
      <c r="C16" s="3">
        <v>19.018848683120002</v>
      </c>
      <c r="D16" s="2">
        <v>0.12517619452945361</v>
      </c>
      <c r="E16" s="3">
        <v>13.7183701236</v>
      </c>
      <c r="F16" s="3">
        <f t="shared" si="1"/>
        <v>4.0381419863751153</v>
      </c>
      <c r="H16" s="5">
        <v>200</v>
      </c>
      <c r="I16" s="4">
        <v>0.14392113292922534</v>
      </c>
      <c r="J16" s="7">
        <v>18.083872252800003</v>
      </c>
      <c r="K16" s="4">
        <v>0.21819960581430056</v>
      </c>
      <c r="L16" s="7">
        <v>13.210476246400001</v>
      </c>
      <c r="M16" s="3">
        <f t="shared" si="2"/>
        <v>3.7376469290830086</v>
      </c>
      <c r="O16" s="5">
        <v>200</v>
      </c>
      <c r="P16" s="2">
        <v>1.9253521594520925E-2</v>
      </c>
      <c r="Q16" s="3">
        <v>10.731001989520001</v>
      </c>
      <c r="R16" s="2">
        <v>0.21947911439011511</v>
      </c>
      <c r="S16" s="3">
        <v>12.9734938588</v>
      </c>
      <c r="T16" s="6">
        <f t="shared" si="0"/>
        <v>2.0116635926389215</v>
      </c>
    </row>
    <row r="17" spans="1:20" x14ac:dyDescent="0.25">
      <c r="A17" s="5">
        <v>400</v>
      </c>
      <c r="B17" s="2">
        <v>1.0131908828054017</v>
      </c>
      <c r="C17" s="3">
        <v>20.688456979759998</v>
      </c>
      <c r="D17" s="2">
        <v>0.21487263791989344</v>
      </c>
      <c r="E17" s="3">
        <v>14.70726823048</v>
      </c>
      <c r="F17" s="3">
        <f t="shared" si="1"/>
        <v>4.7153089970586617</v>
      </c>
      <c r="H17" s="5">
        <v>400</v>
      </c>
      <c r="I17" s="4">
        <v>0.28510289050379012</v>
      </c>
      <c r="J17" s="7">
        <v>18.870141582719999</v>
      </c>
      <c r="K17" s="4">
        <v>0.40369006852123368</v>
      </c>
      <c r="L17" s="7">
        <v>13.719300436000001</v>
      </c>
      <c r="M17" s="3">
        <f t="shared" si="2"/>
        <v>4.0020381281764577</v>
      </c>
      <c r="O17" s="5">
        <v>400</v>
      </c>
      <c r="P17" s="2">
        <v>3.6174822218723444E-2</v>
      </c>
      <c r="Q17" s="3">
        <v>10.956315703200001</v>
      </c>
      <c r="R17" s="2">
        <v>0.41367431790375536</v>
      </c>
      <c r="S17" s="3">
        <v>13.2678116904</v>
      </c>
      <c r="T17" s="6">
        <f t="shared" si="0"/>
        <v>2.0180154522093425</v>
      </c>
    </row>
    <row r="18" spans="1:20" x14ac:dyDescent="0.25">
      <c r="A18" s="5">
        <v>600</v>
      </c>
      <c r="B18" s="2">
        <v>1.3971874374731439</v>
      </c>
      <c r="C18" s="3">
        <v>21.870004270479999</v>
      </c>
      <c r="D18" s="2">
        <v>0.27344177745195475</v>
      </c>
      <c r="E18" s="3">
        <v>15.47605249888</v>
      </c>
      <c r="F18" s="3">
        <f t="shared" si="1"/>
        <v>5.1096341257459734</v>
      </c>
      <c r="H18" s="5">
        <v>600</v>
      </c>
      <c r="I18" s="4">
        <v>0.41286618186827784</v>
      </c>
      <c r="J18" s="7">
        <v>19.54509663864</v>
      </c>
      <c r="K18" s="4">
        <v>0.55594288858493324</v>
      </c>
      <c r="L18" s="7">
        <v>14.155274407520002</v>
      </c>
      <c r="M18" s="3">
        <f t="shared" si="2"/>
        <v>4.2083010298808476</v>
      </c>
      <c r="O18" s="5">
        <v>600</v>
      </c>
      <c r="P18" s="2">
        <v>5.0662686268528448E-2</v>
      </c>
      <c r="Q18" s="3">
        <v>11.13265251704</v>
      </c>
      <c r="R18" s="2">
        <v>0.58220092482344876</v>
      </c>
      <c r="S18" s="3">
        <v>13.50888385432</v>
      </c>
      <c r="T18" s="6">
        <f t="shared" si="0"/>
        <v>2.0279489155029062</v>
      </c>
    </row>
    <row r="19" spans="1:20" x14ac:dyDescent="0.25">
      <c r="A19" s="5">
        <v>800</v>
      </c>
      <c r="B19" s="2">
        <v>1.7086877089012</v>
      </c>
      <c r="C19" s="3">
        <v>22.823197836800002</v>
      </c>
      <c r="D19" s="2">
        <v>0.30632506707799084</v>
      </c>
      <c r="E19" s="3">
        <v>16.0814150828</v>
      </c>
      <c r="F19" s="3">
        <f t="shared" si="1"/>
        <v>5.5780211694727724</v>
      </c>
      <c r="H19" s="5">
        <v>800</v>
      </c>
      <c r="I19" s="4">
        <v>0.53750110088267411</v>
      </c>
      <c r="J19" s="7">
        <v>20.123872078239998</v>
      </c>
      <c r="K19" s="4">
        <v>0.67766349645257473</v>
      </c>
      <c r="L19" s="7">
        <v>14.537237666960001</v>
      </c>
      <c r="M19" s="3">
        <f t="shared" si="2"/>
        <v>4.4946195089639822</v>
      </c>
      <c r="O19" s="5">
        <v>800</v>
      </c>
      <c r="P19" s="2">
        <v>6.3047083337433446E-2</v>
      </c>
      <c r="Q19" s="3">
        <v>11.306524871200001</v>
      </c>
      <c r="R19" s="2">
        <v>0.73510568268666199</v>
      </c>
      <c r="S19" s="3">
        <v>13.731210275680001</v>
      </c>
      <c r="T19" s="6">
        <f t="shared" si="0"/>
        <v>2.0575818161884789</v>
      </c>
    </row>
    <row r="20" spans="1:20" x14ac:dyDescent="0.25">
      <c r="A20" s="5">
        <v>1000</v>
      </c>
      <c r="B20" s="2">
        <v>1.9324439492864147</v>
      </c>
      <c r="C20" s="3">
        <v>23.542257106159997</v>
      </c>
      <c r="D20" s="2">
        <v>0.32966548747166813</v>
      </c>
      <c r="E20" s="3">
        <v>16.55496664616</v>
      </c>
      <c r="F20" s="3">
        <f t="shared" si="1"/>
        <v>5.8618327447834266</v>
      </c>
      <c r="H20" s="5">
        <v>1000</v>
      </c>
      <c r="I20" s="4">
        <v>0.6394322520492407</v>
      </c>
      <c r="J20" s="7">
        <v>20.646691496799999</v>
      </c>
      <c r="K20" s="4">
        <v>0.77767509774690113</v>
      </c>
      <c r="L20" s="7">
        <v>14.851642966240002</v>
      </c>
      <c r="M20" s="3">
        <f t="shared" si="2"/>
        <v>4.6593358058872845</v>
      </c>
      <c r="O20" s="5">
        <v>1000</v>
      </c>
      <c r="P20" s="2">
        <v>7.4055850627646636E-2</v>
      </c>
      <c r="Q20" s="3">
        <v>11.444047386479999</v>
      </c>
      <c r="R20" s="2">
        <v>0.87412964666791304</v>
      </c>
      <c r="S20" s="3">
        <v>13.953584101760001</v>
      </c>
      <c r="T20" s="6">
        <f t="shared" si="0"/>
        <v>2.0829977865895786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29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0.35047435522701126</v>
      </c>
      <c r="C6" s="3">
        <v>30.505844243840002</v>
      </c>
      <c r="D6" s="2">
        <v>3.3087409552834048E-2</v>
      </c>
      <c r="E6" s="3">
        <v>22.058745598320002</v>
      </c>
      <c r="F6" s="3">
        <f>B6/D6</f>
        <v>10.592378187460492</v>
      </c>
      <c r="H6" s="5">
        <v>10</v>
      </c>
      <c r="I6" s="4">
        <v>0.11183853799743741</v>
      </c>
      <c r="J6" s="7">
        <v>30.321233026080002</v>
      </c>
      <c r="K6" s="4">
        <v>5.9957229049076688E-2</v>
      </c>
      <c r="L6" s="7">
        <v>21.907913193279999</v>
      </c>
      <c r="M6" s="3">
        <f>I6/K6/(15/85)</f>
        <v>10.570063449731279</v>
      </c>
      <c r="O6" s="5">
        <v>10</v>
      </c>
      <c r="P6" s="2">
        <v>3.0150715613980164E-3</v>
      </c>
      <c r="Q6" s="3">
        <v>17.81898304544</v>
      </c>
      <c r="R6" s="2">
        <v>6.1892395373702107E-2</v>
      </c>
      <c r="S6" s="3">
        <v>21.837875878399998</v>
      </c>
      <c r="T6" s="6">
        <f>R6/P6/(85/15)</f>
        <v>3.6225300781332863</v>
      </c>
    </row>
    <row r="7" spans="1:20" x14ac:dyDescent="0.25">
      <c r="A7" s="5">
        <v>20</v>
      </c>
      <c r="B7" s="2">
        <v>0.62025080930327936</v>
      </c>
      <c r="C7" s="3">
        <v>30.763380908000002</v>
      </c>
      <c r="D7" s="2">
        <v>5.9692033178063236E-2</v>
      </c>
      <c r="E7" s="3">
        <v>22.258856695120002</v>
      </c>
      <c r="F7" s="3">
        <f t="shared" ref="F7:F20" si="0">B7/D7</f>
        <v>10.390847426038437</v>
      </c>
      <c r="H7" s="5">
        <v>20</v>
      </c>
      <c r="I7" s="4">
        <v>0.20996876405810241</v>
      </c>
      <c r="J7" s="7">
        <v>30.439756876000004</v>
      </c>
      <c r="K7" s="4">
        <v>0.11503258138923785</v>
      </c>
      <c r="L7" s="7">
        <v>22.0093278304</v>
      </c>
      <c r="M7" s="3">
        <f t="shared" ref="M7:M20" si="1">I7/K7/(15/85)</f>
        <v>10.343356481788591</v>
      </c>
      <c r="O7" s="5">
        <v>20</v>
      </c>
      <c r="P7" s="2">
        <v>5.8728032307258137E-3</v>
      </c>
      <c r="Q7" s="3">
        <v>17.843817219280002</v>
      </c>
      <c r="R7" s="2">
        <v>0.12391292866164862</v>
      </c>
      <c r="S7" s="3">
        <v>21.874739303280002</v>
      </c>
      <c r="T7" s="6">
        <f t="shared" ref="T7:T20" si="2">R7/P7/(85/15)</f>
        <v>3.7234326695084334</v>
      </c>
    </row>
    <row r="8" spans="1:20" x14ac:dyDescent="0.25">
      <c r="A8" s="5">
        <v>30</v>
      </c>
      <c r="B8" s="2">
        <v>0.83205204682326817</v>
      </c>
      <c r="C8" s="3">
        <v>30.969434456320002</v>
      </c>
      <c r="D8" s="2">
        <v>7.9728901168601485E-2</v>
      </c>
      <c r="E8" s="3">
        <v>22.411807961440001</v>
      </c>
      <c r="F8" s="3">
        <f t="shared" si="0"/>
        <v>10.436015480305448</v>
      </c>
      <c r="H8" s="5">
        <v>30</v>
      </c>
      <c r="I8" s="4">
        <v>0.30582651285682755</v>
      </c>
      <c r="J8" s="7">
        <v>30.586606322240002</v>
      </c>
      <c r="K8" s="4">
        <v>0.16536678990113909</v>
      </c>
      <c r="L8" s="7">
        <v>22.110684979360002</v>
      </c>
      <c r="M8" s="3">
        <f t="shared" si="1"/>
        <v>10.479836412285293</v>
      </c>
      <c r="O8" s="5">
        <v>30</v>
      </c>
      <c r="P8" s="2">
        <v>8.5387433558287273E-3</v>
      </c>
      <c r="Q8" s="3">
        <v>17.83845333128</v>
      </c>
      <c r="R8" s="2">
        <v>0.18104540316830678</v>
      </c>
      <c r="S8" s="3">
        <v>21.907319651040002</v>
      </c>
      <c r="T8" s="6">
        <f t="shared" si="2"/>
        <v>3.7416733895155527</v>
      </c>
    </row>
    <row r="9" spans="1:20" x14ac:dyDescent="0.25">
      <c r="A9" s="5">
        <v>40</v>
      </c>
      <c r="B9" s="2">
        <v>1.002606260576036</v>
      </c>
      <c r="C9" s="3">
        <v>31.142570342799999</v>
      </c>
      <c r="D9" s="2">
        <v>9.7460852341801199E-2</v>
      </c>
      <c r="E9" s="3">
        <v>22.558920413920003</v>
      </c>
      <c r="F9" s="3">
        <f t="shared" si="0"/>
        <v>10.287271622249252</v>
      </c>
      <c r="H9" s="5">
        <v>40</v>
      </c>
      <c r="I9" s="4">
        <v>0.38800479938985327</v>
      </c>
      <c r="J9" s="7">
        <v>30.689093193040001</v>
      </c>
      <c r="K9" s="4">
        <v>0.21102993629443517</v>
      </c>
      <c r="L9" s="7">
        <v>22.19185181792</v>
      </c>
      <c r="M9" s="3">
        <f t="shared" si="1"/>
        <v>10.418871852102946</v>
      </c>
      <c r="O9" s="5">
        <v>40</v>
      </c>
      <c r="P9" s="2">
        <v>1.1437553688815705E-2</v>
      </c>
      <c r="Q9" s="3">
        <v>17.881006703280001</v>
      </c>
      <c r="R9" s="2">
        <v>0.23530439850121418</v>
      </c>
      <c r="S9" s="3">
        <v>21.940884201119999</v>
      </c>
      <c r="T9" s="6">
        <f t="shared" si="2"/>
        <v>3.6305233398350003</v>
      </c>
    </row>
    <row r="10" spans="1:20" x14ac:dyDescent="0.25">
      <c r="A10" s="5">
        <v>50</v>
      </c>
      <c r="B10" s="2">
        <v>1.1369020276225503</v>
      </c>
      <c r="C10" s="3">
        <v>31.260859763200003</v>
      </c>
      <c r="D10" s="2">
        <v>0.1141945909250883</v>
      </c>
      <c r="E10" s="3">
        <v>22.659577454160001</v>
      </c>
      <c r="F10" s="3">
        <f t="shared" si="0"/>
        <v>9.9558308183647561</v>
      </c>
      <c r="H10" s="5">
        <v>50</v>
      </c>
      <c r="I10" s="4">
        <v>0.45735065261181396</v>
      </c>
      <c r="J10" s="7">
        <v>30.765949005360003</v>
      </c>
      <c r="K10" s="4">
        <v>0.24935044961023328</v>
      </c>
      <c r="L10" s="7">
        <v>22.265271520240002</v>
      </c>
      <c r="M10" s="3">
        <f t="shared" si="1"/>
        <v>10.393619510952153</v>
      </c>
      <c r="O10" s="5">
        <v>50</v>
      </c>
      <c r="P10" s="2">
        <v>1.3872369954162462E-2</v>
      </c>
      <c r="Q10" s="3">
        <v>17.897657726240002</v>
      </c>
      <c r="R10" s="2">
        <v>0.28985487300374185</v>
      </c>
      <c r="S10" s="3">
        <v>21.974935057520003</v>
      </c>
      <c r="T10" s="6">
        <f t="shared" si="2"/>
        <v>3.6872473925400735</v>
      </c>
    </row>
    <row r="11" spans="1:20" x14ac:dyDescent="0.25">
      <c r="A11" s="5">
        <v>60</v>
      </c>
      <c r="B11" s="2">
        <v>1.2595875909300691</v>
      </c>
      <c r="C11" s="3">
        <v>31.403630980960003</v>
      </c>
      <c r="D11" s="2">
        <v>0.12380184573507771</v>
      </c>
      <c r="E11" s="3">
        <v>22.768782824799999</v>
      </c>
      <c r="F11" s="3">
        <f t="shared" si="0"/>
        <v>10.174223037235224</v>
      </c>
      <c r="H11" s="5">
        <v>60</v>
      </c>
      <c r="I11" s="4">
        <v>0.52811335755260036</v>
      </c>
      <c r="J11" s="7">
        <v>30.873223334480002</v>
      </c>
      <c r="K11" s="4">
        <v>0.28793621953958853</v>
      </c>
      <c r="L11" s="7">
        <v>22.336443075679998</v>
      </c>
      <c r="M11" s="3">
        <f t="shared" si="1"/>
        <v>10.393421030011387</v>
      </c>
      <c r="O11" s="5">
        <v>60</v>
      </c>
      <c r="P11" s="2">
        <v>1.6423895424179154E-2</v>
      </c>
      <c r="Q11" s="3">
        <v>17.932527475120001</v>
      </c>
      <c r="R11" s="2">
        <v>0.34237193467309524</v>
      </c>
      <c r="S11" s="3">
        <v>22.007039600799999</v>
      </c>
      <c r="T11" s="6">
        <f t="shared" si="2"/>
        <v>3.67869955005126</v>
      </c>
    </row>
    <row r="12" spans="1:20" x14ac:dyDescent="0.25">
      <c r="A12" s="5">
        <v>70</v>
      </c>
      <c r="B12" s="2">
        <v>1.3538058924033309</v>
      </c>
      <c r="C12" s="3">
        <v>31.50727405832</v>
      </c>
      <c r="D12" s="2">
        <v>0.13419112738525338</v>
      </c>
      <c r="E12" s="3">
        <v>22.83844839128</v>
      </c>
      <c r="F12" s="3">
        <f t="shared" si="0"/>
        <v>10.08863938162356</v>
      </c>
      <c r="H12" s="5">
        <v>70</v>
      </c>
      <c r="I12" s="4">
        <v>0.58509000313795989</v>
      </c>
      <c r="J12" s="7">
        <v>30.913197563360001</v>
      </c>
      <c r="K12" s="4">
        <v>0.3223021624466999</v>
      </c>
      <c r="L12" s="7">
        <v>22.38629899208</v>
      </c>
      <c r="M12" s="3">
        <f t="shared" si="1"/>
        <v>10.28696175232789</v>
      </c>
      <c r="O12" s="5">
        <v>70</v>
      </c>
      <c r="P12" s="2">
        <v>1.8595824035168473E-2</v>
      </c>
      <c r="Q12" s="3">
        <v>17.943356964159999</v>
      </c>
      <c r="R12" s="2">
        <v>0.38739151533573069</v>
      </c>
      <c r="S12" s="3">
        <v>22.034557894319999</v>
      </c>
      <c r="T12" s="6">
        <f t="shared" si="2"/>
        <v>3.6762666961877928</v>
      </c>
    </row>
    <row r="13" spans="1:20" x14ac:dyDescent="0.25">
      <c r="A13" s="5">
        <v>80</v>
      </c>
      <c r="B13" s="2">
        <v>1.4438756634148755</v>
      </c>
      <c r="C13" s="3">
        <v>31.616044251120002</v>
      </c>
      <c r="D13" s="2">
        <v>0.1421359012972542</v>
      </c>
      <c r="E13" s="3">
        <v>22.90099270608</v>
      </c>
      <c r="F13" s="3">
        <f t="shared" si="0"/>
        <v>10.158416348275328</v>
      </c>
      <c r="H13" s="5">
        <v>80</v>
      </c>
      <c r="I13" s="4">
        <v>0.65078453550723603</v>
      </c>
      <c r="J13" s="7">
        <v>31.03331304872</v>
      </c>
      <c r="K13" s="4">
        <v>0.35047424285330564</v>
      </c>
      <c r="L13" s="7">
        <v>22.461299367760002</v>
      </c>
      <c r="M13" s="3">
        <f t="shared" si="1"/>
        <v>10.522254087826246</v>
      </c>
      <c r="O13" s="5">
        <v>80</v>
      </c>
      <c r="P13" s="2">
        <v>2.0845955633889142E-2</v>
      </c>
      <c r="Q13" s="3">
        <v>17.978818330639999</v>
      </c>
      <c r="R13" s="2">
        <v>0.44386950260239283</v>
      </c>
      <c r="S13" s="3">
        <v>22.076853448240001</v>
      </c>
      <c r="T13" s="6">
        <f t="shared" si="2"/>
        <v>3.7575591927582925</v>
      </c>
    </row>
    <row r="14" spans="1:20" x14ac:dyDescent="0.25">
      <c r="A14" s="5">
        <v>90</v>
      </c>
      <c r="B14" s="2">
        <v>1.5445806034115686</v>
      </c>
      <c r="C14" s="3">
        <v>31.737976261920004</v>
      </c>
      <c r="D14" s="2">
        <v>0.1529999512237375</v>
      </c>
      <c r="E14" s="3">
        <v>23.001556819680001</v>
      </c>
      <c r="F14" s="3">
        <f t="shared" si="0"/>
        <v>10.095301279886495</v>
      </c>
      <c r="H14" s="5">
        <v>90</v>
      </c>
      <c r="I14" s="4">
        <v>0.69973398410464827</v>
      </c>
      <c r="J14" s="7">
        <v>31.08138503304</v>
      </c>
      <c r="K14" s="4">
        <v>0.38144160248305803</v>
      </c>
      <c r="L14" s="7">
        <v>22.513444852640003</v>
      </c>
      <c r="M14" s="3">
        <f t="shared" si="1"/>
        <v>10.395193438386912</v>
      </c>
      <c r="O14" s="5">
        <v>90</v>
      </c>
      <c r="P14" s="2">
        <v>2.325018499141647E-2</v>
      </c>
      <c r="Q14" s="3">
        <v>17.988289609599999</v>
      </c>
      <c r="R14" s="2">
        <v>0.48605040805018496</v>
      </c>
      <c r="S14" s="3">
        <v>22.099276592079999</v>
      </c>
      <c r="T14" s="6">
        <f t="shared" si="2"/>
        <v>3.6891578046491613</v>
      </c>
    </row>
    <row r="15" spans="1:20" x14ac:dyDescent="0.25">
      <c r="A15" s="5">
        <v>100</v>
      </c>
      <c r="B15" s="2">
        <v>1.5805386159787149</v>
      </c>
      <c r="C15" s="3">
        <v>31.752010527600003</v>
      </c>
      <c r="D15" s="2">
        <v>0.16048490104371485</v>
      </c>
      <c r="E15" s="3">
        <v>23.035648051680003</v>
      </c>
      <c r="F15" s="3">
        <f t="shared" si="0"/>
        <v>9.8485191173728452</v>
      </c>
      <c r="H15" s="5">
        <v>100</v>
      </c>
      <c r="I15" s="4">
        <v>0.74228892846873029</v>
      </c>
      <c r="J15" s="7">
        <v>31.140640179920002</v>
      </c>
      <c r="K15" s="4">
        <v>0.40502204316535229</v>
      </c>
      <c r="L15" s="7">
        <v>22.555988852479999</v>
      </c>
      <c r="M15" s="3">
        <f t="shared" si="1"/>
        <v>10.385370374205106</v>
      </c>
      <c r="O15" s="5">
        <v>100</v>
      </c>
      <c r="P15" s="2">
        <v>2.5410282473480109E-2</v>
      </c>
      <c r="Q15" s="3">
        <v>18.011755950160001</v>
      </c>
      <c r="R15" s="2">
        <v>0.53257394068344843</v>
      </c>
      <c r="S15" s="3">
        <v>22.125714032880001</v>
      </c>
      <c r="T15" s="6">
        <f t="shared" si="2"/>
        <v>3.6986458804338151</v>
      </c>
    </row>
    <row r="16" spans="1:20" x14ac:dyDescent="0.25">
      <c r="A16" s="5">
        <v>200</v>
      </c>
      <c r="B16" s="2">
        <v>1.9367182282784969</v>
      </c>
      <c r="C16" s="3">
        <v>32.182815752880003</v>
      </c>
      <c r="D16" s="2">
        <v>0.20381331058646562</v>
      </c>
      <c r="E16" s="3">
        <v>23.352644083760001</v>
      </c>
      <c r="F16" s="3">
        <f t="shared" si="0"/>
        <v>9.502412883170674</v>
      </c>
      <c r="H16" s="5">
        <v>200</v>
      </c>
      <c r="I16" s="4">
        <v>1.0517842712164289</v>
      </c>
      <c r="J16" s="7">
        <v>31.596528276000001</v>
      </c>
      <c r="K16" s="4">
        <v>0.59483372366491838</v>
      </c>
      <c r="L16" s="7">
        <v>22.905943800640003</v>
      </c>
      <c r="M16" s="3">
        <f t="shared" si="1"/>
        <v>10.019793150772802</v>
      </c>
      <c r="O16" s="5">
        <v>200</v>
      </c>
      <c r="P16" s="2">
        <v>4.254782837510173E-2</v>
      </c>
      <c r="Q16" s="3">
        <v>18.167603297600003</v>
      </c>
      <c r="R16" s="2">
        <v>0.90706224397777158</v>
      </c>
      <c r="S16" s="3">
        <v>22.36280566472</v>
      </c>
      <c r="T16" s="6">
        <f t="shared" si="2"/>
        <v>3.7621146336684332</v>
      </c>
    </row>
    <row r="17" spans="1:20" x14ac:dyDescent="0.25">
      <c r="A17" s="5">
        <v>400</v>
      </c>
      <c r="B17" s="2">
        <v>2.2740999185078037</v>
      </c>
      <c r="C17" s="3">
        <v>32.659904135120001</v>
      </c>
      <c r="D17" s="2">
        <v>0.21917291616326284</v>
      </c>
      <c r="E17" s="3">
        <v>23.604197502399998</v>
      </c>
      <c r="F17" s="3">
        <f t="shared" si="0"/>
        <v>10.375825436450446</v>
      </c>
      <c r="H17" s="5">
        <v>400</v>
      </c>
      <c r="I17" s="4">
        <v>1.3337710334724218</v>
      </c>
      <c r="J17" s="7">
        <v>32.061829409760001</v>
      </c>
      <c r="K17" s="4">
        <v>0.75199547759614549</v>
      </c>
      <c r="L17" s="7">
        <v>23.21949330456</v>
      </c>
      <c r="M17" s="3">
        <f t="shared" si="1"/>
        <v>10.050640039091723</v>
      </c>
      <c r="O17" s="5">
        <v>400</v>
      </c>
      <c r="P17" s="2">
        <v>6.4076302414285274E-2</v>
      </c>
      <c r="Q17" s="3">
        <v>18.384949294559998</v>
      </c>
      <c r="R17" s="2">
        <v>1.370941872665892</v>
      </c>
      <c r="S17" s="3">
        <v>22.645755400960002</v>
      </c>
      <c r="T17" s="6">
        <f t="shared" si="2"/>
        <v>3.7756691567740832</v>
      </c>
    </row>
    <row r="18" spans="1:20" x14ac:dyDescent="0.25">
      <c r="A18" s="5">
        <v>600</v>
      </c>
      <c r="B18" s="2">
        <v>2.3500595747681792</v>
      </c>
      <c r="C18" s="3">
        <v>32.750900528560003</v>
      </c>
      <c r="D18" s="2">
        <v>0.24618819582861515</v>
      </c>
      <c r="E18" s="3">
        <v>23.699770815280004</v>
      </c>
      <c r="F18" s="3">
        <f t="shared" si="0"/>
        <v>9.5457849506488213</v>
      </c>
      <c r="H18" s="5">
        <v>600</v>
      </c>
      <c r="I18" s="4">
        <v>1.4610362687046032</v>
      </c>
      <c r="J18" s="7">
        <v>32.229630236000006</v>
      </c>
      <c r="K18" s="4">
        <v>0.82973901783923465</v>
      </c>
      <c r="L18" s="7">
        <v>23.357397735360003</v>
      </c>
      <c r="M18" s="3">
        <f t="shared" si="1"/>
        <v>9.9780838850024391</v>
      </c>
      <c r="O18" s="5">
        <v>600</v>
      </c>
      <c r="P18" s="2">
        <v>7.554320538159498E-2</v>
      </c>
      <c r="Q18" s="3">
        <v>18.497002253760002</v>
      </c>
      <c r="R18" s="2">
        <v>1.6650860545689146</v>
      </c>
      <c r="S18" s="3">
        <v>22.83193871488</v>
      </c>
      <c r="T18" s="6">
        <f t="shared" si="2"/>
        <v>3.8896776225986165</v>
      </c>
    </row>
    <row r="19" spans="1:20" x14ac:dyDescent="0.25">
      <c r="A19" s="5">
        <v>800</v>
      </c>
      <c r="B19" s="2">
        <v>2.4552330490946748</v>
      </c>
      <c r="C19" s="3">
        <v>32.93841715776</v>
      </c>
      <c r="D19" s="2">
        <v>0.25006931635360569</v>
      </c>
      <c r="E19" s="3">
        <v>23.7750095116</v>
      </c>
      <c r="F19" s="3">
        <f t="shared" si="0"/>
        <v>9.8182099463290413</v>
      </c>
      <c r="H19" s="5">
        <v>800</v>
      </c>
      <c r="I19" s="4">
        <v>1.490492687934089</v>
      </c>
      <c r="J19" s="7">
        <v>32.344008202159998</v>
      </c>
      <c r="K19" s="4">
        <v>0.92146864415232133</v>
      </c>
      <c r="L19" s="7">
        <v>23.472824588480002</v>
      </c>
      <c r="M19" s="3">
        <f t="shared" si="1"/>
        <v>9.1659388360374141</v>
      </c>
      <c r="O19" s="5">
        <v>800</v>
      </c>
      <c r="P19" s="2">
        <v>8.461713458470263E-2</v>
      </c>
      <c r="Q19" s="3">
        <v>18.605383585599998</v>
      </c>
      <c r="R19" s="2">
        <v>1.8743812263385013</v>
      </c>
      <c r="S19" s="3">
        <v>22.981639431600001</v>
      </c>
      <c r="T19" s="6">
        <f t="shared" si="2"/>
        <v>3.9090564719848784</v>
      </c>
    </row>
    <row r="20" spans="1:20" x14ac:dyDescent="0.25">
      <c r="A20" s="5">
        <v>1000</v>
      </c>
      <c r="B20" s="2">
        <v>2.5100435320549943</v>
      </c>
      <c r="C20" s="3">
        <v>33.022968977840002</v>
      </c>
      <c r="D20" s="2">
        <v>0.2553702330922219</v>
      </c>
      <c r="E20" s="3">
        <v>23.84594889688</v>
      </c>
      <c r="F20" s="3">
        <f t="shared" si="0"/>
        <v>9.8290372439318006</v>
      </c>
      <c r="H20" s="5">
        <v>1000</v>
      </c>
      <c r="I20" s="4">
        <v>1.5265958721432629</v>
      </c>
      <c r="J20" s="7">
        <v>32.436229168720004</v>
      </c>
      <c r="K20" s="4">
        <v>0.9593588223624403</v>
      </c>
      <c r="L20" s="7">
        <v>23.528905250879998</v>
      </c>
      <c r="M20" s="3">
        <f t="shared" si="1"/>
        <v>9.0171787036289608</v>
      </c>
      <c r="O20" s="5">
        <v>1000</v>
      </c>
      <c r="P20" s="2">
        <v>9.1116677861517448E-2</v>
      </c>
      <c r="Q20" s="3">
        <v>18.65494875584</v>
      </c>
      <c r="R20" s="2">
        <v>1.9954770449068411</v>
      </c>
      <c r="S20" s="3">
        <v>23.073693540240001</v>
      </c>
      <c r="T20" s="6">
        <f t="shared" si="2"/>
        <v>3.8647481030853297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30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0.22028103156601689</v>
      </c>
      <c r="C6" s="3">
        <v>27.857684453920001</v>
      </c>
      <c r="D6" s="2">
        <v>4.8983439745158307E-2</v>
      </c>
      <c r="E6" s="3">
        <v>21.71927981264</v>
      </c>
      <c r="F6" s="3">
        <f>B6/D6</f>
        <v>4.4970510995563604</v>
      </c>
      <c r="H6" s="5">
        <v>10</v>
      </c>
      <c r="I6" s="4">
        <v>6.8663709522231955E-2</v>
      </c>
      <c r="J6" s="7">
        <v>27.804765849520003</v>
      </c>
      <c r="K6" s="4">
        <v>8.6821341024068258E-2</v>
      </c>
      <c r="L6" s="7">
        <v>21.664951702320003</v>
      </c>
      <c r="M6" s="3">
        <f>I6/K6/(15/85)</f>
        <v>4.4815519936676775</v>
      </c>
      <c r="O6" s="5">
        <v>10</v>
      </c>
      <c r="P6" s="2">
        <v>3.6368455249085122E-3</v>
      </c>
      <c r="Q6" s="3">
        <v>17.310815074400001</v>
      </c>
      <c r="R6" s="2">
        <v>8.8710709558859707E-2</v>
      </c>
      <c r="S6" s="3">
        <v>21.638633212640002</v>
      </c>
      <c r="T6" s="6">
        <f>R6/P6/(85/15)</f>
        <v>4.3045081215034857</v>
      </c>
    </row>
    <row r="7" spans="1:20" x14ac:dyDescent="0.25">
      <c r="A7" s="5">
        <v>20</v>
      </c>
      <c r="B7" s="2">
        <v>0.40744938126430263</v>
      </c>
      <c r="C7" s="3">
        <v>27.98857018288</v>
      </c>
      <c r="D7" s="2">
        <v>8.8355083795553721E-2</v>
      </c>
      <c r="E7" s="3">
        <v>21.796482813280001</v>
      </c>
      <c r="F7" s="3">
        <f t="shared" ref="F7:F20" si="0">B7/D7</f>
        <v>4.6114990078794609</v>
      </c>
      <c r="H7" s="5">
        <v>20</v>
      </c>
      <c r="I7" s="4">
        <v>0.12891087374139931</v>
      </c>
      <c r="J7" s="7">
        <v>27.850953192880002</v>
      </c>
      <c r="K7" s="4">
        <v>0.16374010230623645</v>
      </c>
      <c r="L7" s="7">
        <v>21.713788521840002</v>
      </c>
      <c r="M7" s="3">
        <f t="shared" ref="M7:M20" si="1">I7/K7/(15/85)</f>
        <v>4.4613075288975192</v>
      </c>
      <c r="O7" s="5">
        <v>20</v>
      </c>
      <c r="P7" s="2">
        <v>7.1580744516497249E-3</v>
      </c>
      <c r="Q7" s="3">
        <v>17.33480985416</v>
      </c>
      <c r="R7" s="2">
        <v>0.17015888039890356</v>
      </c>
      <c r="S7" s="3">
        <v>21.66532299048</v>
      </c>
      <c r="T7" s="6">
        <f t="shared" ref="T7:T20" si="2">R7/P7/(85/15)</f>
        <v>4.1949881801708546</v>
      </c>
    </row>
    <row r="8" spans="1:20" x14ac:dyDescent="0.25">
      <c r="A8" s="5">
        <v>30</v>
      </c>
      <c r="B8" s="2">
        <v>0.55681338063780395</v>
      </c>
      <c r="C8" s="3">
        <v>28.054566130320001</v>
      </c>
      <c r="D8" s="2">
        <v>0.12147636566853304</v>
      </c>
      <c r="E8" s="3">
        <v>21.871933763920001</v>
      </c>
      <c r="F8" s="3">
        <f t="shared" si="0"/>
        <v>4.5837178085913024</v>
      </c>
      <c r="H8" s="5">
        <v>30</v>
      </c>
      <c r="I8" s="4">
        <v>0.18956184015374911</v>
      </c>
      <c r="J8" s="7">
        <v>27.914400122000004</v>
      </c>
      <c r="K8" s="4">
        <v>0.233409001079152</v>
      </c>
      <c r="L8" s="7">
        <v>21.766197347679999</v>
      </c>
      <c r="M8" s="3">
        <f t="shared" si="1"/>
        <v>4.6021522559319612</v>
      </c>
      <c r="O8" s="5">
        <v>30</v>
      </c>
      <c r="P8" s="2">
        <v>1.021059284206222E-2</v>
      </c>
      <c r="Q8" s="3">
        <v>17.345573779920002</v>
      </c>
      <c r="R8" s="2">
        <v>0.25045769145928248</v>
      </c>
      <c r="S8" s="3">
        <v>21.689538769120002</v>
      </c>
      <c r="T8" s="6">
        <f t="shared" si="2"/>
        <v>4.3286826557023579</v>
      </c>
    </row>
    <row r="9" spans="1:20" x14ac:dyDescent="0.25">
      <c r="A9" s="5">
        <v>40</v>
      </c>
      <c r="B9" s="2">
        <v>0.69263263996175417</v>
      </c>
      <c r="C9" s="3">
        <v>28.162316473120001</v>
      </c>
      <c r="D9" s="2">
        <v>0.1484744352629053</v>
      </c>
      <c r="E9" s="3">
        <v>21.94150380968</v>
      </c>
      <c r="F9" s="3">
        <f t="shared" si="0"/>
        <v>4.6649959552653089</v>
      </c>
      <c r="H9" s="5">
        <v>40</v>
      </c>
      <c r="I9" s="4">
        <v>0.23826891119628429</v>
      </c>
      <c r="J9" s="7">
        <v>27.965824661840003</v>
      </c>
      <c r="K9" s="4">
        <v>0.29917104593831012</v>
      </c>
      <c r="L9" s="7">
        <v>21.80851951184</v>
      </c>
      <c r="M9" s="3">
        <f t="shared" si="1"/>
        <v>4.5131055130828308</v>
      </c>
      <c r="O9" s="5">
        <v>40</v>
      </c>
      <c r="P9" s="2">
        <v>1.3276159869758266E-2</v>
      </c>
      <c r="Q9" s="3">
        <v>17.374556724480001</v>
      </c>
      <c r="R9" s="2">
        <v>0.32311882487505561</v>
      </c>
      <c r="S9" s="3">
        <v>21.723438290240001</v>
      </c>
      <c r="T9" s="6">
        <f t="shared" si="2"/>
        <v>4.2949896396989002</v>
      </c>
    </row>
    <row r="10" spans="1:20" x14ac:dyDescent="0.25">
      <c r="A10" s="5">
        <v>50</v>
      </c>
      <c r="B10" s="2">
        <v>0.78600497091920352</v>
      </c>
      <c r="C10" s="3">
        <v>28.190156767280001</v>
      </c>
      <c r="D10" s="2">
        <v>0.17495364129074018</v>
      </c>
      <c r="E10" s="3">
        <v>21.98981457488</v>
      </c>
      <c r="F10" s="3">
        <f t="shared" si="0"/>
        <v>4.4926471099450316</v>
      </c>
      <c r="H10" s="5">
        <v>50</v>
      </c>
      <c r="I10" s="4">
        <v>0.27956280163228575</v>
      </c>
      <c r="J10" s="7">
        <v>27.99808531016</v>
      </c>
      <c r="K10" s="4">
        <v>0.35709667000416573</v>
      </c>
      <c r="L10" s="7">
        <v>21.845675063599998</v>
      </c>
      <c r="M10" s="3">
        <f t="shared" si="1"/>
        <v>4.4363035063618455</v>
      </c>
      <c r="O10" s="5">
        <v>50</v>
      </c>
      <c r="P10" s="2">
        <v>1.6033917094992713E-2</v>
      </c>
      <c r="Q10" s="3">
        <v>17.381684377679999</v>
      </c>
      <c r="R10" s="2">
        <v>0.39189000883712893</v>
      </c>
      <c r="S10" s="3">
        <v>21.751082605840001</v>
      </c>
      <c r="T10" s="6">
        <f t="shared" si="2"/>
        <v>4.3131731300157492</v>
      </c>
    </row>
    <row r="11" spans="1:20" x14ac:dyDescent="0.25">
      <c r="A11" s="5">
        <v>60</v>
      </c>
      <c r="B11" s="2">
        <v>0.88326218084652752</v>
      </c>
      <c r="C11" s="3">
        <v>28.271340132640002</v>
      </c>
      <c r="D11" s="2">
        <v>0.19472642860540099</v>
      </c>
      <c r="E11" s="3">
        <v>22.05055608776</v>
      </c>
      <c r="F11" s="3">
        <f t="shared" si="0"/>
        <v>4.5359132151311332</v>
      </c>
      <c r="H11" s="5">
        <v>60</v>
      </c>
      <c r="I11" s="4">
        <v>0.319443798675278</v>
      </c>
      <c r="J11" s="7">
        <v>28.025524944480001</v>
      </c>
      <c r="K11" s="4">
        <v>0.40420966840129152</v>
      </c>
      <c r="L11" s="7">
        <v>21.884172214960003</v>
      </c>
      <c r="M11" s="3">
        <f t="shared" si="1"/>
        <v>4.4783231756580903</v>
      </c>
      <c r="O11" s="5">
        <v>60</v>
      </c>
      <c r="P11" s="2">
        <v>1.8737887557169364E-2</v>
      </c>
      <c r="Q11" s="3">
        <v>17.395318234559998</v>
      </c>
      <c r="R11" s="2">
        <v>0.45367250804170528</v>
      </c>
      <c r="S11" s="3">
        <v>21.77124049024</v>
      </c>
      <c r="T11" s="6">
        <f t="shared" si="2"/>
        <v>4.272618998061442</v>
      </c>
    </row>
    <row r="12" spans="1:20" x14ac:dyDescent="0.25">
      <c r="A12" s="5">
        <v>70</v>
      </c>
      <c r="B12" s="2">
        <v>0.96733464824235982</v>
      </c>
      <c r="C12" s="3">
        <v>28.350856759759999</v>
      </c>
      <c r="D12" s="2">
        <v>0.21006599009191926</v>
      </c>
      <c r="E12" s="3">
        <v>22.102899559520001</v>
      </c>
      <c r="F12" s="3">
        <f t="shared" si="0"/>
        <v>4.6049084281519344</v>
      </c>
      <c r="H12" s="5">
        <v>70</v>
      </c>
      <c r="I12" s="4">
        <v>0.36342544359216583</v>
      </c>
      <c r="J12" s="7">
        <v>28.065199180560001</v>
      </c>
      <c r="K12" s="4">
        <v>0.45329887761902105</v>
      </c>
      <c r="L12" s="7">
        <v>21.922482132320003</v>
      </c>
      <c r="M12" s="3">
        <f t="shared" si="1"/>
        <v>4.5431633491780286</v>
      </c>
      <c r="O12" s="5">
        <v>70</v>
      </c>
      <c r="P12" s="2">
        <v>2.1140613536743104E-2</v>
      </c>
      <c r="Q12" s="3">
        <v>17.421043014639999</v>
      </c>
      <c r="R12" s="2">
        <v>0.52157506413957033</v>
      </c>
      <c r="S12" s="3">
        <v>21.799658469280001</v>
      </c>
      <c r="T12" s="6">
        <f t="shared" si="2"/>
        <v>4.3538309906473609</v>
      </c>
    </row>
    <row r="13" spans="1:20" x14ac:dyDescent="0.25">
      <c r="A13" s="5">
        <v>80</v>
      </c>
      <c r="B13" s="2">
        <v>1.0367606523894963</v>
      </c>
      <c r="C13" s="3">
        <v>28.398693896160001</v>
      </c>
      <c r="D13" s="2">
        <v>0.22462302797813705</v>
      </c>
      <c r="E13" s="3">
        <v>22.134036427280002</v>
      </c>
      <c r="F13" s="3">
        <f t="shared" si="0"/>
        <v>4.6155581719359873</v>
      </c>
      <c r="H13" s="5">
        <v>80</v>
      </c>
      <c r="I13" s="4">
        <v>0.39286126787243036</v>
      </c>
      <c r="J13" s="7">
        <v>28.111926720160003</v>
      </c>
      <c r="K13" s="4">
        <v>0.49145044845764357</v>
      </c>
      <c r="L13" s="7">
        <v>21.945899269040002</v>
      </c>
      <c r="M13" s="3">
        <f t="shared" si="1"/>
        <v>4.5298846674447084</v>
      </c>
      <c r="O13" s="5">
        <v>80</v>
      </c>
      <c r="P13" s="2">
        <v>2.3450695558310836E-2</v>
      </c>
      <c r="Q13" s="3">
        <v>17.43213785296</v>
      </c>
      <c r="R13" s="2">
        <v>0.58017578520063806</v>
      </c>
      <c r="S13" s="3">
        <v>21.8215852652</v>
      </c>
      <c r="T13" s="6">
        <f t="shared" si="2"/>
        <v>4.3659243215046457</v>
      </c>
    </row>
    <row r="14" spans="1:20" x14ac:dyDescent="0.25">
      <c r="A14" s="5">
        <v>90</v>
      </c>
      <c r="B14" s="2">
        <v>1.0865217878416633</v>
      </c>
      <c r="C14" s="3">
        <v>28.423855258800003</v>
      </c>
      <c r="D14" s="2">
        <v>0.24136130327014774</v>
      </c>
      <c r="E14" s="3">
        <v>22.181536877200003</v>
      </c>
      <c r="F14" s="3">
        <f t="shared" si="0"/>
        <v>4.5016403753237748</v>
      </c>
      <c r="H14" s="5">
        <v>90</v>
      </c>
      <c r="I14" s="4">
        <v>0.42648665116547324</v>
      </c>
      <c r="J14" s="7">
        <v>28.13462019224</v>
      </c>
      <c r="K14" s="4">
        <v>0.53808706909087722</v>
      </c>
      <c r="L14" s="7">
        <v>21.986119433440003</v>
      </c>
      <c r="M14" s="3">
        <f t="shared" si="1"/>
        <v>4.4913877860341538</v>
      </c>
      <c r="O14" s="5">
        <v>90</v>
      </c>
      <c r="P14" s="2">
        <v>2.5772527845293113E-2</v>
      </c>
      <c r="Q14" s="3">
        <v>17.443898574880002</v>
      </c>
      <c r="R14" s="2">
        <v>0.6323494544651419</v>
      </c>
      <c r="S14" s="3">
        <v>21.83856050632</v>
      </c>
      <c r="T14" s="6">
        <f t="shared" si="2"/>
        <v>4.329846139640936</v>
      </c>
    </row>
    <row r="15" spans="1:20" x14ac:dyDescent="0.25">
      <c r="A15" s="5">
        <v>100</v>
      </c>
      <c r="B15" s="2">
        <v>1.1449108999138427</v>
      </c>
      <c r="C15" s="3">
        <v>28.465429784000001</v>
      </c>
      <c r="D15" s="2">
        <v>0.2487299377628861</v>
      </c>
      <c r="E15" s="3">
        <v>22.200734868320001</v>
      </c>
      <c r="F15" s="3">
        <f t="shared" si="0"/>
        <v>4.6030281284647154</v>
      </c>
      <c r="H15" s="5">
        <v>100</v>
      </c>
      <c r="I15" s="4">
        <v>0.45093752528408376</v>
      </c>
      <c r="J15" s="7">
        <v>28.163253521760002</v>
      </c>
      <c r="K15" s="4">
        <v>0.56961937101126492</v>
      </c>
      <c r="L15" s="7">
        <v>22.006800987280002</v>
      </c>
      <c r="M15" s="3">
        <f t="shared" si="1"/>
        <v>4.4860002544153996</v>
      </c>
      <c r="O15" s="5">
        <v>100</v>
      </c>
      <c r="P15" s="2">
        <v>2.7889854604217987E-2</v>
      </c>
      <c r="Q15" s="3">
        <v>17.459628071839997</v>
      </c>
      <c r="R15" s="2">
        <v>0.68293371838942851</v>
      </c>
      <c r="S15" s="3">
        <v>21.856602625600001</v>
      </c>
      <c r="T15" s="6">
        <f t="shared" si="2"/>
        <v>4.3212026996968413</v>
      </c>
    </row>
    <row r="16" spans="1:20" x14ac:dyDescent="0.25">
      <c r="A16" s="5">
        <v>200</v>
      </c>
      <c r="B16" s="2">
        <v>1.485371666122717</v>
      </c>
      <c r="C16" s="3">
        <v>28.782586816400002</v>
      </c>
      <c r="D16" s="2">
        <v>0.32753408704503678</v>
      </c>
      <c r="E16" s="3">
        <v>22.488774775280003</v>
      </c>
      <c r="F16" s="3">
        <f t="shared" si="0"/>
        <v>4.5350139874707898</v>
      </c>
      <c r="H16" s="5">
        <v>200</v>
      </c>
      <c r="I16" s="4">
        <v>0.64130389814969702</v>
      </c>
      <c r="J16" s="7">
        <v>28.363849962560003</v>
      </c>
      <c r="K16" s="4">
        <v>0.82261980248073763</v>
      </c>
      <c r="L16" s="7">
        <v>22.228259563360002</v>
      </c>
      <c r="M16" s="3">
        <f t="shared" si="1"/>
        <v>4.4176610043779947</v>
      </c>
      <c r="O16" s="5">
        <v>200</v>
      </c>
      <c r="P16" s="2">
        <v>4.3975175266535244E-2</v>
      </c>
      <c r="Q16" s="3">
        <v>17.5667649984</v>
      </c>
      <c r="R16" s="2">
        <v>1.0877987980766601</v>
      </c>
      <c r="S16" s="3">
        <v>22.041000543040003</v>
      </c>
      <c r="T16" s="6">
        <f t="shared" si="2"/>
        <v>4.3652922953627789</v>
      </c>
    </row>
    <row r="17" spans="1:20" x14ac:dyDescent="0.25">
      <c r="A17" s="5">
        <v>400</v>
      </c>
      <c r="B17" s="2">
        <v>1.7669649727287238</v>
      </c>
      <c r="C17" s="3">
        <v>29.099799496000003</v>
      </c>
      <c r="D17" s="2">
        <v>0.4111522831664311</v>
      </c>
      <c r="E17" s="3">
        <v>22.833078896720004</v>
      </c>
      <c r="F17" s="3">
        <f t="shared" si="0"/>
        <v>4.2975925102998165</v>
      </c>
      <c r="H17" s="5">
        <v>400</v>
      </c>
      <c r="I17" s="4">
        <v>0.82436357569426</v>
      </c>
      <c r="J17" s="7">
        <v>28.652539686560001</v>
      </c>
      <c r="K17" s="4">
        <v>1.0864979968855475</v>
      </c>
      <c r="L17" s="7">
        <v>22.532338206719999</v>
      </c>
      <c r="M17" s="3">
        <f t="shared" si="1"/>
        <v>4.299495819588607</v>
      </c>
      <c r="O17" s="5">
        <v>400</v>
      </c>
      <c r="P17" s="2">
        <v>6.2399871611522752E-2</v>
      </c>
      <c r="Q17" s="3">
        <v>17.712560871599997</v>
      </c>
      <c r="R17" s="2">
        <v>1.5365200367480241</v>
      </c>
      <c r="S17" s="3">
        <v>22.270556330639998</v>
      </c>
      <c r="T17" s="6">
        <f t="shared" si="2"/>
        <v>4.345371035509773</v>
      </c>
    </row>
    <row r="18" spans="1:20" x14ac:dyDescent="0.25">
      <c r="A18" s="5">
        <v>600</v>
      </c>
      <c r="B18" s="2">
        <v>1.9207391859973739</v>
      </c>
      <c r="C18" s="3">
        <v>29.31069033408</v>
      </c>
      <c r="D18" s="2">
        <v>0.46654645964058877</v>
      </c>
      <c r="E18" s="3">
        <v>23.046888032960002</v>
      </c>
      <c r="F18" s="3">
        <f t="shared" si="0"/>
        <v>4.116930149844122</v>
      </c>
      <c r="H18" s="5">
        <v>600</v>
      </c>
      <c r="I18" s="4">
        <v>0.92199611417800209</v>
      </c>
      <c r="J18" s="7">
        <v>28.788041999280001</v>
      </c>
      <c r="K18" s="4">
        <v>1.2256152437604348</v>
      </c>
      <c r="L18" s="7">
        <v>22.727092904879999</v>
      </c>
      <c r="M18" s="3">
        <f t="shared" si="1"/>
        <v>4.2628750528415544</v>
      </c>
      <c r="O18" s="5">
        <v>600</v>
      </c>
      <c r="P18" s="2">
        <v>7.2849803932180712E-2</v>
      </c>
      <c r="Q18" s="3">
        <v>17.826414582560002</v>
      </c>
      <c r="R18" s="2">
        <v>1.8178091724095704</v>
      </c>
      <c r="S18" s="3">
        <v>22.462736948320003</v>
      </c>
      <c r="T18" s="6">
        <f t="shared" si="2"/>
        <v>4.4034415556323019</v>
      </c>
    </row>
    <row r="19" spans="1:20" x14ac:dyDescent="0.25">
      <c r="A19" s="5">
        <v>800</v>
      </c>
      <c r="B19" s="2">
        <v>2.0440929051357575</v>
      </c>
      <c r="C19" s="3">
        <v>29.488524392320002</v>
      </c>
      <c r="D19" s="2">
        <v>0.50360764753331211</v>
      </c>
      <c r="E19" s="3">
        <v>23.194256044159999</v>
      </c>
      <c r="F19" s="3">
        <f t="shared" si="0"/>
        <v>4.0588996516391207</v>
      </c>
      <c r="H19" s="5">
        <v>800</v>
      </c>
      <c r="I19" s="4">
        <v>0.97839143444944099</v>
      </c>
      <c r="J19" s="7">
        <v>28.969377019520003</v>
      </c>
      <c r="K19" s="4">
        <v>1.3437602878886779</v>
      </c>
      <c r="L19" s="7">
        <v>22.877587200880001</v>
      </c>
      <c r="M19" s="3">
        <f t="shared" si="1"/>
        <v>4.1258981817790819</v>
      </c>
      <c r="O19" s="5">
        <v>800</v>
      </c>
      <c r="P19" s="2">
        <v>8.2149141311514129E-2</v>
      </c>
      <c r="Q19" s="3">
        <v>17.896092617360001</v>
      </c>
      <c r="R19" s="2">
        <v>1.9926785049480269</v>
      </c>
      <c r="S19" s="3">
        <v>22.587615541119998</v>
      </c>
      <c r="T19" s="6">
        <f t="shared" si="2"/>
        <v>4.2806186688979686</v>
      </c>
    </row>
    <row r="20" spans="1:20" x14ac:dyDescent="0.25">
      <c r="A20" s="5">
        <v>1000</v>
      </c>
      <c r="B20" s="2">
        <v>2.1503126633215137</v>
      </c>
      <c r="C20" s="3">
        <v>29.634871130960001</v>
      </c>
      <c r="D20" s="2">
        <v>0.5057004709399775</v>
      </c>
      <c r="E20" s="3">
        <v>23.310473589600001</v>
      </c>
      <c r="F20" s="3">
        <f t="shared" si="0"/>
        <v>4.2521468475688611</v>
      </c>
      <c r="H20" s="5">
        <v>1000</v>
      </c>
      <c r="I20" s="4">
        <v>1.0023531794256986</v>
      </c>
      <c r="J20" s="7">
        <v>28.993406024399999</v>
      </c>
      <c r="K20" s="4">
        <v>1.4485923633046764</v>
      </c>
      <c r="L20" s="7">
        <v>22.998714335599999</v>
      </c>
      <c r="M20" s="3">
        <f t="shared" si="1"/>
        <v>3.9210488015559881</v>
      </c>
      <c r="O20" s="5">
        <v>1000</v>
      </c>
      <c r="P20" s="2">
        <v>8.7476159500747316E-2</v>
      </c>
      <c r="Q20" s="3">
        <v>17.956251591920001</v>
      </c>
      <c r="R20" s="2">
        <v>2.1425765964233818</v>
      </c>
      <c r="S20" s="3">
        <v>22.692496413040001</v>
      </c>
      <c r="T20" s="6">
        <f t="shared" si="2"/>
        <v>4.3223405607647685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45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4">
        <v>0.21868895943831612</v>
      </c>
      <c r="C6" s="7">
        <v>26.63621770288</v>
      </c>
      <c r="D6" s="4">
        <v>2.123005342048552E-2</v>
      </c>
      <c r="E6" s="7">
        <v>16.38053643928</v>
      </c>
      <c r="F6" s="3">
        <f>B6/D6</f>
        <v>10.30091423261783</v>
      </c>
      <c r="H6" s="5">
        <v>10</v>
      </c>
      <c r="I6" s="4">
        <v>6.5203732142603318E-2</v>
      </c>
      <c r="J6" s="7">
        <v>26.324685514559999</v>
      </c>
      <c r="K6" s="4">
        <v>3.7269333987166073E-2</v>
      </c>
      <c r="L6" s="7">
        <v>16.337753072800002</v>
      </c>
      <c r="M6" s="3">
        <f>I6/K6/(15/85)</f>
        <v>9.9139902956674124</v>
      </c>
      <c r="O6" s="5">
        <v>10</v>
      </c>
      <c r="P6" s="2">
        <v>2.6987069309550439E-3</v>
      </c>
      <c r="Q6" s="3">
        <v>13.46425505096</v>
      </c>
      <c r="R6" s="2">
        <v>3.7978970236669955E-2</v>
      </c>
      <c r="S6" s="3">
        <v>16.32740085264</v>
      </c>
      <c r="T6" s="6">
        <f>R6/P6/(85/15)</f>
        <v>2.4834750084789854</v>
      </c>
    </row>
    <row r="7" spans="1:20" x14ac:dyDescent="0.25">
      <c r="A7" s="5">
        <v>20</v>
      </c>
      <c r="B7" s="4">
        <v>0.41344215158805914</v>
      </c>
      <c r="C7" s="7">
        <v>26.97729570928</v>
      </c>
      <c r="D7" s="4">
        <v>3.9206599631043712E-2</v>
      </c>
      <c r="E7" s="7">
        <v>16.410220622240001</v>
      </c>
      <c r="F7" s="3">
        <f t="shared" ref="F7:F20" si="0">B7/D7</f>
        <v>10.545218291787192</v>
      </c>
      <c r="H7" s="5">
        <v>20</v>
      </c>
      <c r="I7" s="4">
        <v>0.12742610692352016</v>
      </c>
      <c r="J7" s="7">
        <v>26.459899005760001</v>
      </c>
      <c r="K7" s="4">
        <v>7.2571546611003415E-2</v>
      </c>
      <c r="L7" s="7">
        <v>16.35350591648</v>
      </c>
      <c r="M7" s="3">
        <f t="shared" ref="M7:M20" si="1">I7/K7/(15/85)</f>
        <v>9.9499226113658583</v>
      </c>
      <c r="O7" s="5">
        <v>20</v>
      </c>
      <c r="P7" s="2">
        <v>5.3287889292887537E-3</v>
      </c>
      <c r="Q7" s="3">
        <v>13.459454622239999</v>
      </c>
      <c r="R7" s="2">
        <v>7.5334594701604071E-2</v>
      </c>
      <c r="S7" s="3">
        <v>16.331362096479999</v>
      </c>
      <c r="T7" s="6">
        <f t="shared" ref="T7:T20" si="2">R7/P7/(85/15)</f>
        <v>2.4948145662871974</v>
      </c>
    </row>
    <row r="8" spans="1:20" x14ac:dyDescent="0.25">
      <c r="A8" s="5">
        <v>30</v>
      </c>
      <c r="B8" s="4">
        <v>0.59617777601472544</v>
      </c>
      <c r="C8" s="7">
        <v>27.313357601760003</v>
      </c>
      <c r="D8" s="4">
        <v>5.5879062844751901E-2</v>
      </c>
      <c r="E8" s="7">
        <v>16.460745560239999</v>
      </c>
      <c r="F8" s="3">
        <f t="shared" si="0"/>
        <v>10.669072558913141</v>
      </c>
      <c r="H8" s="5">
        <v>30</v>
      </c>
      <c r="I8" s="4">
        <v>0.18689276343555211</v>
      </c>
      <c r="J8" s="7">
        <v>26.609535958319999</v>
      </c>
      <c r="K8" s="4">
        <v>0.10537675266535242</v>
      </c>
      <c r="L8" s="7">
        <v>16.393038566000001</v>
      </c>
      <c r="M8" s="3">
        <f t="shared" si="1"/>
        <v>10.050214739153539</v>
      </c>
      <c r="O8" s="5">
        <v>30</v>
      </c>
      <c r="P8" s="2">
        <v>7.8923421822159681E-3</v>
      </c>
      <c r="Q8" s="3">
        <v>13.466847206320001</v>
      </c>
      <c r="R8" s="2">
        <v>0.11211667108113102</v>
      </c>
      <c r="S8" s="3">
        <v>16.332283622480002</v>
      </c>
      <c r="T8" s="6">
        <f t="shared" si="2"/>
        <v>2.5068977547948856</v>
      </c>
    </row>
    <row r="9" spans="1:20" x14ac:dyDescent="0.25">
      <c r="A9" s="5">
        <v>40</v>
      </c>
      <c r="B9" s="4">
        <v>0.77987336022466469</v>
      </c>
      <c r="C9" s="7">
        <v>27.673931876640001</v>
      </c>
      <c r="D9" s="4">
        <v>6.9913662370832491E-2</v>
      </c>
      <c r="E9" s="7">
        <v>16.510210565520001</v>
      </c>
      <c r="F9" s="3">
        <f t="shared" si="0"/>
        <v>11.154806282184161</v>
      </c>
      <c r="H9" s="5">
        <v>40</v>
      </c>
      <c r="I9" s="4">
        <v>0.24707421039173114</v>
      </c>
      <c r="J9" s="7">
        <v>26.75831401936</v>
      </c>
      <c r="K9" s="4">
        <v>0.13725021033624279</v>
      </c>
      <c r="L9" s="7">
        <v>16.405376345200001</v>
      </c>
      <c r="M9" s="3">
        <f t="shared" si="1"/>
        <v>10.200983945961193</v>
      </c>
      <c r="O9" s="5">
        <v>40</v>
      </c>
      <c r="P9" s="2">
        <v>1.0433539521619668E-2</v>
      </c>
      <c r="Q9" s="3">
        <v>13.47127622136</v>
      </c>
      <c r="R9" s="2">
        <v>0.14632874591217865</v>
      </c>
      <c r="S9" s="3">
        <v>16.343062066720002</v>
      </c>
      <c r="T9" s="6">
        <f t="shared" si="2"/>
        <v>2.4749721619731231</v>
      </c>
    </row>
    <row r="10" spans="1:20" x14ac:dyDescent="0.25">
      <c r="A10" s="5">
        <v>50</v>
      </c>
      <c r="B10" s="4">
        <v>0.94175770901463685</v>
      </c>
      <c r="C10" s="7">
        <v>27.92817874528</v>
      </c>
      <c r="D10" s="4">
        <v>8.3088306644274537E-2</v>
      </c>
      <c r="E10" s="7">
        <v>16.523388868480001</v>
      </c>
      <c r="F10" s="3">
        <f t="shared" si="0"/>
        <v>11.334419331068792</v>
      </c>
      <c r="H10" s="5">
        <v>50</v>
      </c>
      <c r="I10" s="4">
        <v>0.30565030509688862</v>
      </c>
      <c r="J10" s="7">
        <v>26.89780201048</v>
      </c>
      <c r="K10" s="4">
        <v>0.16620294461172938</v>
      </c>
      <c r="L10" s="7">
        <v>16.417017572079999</v>
      </c>
      <c r="M10" s="3">
        <f t="shared" si="1"/>
        <v>10.421105351624453</v>
      </c>
      <c r="O10" s="5">
        <v>50</v>
      </c>
      <c r="P10" s="2">
        <v>1.2855594158201282E-2</v>
      </c>
      <c r="Q10" s="3">
        <v>13.47366800496</v>
      </c>
      <c r="R10" s="2">
        <v>0.18040016606859557</v>
      </c>
      <c r="S10" s="3">
        <v>16.343963258480002</v>
      </c>
      <c r="T10" s="6">
        <f t="shared" si="2"/>
        <v>2.4763790013984166</v>
      </c>
    </row>
    <row r="11" spans="1:20" x14ac:dyDescent="0.25">
      <c r="A11" s="5">
        <v>60</v>
      </c>
      <c r="B11" s="4">
        <v>1.1031472952658901</v>
      </c>
      <c r="C11" s="7">
        <v>28.251599811440002</v>
      </c>
      <c r="D11" s="4">
        <v>9.531659243396344E-2</v>
      </c>
      <c r="E11" s="7">
        <v>16.607378442640002</v>
      </c>
      <c r="F11" s="3">
        <f t="shared" si="0"/>
        <v>11.573507477516726</v>
      </c>
      <c r="H11" s="5">
        <v>60</v>
      </c>
      <c r="I11" s="4">
        <v>0.3574794180724617</v>
      </c>
      <c r="J11" s="7">
        <v>26.996260358720004</v>
      </c>
      <c r="K11" s="4">
        <v>0.19384910079547829</v>
      </c>
      <c r="L11" s="7">
        <v>16.439035495520002</v>
      </c>
      <c r="M11" s="3">
        <f t="shared" si="1"/>
        <v>10.449966979975116</v>
      </c>
      <c r="O11" s="5">
        <v>60</v>
      </c>
      <c r="P11" s="2">
        <v>1.5309501615174604E-2</v>
      </c>
      <c r="Q11" s="3">
        <v>13.480918625920001</v>
      </c>
      <c r="R11" s="2">
        <v>0.21466937011607171</v>
      </c>
      <c r="S11" s="3">
        <v>16.348393194</v>
      </c>
      <c r="T11" s="6">
        <f t="shared" si="2"/>
        <v>2.4744652682184123</v>
      </c>
    </row>
    <row r="12" spans="1:20" x14ac:dyDescent="0.25">
      <c r="A12" s="5">
        <v>70</v>
      </c>
      <c r="B12" s="4">
        <v>1.2604541059028631</v>
      </c>
      <c r="C12" s="7">
        <v>28.493960731040001</v>
      </c>
      <c r="D12" s="4">
        <v>0.10565046824756424</v>
      </c>
      <c r="E12" s="7">
        <v>16.63674313536</v>
      </c>
      <c r="F12" s="3">
        <f t="shared" si="0"/>
        <v>11.930416654181963</v>
      </c>
      <c r="H12" s="5">
        <v>70</v>
      </c>
      <c r="I12" s="4">
        <v>0.41260717205586661</v>
      </c>
      <c r="J12" s="7">
        <v>27.136521678560001</v>
      </c>
      <c r="K12" s="4">
        <v>0.22164143400526126</v>
      </c>
      <c r="L12" s="7">
        <v>16.464839395040002</v>
      </c>
      <c r="M12" s="3">
        <f t="shared" si="1"/>
        <v>10.549053333868414</v>
      </c>
      <c r="O12" s="5">
        <v>70</v>
      </c>
      <c r="P12" s="2">
        <v>1.7595890912708956E-2</v>
      </c>
      <c r="Q12" s="3">
        <v>13.48143359264</v>
      </c>
      <c r="R12" s="2">
        <v>0.24677396275121447</v>
      </c>
      <c r="S12" s="3">
        <v>16.362200979760001</v>
      </c>
      <c r="T12" s="6">
        <f t="shared" si="2"/>
        <v>2.4749156825249341</v>
      </c>
    </row>
    <row r="13" spans="1:20" x14ac:dyDescent="0.25">
      <c r="A13" s="5">
        <v>80</v>
      </c>
      <c r="B13" s="4">
        <v>1.3824808787408143</v>
      </c>
      <c r="C13" s="7">
        <v>28.633348264319999</v>
      </c>
      <c r="D13" s="4">
        <v>0.11638772770025814</v>
      </c>
      <c r="E13" s="7">
        <v>16.663662907679999</v>
      </c>
      <c r="F13" s="3">
        <f t="shared" si="0"/>
        <v>11.878235842022956</v>
      </c>
      <c r="H13" s="5">
        <v>80</v>
      </c>
      <c r="I13" s="4">
        <v>0.46094021803900465</v>
      </c>
      <c r="J13" s="7">
        <v>27.1687050484</v>
      </c>
      <c r="K13" s="4">
        <v>0.24580187685803848</v>
      </c>
      <c r="L13" s="7">
        <v>16.485432331760002</v>
      </c>
      <c r="M13" s="3">
        <f t="shared" si="1"/>
        <v>10.626422394635481</v>
      </c>
      <c r="O13" s="5">
        <v>80</v>
      </c>
      <c r="P13" s="2">
        <v>1.9898377458842979E-2</v>
      </c>
      <c r="Q13" s="3">
        <v>13.486226950400001</v>
      </c>
      <c r="R13" s="2">
        <v>0.27699868375843395</v>
      </c>
      <c r="S13" s="3">
        <v>16.348591682959999</v>
      </c>
      <c r="T13" s="6">
        <f t="shared" si="2"/>
        <v>2.456588270292837</v>
      </c>
    </row>
    <row r="14" spans="1:20" x14ac:dyDescent="0.25">
      <c r="A14" s="5">
        <v>90</v>
      </c>
      <c r="B14" s="4">
        <v>1.5252696718371934</v>
      </c>
      <c r="C14" s="7">
        <v>28.868698348000002</v>
      </c>
      <c r="D14" s="4">
        <v>0.12629807888114786</v>
      </c>
      <c r="E14" s="7">
        <v>16.738872985440004</v>
      </c>
      <c r="F14" s="3">
        <f t="shared" si="0"/>
        <v>12.076744835307752</v>
      </c>
      <c r="H14" s="5">
        <v>90</v>
      </c>
      <c r="I14" s="4">
        <v>0.51584510136594186</v>
      </c>
      <c r="J14" s="7">
        <v>27.33361021192</v>
      </c>
      <c r="K14" s="4">
        <v>0.27157172851973577</v>
      </c>
      <c r="L14" s="7">
        <v>16.5094537636</v>
      </c>
      <c r="M14" s="3">
        <f t="shared" si="1"/>
        <v>10.763720719409275</v>
      </c>
      <c r="O14" s="5">
        <v>90</v>
      </c>
      <c r="P14" s="2">
        <v>2.1956903347558024E-2</v>
      </c>
      <c r="Q14" s="3">
        <v>13.484999783200001</v>
      </c>
      <c r="R14" s="2">
        <v>0.31037067782255112</v>
      </c>
      <c r="S14" s="3">
        <v>16.368489155199999</v>
      </c>
      <c r="T14" s="6">
        <f t="shared" si="2"/>
        <v>2.4944909224835676</v>
      </c>
    </row>
    <row r="15" spans="1:20" x14ac:dyDescent="0.25">
      <c r="A15" s="5">
        <v>100</v>
      </c>
      <c r="B15" s="4">
        <v>1.6892060922409844</v>
      </c>
      <c r="C15" s="7">
        <v>29.168594832320004</v>
      </c>
      <c r="D15" s="4">
        <v>0.13207041812084316</v>
      </c>
      <c r="E15" s="7">
        <v>16.75574914944</v>
      </c>
      <c r="F15" s="3">
        <f t="shared" si="0"/>
        <v>12.790192658399681</v>
      </c>
      <c r="H15" s="5">
        <v>100</v>
      </c>
      <c r="I15" s="4">
        <v>0.56125759906304018</v>
      </c>
      <c r="J15" s="7">
        <v>27.393804750480001</v>
      </c>
      <c r="K15" s="4">
        <v>0.29493958795280378</v>
      </c>
      <c r="L15" s="7">
        <v>16.526063783360001</v>
      </c>
      <c r="M15" s="3">
        <f t="shared" si="1"/>
        <v>10.783427718536148</v>
      </c>
      <c r="O15" s="5">
        <v>100</v>
      </c>
      <c r="P15" s="2">
        <v>2.4317050417556392E-2</v>
      </c>
      <c r="Q15" s="3">
        <v>13.496591764400002</v>
      </c>
      <c r="R15" s="2">
        <v>0.34323235536547386</v>
      </c>
      <c r="S15" s="3">
        <v>16.391947671680001</v>
      </c>
      <c r="T15" s="6">
        <f t="shared" si="2"/>
        <v>2.4908619512915977</v>
      </c>
    </row>
    <row r="16" spans="1:20" x14ac:dyDescent="0.25">
      <c r="A16" s="5">
        <v>200</v>
      </c>
      <c r="B16" s="4">
        <v>2.7537247811765053</v>
      </c>
      <c r="C16" s="7">
        <v>30.650631814880001</v>
      </c>
      <c r="D16" s="4">
        <v>0.18873861515793122</v>
      </c>
      <c r="E16" s="7">
        <v>17.244849879360004</v>
      </c>
      <c r="F16" s="3">
        <f t="shared" si="0"/>
        <v>14.590150398593659</v>
      </c>
      <c r="H16" s="5">
        <v>200</v>
      </c>
      <c r="I16" s="4">
        <v>1.0046013914651322</v>
      </c>
      <c r="J16" s="7">
        <v>28.405199053840001</v>
      </c>
      <c r="K16" s="4">
        <v>0.48710035943033453</v>
      </c>
      <c r="L16" s="7">
        <v>16.763789291199998</v>
      </c>
      <c r="M16" s="3">
        <f t="shared" si="1"/>
        <v>11.686998599138983</v>
      </c>
      <c r="O16" s="5">
        <v>200</v>
      </c>
      <c r="P16" s="2">
        <v>4.3959892062929752E-2</v>
      </c>
      <c r="Q16" s="3">
        <v>13.545997900800002</v>
      </c>
      <c r="R16" s="2">
        <v>0.6145905734648871</v>
      </c>
      <c r="S16" s="3">
        <v>16.46087308856</v>
      </c>
      <c r="T16" s="6">
        <f t="shared" si="2"/>
        <v>2.4671844022718723</v>
      </c>
    </row>
    <row r="17" spans="1:20" x14ac:dyDescent="0.25">
      <c r="A17" s="5">
        <v>400</v>
      </c>
      <c r="B17" s="4">
        <v>3.9756879893153565</v>
      </c>
      <c r="C17" s="7">
        <v>32.288561917839999</v>
      </c>
      <c r="D17" s="4">
        <v>0.22964415829695159</v>
      </c>
      <c r="E17" s="7">
        <v>18.35215384736</v>
      </c>
      <c r="F17" s="3">
        <f t="shared" si="0"/>
        <v>17.312384598847128</v>
      </c>
      <c r="H17" s="5">
        <v>400</v>
      </c>
      <c r="I17" s="4">
        <v>1.6954278167767685</v>
      </c>
      <c r="J17" s="7">
        <v>29.673082556960001</v>
      </c>
      <c r="K17" s="4">
        <v>0.72475121059509706</v>
      </c>
      <c r="L17" s="7">
        <v>17.223056636719999</v>
      </c>
      <c r="M17" s="3">
        <f t="shared" si="1"/>
        <v>13.256168675012832</v>
      </c>
      <c r="O17" s="5">
        <v>400</v>
      </c>
      <c r="P17" s="2">
        <v>7.3704661366849361E-2</v>
      </c>
      <c r="Q17" s="3">
        <v>13.653122400879999</v>
      </c>
      <c r="R17" s="2">
        <v>1.0467865612293037</v>
      </c>
      <c r="S17" s="3">
        <v>16.647031382160002</v>
      </c>
      <c r="T17" s="6">
        <f t="shared" si="2"/>
        <v>2.5063142112205927</v>
      </c>
    </row>
    <row r="18" spans="1:20" x14ac:dyDescent="0.25">
      <c r="A18" s="5">
        <v>600</v>
      </c>
      <c r="B18" s="4">
        <v>4.593987357753111</v>
      </c>
      <c r="C18" s="7">
        <v>33.143607463199999</v>
      </c>
      <c r="D18" s="4">
        <v>0.24187622559470898</v>
      </c>
      <c r="E18" s="7">
        <v>19.07120458136</v>
      </c>
      <c r="F18" s="3">
        <f t="shared" si="0"/>
        <v>18.99313314674778</v>
      </c>
      <c r="H18" s="5">
        <v>600</v>
      </c>
      <c r="I18" s="4">
        <v>2.2123566033689879</v>
      </c>
      <c r="J18" s="7">
        <v>30.564089038400002</v>
      </c>
      <c r="K18" s="4">
        <v>0.85468861728316092</v>
      </c>
      <c r="L18" s="7">
        <v>17.617908247919999</v>
      </c>
      <c r="M18" s="3">
        <f t="shared" si="1"/>
        <v>14.668134295437197</v>
      </c>
      <c r="O18" s="5">
        <v>600</v>
      </c>
      <c r="P18" s="2">
        <v>9.6219255579172255E-2</v>
      </c>
      <c r="Q18" s="3">
        <v>13.7606004908</v>
      </c>
      <c r="R18" s="2">
        <v>1.3759255264487915</v>
      </c>
      <c r="S18" s="3">
        <v>16.85105020944</v>
      </c>
      <c r="T18" s="6">
        <f t="shared" si="2"/>
        <v>2.5235113861443552</v>
      </c>
    </row>
    <row r="19" spans="1:20" x14ac:dyDescent="0.25">
      <c r="A19" s="5">
        <v>800</v>
      </c>
      <c r="B19" s="4">
        <v>4.9444766816512447</v>
      </c>
      <c r="C19" s="7">
        <v>33.641171797520002</v>
      </c>
      <c r="D19" s="4">
        <v>0.24892124004490451</v>
      </c>
      <c r="E19" s="7">
        <v>19.633323098560002</v>
      </c>
      <c r="F19" s="3">
        <f t="shared" si="0"/>
        <v>19.863619033712343</v>
      </c>
      <c r="H19" s="5">
        <v>800</v>
      </c>
      <c r="I19" s="4">
        <v>2.6256201630522726</v>
      </c>
      <c r="J19" s="7">
        <v>31.265316978400001</v>
      </c>
      <c r="K19" s="4">
        <v>0.91654376295638451</v>
      </c>
      <c r="L19" s="7">
        <v>17.932404005280002</v>
      </c>
      <c r="M19" s="3">
        <f t="shared" si="1"/>
        <v>16.233282968730684</v>
      </c>
      <c r="O19" s="5">
        <v>800</v>
      </c>
      <c r="P19" s="2">
        <v>0.11444563928824075</v>
      </c>
      <c r="Q19" s="3">
        <v>13.904127046079999</v>
      </c>
      <c r="R19" s="2">
        <v>1.63297360915672</v>
      </c>
      <c r="S19" s="3">
        <v>17.006217364000001</v>
      </c>
      <c r="T19" s="6">
        <f t="shared" si="2"/>
        <v>2.5179798476621134</v>
      </c>
    </row>
    <row r="20" spans="1:20" x14ac:dyDescent="0.25">
      <c r="A20" s="5">
        <v>1000</v>
      </c>
      <c r="B20" s="4">
        <v>5.1180890988219527</v>
      </c>
      <c r="C20" s="7">
        <v>33.859611492080006</v>
      </c>
      <c r="D20" s="4">
        <v>0.25658557018888983</v>
      </c>
      <c r="E20" s="7">
        <v>19.852015004640002</v>
      </c>
      <c r="F20" s="3">
        <f t="shared" si="0"/>
        <v>19.946909310037132</v>
      </c>
      <c r="H20" s="5">
        <v>1000</v>
      </c>
      <c r="I20" s="4">
        <v>2.8987536877177846</v>
      </c>
      <c r="J20" s="7">
        <v>31.765400750160001</v>
      </c>
      <c r="K20" s="4">
        <v>0.9912281398595244</v>
      </c>
      <c r="L20" s="7">
        <v>18.272982023680001</v>
      </c>
      <c r="M20" s="3">
        <f t="shared" si="1"/>
        <v>16.571634961246517</v>
      </c>
      <c r="O20" s="5">
        <v>1000</v>
      </c>
      <c r="P20" s="2">
        <v>0.13026518493735559</v>
      </c>
      <c r="Q20" s="3">
        <v>14.006905248800001</v>
      </c>
      <c r="R20" s="2">
        <v>1.8436313416240526</v>
      </c>
      <c r="S20" s="3">
        <v>17.171701760480001</v>
      </c>
      <c r="T20" s="6">
        <f t="shared" si="2"/>
        <v>2.497572221632971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60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4">
        <v>0.19879232889706241</v>
      </c>
      <c r="C6" s="7">
        <v>24.347184733039999</v>
      </c>
      <c r="D6" s="4">
        <v>3.8602219010156515E-2</v>
      </c>
      <c r="E6" s="7">
        <v>18.097481214879998</v>
      </c>
      <c r="F6" s="3">
        <f>B6/D6</f>
        <v>5.1497642880260006</v>
      </c>
      <c r="H6" s="5">
        <v>10</v>
      </c>
      <c r="I6" s="4">
        <v>6.1099568509267434E-2</v>
      </c>
      <c r="J6" s="7">
        <v>24.220433507359999</v>
      </c>
      <c r="K6" s="4">
        <v>6.7871968810404665E-2</v>
      </c>
      <c r="L6" s="7">
        <v>18.026405849600003</v>
      </c>
      <c r="M6" s="3">
        <f>I6/K6/(15/85)</f>
        <v>5.10123537430235</v>
      </c>
      <c r="O6" s="5">
        <v>10</v>
      </c>
      <c r="P6" s="2">
        <v>3.9637607555303347E-3</v>
      </c>
      <c r="Q6" s="3">
        <v>14.803663699359999</v>
      </c>
      <c r="R6" s="2">
        <v>6.8923344793021618E-2</v>
      </c>
      <c r="S6" s="3">
        <v>17.994431386880002</v>
      </c>
      <c r="T6" s="6">
        <f>R6/P6/(85/15)</f>
        <v>3.0685361576877432</v>
      </c>
    </row>
    <row r="7" spans="1:20" x14ac:dyDescent="0.25">
      <c r="A7" s="5">
        <v>20</v>
      </c>
      <c r="B7" s="4">
        <v>0.37350035771283907</v>
      </c>
      <c r="C7" s="7">
        <v>24.567899101039998</v>
      </c>
      <c r="D7" s="4">
        <v>7.1283636031650749E-2</v>
      </c>
      <c r="E7" s="7">
        <v>18.212424606800003</v>
      </c>
      <c r="F7" s="3">
        <f t="shared" ref="F7:F20" si="0">B7/D7</f>
        <v>5.2396367315915349</v>
      </c>
      <c r="H7" s="5">
        <v>20</v>
      </c>
      <c r="I7" s="4">
        <v>0.11660793621984331</v>
      </c>
      <c r="J7" s="7">
        <v>24.301629173680002</v>
      </c>
      <c r="K7" s="4">
        <v>0.12951683072620263</v>
      </c>
      <c r="L7" s="7">
        <v>18.071256697839999</v>
      </c>
      <c r="M7" s="3">
        <f t="shared" ref="M7:M20" si="1">I7/K7/(15/85)</f>
        <v>5.1018721006434902</v>
      </c>
      <c r="O7" s="5">
        <v>20</v>
      </c>
      <c r="P7" s="2">
        <v>7.6587873868837163E-3</v>
      </c>
      <c r="Q7" s="3">
        <v>14.803199651920002</v>
      </c>
      <c r="R7" s="2">
        <v>0.13411118260508489</v>
      </c>
      <c r="S7" s="3">
        <v>18.011550097360001</v>
      </c>
      <c r="T7" s="6">
        <f t="shared" ref="T7:T20" si="2">R7/P7/(85/15)</f>
        <v>3.0901339974238411</v>
      </c>
    </row>
    <row r="8" spans="1:20" x14ac:dyDescent="0.25">
      <c r="A8" s="5">
        <v>30</v>
      </c>
      <c r="B8" s="4">
        <v>0.537280790790167</v>
      </c>
      <c r="C8" s="7">
        <v>24.83786383512</v>
      </c>
      <c r="D8" s="4">
        <v>9.9768256566299326E-2</v>
      </c>
      <c r="E8" s="7">
        <v>18.317899104640002</v>
      </c>
      <c r="F8" s="3">
        <f t="shared" si="0"/>
        <v>5.3852879591328335</v>
      </c>
      <c r="H8" s="5">
        <v>30</v>
      </c>
      <c r="I8" s="4">
        <v>0.17023235875566714</v>
      </c>
      <c r="J8" s="7">
        <v>24.448009551680002</v>
      </c>
      <c r="K8" s="4">
        <v>0.18596101780448993</v>
      </c>
      <c r="L8" s="7">
        <v>18.11971913304</v>
      </c>
      <c r="M8" s="3">
        <f t="shared" si="1"/>
        <v>5.1873776791379207</v>
      </c>
      <c r="O8" s="5">
        <v>30</v>
      </c>
      <c r="P8" s="2">
        <v>1.1133569148036017E-2</v>
      </c>
      <c r="Q8" s="3">
        <v>14.829944658560001</v>
      </c>
      <c r="R8" s="2">
        <v>0.19545289367151378</v>
      </c>
      <c r="S8" s="3">
        <v>18.026254221440002</v>
      </c>
      <c r="T8" s="6">
        <f t="shared" si="2"/>
        <v>3.097990110798102</v>
      </c>
    </row>
    <row r="9" spans="1:20" x14ac:dyDescent="0.25">
      <c r="A9" s="5">
        <v>40</v>
      </c>
      <c r="B9" s="4">
        <v>0.68544645405075622</v>
      </c>
      <c r="C9" s="7">
        <v>25.107559663520004</v>
      </c>
      <c r="D9" s="4">
        <v>0.12238940088778871</v>
      </c>
      <c r="E9" s="7">
        <v>18.426264537280002</v>
      </c>
      <c r="F9" s="3">
        <f t="shared" si="0"/>
        <v>5.6005377024371557</v>
      </c>
      <c r="H9" s="5">
        <v>40</v>
      </c>
      <c r="I9" s="4">
        <v>0.2194767746632646</v>
      </c>
      <c r="J9" s="7">
        <v>24.536764911040002</v>
      </c>
      <c r="K9" s="4">
        <v>0.23642185022273685</v>
      </c>
      <c r="L9" s="7">
        <v>18.164817339360003</v>
      </c>
      <c r="M9" s="3">
        <f t="shared" si="1"/>
        <v>5.2605193721313031</v>
      </c>
      <c r="O9" s="5">
        <v>40</v>
      </c>
      <c r="P9" s="2">
        <v>1.4434106367239942E-2</v>
      </c>
      <c r="Q9" s="3">
        <v>14.84092012736</v>
      </c>
      <c r="R9" s="2">
        <v>0.25325357715876268</v>
      </c>
      <c r="S9" s="3">
        <v>18.04210354816</v>
      </c>
      <c r="T9" s="6">
        <f t="shared" si="2"/>
        <v>3.0962642644322678</v>
      </c>
    </row>
    <row r="10" spans="1:20" x14ac:dyDescent="0.25">
      <c r="A10" s="5">
        <v>50</v>
      </c>
      <c r="B10" s="4">
        <v>0.80744948073021772</v>
      </c>
      <c r="C10" s="7">
        <v>25.286571936160001</v>
      </c>
      <c r="D10" s="4">
        <v>0.14520143168960364</v>
      </c>
      <c r="E10" s="7">
        <v>18.508965523120001</v>
      </c>
      <c r="F10" s="3">
        <f t="shared" si="0"/>
        <v>5.5608920059156048</v>
      </c>
      <c r="H10" s="5">
        <v>50</v>
      </c>
      <c r="I10" s="4">
        <v>0.26758069616543256</v>
      </c>
      <c r="J10" s="7">
        <v>24.66888307904</v>
      </c>
      <c r="K10" s="4">
        <v>0.28185956129548301</v>
      </c>
      <c r="L10" s="7">
        <v>18.204378942160002</v>
      </c>
      <c r="M10" s="3">
        <f t="shared" si="1"/>
        <v>5.3795961529030363</v>
      </c>
      <c r="O10" s="5">
        <v>50</v>
      </c>
      <c r="P10" s="2">
        <v>1.7587318621246305E-2</v>
      </c>
      <c r="Q10" s="3">
        <v>14.853809483280001</v>
      </c>
      <c r="R10" s="2">
        <v>0.30588908982522306</v>
      </c>
      <c r="S10" s="3">
        <v>18.051311486159999</v>
      </c>
      <c r="T10" s="6">
        <f t="shared" si="2"/>
        <v>3.0692812690050966</v>
      </c>
    </row>
    <row r="11" spans="1:20" x14ac:dyDescent="0.25">
      <c r="A11" s="5">
        <v>60</v>
      </c>
      <c r="B11" s="4">
        <v>0.94459732887094305</v>
      </c>
      <c r="C11" s="7">
        <v>25.589705121040002</v>
      </c>
      <c r="D11" s="4">
        <v>0.16233469676046652</v>
      </c>
      <c r="E11" s="7">
        <v>18.615093770960002</v>
      </c>
      <c r="F11" s="3">
        <f t="shared" si="0"/>
        <v>5.8188258438967404</v>
      </c>
      <c r="H11" s="5">
        <v>60</v>
      </c>
      <c r="I11" s="4">
        <v>0.31072983623931744</v>
      </c>
      <c r="J11" s="7">
        <v>24.736555597120002</v>
      </c>
      <c r="K11" s="4">
        <v>0.3261797325700182</v>
      </c>
      <c r="L11" s="7">
        <v>18.23884811488</v>
      </c>
      <c r="M11" s="3">
        <f t="shared" si="1"/>
        <v>5.3982581673070555</v>
      </c>
      <c r="O11" s="5">
        <v>60</v>
      </c>
      <c r="P11" s="2">
        <v>2.0605620167399162E-2</v>
      </c>
      <c r="Q11" s="3">
        <v>14.859426586960002</v>
      </c>
      <c r="R11" s="2">
        <v>0.3570141601802741</v>
      </c>
      <c r="S11" s="3">
        <v>18.062091394799999</v>
      </c>
      <c r="T11" s="6">
        <f t="shared" si="2"/>
        <v>3.0575395617075793</v>
      </c>
    </row>
    <row r="12" spans="1:20" x14ac:dyDescent="0.25">
      <c r="A12" s="5">
        <v>70</v>
      </c>
      <c r="B12" s="4">
        <v>1.0614218259257193</v>
      </c>
      <c r="C12" s="7">
        <v>25.8021790592</v>
      </c>
      <c r="D12" s="4">
        <v>0.1777942815268683</v>
      </c>
      <c r="E12" s="7">
        <v>18.714030559599998</v>
      </c>
      <c r="F12" s="3">
        <f t="shared" si="0"/>
        <v>5.9699435595475947</v>
      </c>
      <c r="H12" s="5">
        <v>70</v>
      </c>
      <c r="I12" s="4">
        <v>0.3535371597977176</v>
      </c>
      <c r="J12" s="7">
        <v>24.857648297520001</v>
      </c>
      <c r="K12" s="4">
        <v>0.36655507198416609</v>
      </c>
      <c r="L12" s="7">
        <v>18.28254338416</v>
      </c>
      <c r="M12" s="3">
        <f t="shared" si="1"/>
        <v>5.4654195016575073</v>
      </c>
      <c r="O12" s="5">
        <v>70</v>
      </c>
      <c r="P12" s="2">
        <v>2.3412610552947875E-2</v>
      </c>
      <c r="Q12" s="3">
        <v>14.872201803360001</v>
      </c>
      <c r="R12" s="2">
        <v>0.40551421873608623</v>
      </c>
      <c r="S12" s="3">
        <v>18.07227725912</v>
      </c>
      <c r="T12" s="6">
        <f t="shared" si="2"/>
        <v>3.0565294099218931</v>
      </c>
    </row>
    <row r="13" spans="1:20" x14ac:dyDescent="0.25">
      <c r="A13" s="5">
        <v>80</v>
      </c>
      <c r="B13" s="4">
        <v>1.1575552167943901</v>
      </c>
      <c r="C13" s="7">
        <v>25.914087000960002</v>
      </c>
      <c r="D13" s="4">
        <v>0.19087276314064708</v>
      </c>
      <c r="E13" s="7">
        <v>18.787600342000001</v>
      </c>
      <c r="F13" s="3">
        <f t="shared" si="0"/>
        <v>6.0645384797066644</v>
      </c>
      <c r="H13" s="5">
        <v>80</v>
      </c>
      <c r="I13" s="4">
        <v>0.39394176648792567</v>
      </c>
      <c r="J13" s="7">
        <v>24.94640089544</v>
      </c>
      <c r="K13" s="4">
        <v>0.40254320981580066</v>
      </c>
      <c r="L13" s="7">
        <v>18.3211427088</v>
      </c>
      <c r="M13" s="3">
        <f t="shared" si="1"/>
        <v>5.545582740760687</v>
      </c>
      <c r="O13" s="5">
        <v>80</v>
      </c>
      <c r="P13" s="2">
        <v>2.6103107369856368E-2</v>
      </c>
      <c r="Q13" s="3">
        <v>14.88106636048</v>
      </c>
      <c r="R13" s="2">
        <v>0.45336393573050138</v>
      </c>
      <c r="S13" s="3">
        <v>18.088124535679999</v>
      </c>
      <c r="T13" s="6">
        <f t="shared" si="2"/>
        <v>3.0649761076115851</v>
      </c>
    </row>
    <row r="14" spans="1:20" x14ac:dyDescent="0.25">
      <c r="A14" s="5">
        <v>90</v>
      </c>
      <c r="B14" s="4">
        <v>1.2595930304248466</v>
      </c>
      <c r="C14" s="7">
        <v>26.129856466720003</v>
      </c>
      <c r="D14" s="4">
        <v>0.20253715530276936</v>
      </c>
      <c r="E14" s="7">
        <v>18.85645212048</v>
      </c>
      <c r="F14" s="3">
        <f t="shared" si="0"/>
        <v>6.2190714021923652</v>
      </c>
      <c r="H14" s="5">
        <v>90</v>
      </c>
      <c r="I14" s="4">
        <v>0.4357057563764789</v>
      </c>
      <c r="J14" s="7">
        <v>25.063011695040004</v>
      </c>
      <c r="K14" s="4">
        <v>0.43586567782665125</v>
      </c>
      <c r="L14" s="7">
        <v>18.36242502344</v>
      </c>
      <c r="M14" s="3">
        <f t="shared" si="1"/>
        <v>5.6645875363357456</v>
      </c>
      <c r="O14" s="5">
        <v>90</v>
      </c>
      <c r="P14" s="2">
        <v>2.8729652918320837E-2</v>
      </c>
      <c r="Q14" s="3">
        <v>14.8902323748</v>
      </c>
      <c r="R14" s="2">
        <v>0.4943568111768224</v>
      </c>
      <c r="S14" s="3">
        <v>18.099994250799998</v>
      </c>
      <c r="T14" s="6">
        <f t="shared" si="2"/>
        <v>3.0365642604357976</v>
      </c>
    </row>
    <row r="15" spans="1:20" x14ac:dyDescent="0.25">
      <c r="A15" s="5">
        <v>100</v>
      </c>
      <c r="B15" s="4">
        <v>1.3428471235915171</v>
      </c>
      <c r="C15" s="7">
        <v>26.292797660640002</v>
      </c>
      <c r="D15" s="4">
        <v>0.21585924336900986</v>
      </c>
      <c r="E15" s="7">
        <v>18.959203754800001</v>
      </c>
      <c r="F15" s="3">
        <f t="shared" si="0"/>
        <v>6.2209387128070741</v>
      </c>
      <c r="H15" s="5">
        <v>100</v>
      </c>
      <c r="I15" s="4">
        <v>0.46276214811388933</v>
      </c>
      <c r="J15" s="7">
        <v>25.080436506960002</v>
      </c>
      <c r="K15" s="4">
        <v>0.46695275493554428</v>
      </c>
      <c r="L15" s="7">
        <v>18.387389779919999</v>
      </c>
      <c r="M15" s="3">
        <f t="shared" si="1"/>
        <v>5.6158119030136371</v>
      </c>
      <c r="O15" s="5">
        <v>100</v>
      </c>
      <c r="P15" s="2">
        <v>3.1160968894593827E-2</v>
      </c>
      <c r="Q15" s="3">
        <v>14.901025714079999</v>
      </c>
      <c r="R15" s="2">
        <v>0.53750061198112653</v>
      </c>
      <c r="S15" s="3">
        <v>18.10748160248</v>
      </c>
      <c r="T15" s="6">
        <f t="shared" si="2"/>
        <v>3.0439698295002691</v>
      </c>
    </row>
    <row r="16" spans="1:20" x14ac:dyDescent="0.25">
      <c r="A16" s="5">
        <v>200</v>
      </c>
      <c r="B16" s="4">
        <v>1.9898312228943993</v>
      </c>
      <c r="C16" s="7">
        <v>27.477794324640001</v>
      </c>
      <c r="D16" s="4">
        <v>0.28680921149739724</v>
      </c>
      <c r="E16" s="7">
        <v>19.549495989120004</v>
      </c>
      <c r="F16" s="3">
        <f t="shared" si="0"/>
        <v>6.9378218799379701</v>
      </c>
      <c r="H16" s="5">
        <v>200</v>
      </c>
      <c r="I16" s="4">
        <v>0.76204404065231168</v>
      </c>
      <c r="J16" s="7">
        <v>25.88139498224</v>
      </c>
      <c r="K16" s="4">
        <v>0.68964665971286032</v>
      </c>
      <c r="L16" s="7">
        <v>18.686670672319998</v>
      </c>
      <c r="M16" s="3">
        <f t="shared" si="1"/>
        <v>6.2615391561446394</v>
      </c>
      <c r="O16" s="5">
        <v>200</v>
      </c>
      <c r="P16" s="2">
        <v>5.0398329859467267E-2</v>
      </c>
      <c r="Q16" s="3">
        <v>14.978541050320002</v>
      </c>
      <c r="R16" s="2">
        <v>0.863218520510874</v>
      </c>
      <c r="S16" s="3">
        <v>18.207790450240001</v>
      </c>
      <c r="T16" s="6">
        <f t="shared" si="2"/>
        <v>3.0225739724892633</v>
      </c>
    </row>
    <row r="17" spans="1:20" x14ac:dyDescent="0.25">
      <c r="A17" s="5">
        <v>400</v>
      </c>
      <c r="B17" s="4">
        <v>2.7343603971128823</v>
      </c>
      <c r="C17" s="7">
        <v>28.872130190320004</v>
      </c>
      <c r="D17" s="4">
        <v>0.33124278910079524</v>
      </c>
      <c r="E17" s="7">
        <v>20.26574762712</v>
      </c>
      <c r="F17" s="3">
        <f t="shared" si="0"/>
        <v>8.2548525947860938</v>
      </c>
      <c r="H17" s="5">
        <v>400</v>
      </c>
      <c r="I17" s="4">
        <v>1.1744485093354609</v>
      </c>
      <c r="J17" s="7">
        <v>27.027533624880004</v>
      </c>
      <c r="K17" s="4">
        <v>0.90964069509879353</v>
      </c>
      <c r="L17" s="7">
        <v>19.166820654719999</v>
      </c>
      <c r="M17" s="3">
        <f t="shared" si="1"/>
        <v>7.316304399557243</v>
      </c>
      <c r="O17" s="5">
        <v>400</v>
      </c>
      <c r="P17" s="2">
        <v>7.4372960796883852E-2</v>
      </c>
      <c r="Q17" s="3">
        <v>15.095181179760001</v>
      </c>
      <c r="R17" s="2">
        <v>1.2477628156744436</v>
      </c>
      <c r="S17" s="3">
        <v>18.34373664352</v>
      </c>
      <c r="T17" s="6">
        <f t="shared" si="2"/>
        <v>2.9606652162410856</v>
      </c>
    </row>
    <row r="18" spans="1:20" x14ac:dyDescent="0.25">
      <c r="A18" s="5">
        <v>600</v>
      </c>
      <c r="B18" s="4">
        <v>3.1721424687810664</v>
      </c>
      <c r="C18" s="7">
        <v>29.755265479919998</v>
      </c>
      <c r="D18" s="4">
        <v>0.35264180711253879</v>
      </c>
      <c r="E18" s="7">
        <v>20.75184621152</v>
      </c>
      <c r="F18" s="3">
        <f t="shared" si="0"/>
        <v>8.995366983724475</v>
      </c>
      <c r="H18" s="5">
        <v>600</v>
      </c>
      <c r="I18" s="4">
        <v>1.4527212553224136</v>
      </c>
      <c r="J18" s="7">
        <v>27.756077227280002</v>
      </c>
      <c r="K18" s="4">
        <v>1.0175418011962152</v>
      </c>
      <c r="L18" s="7">
        <v>19.490435440079999</v>
      </c>
      <c r="M18" s="3">
        <f t="shared" si="1"/>
        <v>8.0901709431652744</v>
      </c>
      <c r="O18" s="5">
        <v>600</v>
      </c>
      <c r="P18" s="2">
        <v>9.0398729849116746E-2</v>
      </c>
      <c r="Q18" s="3">
        <v>15.17572652696</v>
      </c>
      <c r="R18" s="2">
        <v>1.4809905966897985</v>
      </c>
      <c r="S18" s="3">
        <v>18.452528886000003</v>
      </c>
      <c r="T18" s="6">
        <f t="shared" si="2"/>
        <v>2.8910946227342542</v>
      </c>
    </row>
    <row r="19" spans="1:20" x14ac:dyDescent="0.25">
      <c r="A19" s="5">
        <v>800</v>
      </c>
      <c r="B19" s="4">
        <v>3.4533866291447826</v>
      </c>
      <c r="C19" s="7">
        <v>30.22252434912</v>
      </c>
      <c r="D19" s="4">
        <v>0.35775117527710448</v>
      </c>
      <c r="E19" s="7">
        <v>20.989049179600002</v>
      </c>
      <c r="F19" s="3">
        <f t="shared" si="0"/>
        <v>9.6530406265468773</v>
      </c>
      <c r="H19" s="5">
        <v>800</v>
      </c>
      <c r="I19" s="4">
        <v>1.6869958672595624</v>
      </c>
      <c r="J19" s="7">
        <v>28.298256432239999</v>
      </c>
      <c r="K19" s="4">
        <v>1.0794262286667631</v>
      </c>
      <c r="L19" s="7">
        <v>19.760908864880001</v>
      </c>
      <c r="M19" s="3">
        <f t="shared" si="1"/>
        <v>8.8562265710475039</v>
      </c>
      <c r="O19" s="5">
        <v>800</v>
      </c>
      <c r="P19" s="2">
        <v>0.10180298903123296</v>
      </c>
      <c r="Q19" s="3">
        <v>15.233658734880001</v>
      </c>
      <c r="R19" s="2">
        <v>1.6477428207476605</v>
      </c>
      <c r="S19" s="3">
        <v>18.5389920828</v>
      </c>
      <c r="T19" s="6">
        <f t="shared" si="2"/>
        <v>2.856282979555858</v>
      </c>
    </row>
    <row r="20" spans="1:20" x14ac:dyDescent="0.25">
      <c r="A20" s="5">
        <v>1000</v>
      </c>
      <c r="B20" s="4">
        <v>3.6421650592367358</v>
      </c>
      <c r="C20" s="7">
        <v>30.57986819944</v>
      </c>
      <c r="D20" s="4">
        <v>0.36186037949754496</v>
      </c>
      <c r="E20" s="7">
        <v>21.176908771280001</v>
      </c>
      <c r="F20" s="3">
        <f t="shared" si="0"/>
        <v>10.065111478338695</v>
      </c>
      <c r="H20" s="5">
        <v>1000</v>
      </c>
      <c r="I20" s="4">
        <v>1.8096142432396283</v>
      </c>
      <c r="J20" s="7">
        <v>28.527411601840001</v>
      </c>
      <c r="K20" s="4">
        <v>1.1425556611260963</v>
      </c>
      <c r="L20" s="7">
        <v>19.918516588480003</v>
      </c>
      <c r="M20" s="3">
        <f t="shared" si="1"/>
        <v>8.9750382065276977</v>
      </c>
      <c r="O20" s="5">
        <v>1000</v>
      </c>
      <c r="P20" s="2">
        <v>0.11267491422849134</v>
      </c>
      <c r="Q20" s="3">
        <v>15.294119375840001</v>
      </c>
      <c r="R20" s="2">
        <v>1.7708090469458468</v>
      </c>
      <c r="S20" s="3">
        <v>18.600861853120001</v>
      </c>
      <c r="T20" s="6">
        <f t="shared" si="2"/>
        <v>2.7734275753093538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workbookViewId="0"/>
  </sheetViews>
  <sheetFormatPr baseColWidth="10" defaultRowHeight="14.4" x14ac:dyDescent="0.3"/>
  <sheetData>
    <row r="1" spans="1:18" x14ac:dyDescent="0.25">
      <c r="A1" s="1" t="s">
        <v>78</v>
      </c>
    </row>
    <row r="6" spans="1:18" x14ac:dyDescent="0.25">
      <c r="A6" s="1" t="s">
        <v>82</v>
      </c>
    </row>
    <row r="8" spans="1:18" x14ac:dyDescent="0.25">
      <c r="B8" s="1" t="s">
        <v>38</v>
      </c>
      <c r="C8" s="1"/>
      <c r="D8" s="1"/>
      <c r="H8" s="1" t="s">
        <v>39</v>
      </c>
      <c r="I8" s="1"/>
      <c r="K8" s="1"/>
      <c r="N8" s="1" t="s">
        <v>40</v>
      </c>
      <c r="O8" s="1"/>
    </row>
    <row r="9" spans="1:18" x14ac:dyDescent="0.25">
      <c r="A9" s="1"/>
      <c r="B9" s="1"/>
      <c r="C9" s="1"/>
      <c r="D9" s="1" t="s">
        <v>41</v>
      </c>
      <c r="E9" s="1" t="s">
        <v>41</v>
      </c>
      <c r="F9" s="1"/>
      <c r="H9" s="1"/>
      <c r="I9" s="1"/>
      <c r="J9" s="1" t="s">
        <v>41</v>
      </c>
      <c r="K9" s="1" t="s">
        <v>41</v>
      </c>
      <c r="N9" s="1"/>
      <c r="O9" s="1"/>
      <c r="P9" s="1" t="s">
        <v>41</v>
      </c>
      <c r="Q9" s="1" t="s">
        <v>41</v>
      </c>
    </row>
    <row r="10" spans="1:18" x14ac:dyDescent="0.25">
      <c r="A10" s="1"/>
      <c r="B10" s="1" t="s">
        <v>76</v>
      </c>
      <c r="C10" s="1" t="s">
        <v>75</v>
      </c>
      <c r="D10" s="1" t="s">
        <v>79</v>
      </c>
      <c r="E10" s="1" t="s">
        <v>80</v>
      </c>
      <c r="F10" s="1" t="s">
        <v>81</v>
      </c>
      <c r="H10" s="1" t="s">
        <v>76</v>
      </c>
      <c r="I10" s="1" t="s">
        <v>75</v>
      </c>
      <c r="J10" s="1" t="s">
        <v>79</v>
      </c>
      <c r="K10" s="1" t="s">
        <v>80</v>
      </c>
      <c r="L10" s="1" t="s">
        <v>81</v>
      </c>
      <c r="M10" s="1"/>
      <c r="N10" s="1" t="s">
        <v>76</v>
      </c>
      <c r="O10" s="1" t="s">
        <v>75</v>
      </c>
      <c r="P10" s="1" t="s">
        <v>79</v>
      </c>
      <c r="Q10" s="1" t="s">
        <v>80</v>
      </c>
      <c r="R10" s="1" t="s">
        <v>81</v>
      </c>
    </row>
    <row r="11" spans="1:18" x14ac:dyDescent="0.25">
      <c r="A11" t="s">
        <v>15</v>
      </c>
      <c r="B11" s="6">
        <f>ACO!$B$15-ACO!$B$6</f>
        <v>0.87800876192968347</v>
      </c>
      <c r="C11" s="6">
        <f>ACO!$D$15-ACO!$D$6</f>
        <v>0.12391270846992815</v>
      </c>
      <c r="D11" s="7">
        <f>ACO!$F$15</f>
        <v>7.2590150424932647</v>
      </c>
      <c r="E11" s="7">
        <f>ACO!$F$6</f>
        <v>8.6430658543063785</v>
      </c>
      <c r="F11" s="7">
        <f>D11^2/E11*B11/C11</f>
        <v>43.198689374546909</v>
      </c>
      <c r="H11" s="6">
        <f>ACO!$B$18-ACO!$B$15</f>
        <v>1.6022846364006009</v>
      </c>
      <c r="I11" s="6">
        <f>ACO!$D$18-ACO!$D$15</f>
        <v>0.37625225764848846</v>
      </c>
      <c r="J11" s="7">
        <f>ACO!$F$18</f>
        <v>5.0698023069932798</v>
      </c>
      <c r="K11" s="7">
        <f>ACO!$F$15</f>
        <v>7.2590150424932647</v>
      </c>
      <c r="L11" s="7">
        <f>J11^2/K11*H11/I11</f>
        <v>15.078734934653935</v>
      </c>
      <c r="M11" s="7"/>
      <c r="N11" s="6">
        <f>ACO!$B$20-ACO!$B$15</f>
        <v>2.0060236634119599</v>
      </c>
      <c r="O11" s="6">
        <f>ACO!$D$20-ACO!$D$15</f>
        <v>0.53714663177129029</v>
      </c>
      <c r="P11" s="7">
        <f>ACO!$F$20</f>
        <v>4.4609072015307527</v>
      </c>
      <c r="Q11" s="7">
        <f>ACO!$F$15</f>
        <v>7.2590150424932647</v>
      </c>
      <c r="R11" s="7">
        <f>P11^2/Q11*N11/O11</f>
        <v>10.237923411507641</v>
      </c>
    </row>
    <row r="12" spans="1:18" x14ac:dyDescent="0.25">
      <c r="A12" t="s">
        <v>10</v>
      </c>
      <c r="B12" s="6">
        <f>AEI!$B$15-AEI!$B$6</f>
        <v>1.271243506090594</v>
      </c>
      <c r="C12" s="6">
        <f>AEI!$D$15-AEI!$D$6</f>
        <v>0.16133486500212657</v>
      </c>
      <c r="D12" s="7">
        <f>AEI!$F$15</f>
        <v>7.6334822116017698</v>
      </c>
      <c r="E12" s="7">
        <f>AEI!$F$6</f>
        <v>6.0402449468232824</v>
      </c>
      <c r="F12" s="7">
        <f t="shared" ref="F12:F63" si="0">D12^2/E12*B12/C12</f>
        <v>76.013610731244484</v>
      </c>
      <c r="H12" s="8">
        <f>AEI!$B$18-AEI!$B$15</f>
        <v>2.7223757922801815</v>
      </c>
      <c r="I12" s="8">
        <f>AEI!$D$18-AEI!$D$15</f>
        <v>0.14363650179803999</v>
      </c>
      <c r="J12" s="9">
        <f>AEI!$F$18</f>
        <v>12.562226263351993</v>
      </c>
      <c r="K12" s="9">
        <f>AEI!$F$15</f>
        <v>7.6334822116017698</v>
      </c>
      <c r="L12" s="7">
        <f t="shared" ref="L12:L63" si="1">J12^2/K12*H12/I12</f>
        <v>391.82647727841919</v>
      </c>
      <c r="N12" s="8">
        <f>AEI!$B$20-AEI!$B$15</f>
        <v>3.288238382373522</v>
      </c>
      <c r="O12" s="8">
        <f>AEI!$D$20-AEI!$D$15</f>
        <v>0.15887179206478852</v>
      </c>
      <c r="P12" s="9">
        <f>AEI!$F$20</f>
        <v>13.64727154222318</v>
      </c>
      <c r="Q12" s="9">
        <f>AEI!$F$15</f>
        <v>7.6334822116017698</v>
      </c>
      <c r="R12" s="7">
        <f t="shared" ref="R12:R63" si="2">P12^2/Q12*N12/O12</f>
        <v>504.9931275619478</v>
      </c>
    </row>
    <row r="13" spans="1:18" x14ac:dyDescent="0.25">
      <c r="A13" t="s">
        <v>16</v>
      </c>
      <c r="B13" s="6">
        <f>AEL!$B$15-AEL!$B$6</f>
        <v>0.55784993581942854</v>
      </c>
      <c r="C13" s="6">
        <f>AEL!$D$15-AEL!$D$6</f>
        <v>0.10304087575319237</v>
      </c>
      <c r="D13" s="7">
        <f>AEL!$F$15</f>
        <v>5.336215312239025</v>
      </c>
      <c r="E13" s="7">
        <f>AEL!$F$6</f>
        <v>4.9934254550291826</v>
      </c>
      <c r="F13" s="7">
        <f t="shared" si="0"/>
        <v>30.872796119657366</v>
      </c>
      <c r="H13" s="6">
        <f>AEL!$B$18-AEL!$B$15</f>
        <v>0.51767678768039171</v>
      </c>
      <c r="I13" s="6">
        <f>AEL!$D$18-AEL!$D$15</f>
        <v>9.5799836705820096E-2</v>
      </c>
      <c r="J13" s="7">
        <f>AEL!$F$18</f>
        <v>5.3653274426434487</v>
      </c>
      <c r="K13" s="7">
        <f>AEL!$F$15</f>
        <v>5.336215312239025</v>
      </c>
      <c r="L13" s="7">
        <f t="shared" si="1"/>
        <v>29.150972118057922</v>
      </c>
      <c r="N13" s="6">
        <f>AEL!$B$20-AEL!$B$15</f>
        <v>0.61385020014060687</v>
      </c>
      <c r="O13" s="6">
        <f>AEL!$D$20-AEL!$D$15</f>
        <v>0.11300915037824991</v>
      </c>
      <c r="P13" s="7">
        <f>AEL!$F$20</f>
        <v>5.3813672354636815</v>
      </c>
      <c r="Q13" s="7">
        <f>AEL!$F$15</f>
        <v>5.336215312239025</v>
      </c>
      <c r="R13" s="7">
        <f t="shared" si="2"/>
        <v>29.478182796562002</v>
      </c>
    </row>
    <row r="14" spans="1:18" x14ac:dyDescent="0.25">
      <c r="A14" t="s">
        <v>14</v>
      </c>
      <c r="B14" s="6">
        <f>AEN!$B$15-AEN!$B$6</f>
        <v>0.86303000336938895</v>
      </c>
      <c r="C14" s="6">
        <f>AEN!$D$15-AEN!$D$6</f>
        <v>1.5479865942421171E-2</v>
      </c>
      <c r="D14" s="7">
        <f>AEN!$F$15</f>
        <v>55.816454060042005</v>
      </c>
      <c r="E14" s="7">
        <f>AEN!$F$6</f>
        <v>56.206683511129413</v>
      </c>
      <c r="F14" s="7">
        <f t="shared" si="0"/>
        <v>3090.2614511892525</v>
      </c>
      <c r="H14" s="6">
        <f>AEN!$B$18-AEN!$B$15</f>
        <v>1.0011978049952965</v>
      </c>
      <c r="I14" s="6">
        <f>AEN!$D$18-AEN!$D$15</f>
        <v>2.167051326416702E-2</v>
      </c>
      <c r="J14" s="7">
        <f>AEN!$F$18</f>
        <v>50.56988246467867</v>
      </c>
      <c r="K14" s="7">
        <f>AEN!$F$15</f>
        <v>55.816454060042005</v>
      </c>
      <c r="L14" s="7">
        <f t="shared" si="1"/>
        <v>2116.7634924811159</v>
      </c>
      <c r="N14" s="6">
        <f>AEN!$B$20-AEN!$B$15</f>
        <v>1.189486253840903</v>
      </c>
      <c r="O14" s="6">
        <f>AEN!$D$20-AEN!$D$15</f>
        <v>2.7309477823079565E-2</v>
      </c>
      <c r="P14" s="7">
        <f>AEN!$F$20</f>
        <v>48.433995096877211</v>
      </c>
      <c r="Q14" s="7">
        <f>AEN!$F$15</f>
        <v>55.816454060042005</v>
      </c>
      <c r="R14" s="7">
        <f t="shared" si="2"/>
        <v>1830.5617159483882</v>
      </c>
    </row>
    <row r="15" spans="1:18" x14ac:dyDescent="0.25">
      <c r="A15" t="s">
        <v>51</v>
      </c>
      <c r="B15" s="6">
        <f>AET!$B$15-AET!$B$6</f>
        <v>0.24270144778637767</v>
      </c>
      <c r="C15" s="6">
        <f>AET!$D$15-AET!$D$6</f>
        <v>5.3090439390907795E-2</v>
      </c>
      <c r="D15" s="7">
        <f>AET!$F$15</f>
        <v>4.5181858579818392</v>
      </c>
      <c r="E15" s="7">
        <f>AET!$F$6</f>
        <v>4.0536576827008597</v>
      </c>
      <c r="F15" s="7">
        <f t="shared" si="0"/>
        <v>23.021687787674153</v>
      </c>
      <c r="H15" s="6">
        <f>AET!$B$18-AET!$B$15</f>
        <v>1.1349677253606072</v>
      </c>
      <c r="I15" s="6">
        <f>AET!$D$18-AET!$D$15</f>
        <v>0.15197412659207726</v>
      </c>
      <c r="J15" s="7">
        <f>AET!$F$18</f>
        <v>6.6413716837039125</v>
      </c>
      <c r="K15" s="7">
        <f>AET!$F$15</f>
        <v>4.5181858579818392</v>
      </c>
      <c r="L15" s="7">
        <f t="shared" si="1"/>
        <v>72.906346640281413</v>
      </c>
      <c r="N15" s="6">
        <f>AET!$B$20-AET!$B$15</f>
        <v>1.5230423619713775</v>
      </c>
      <c r="O15" s="6">
        <f>AET!$D$20-AET!$D$15</f>
        <v>0.17384862508645182</v>
      </c>
      <c r="P15" s="7">
        <f>AET!$F$20</f>
        <v>7.6832930640509938</v>
      </c>
      <c r="Q15" s="7">
        <f>AET!$F$15</f>
        <v>4.5181858579818392</v>
      </c>
      <c r="R15" s="7">
        <f t="shared" si="2"/>
        <v>114.46466152412366</v>
      </c>
    </row>
    <row r="16" spans="1:18" x14ac:dyDescent="0.25">
      <c r="A16" t="s">
        <v>46</v>
      </c>
      <c r="B16" s="6">
        <f>AFI!$B$15-AFI!$B$6</f>
        <v>0.32073650212604976</v>
      </c>
      <c r="C16" s="6">
        <f>AFI!$D$15-AFI!$D$6</f>
        <v>8.3000918245031294E-2</v>
      </c>
      <c r="D16" s="7">
        <f>AFI!$F$15</f>
        <v>3.818630034076794</v>
      </c>
      <c r="E16" s="7">
        <f>AFI!$F$6</f>
        <v>3.4506760998076134</v>
      </c>
      <c r="F16" s="7">
        <f t="shared" si="0"/>
        <v>16.32963448343769</v>
      </c>
      <c r="H16" s="6">
        <f>AFI!$B$18-AFI!$B$15</f>
        <v>1.1506323594906518</v>
      </c>
      <c r="I16" s="6">
        <f>AFI!$D$18-AFI!$D$15</f>
        <v>0.20030514700120744</v>
      </c>
      <c r="J16" s="7">
        <f>AFI!$F$18</f>
        <v>5.1324742012054019</v>
      </c>
      <c r="K16" s="7">
        <f>AFI!$F$15</f>
        <v>3.818630034076794</v>
      </c>
      <c r="L16" s="7">
        <f t="shared" si="1"/>
        <v>39.626931181777195</v>
      </c>
      <c r="N16" s="6">
        <f>AFI!$B$20-AFI!$B$15</f>
        <v>1.5281993705128727</v>
      </c>
      <c r="O16" s="6">
        <f>AFI!$D$20-AFI!$D$15</f>
        <v>0.24133625152661203</v>
      </c>
      <c r="P16" s="7">
        <f>AFI!$F$20</f>
        <v>5.6314632884772031</v>
      </c>
      <c r="Q16" s="7">
        <f>AFI!$F$15</f>
        <v>3.818630034076794</v>
      </c>
      <c r="R16" s="7">
        <f t="shared" si="2"/>
        <v>52.588693820968928</v>
      </c>
    </row>
    <row r="17" spans="1:18" x14ac:dyDescent="0.25">
      <c r="A17" t="s">
        <v>17</v>
      </c>
      <c r="B17" s="8">
        <f>AFN!$B$15-AFN!$B$6</f>
        <v>0.97905811518559949</v>
      </c>
      <c r="C17" s="8">
        <f>AFN!$D$15-AFN!$D$6</f>
        <v>4.9637146823110295E-2</v>
      </c>
      <c r="D17" s="9">
        <f>AFN!$F$15</f>
        <v>18.685385812661988</v>
      </c>
      <c r="E17" s="9">
        <f>AFN!$F$6</f>
        <v>14.299781552661436</v>
      </c>
      <c r="F17" s="7">
        <f t="shared" si="0"/>
        <v>481.5888212769467</v>
      </c>
      <c r="H17" s="6">
        <f>AFN!$B$18-AFN!$B$15</f>
        <v>1.2909794528627534</v>
      </c>
      <c r="I17" s="6">
        <f>AFN!$D$18-AFN!$D$15</f>
        <v>2.6611527015306995E-2</v>
      </c>
      <c r="J17" s="7">
        <f>AFN!$F$18</f>
        <v>27.704324038843275</v>
      </c>
      <c r="K17" s="7">
        <f>AFN!$F$15</f>
        <v>18.685385812661988</v>
      </c>
      <c r="L17" s="7">
        <f t="shared" si="1"/>
        <v>1992.7030302156372</v>
      </c>
      <c r="N17" s="6">
        <f>AFN!$B$20-AFN!$B$15</f>
        <v>1.5512656559350384</v>
      </c>
      <c r="O17" s="6">
        <f>AFN!$D$20-AFN!$D$15</f>
        <v>2.6065776521136043E-2</v>
      </c>
      <c r="P17" s="7">
        <f>AFN!$F$20</f>
        <v>30.853201608821607</v>
      </c>
      <c r="Q17" s="7">
        <f>AFN!$F$15</f>
        <v>18.685385812661988</v>
      </c>
      <c r="R17" s="7">
        <f t="shared" si="2"/>
        <v>3031.8933099128963</v>
      </c>
    </row>
    <row r="18" spans="1:18" x14ac:dyDescent="0.25">
      <c r="A18" t="s">
        <v>18</v>
      </c>
      <c r="B18" s="6">
        <f>AFO!$B$15-AFO!$B$6</f>
        <v>0.60049255764133291</v>
      </c>
      <c r="C18" s="6">
        <f>AFO!$D$15-AFO!$D$6</f>
        <v>9.9733667028570741E-2</v>
      </c>
      <c r="D18" s="7">
        <f>AFO!$F$15</f>
        <v>5.9282939656478382</v>
      </c>
      <c r="E18" s="7">
        <f>AFO!$F$6</f>
        <v>5.5558137963551868</v>
      </c>
      <c r="F18" s="7">
        <f t="shared" si="0"/>
        <v>38.087075025610432</v>
      </c>
      <c r="H18" s="6">
        <f>AFO!$B$18-AFO!$B$15</f>
        <v>0.48178610594495797</v>
      </c>
      <c r="I18" s="6">
        <f>AFO!$D$18-AFO!$D$15</f>
        <v>6.6355591345062234E-2</v>
      </c>
      <c r="J18" s="7">
        <f>AFO!$F$18</f>
        <v>6.3914158508304793</v>
      </c>
      <c r="K18" s="7">
        <f>AFO!$F$15</f>
        <v>5.9282939656478382</v>
      </c>
      <c r="L18" s="7">
        <f t="shared" si="1"/>
        <v>50.031228559302569</v>
      </c>
      <c r="N18" s="6">
        <f>AFO!$B$20-AFO!$B$15</f>
        <v>0.54321264032894301</v>
      </c>
      <c r="O18" s="6">
        <f>AFO!$D$20-AFO!$D$15</f>
        <v>8.6188590655148431E-2</v>
      </c>
      <c r="P18" s="7">
        <f>AFO!$F$20</f>
        <v>6.0813839500363276</v>
      </c>
      <c r="Q18" s="7">
        <f>AFO!$F$15</f>
        <v>5.9282939656478382</v>
      </c>
      <c r="R18" s="7">
        <f t="shared" si="2"/>
        <v>39.318342762075403</v>
      </c>
    </row>
    <row r="19" spans="1:18" x14ac:dyDescent="0.25">
      <c r="A19" t="s">
        <v>47</v>
      </c>
      <c r="B19" s="6">
        <f>AFR!$B$15-AFR!$B$6</f>
        <v>0.70817971714900496</v>
      </c>
      <c r="C19" s="6">
        <f>AFR!$D$15-AFR!$D$6</f>
        <v>0.13481169371106935</v>
      </c>
      <c r="D19" s="7">
        <f>AFR!$F$15</f>
        <v>5.1793756107828184</v>
      </c>
      <c r="E19" s="7">
        <f>AFR!$F$6</f>
        <v>4.578753874823196</v>
      </c>
      <c r="F19" s="7">
        <f t="shared" si="0"/>
        <v>30.776798038820399</v>
      </c>
      <c r="H19" s="6">
        <f>AFR!$B$18-AFR!$B$15</f>
        <v>2.4120592138549677</v>
      </c>
      <c r="I19" s="6">
        <f>AFR!$D$18-AFR!$D$15</f>
        <v>0.29467264013395916</v>
      </c>
      <c r="J19" s="7">
        <f>AFR!$F$18</f>
        <v>7.1654158593276982</v>
      </c>
      <c r="K19" s="7">
        <f>AFR!$F$15</f>
        <v>5.1793756107828184</v>
      </c>
      <c r="L19" s="7">
        <f t="shared" si="1"/>
        <v>81.143464196353605</v>
      </c>
      <c r="N19" s="8">
        <f>AFR!$B$20-AFR!$B$15</f>
        <v>3.0870181716368346</v>
      </c>
      <c r="O19" s="8">
        <f>AFR!$D$20-AFR!$D$15</f>
        <v>0.32963194591365474</v>
      </c>
      <c r="P19" s="9">
        <f>AFR!$F$20</f>
        <v>8.0478857829508001</v>
      </c>
      <c r="Q19" s="9">
        <f>AFR!$F$15</f>
        <v>5.1793756107828184</v>
      </c>
      <c r="R19" s="7">
        <f t="shared" si="2"/>
        <v>117.11056942789655</v>
      </c>
    </row>
    <row r="20" spans="1:18" x14ac:dyDescent="0.25">
      <c r="A20" t="s">
        <v>48</v>
      </c>
      <c r="B20" s="6">
        <f>AFS!$B$15-AFS!$B$6</f>
        <v>0.71056547472614706</v>
      </c>
      <c r="C20" s="6">
        <f>AFS!$D$15-AFS!$D$6</f>
        <v>0.12372329825034922</v>
      </c>
      <c r="D20" s="7">
        <f>AFS!$F$15</f>
        <v>5.6973153402848453</v>
      </c>
      <c r="E20" s="7">
        <f>AFS!$F$6</f>
        <v>5.3092427364908845</v>
      </c>
      <c r="F20" s="7">
        <f t="shared" si="0"/>
        <v>35.11240256627066</v>
      </c>
      <c r="H20" s="8">
        <f>AFS!$B$18-AFS!$B$15</f>
        <v>2.8216334545095014</v>
      </c>
      <c r="I20" s="8">
        <f>AFS!$D$18-AFS!$D$15</f>
        <v>0.31983981527428873</v>
      </c>
      <c r="J20" s="9">
        <f>AFS!$F$18</f>
        <v>7.8785357917161489</v>
      </c>
      <c r="K20" s="9">
        <f>AFS!$F$15</f>
        <v>5.6973153402848453</v>
      </c>
      <c r="L20" s="7">
        <f t="shared" si="1"/>
        <v>96.114483557258254</v>
      </c>
      <c r="N20" s="8">
        <f>AFS!$B$20-AFS!$B$15</f>
        <v>3.6268134662522504</v>
      </c>
      <c r="O20" s="8">
        <f>AFS!$D$20-AFS!$D$15</f>
        <v>0.38073195841023999</v>
      </c>
      <c r="P20" s="9">
        <f>AFS!$F$20</f>
        <v>8.5054913757770692</v>
      </c>
      <c r="Q20" s="9">
        <f>AFS!$F$15</f>
        <v>5.6973153402848453</v>
      </c>
      <c r="R20" s="7">
        <f t="shared" si="2"/>
        <v>120.95795788257782</v>
      </c>
    </row>
    <row r="21" spans="1:18" x14ac:dyDescent="0.25">
      <c r="A21" t="s">
        <v>19</v>
      </c>
      <c r="B21" s="6">
        <f>AFT!$B$15-AFT!$B$6</f>
        <v>1.2085271415300052</v>
      </c>
      <c r="C21" s="6">
        <f>AFT!$D$15-AFT!$D$6</f>
        <v>0.14907090103545384</v>
      </c>
      <c r="D21" s="7">
        <f>AFT!$F$15</f>
        <v>8.131152232070928</v>
      </c>
      <c r="E21" s="7">
        <f>AFT!$F$6</f>
        <v>8.2727122037946614</v>
      </c>
      <c r="F21" s="7">
        <f t="shared" si="0"/>
        <v>64.79176337499851</v>
      </c>
      <c r="H21" s="6">
        <f>AFT!$B$18-AFT!$B$15</f>
        <v>2.433475104152202</v>
      </c>
      <c r="I21" s="6">
        <f>AFT!$D$18-AFT!$D$15</f>
        <v>0.1512340341261329</v>
      </c>
      <c r="J21" s="7">
        <f>AFT!$F$18</f>
        <v>11.827404515526593</v>
      </c>
      <c r="K21" s="7">
        <f>AFT!$F$15</f>
        <v>8.131152232070928</v>
      </c>
      <c r="L21" s="7">
        <f t="shared" si="1"/>
        <v>276.82428043483861</v>
      </c>
      <c r="N21" s="8">
        <f>AFT!$B$20-AFT!$B$15</f>
        <v>3.0429535923626219</v>
      </c>
      <c r="O21" s="8">
        <f>AFT!$D$20-AFT!$D$15</f>
        <v>0.16434148537750826</v>
      </c>
      <c r="P21" s="9">
        <f>AFT!$F$20</f>
        <v>13.168839281681285</v>
      </c>
      <c r="Q21" s="9">
        <f>AFT!$F$15</f>
        <v>8.131152232070928</v>
      </c>
      <c r="R21" s="7">
        <f t="shared" si="2"/>
        <v>394.90353721729713</v>
      </c>
    </row>
    <row r="22" spans="1:18" x14ac:dyDescent="0.25">
      <c r="A22" t="s">
        <v>49</v>
      </c>
      <c r="B22" s="6">
        <f>AFV!$B$15-AFV!$B$6</f>
        <v>1.1540712923692908</v>
      </c>
      <c r="C22" s="6">
        <f>AFV!$D$15-AFV!$D$6</f>
        <v>0.17065993372016613</v>
      </c>
      <c r="D22" s="7">
        <f>AFV!$F$15</f>
        <v>6.5091903289070263</v>
      </c>
      <c r="E22" s="7">
        <f>AFV!$F$6</f>
        <v>5.2908510316593151</v>
      </c>
      <c r="F22" s="7">
        <f t="shared" si="0"/>
        <v>54.153866830965143</v>
      </c>
      <c r="H22" s="6">
        <f>AFV!$B$18-AFV!$B$15</f>
        <v>1.9048943835986387</v>
      </c>
      <c r="I22" s="6">
        <f>AFV!$D$18-AFV!$D$15</f>
        <v>0.11619512260457224</v>
      </c>
      <c r="J22" s="7">
        <f>AFV!$F$18</f>
        <v>10.072554953660383</v>
      </c>
      <c r="K22" s="7">
        <f>AFV!$F$15</f>
        <v>6.5091903289070263</v>
      </c>
      <c r="L22" s="7">
        <f t="shared" si="1"/>
        <v>255.52613337049937</v>
      </c>
      <c r="N22" s="6">
        <f>AFV!$B$20-AFV!$B$15</f>
        <v>2.3750423378565877</v>
      </c>
      <c r="O22" s="6">
        <f>AFV!$D$20-AFV!$D$15</f>
        <v>0.14585333919377394</v>
      </c>
      <c r="P22" s="7">
        <f>AFV!$F$20</f>
        <v>10.559550864366216</v>
      </c>
      <c r="Q22" s="7">
        <f>AFV!$F$15</f>
        <v>6.5091903289070263</v>
      </c>
      <c r="R22" s="7">
        <f t="shared" si="2"/>
        <v>278.94520596603161</v>
      </c>
    </row>
    <row r="23" spans="1:18" x14ac:dyDescent="0.25">
      <c r="A23" t="s">
        <v>50</v>
      </c>
      <c r="B23" s="6">
        <f>AFX!$B$15-AFX!$B$6</f>
        <v>1.2108934783601044</v>
      </c>
      <c r="C23" s="6">
        <f>AFX!$D$15-AFX!$D$6</f>
        <v>0.14326296362809379</v>
      </c>
      <c r="D23" s="7">
        <f>AFX!$F$15</f>
        <v>8.5689828515007527</v>
      </c>
      <c r="E23" s="7">
        <f>AFX!$F$6</f>
        <v>9.1945092271444988</v>
      </c>
      <c r="F23" s="7">
        <f t="shared" si="0"/>
        <v>67.499725020916429</v>
      </c>
      <c r="H23" s="6">
        <f>AFX!$B$18-AFX!$B$15</f>
        <v>2.3340270875906262</v>
      </c>
      <c r="I23" s="6">
        <f>AFX!$D$18-AFX!$D$15</f>
        <v>0.15415149109125559</v>
      </c>
      <c r="J23" s="7">
        <f>AFX!$F$18</f>
        <v>11.694395619188448</v>
      </c>
      <c r="K23" s="7">
        <f>AFX!$F$15</f>
        <v>8.5689828515007527</v>
      </c>
      <c r="L23" s="7">
        <f t="shared" si="1"/>
        <v>241.64869380747746</v>
      </c>
      <c r="N23" s="8">
        <f>AFX!$B$20-AFX!$B$15</f>
        <v>2.9926605019970323</v>
      </c>
      <c r="O23" s="8">
        <f>AFX!$D$20-AFX!$D$15</f>
        <v>0.15536798523846856</v>
      </c>
      <c r="P23" s="9">
        <f>AFX!$F$20</f>
        <v>13.674947784458825</v>
      </c>
      <c r="Q23" s="9">
        <f>AFX!$F$15</f>
        <v>8.5689828515007527</v>
      </c>
      <c r="R23" s="7">
        <f t="shared" si="2"/>
        <v>420.35672277504608</v>
      </c>
    </row>
    <row r="24" spans="1:18" x14ac:dyDescent="0.25">
      <c r="A24" t="s">
        <v>20</v>
      </c>
      <c r="B24" s="6">
        <f>AFY!$B$15-AFY!$B$6</f>
        <v>1.4376052330399833</v>
      </c>
      <c r="C24" s="6">
        <f>AFY!$D$15-AFY!$D$6</f>
        <v>0.15433919637068161</v>
      </c>
      <c r="D24" s="7">
        <f>AFY!$F$15</f>
        <v>9.2863510868849453</v>
      </c>
      <c r="E24" s="7">
        <f>AFY!$F$6</f>
        <v>9.0453746314757932</v>
      </c>
      <c r="F24" s="7">
        <f t="shared" si="0"/>
        <v>88.802879740537904</v>
      </c>
      <c r="H24" s="8">
        <f>AFY!$B$18-AFY!$B$15</f>
        <v>3.6794811118327324</v>
      </c>
      <c r="I24" s="8">
        <f>AFY!$D$18-AFY!$D$15</f>
        <v>0.28998806317904846</v>
      </c>
      <c r="J24" s="9">
        <f>AFY!$F$18</f>
        <v>11.419852353708105</v>
      </c>
      <c r="K24" s="9">
        <f>AFY!$F$15</f>
        <v>9.2863510868849453</v>
      </c>
      <c r="L24" s="7">
        <f t="shared" si="1"/>
        <v>178.1895928895182</v>
      </c>
      <c r="N24" s="8">
        <f>AFY!$B$20-AFY!$B$15</f>
        <v>4.418377992542152</v>
      </c>
      <c r="O24" s="8">
        <f>AFY!$D$20-AFY!$D$15</f>
        <v>0.32859340473558585</v>
      </c>
      <c r="P24" s="9">
        <f>AFY!$F$20</f>
        <v>12.014704769738715</v>
      </c>
      <c r="Q24" s="9">
        <f>AFY!$F$15</f>
        <v>9.2863510868849453</v>
      </c>
      <c r="R24" s="7">
        <f t="shared" si="2"/>
        <v>209.01869551478282</v>
      </c>
    </row>
    <row r="25" spans="1:18" x14ac:dyDescent="0.25">
      <c r="A25" t="s">
        <v>21</v>
      </c>
      <c r="B25" s="8">
        <f>APC!$B$15-APC!$B$6</f>
        <v>0.88781924458629047</v>
      </c>
      <c r="C25" s="8">
        <f>APC!$D$15-APC!$D$6</f>
        <v>1.4875929406473672E-2</v>
      </c>
      <c r="D25" s="9">
        <f>APC!$F$15</f>
        <v>61.196401837532036</v>
      </c>
      <c r="E25" s="9">
        <f>APC!$F$6</f>
        <v>71.944941160109039</v>
      </c>
      <c r="F25" s="7">
        <f t="shared" si="0"/>
        <v>3106.64736650128</v>
      </c>
      <c r="H25" s="6">
        <f>APC!$B$18-APC!$B$15</f>
        <v>1.3066276735982416</v>
      </c>
      <c r="I25" s="6">
        <f>APC!$D$18-APC!$D$15</f>
        <v>3.3195341459956756E-2</v>
      </c>
      <c r="J25" s="7">
        <f>APC!$F$18</f>
        <v>46.748718739688904</v>
      </c>
      <c r="K25" s="7">
        <f>APC!$F$15</f>
        <v>61.196401837532036</v>
      </c>
      <c r="L25" s="7">
        <f t="shared" si="1"/>
        <v>1405.6857719294135</v>
      </c>
      <c r="N25" s="6">
        <f>APC!$B$20-APC!$B$15</f>
        <v>1.6140266119765105</v>
      </c>
      <c r="O25" s="6">
        <f>APC!$D$20-APC!$D$15</f>
        <v>4.7752762024199105E-2</v>
      </c>
      <c r="P25" s="7">
        <f>APC!$F$20</f>
        <v>40.983700172506964</v>
      </c>
      <c r="Q25" s="7">
        <f>APC!$F$15</f>
        <v>61.196401837532036</v>
      </c>
      <c r="R25" s="7">
        <f t="shared" si="2"/>
        <v>927.70231094920427</v>
      </c>
    </row>
    <row r="26" spans="1:18" x14ac:dyDescent="0.25">
      <c r="A26" t="s">
        <v>22</v>
      </c>
      <c r="B26" s="8">
        <f>ATN!$B$15-ATN!$B$6</f>
        <v>1.014791061898717</v>
      </c>
      <c r="C26" s="8">
        <f>ATN!$D$15-ATN!$D$6</f>
        <v>3.6648894689194363E-2</v>
      </c>
      <c r="D26" s="9">
        <f>ATN!$F$15</f>
        <v>25.646396515446209</v>
      </c>
      <c r="E26" s="9">
        <f>ATN!$F$6</f>
        <v>23.498972447603055</v>
      </c>
      <c r="F26" s="7">
        <f t="shared" si="0"/>
        <v>775.0319126286297</v>
      </c>
      <c r="H26" s="6">
        <f>ATN!$B$18-ATN!$B$15</f>
        <v>0.50392200625514549</v>
      </c>
      <c r="I26" s="6">
        <f>ATN!$D$18-ATN!$D$15</f>
        <v>1.8236521259951122E-4</v>
      </c>
      <c r="J26" s="7">
        <f>ATN!$F$18</f>
        <v>32.609321711632376</v>
      </c>
      <c r="K26" s="7">
        <f>ATN!$F$15</f>
        <v>25.646396515446209</v>
      </c>
      <c r="L26" s="7">
        <f t="shared" si="1"/>
        <v>114572.00290397411</v>
      </c>
      <c r="N26" s="6">
        <f>ATN!$B$20-ATN!$B$15</f>
        <v>0.71471639663265174</v>
      </c>
      <c r="O26" s="6">
        <f>ATN!$D$20-ATN!$D$15</f>
        <v>3.1011270414506298E-4</v>
      </c>
      <c r="P26" s="7">
        <f>ATN!$F$20</f>
        <v>35.486027330904022</v>
      </c>
      <c r="Q26" s="7">
        <f>ATN!$F$15</f>
        <v>25.646396515446209</v>
      </c>
      <c r="R26" s="7">
        <f t="shared" si="2"/>
        <v>113162.51746484784</v>
      </c>
    </row>
    <row r="27" spans="1:18" x14ac:dyDescent="0.3">
      <c r="A27" t="s">
        <v>25</v>
      </c>
      <c r="B27" s="6">
        <f>ATO!$B$15-ATO!$B$6</f>
        <v>0.4611998067658204</v>
      </c>
      <c r="C27" s="6">
        <f>ATO!$D$15-ATO!$D$6</f>
        <v>0.10819519750012846</v>
      </c>
      <c r="D27" s="7">
        <f>ATO!$F$15</f>
        <v>4.1834895297173746</v>
      </c>
      <c r="E27" s="7">
        <f>ATO!$F$6</f>
        <v>3.8195201327507373</v>
      </c>
      <c r="F27" s="7">
        <f t="shared" si="0"/>
        <v>19.532134305256989</v>
      </c>
      <c r="H27" s="6">
        <f>ATO!$B$18-ATO!$B$15</f>
        <v>0.48460839555495794</v>
      </c>
      <c r="I27" s="6">
        <f>ATO!$D$18-ATO!$D$15</f>
        <v>8.9149918125125543E-2</v>
      </c>
      <c r="J27" s="7">
        <f>ATO!$F$18</f>
        <v>4.6889683236424409</v>
      </c>
      <c r="K27" s="7">
        <f>ATO!$F$15</f>
        <v>4.1834895297173746</v>
      </c>
      <c r="L27" s="7">
        <f t="shared" si="1"/>
        <v>28.568398583237169</v>
      </c>
      <c r="N27" s="6">
        <f>ATO!$B$20-ATO!$B$15</f>
        <v>0.57211392980810338</v>
      </c>
      <c r="O27" s="6">
        <f>ATO!$D$20-ATO!$D$15</f>
        <v>0.10647590987167169</v>
      </c>
      <c r="P27" s="7">
        <f>ATO!$F$20</f>
        <v>4.715266915934845</v>
      </c>
      <c r="Q27" s="7">
        <f>ATO!$F$15</f>
        <v>4.1834895297173746</v>
      </c>
      <c r="R27" s="7">
        <f t="shared" si="2"/>
        <v>28.556504063512381</v>
      </c>
    </row>
    <row r="28" spans="1:18" x14ac:dyDescent="0.3">
      <c r="A28" t="s">
        <v>52</v>
      </c>
      <c r="B28" s="6">
        <f>ATS!$B$15-ATS!$B$6</f>
        <v>0.78822023284317755</v>
      </c>
      <c r="C28" s="6">
        <f>ATS!$D$15-ATS!$D$6</f>
        <v>0.10577689925836999</v>
      </c>
      <c r="D28" s="7">
        <f>ATS!$F$15</f>
        <v>7.2266270351141078</v>
      </c>
      <c r="E28" s="7">
        <f>ATS!$F$6</f>
        <v>5.6649430118203856</v>
      </c>
      <c r="F28" s="7">
        <f t="shared" si="0"/>
        <v>68.696163603469856</v>
      </c>
      <c r="H28" s="6">
        <f>ATS!$B$18-ATS!$B$15</f>
        <v>1.5367119989787965</v>
      </c>
      <c r="I28" s="6">
        <f>ATS!$D$18-ATS!$D$15</f>
        <v>0.10828661791348634</v>
      </c>
      <c r="J28" s="7">
        <f>ATS!$F$18</f>
        <v>10.51547325317444</v>
      </c>
      <c r="K28" s="7">
        <f>ATS!$F$15</f>
        <v>7.2266270351141078</v>
      </c>
      <c r="L28" s="7">
        <f t="shared" si="1"/>
        <v>217.13993191348908</v>
      </c>
      <c r="N28" s="6">
        <f>ATS!$B$20-ATS!$B$15</f>
        <v>1.8728580827612302</v>
      </c>
      <c r="O28" s="6">
        <f>ATS!$D$20-ATS!$D$15</f>
        <v>0.11035994148306325</v>
      </c>
      <c r="P28" s="7">
        <f>ATS!$F$20</f>
        <v>11.874016452461518</v>
      </c>
      <c r="Q28" s="7">
        <f>ATS!$F$15</f>
        <v>7.2266270351141078</v>
      </c>
      <c r="R28" s="7">
        <f t="shared" si="2"/>
        <v>331.09533316006235</v>
      </c>
    </row>
    <row r="29" spans="1:18" x14ac:dyDescent="0.3">
      <c r="A29" t="s">
        <v>23</v>
      </c>
      <c r="B29" s="8">
        <f>ATT!$B$15-ATT!$B$6</f>
        <v>1.6201545171860703</v>
      </c>
      <c r="C29" s="8">
        <f>ATT!$D$15-ATT!$D$6</f>
        <v>6.1038762186017226E-2</v>
      </c>
      <c r="D29" s="9">
        <f>ATT!$F$15</f>
        <v>24.96877661117372</v>
      </c>
      <c r="E29" s="9">
        <f>ATT!$F$6</f>
        <v>21.787599323563633</v>
      </c>
      <c r="F29" s="7">
        <f t="shared" si="0"/>
        <v>759.51414391999026</v>
      </c>
      <c r="H29" s="6">
        <f>ATT!$B$18-ATT!$B$15</f>
        <v>0.81375749061861757</v>
      </c>
      <c r="I29" s="6">
        <f>ATT!$D$18-ATT!$D$15</f>
        <v>7.5923608597888576E-3</v>
      </c>
      <c r="J29" s="7">
        <f>ATT!$F$18</f>
        <v>31.284057773594732</v>
      </c>
      <c r="K29" s="7">
        <f>ATT!$F$15</f>
        <v>24.96877661117372</v>
      </c>
      <c r="L29" s="7">
        <f t="shared" si="1"/>
        <v>4201.1390126823808</v>
      </c>
      <c r="N29" s="6">
        <f>ATT!$B$20-ATT!$B$15</f>
        <v>1.0229318591360972</v>
      </c>
      <c r="O29" s="6">
        <f>ATT!$D$20-ATT!$D$15</f>
        <v>1.2226107315312096E-4</v>
      </c>
      <c r="P29" s="7">
        <f>ATT!$F$20</f>
        <v>36.131193893756624</v>
      </c>
      <c r="Q29" s="7">
        <f>ATT!$F$15</f>
        <v>24.96877661117372</v>
      </c>
      <c r="R29" s="7">
        <f t="shared" si="2"/>
        <v>437447.42272153823</v>
      </c>
    </row>
    <row r="30" spans="1:18" x14ac:dyDescent="0.3">
      <c r="A30" t="s">
        <v>24</v>
      </c>
      <c r="B30" s="6">
        <f>ATV!$B$15-ATV!$B$6</f>
        <v>0.53251187547098233</v>
      </c>
      <c r="C30" s="6">
        <f>ATV!$D$15-ATV!$D$6</f>
        <v>0.2640993299125563</v>
      </c>
      <c r="D30" s="7">
        <f>ATV!$F$15</f>
        <v>2.1848723323857602</v>
      </c>
      <c r="E30" s="7">
        <f>ATV!$F$6</f>
        <v>3.1013532968705064</v>
      </c>
      <c r="F30" s="7">
        <f t="shared" si="0"/>
        <v>3.1035795797557868</v>
      </c>
      <c r="H30" s="6">
        <f>ATV!$B$18-ATV!$B$15</f>
        <v>0.38186733710034293</v>
      </c>
      <c r="I30" s="6">
        <f>ATV!$D$18-ATV!$D$15</f>
        <v>0.48475153087914019</v>
      </c>
      <c r="J30" s="7">
        <f>ATV!$F$18</f>
        <v>1.3355657845083753</v>
      </c>
      <c r="K30" s="7">
        <f>ATV!$F$15</f>
        <v>2.1848723323857602</v>
      </c>
      <c r="L30" s="7">
        <f t="shared" si="1"/>
        <v>0.6431286060530369</v>
      </c>
      <c r="N30" s="6">
        <f>ATV!$B$20-ATV!$B$15</f>
        <v>0.397824367992057</v>
      </c>
      <c r="O30" s="6">
        <f>ATV!$D$20-ATV!$D$15</f>
        <v>0.68676987007048451</v>
      </c>
      <c r="P30" s="7">
        <f>ATV!$F$20</f>
        <v>1.0815710289359988</v>
      </c>
      <c r="Q30" s="7">
        <f>ATV!$F$15</f>
        <v>2.1848723323857602</v>
      </c>
      <c r="R30" s="7">
        <f t="shared" si="2"/>
        <v>0.31014456447449845</v>
      </c>
    </row>
    <row r="31" spans="1:18" x14ac:dyDescent="0.3">
      <c r="A31" t="s">
        <v>53</v>
      </c>
      <c r="B31" s="6">
        <f>AVL!$B$15-AVL!$B$6</f>
        <v>1.2276078648299997</v>
      </c>
      <c r="C31" s="6">
        <f>AVL!$D$15-AVL!$D$6</f>
        <v>0.16362020205712088</v>
      </c>
      <c r="D31" s="7">
        <f>AVL!$F$15</f>
        <v>7.361160428551524</v>
      </c>
      <c r="E31" s="7">
        <f>AVL!$F$6</f>
        <v>6.7262752035150317</v>
      </c>
      <c r="F31" s="7">
        <f t="shared" si="0"/>
        <v>60.442256666748563</v>
      </c>
      <c r="H31" s="6">
        <f>AVL!$B$18-AVL!$B$15</f>
        <v>1.9777780198802015</v>
      </c>
      <c r="I31" s="6">
        <f>AVL!$D$18-AVL!$D$15</f>
        <v>0.10770588390111041</v>
      </c>
      <c r="J31" s="7">
        <f>AVL!$F$18</f>
        <v>11.210534471460139</v>
      </c>
      <c r="K31" s="7">
        <f>AVL!$F$15</f>
        <v>7.361160428551524</v>
      </c>
      <c r="L31" s="7">
        <f t="shared" si="1"/>
        <v>313.5049994689644</v>
      </c>
      <c r="N31" s="6">
        <f>AVL!$B$20-AVL!$B$15</f>
        <v>2.4623957280480662</v>
      </c>
      <c r="O31" s="6">
        <f>AVL!$D$20-AVL!$D$15</f>
        <v>0.11648107368207644</v>
      </c>
      <c r="P31" s="7">
        <f>AVL!$F$20</f>
        <v>12.430501588419219</v>
      </c>
      <c r="Q31" s="7">
        <f>AVL!$F$15</f>
        <v>7.361160428551524</v>
      </c>
      <c r="R31" s="7">
        <f t="shared" si="2"/>
        <v>443.7450360447707</v>
      </c>
    </row>
    <row r="32" spans="1:18" x14ac:dyDescent="0.3">
      <c r="A32" t="s">
        <v>55</v>
      </c>
      <c r="B32" s="6">
        <f>AWW!$B$15-AWW!$B$6</f>
        <v>1.1222581324547045</v>
      </c>
      <c r="C32" s="6">
        <f>AWW!$D$15-AWW!$D$6</f>
        <v>0.13119003059510809</v>
      </c>
      <c r="D32" s="7">
        <f>AWW!$F$15</f>
        <v>7.8706315523072314</v>
      </c>
      <c r="E32" s="7">
        <f>AWW!$F$6</f>
        <v>5.2407907672967076</v>
      </c>
      <c r="F32" s="7">
        <f t="shared" si="0"/>
        <v>101.11469379807829</v>
      </c>
      <c r="H32" s="6">
        <f>AWW!$B$18-AWW!$B$15</f>
        <v>1.5702786022439146</v>
      </c>
      <c r="I32" s="6">
        <f>AWW!$D$18-AWW!$D$15</f>
        <v>5.1862946667257048E-2</v>
      </c>
      <c r="J32" s="7">
        <f>AWW!$F$18</f>
        <v>13.221785464727173</v>
      </c>
      <c r="K32" s="7">
        <f>AWW!$F$15</f>
        <v>7.8706315523072314</v>
      </c>
      <c r="L32" s="7">
        <f t="shared" si="1"/>
        <v>672.49669510971773</v>
      </c>
      <c r="N32" s="6">
        <f>AWW!$B$20-AWW!$B$15</f>
        <v>1.9430099707442652</v>
      </c>
      <c r="O32" s="6">
        <f>AWW!$D$20-AWW!$D$15</f>
        <v>4.6011982468973006E-2</v>
      </c>
      <c r="P32" s="7">
        <f>AWW!$F$20</f>
        <v>15.351748649667217</v>
      </c>
      <c r="Q32" s="7">
        <f>AWW!$F$15</f>
        <v>7.8706315523072314</v>
      </c>
      <c r="R32" s="7">
        <f t="shared" si="2"/>
        <v>1264.4748730601764</v>
      </c>
    </row>
    <row r="33" spans="1:18" x14ac:dyDescent="0.3">
      <c r="A33" t="s">
        <v>54</v>
      </c>
      <c r="B33" s="6">
        <f>BPH!$B$15-BPH!$B$6</f>
        <v>0.83275433464865245</v>
      </c>
      <c r="C33" s="6">
        <f>BPH!$D$15-BPH!$D$6</f>
        <v>0.12146597918169068</v>
      </c>
      <c r="D33" s="7">
        <f>BPH!$F$15</f>
        <v>6.761897214580455</v>
      </c>
      <c r="E33" s="7">
        <f>BPH!$F$6</f>
        <v>6.0181088938301279</v>
      </c>
      <c r="F33" s="7">
        <f t="shared" si="0"/>
        <v>52.088198154944877</v>
      </c>
      <c r="H33" s="8">
        <f>BPH!$B$18-BPH!$B$15</f>
        <v>3.006267648095224</v>
      </c>
      <c r="I33" s="8">
        <f>BPH!$D$18-BPH!$D$15</f>
        <v>0.24274741481470033</v>
      </c>
      <c r="J33" s="9">
        <f>BPH!$F$18</f>
        <v>10.357740412875422</v>
      </c>
      <c r="K33" s="9">
        <f>BPH!$F$15</f>
        <v>6.761897214580455</v>
      </c>
      <c r="L33" s="7">
        <f t="shared" si="1"/>
        <v>196.48731124357397</v>
      </c>
      <c r="N33" s="8">
        <f>BPH!$B$20-BPH!$B$15</f>
        <v>3.7935947371775138</v>
      </c>
      <c r="O33" s="8">
        <f>BPH!$D$20-BPH!$D$15</f>
        <v>0.27228747370650541</v>
      </c>
      <c r="P33" s="9">
        <f>BPH!$F$20</f>
        <v>11.534371938292944</v>
      </c>
      <c r="Q33" s="9">
        <f>BPH!$F$15</f>
        <v>6.761897214580455</v>
      </c>
      <c r="R33" s="7">
        <f t="shared" si="2"/>
        <v>274.1211908780989</v>
      </c>
    </row>
    <row r="34" spans="1:18" x14ac:dyDescent="0.3">
      <c r="A34" t="s">
        <v>13</v>
      </c>
      <c r="B34" s="6">
        <f>CHA!$B$15-CHA!$B$6</f>
        <v>1.1871813635984272</v>
      </c>
      <c r="C34" s="6">
        <f>CHA!$D$15-CHA!$D$6</f>
        <v>0.16495646490787849</v>
      </c>
      <c r="D34" s="7">
        <f>CHA!$F$15</f>
        <v>6.9981670055643193</v>
      </c>
      <c r="E34" s="7">
        <f>CHA!$F$6</f>
        <v>5.7532742135526584</v>
      </c>
      <c r="F34" s="7">
        <f t="shared" si="0"/>
        <v>61.263423225305459</v>
      </c>
      <c r="H34" s="6">
        <f>CHA!$B$18-CHA!$B$15</f>
        <v>2.4857285948135823</v>
      </c>
      <c r="I34" s="6">
        <f>CHA!$D$18-CHA!$D$15</f>
        <v>0.14127415746143784</v>
      </c>
      <c r="J34" s="7">
        <f>CHA!$F$18</f>
        <v>11.499694164258161</v>
      </c>
      <c r="K34" s="7">
        <f>CHA!$F$15</f>
        <v>6.9981670055643193</v>
      </c>
      <c r="L34" s="7">
        <f t="shared" si="1"/>
        <v>332.49051513375366</v>
      </c>
      <c r="N34" s="8">
        <f>CHA!$B$20-CHA!$B$15</f>
        <v>3.0949190403637843</v>
      </c>
      <c r="O34" s="8">
        <f>CHA!$D$20-CHA!$D$15</f>
        <v>0.15153850232941579</v>
      </c>
      <c r="P34" s="9">
        <f>CHA!$F$20</f>
        <v>12.93232493513174</v>
      </c>
      <c r="Q34" s="9">
        <f>CHA!$F$15</f>
        <v>6.9981670055643193</v>
      </c>
      <c r="R34" s="7">
        <f t="shared" si="2"/>
        <v>488.08472455957866</v>
      </c>
    </row>
    <row r="35" spans="1:18" x14ac:dyDescent="0.3">
      <c r="A35" t="s">
        <v>26</v>
      </c>
      <c r="B35" s="6">
        <f>DFT!$B$15-DFT!$B$6</f>
        <v>0.58319600355368162</v>
      </c>
      <c r="C35" s="6">
        <f>DFT!$D$15-DFT!$D$6</f>
        <v>9.1660962941824561E-2</v>
      </c>
      <c r="D35" s="7">
        <f>DFT!$F$15</f>
        <v>6.5079909541194256</v>
      </c>
      <c r="E35" s="7">
        <f>DFT!$F$6</f>
        <v>7.4751753470864353</v>
      </c>
      <c r="F35" s="7">
        <f t="shared" si="0"/>
        <v>36.049780156686026</v>
      </c>
      <c r="H35" s="6">
        <f>DFT!$B$18-DFT!$B$15</f>
        <v>0.72629120728599517</v>
      </c>
      <c r="I35" s="6">
        <f>DFT!$D$18-DFT!$D$15</f>
        <v>0.22488243584402917</v>
      </c>
      <c r="J35" s="7">
        <f>DFT!$F$18</f>
        <v>4.2761469002835932</v>
      </c>
      <c r="K35" s="7">
        <f>DFT!$F$15</f>
        <v>6.5079909541194256</v>
      </c>
      <c r="L35" s="7">
        <f t="shared" si="1"/>
        <v>9.0743085375115449</v>
      </c>
      <c r="N35" s="6">
        <f>DFT!$B$20-DFT!$B$15</f>
        <v>0.87099918021863199</v>
      </c>
      <c r="O35" s="6">
        <f>DFT!$D$20-DFT!$D$15</f>
        <v>0.32785283733887888</v>
      </c>
      <c r="P35" s="7">
        <f>DFT!$F$20</f>
        <v>3.5939189883868874</v>
      </c>
      <c r="Q35" s="7">
        <f>DFT!$F$15</f>
        <v>6.5079909541194256</v>
      </c>
      <c r="R35" s="7">
        <f t="shared" si="2"/>
        <v>5.2726437116786542</v>
      </c>
    </row>
    <row r="36" spans="1:18" x14ac:dyDescent="0.3">
      <c r="A36" t="s">
        <v>56</v>
      </c>
      <c r="B36" s="6">
        <f>ERI!$B$15-ERI!$B$6</f>
        <v>0.89354906442512094</v>
      </c>
      <c r="C36" s="6">
        <f>ERI!$D$15-ERI!$D$6</f>
        <v>0.16044017175318653</v>
      </c>
      <c r="D36" s="7">
        <f>ERI!$F$15</f>
        <v>5.4207768286414364</v>
      </c>
      <c r="E36" s="7">
        <f>ERI!$F$6</f>
        <v>4.5891778966659951</v>
      </c>
      <c r="F36" s="7">
        <f t="shared" si="0"/>
        <v>35.66099436829932</v>
      </c>
      <c r="H36" s="6">
        <f>ERI!$B$18-ERI!$B$15</f>
        <v>1.5209413533171448</v>
      </c>
      <c r="I36" s="6">
        <f>ERI!$D$18-ERI!$D$15</f>
        <v>0.14522453587533593</v>
      </c>
      <c r="J36" s="7">
        <f>ERI!$F$18</f>
        <v>7.6153444104723462</v>
      </c>
      <c r="K36" s="7">
        <f>ERI!$F$15</f>
        <v>5.4207768286414364</v>
      </c>
      <c r="L36" s="7">
        <f t="shared" si="1"/>
        <v>112.04437077995685</v>
      </c>
      <c r="N36" s="6">
        <f>ERI!$B$20-ERI!$B$15</f>
        <v>1.9771826451142405</v>
      </c>
      <c r="O36" s="6">
        <f>ERI!$D$20-ERI!$D$15</f>
        <v>0.14787380900576244</v>
      </c>
      <c r="P36" s="7">
        <f>ERI!$F$20</f>
        <v>8.9093857738484701</v>
      </c>
      <c r="Q36" s="7">
        <f>ERI!$F$15</f>
        <v>5.4207768286414364</v>
      </c>
      <c r="R36" s="7">
        <f t="shared" si="2"/>
        <v>195.78956000018641</v>
      </c>
    </row>
    <row r="37" spans="1:18" x14ac:dyDescent="0.3">
      <c r="A37" t="s">
        <v>57</v>
      </c>
      <c r="B37" s="6">
        <f>EZT!$B$15-EZT!$B$6</f>
        <v>0.67958354578037938</v>
      </c>
      <c r="C37" s="6">
        <f>EZT!$D$15-EZT!$D$6</f>
        <v>0.14683111009549576</v>
      </c>
      <c r="D37" s="7">
        <f>EZT!$F$15</f>
        <v>4.5422569715814456</v>
      </c>
      <c r="E37" s="7">
        <f>EZT!$F$6</f>
        <v>4.0124775643336115</v>
      </c>
      <c r="F37" s="7">
        <f t="shared" si="0"/>
        <v>23.798827224513175</v>
      </c>
      <c r="H37" s="6">
        <f>EZT!$B$18-EZT!$B$15</f>
        <v>1.134134375626787</v>
      </c>
      <c r="I37" s="6">
        <f>EZT!$D$18-EZT!$D$15</f>
        <v>0.1698231164982458</v>
      </c>
      <c r="J37" s="7">
        <f>EZT!$F$18</f>
        <v>5.6075792953588826</v>
      </c>
      <c r="K37" s="7">
        <f>EZT!$F$15</f>
        <v>4.5422569715814456</v>
      </c>
      <c r="L37" s="7">
        <f t="shared" si="1"/>
        <v>46.232444235686906</v>
      </c>
      <c r="N37" s="6">
        <f>EZT!$B$20-EZT!$B$15</f>
        <v>1.3917587516034513</v>
      </c>
      <c r="O37" s="6">
        <f>EZT!$D$20-EZT!$D$15</f>
        <v>0.18802274121866311</v>
      </c>
      <c r="P37" s="7">
        <f>EZT!$F$20</f>
        <v>6.0412672234070444</v>
      </c>
      <c r="Q37" s="7">
        <f>EZT!$F$15</f>
        <v>4.5422569715814456</v>
      </c>
      <c r="R37" s="7">
        <f t="shared" si="2"/>
        <v>59.475482407488464</v>
      </c>
    </row>
    <row r="38" spans="1:18" x14ac:dyDescent="0.3">
      <c r="A38" t="s">
        <v>58</v>
      </c>
      <c r="B38" s="6">
        <f>FAU!$B$15-FAU!$B$6</f>
        <v>0.23171191287624082</v>
      </c>
      <c r="C38" s="6">
        <f>FAU!$D$15-FAU!$D$6</f>
        <v>7.2698174598488749E-2</v>
      </c>
      <c r="D38" s="7">
        <f>FAU!$F$15</f>
        <v>3.1688633550326886</v>
      </c>
      <c r="E38" s="7">
        <f>FAU!$F$6</f>
        <v>3.0011373336831073</v>
      </c>
      <c r="F38" s="7">
        <f t="shared" si="0"/>
        <v>10.664635377472536</v>
      </c>
      <c r="H38" s="6">
        <f>FAU!$B$18-FAU!$B$15</f>
        <v>1.6488283663092456</v>
      </c>
      <c r="I38" s="6">
        <f>FAU!$D$18-FAU!$D$15</f>
        <v>0.36630527852399997</v>
      </c>
      <c r="J38" s="7">
        <f>FAU!$F$18</f>
        <v>4.2607119584059276</v>
      </c>
      <c r="K38" s="7">
        <f>FAU!$F$15</f>
        <v>3.1688633550326886</v>
      </c>
      <c r="L38" s="7">
        <f t="shared" si="1"/>
        <v>25.786542272046958</v>
      </c>
      <c r="N38" s="6">
        <f>FAU!$B$20-FAU!$B$15</f>
        <v>2.8128054761498653</v>
      </c>
      <c r="O38" s="6">
        <f>FAU!$D$20-FAU!$D$15</f>
        <v>0.51909453322574606</v>
      </c>
      <c r="P38" s="7">
        <f>FAU!$F$20</f>
        <v>5.1159883391106531</v>
      </c>
      <c r="Q38" s="7">
        <f>FAU!$F$15</f>
        <v>3.1688633550326886</v>
      </c>
      <c r="R38" s="7">
        <f t="shared" si="2"/>
        <v>44.755748347161671</v>
      </c>
    </row>
    <row r="39" spans="1:18" x14ac:dyDescent="0.3">
      <c r="A39" t="s">
        <v>27</v>
      </c>
      <c r="B39" s="8">
        <f>GIS!$B$15-GIS!$B$6</f>
        <v>2.5914499103166708</v>
      </c>
      <c r="C39" s="8">
        <f>GIS!$D$15-GIS!$D$6</f>
        <v>4.297160898068788E-2</v>
      </c>
      <c r="D39" s="9">
        <f>GIS!$F$15</f>
        <v>54.968997042066391</v>
      </c>
      <c r="E39" s="9">
        <f>GIS!$F$6</f>
        <v>43.394039437604846</v>
      </c>
      <c r="F39" s="7">
        <f t="shared" si="0"/>
        <v>4199.201841227743</v>
      </c>
      <c r="H39" s="6">
        <f>GIS!$B$18-GIS!$B$15</f>
        <v>0.48341761133470484</v>
      </c>
      <c r="I39" s="6">
        <f>GIS!$D$18-GIS!$D$15</f>
        <v>1.1446603568527239E-2</v>
      </c>
      <c r="J39" s="7">
        <f>GIS!$F$18</f>
        <v>53.005009529687115</v>
      </c>
      <c r="K39" s="7">
        <f>GIS!$F$15</f>
        <v>54.968997042066391</v>
      </c>
      <c r="L39" s="7">
        <f t="shared" si="1"/>
        <v>2158.5486774745823</v>
      </c>
      <c r="N39" s="6">
        <f>GIS!$B$20-GIS!$B$15</f>
        <v>0.55176476925335205</v>
      </c>
      <c r="O39" s="6">
        <f>GIS!$D$20-GIS!$D$15</f>
        <v>5.311396725588155E-3</v>
      </c>
      <c r="P39" s="7">
        <f>GIS!$F$20</f>
        <v>58.784193540698965</v>
      </c>
      <c r="Q39" s="7">
        <f>GIS!$F$15</f>
        <v>54.968997042066391</v>
      </c>
      <c r="R39" s="7">
        <f t="shared" si="2"/>
        <v>6530.5316925049265</v>
      </c>
    </row>
    <row r="40" spans="1:18" x14ac:dyDescent="0.3">
      <c r="A40" t="s">
        <v>28</v>
      </c>
      <c r="B40" s="6">
        <f>GME!$B$15-GME!$B$6</f>
        <v>1.1676173504940739</v>
      </c>
      <c r="C40" s="6">
        <f>GME!$D$15-GME!$D$6</f>
        <v>0.11715935095620306</v>
      </c>
      <c r="D40" s="7">
        <f>GME!$F$15</f>
        <v>10.510484713091124</v>
      </c>
      <c r="E40" s="7">
        <f>GME!$F$6</f>
        <v>13.352794527319503</v>
      </c>
      <c r="F40" s="7">
        <f t="shared" si="0"/>
        <v>82.451185884348035</v>
      </c>
      <c r="H40" s="6">
        <f>GME!$B$18-GME!$B$15</f>
        <v>2.318111936784506</v>
      </c>
      <c r="I40" s="6">
        <f>GME!$D$18-GME!$D$15</f>
        <v>0.15867114919304143</v>
      </c>
      <c r="J40" s="7">
        <f>GME!$F$18</f>
        <v>12.691052728510281</v>
      </c>
      <c r="K40" s="7">
        <f>GME!$F$15</f>
        <v>10.510484713091124</v>
      </c>
      <c r="L40" s="7">
        <f t="shared" si="1"/>
        <v>223.87674721497402</v>
      </c>
      <c r="N40" s="8">
        <f>GME!$B$20-GME!$B$15</f>
        <v>2.958159305945979</v>
      </c>
      <c r="O40" s="8">
        <f>GME!$D$20-GME!$D$15</f>
        <v>0.1684921775144953</v>
      </c>
      <c r="P40" s="9">
        <f>GME!$F$20</f>
        <v>14.363953455677875</v>
      </c>
      <c r="Q40" s="9">
        <f>GME!$F$15</f>
        <v>10.510484713091124</v>
      </c>
      <c r="R40" s="7">
        <f t="shared" si="2"/>
        <v>344.64108503939929</v>
      </c>
    </row>
    <row r="41" spans="1:18" x14ac:dyDescent="0.3">
      <c r="A41" t="s">
        <v>59</v>
      </c>
      <c r="B41" s="6">
        <f>IFO!$B$15-IFO!$B$6</f>
        <v>0.22573521127107046</v>
      </c>
      <c r="C41" s="6">
        <f>IFO!$D$15-IFO!$D$6</f>
        <v>5.9085330502609307E-2</v>
      </c>
      <c r="D41" s="7">
        <f>IFO!$F$15</f>
        <v>3.7886819194641457</v>
      </c>
      <c r="E41" s="7">
        <f>IFO!$F$6</f>
        <v>3.5116662205300582</v>
      </c>
      <c r="F41" s="7">
        <f t="shared" si="0"/>
        <v>15.616463818653802</v>
      </c>
      <c r="H41" s="6">
        <f>IFO!$B$18-IFO!$B$15</f>
        <v>1.147623842125634</v>
      </c>
      <c r="I41" s="6">
        <f>IFO!$D$18-IFO!$D$15</f>
        <v>0.20757095465593417</v>
      </c>
      <c r="J41" s="7">
        <f>IFO!$F$18</f>
        <v>5.1096341257459734</v>
      </c>
      <c r="K41" s="7">
        <f>IFO!$F$15</f>
        <v>3.7886819194641457</v>
      </c>
      <c r="L41" s="7">
        <f t="shared" si="1"/>
        <v>38.099953133962551</v>
      </c>
      <c r="N41" s="6">
        <f>IFO!$B$20-IFO!$B$15</f>
        <v>1.6828803539389048</v>
      </c>
      <c r="O41" s="6">
        <f>IFO!$D$20-IFO!$D$15</f>
        <v>0.26379466467564755</v>
      </c>
      <c r="P41" s="7">
        <f>IFO!$F$20</f>
        <v>5.8618327447834266</v>
      </c>
      <c r="Q41" s="7">
        <f>IFO!$F$15</f>
        <v>3.7886819194641457</v>
      </c>
      <c r="R41" s="7">
        <f t="shared" si="2"/>
        <v>57.858335126933554</v>
      </c>
    </row>
    <row r="42" spans="1:18" x14ac:dyDescent="0.3">
      <c r="A42" t="s">
        <v>29</v>
      </c>
      <c r="B42" s="6">
        <f>JRY!$B$15-JRY!$B$6</f>
        <v>1.2300642607517036</v>
      </c>
      <c r="C42" s="6">
        <f>JRY!$D$15-JRY!$D$6</f>
        <v>0.12739749149088081</v>
      </c>
      <c r="D42" s="7">
        <f>JRY!$F$15</f>
        <v>9.8485191173728452</v>
      </c>
      <c r="E42" s="7">
        <f>JRY!$F$6</f>
        <v>10.592378187460492</v>
      </c>
      <c r="F42" s="7">
        <f t="shared" si="0"/>
        <v>88.412833634173595</v>
      </c>
      <c r="H42" s="6">
        <f>JRY!$B$18-JRY!$B$15</f>
        <v>0.76952095878946425</v>
      </c>
      <c r="I42" s="6">
        <f>JRY!$D$18-JRY!$D$15</f>
        <v>8.5703294784900297E-2</v>
      </c>
      <c r="J42" s="7">
        <f>JRY!$F$18</f>
        <v>9.5457849506488213</v>
      </c>
      <c r="K42" s="7">
        <f>JRY!$F$15</f>
        <v>9.8485191173728452</v>
      </c>
      <c r="L42" s="7">
        <f t="shared" si="1"/>
        <v>83.075945892275456</v>
      </c>
      <c r="N42" s="6">
        <f>JRY!$B$20-JRY!$B$15</f>
        <v>0.92950491607627939</v>
      </c>
      <c r="O42" s="6">
        <f>JRY!$D$20-JRY!$D$15</f>
        <v>9.4885332048507048E-2</v>
      </c>
      <c r="P42" s="7">
        <f>JRY!$F$20</f>
        <v>9.8290372439318006</v>
      </c>
      <c r="Q42" s="7">
        <f>JRY!$F$15</f>
        <v>9.8485191173728452</v>
      </c>
      <c r="R42" s="7">
        <f t="shared" si="2"/>
        <v>96.09563001900581</v>
      </c>
    </row>
    <row r="43" spans="1:18" x14ac:dyDescent="0.3">
      <c r="A43" t="s">
        <v>30</v>
      </c>
      <c r="B43" s="6">
        <f>JSN!$B$15-JSN!$B$6</f>
        <v>0.92462986834782579</v>
      </c>
      <c r="C43" s="6">
        <f>JSN!$D$15-JSN!$D$6</f>
        <v>0.19974649801772779</v>
      </c>
      <c r="D43" s="7">
        <f>JSN!$F$15</f>
        <v>4.6030281284647154</v>
      </c>
      <c r="E43" s="7">
        <f>JSN!$F$6</f>
        <v>4.4970510995563604</v>
      </c>
      <c r="F43" s="7">
        <f t="shared" si="0"/>
        <v>21.809624062098084</v>
      </c>
      <c r="H43" s="6">
        <f>JSN!$B$18-JSN!$B$15</f>
        <v>0.77582828608353127</v>
      </c>
      <c r="I43" s="6">
        <f>JSN!$D$18-JSN!$D$15</f>
        <v>0.21781652187770267</v>
      </c>
      <c r="J43" s="7">
        <f>JSN!$F$18</f>
        <v>4.116930149844122</v>
      </c>
      <c r="K43" s="7">
        <f>JSN!$F$15</f>
        <v>4.6030281284647154</v>
      </c>
      <c r="L43" s="7">
        <f t="shared" si="1"/>
        <v>13.115297883512261</v>
      </c>
      <c r="N43" s="6">
        <f>JSN!$B$20-JSN!$B$15</f>
        <v>1.0054017634076711</v>
      </c>
      <c r="O43" s="6">
        <f>JSN!$D$20-JSN!$D$15</f>
        <v>0.2569705331770914</v>
      </c>
      <c r="P43" s="7">
        <f>JSN!$F$20</f>
        <v>4.2521468475688611</v>
      </c>
      <c r="Q43" s="7">
        <f>JSN!$F$15</f>
        <v>4.6030281284647154</v>
      </c>
      <c r="R43" s="7">
        <f t="shared" si="2"/>
        <v>15.368419161609998</v>
      </c>
    </row>
    <row r="44" spans="1:18" x14ac:dyDescent="0.3">
      <c r="A44" t="s">
        <v>45</v>
      </c>
      <c r="B44" s="6">
        <f>KFI!$B$15-KFI!$B$6</f>
        <v>1.4705171328026683</v>
      </c>
      <c r="C44" s="6">
        <f>KFI!$D$15-KFI!$D$6</f>
        <v>0.11084036470035764</v>
      </c>
      <c r="D44" s="7">
        <f>KFI!$F$15</f>
        <v>12.790192658399681</v>
      </c>
      <c r="E44" s="7">
        <f>KFI!$F$6</f>
        <v>10.30091423261783</v>
      </c>
      <c r="F44" s="7">
        <f t="shared" si="0"/>
        <v>210.69321207610125</v>
      </c>
      <c r="H44" s="8">
        <f>KFI!$B$18-KFI!$B$15</f>
        <v>2.9047812655121268</v>
      </c>
      <c r="I44" s="8">
        <f>KFI!$D$18-KFI!$D$15</f>
        <v>0.10980580747386581</v>
      </c>
      <c r="J44" s="9">
        <f>KFI!$F$18</f>
        <v>18.99313314674778</v>
      </c>
      <c r="K44" s="9">
        <f>KFI!$F$15</f>
        <v>12.790192658399681</v>
      </c>
      <c r="L44" s="7">
        <f t="shared" si="1"/>
        <v>746.11241102128872</v>
      </c>
      <c r="N44" s="8">
        <f>KFI!$B$20-KFI!$B$15</f>
        <v>3.4288830065809686</v>
      </c>
      <c r="O44" s="8">
        <f>KFI!$D$20-KFI!$D$15</f>
        <v>0.12451515206804667</v>
      </c>
      <c r="P44" s="9">
        <f>KFI!$F$20</f>
        <v>19.946909310037132</v>
      </c>
      <c r="Q44" s="9">
        <f>KFI!$F$15</f>
        <v>12.790192658399681</v>
      </c>
      <c r="R44" s="7">
        <f t="shared" si="2"/>
        <v>856.65233678090374</v>
      </c>
    </row>
    <row r="45" spans="1:18" x14ac:dyDescent="0.3">
      <c r="A45" t="s">
        <v>60</v>
      </c>
      <c r="B45" s="6">
        <f>LEV!$B$15-LEV!$B$6</f>
        <v>1.1440547946944548</v>
      </c>
      <c r="C45" s="6">
        <f>LEV!$D$15-LEV!$D$6</f>
        <v>0.17725702435885335</v>
      </c>
      <c r="D45" s="7">
        <f>LEV!$F$15</f>
        <v>6.2209387128070741</v>
      </c>
      <c r="E45" s="7">
        <f>LEV!$F$6</f>
        <v>5.1497642880260006</v>
      </c>
      <c r="F45" s="7">
        <f t="shared" si="0"/>
        <v>48.502917815950099</v>
      </c>
      <c r="H45" s="6">
        <f>LEV!$B$18-LEV!$B$15</f>
        <v>1.8292953451895493</v>
      </c>
      <c r="I45" s="6">
        <f>LEV!$D$18-LEV!$D$15</f>
        <v>0.13678256374352893</v>
      </c>
      <c r="J45" s="7">
        <f>LEV!$F$18</f>
        <v>8.995366983724475</v>
      </c>
      <c r="K45" s="7">
        <f>LEV!$F$15</f>
        <v>6.2209387128070741</v>
      </c>
      <c r="L45" s="7">
        <f t="shared" si="1"/>
        <v>173.95420796226722</v>
      </c>
      <c r="N45" s="6">
        <f>LEV!$B$20-LEV!$B$15</f>
        <v>2.2993179356452185</v>
      </c>
      <c r="O45" s="6">
        <f>LEV!$D$20-LEV!$D$15</f>
        <v>0.1460011361285351</v>
      </c>
      <c r="P45" s="7">
        <f>LEV!$F$20</f>
        <v>10.065111478338695</v>
      </c>
      <c r="Q45" s="7">
        <f>LEV!$F$15</f>
        <v>6.2209387128070741</v>
      </c>
      <c r="R45" s="7">
        <f t="shared" si="2"/>
        <v>256.46260403824039</v>
      </c>
    </row>
    <row r="46" spans="1:18" x14ac:dyDescent="0.3">
      <c r="A46" t="s">
        <v>61</v>
      </c>
      <c r="B46" s="6">
        <f>LTA!$B$15-LTA!$B$6</f>
        <v>0.54129964085667392</v>
      </c>
      <c r="C46" s="6">
        <f>LTA!$D$15-LTA!$D$6</f>
        <v>0.11893979121633665</v>
      </c>
      <c r="D46" s="7">
        <f>LTA!$F$15</f>
        <v>4.5007591606014703</v>
      </c>
      <c r="E46" s="7">
        <f>LTA!$F$6</f>
        <v>4.0638394006105427</v>
      </c>
      <c r="F46" s="7">
        <f t="shared" si="0"/>
        <v>22.685354936246018</v>
      </c>
      <c r="H46" s="8">
        <f>LTA!$B$18-LTA!$B$15</f>
        <v>2.7182978351630811</v>
      </c>
      <c r="I46" s="8">
        <f>LTA!$D$18-LTA!$D$15</f>
        <v>0.29589131930435697</v>
      </c>
      <c r="J46" s="9">
        <f>LTA!$F$18</f>
        <v>7.7364708180768469</v>
      </c>
      <c r="K46" s="9">
        <f>LTA!$F$15</f>
        <v>4.5007591606014703</v>
      </c>
      <c r="L46" s="7">
        <f t="shared" si="1"/>
        <v>122.17007045708124</v>
      </c>
      <c r="N46" s="8">
        <f>LTA!$B$20-LTA!$B$15</f>
        <v>3.7449109050389944</v>
      </c>
      <c r="O46" s="8">
        <f>LTA!$D$20-LTA!$D$15</f>
        <v>0.30545344544159403</v>
      </c>
      <c r="P46" s="9">
        <f>LTA!$F$20</f>
        <v>9.9110385296761621</v>
      </c>
      <c r="Q46" s="9">
        <f>LTA!$F$15</f>
        <v>4.5007591606014703</v>
      </c>
      <c r="R46" s="7">
        <f t="shared" si="2"/>
        <v>267.57714557640935</v>
      </c>
    </row>
    <row r="47" spans="1:18" x14ac:dyDescent="0.3">
      <c r="A47" t="s">
        <v>31</v>
      </c>
      <c r="B47" s="6">
        <f>MER!$B$15-MER!$B$6</f>
        <v>1.0552770103716678</v>
      </c>
      <c r="C47" s="6">
        <f>MER!$D$15-MER!$D$6</f>
        <v>6.8394656120060293E-2</v>
      </c>
      <c r="D47" s="7">
        <f>MER!$F$15</f>
        <v>14.867179156889575</v>
      </c>
      <c r="E47" s="7">
        <f>MER!$F$6</f>
        <v>12.1754213285059</v>
      </c>
      <c r="F47" s="7">
        <f t="shared" si="0"/>
        <v>280.1028048144459</v>
      </c>
      <c r="H47" s="6">
        <f>MER!$B$18-MER!$B$15</f>
        <v>1.6240599599746124</v>
      </c>
      <c r="I47" s="6">
        <f>MER!$D$18-MER!$D$15</f>
        <v>7.0612751911476743E-2</v>
      </c>
      <c r="J47" s="7">
        <f>MER!$F$18</f>
        <v>18.613365590952295</v>
      </c>
      <c r="K47" s="7">
        <f>MER!$F$15</f>
        <v>14.867179156889575</v>
      </c>
      <c r="L47" s="7">
        <f t="shared" si="1"/>
        <v>535.96960613305214</v>
      </c>
      <c r="N47" s="6">
        <f>MER!$B$20-MER!$B$15</f>
        <v>2.0439053382354384</v>
      </c>
      <c r="O47" s="6">
        <f>MER!$D$20-MER!$D$15</f>
        <v>9.9533402734726509E-2</v>
      </c>
      <c r="P47" s="7">
        <f>MER!$F$20</f>
        <v>17.963204890194287</v>
      </c>
      <c r="Q47" s="7">
        <f>MER!$F$15</f>
        <v>14.867179156889575</v>
      </c>
      <c r="R47" s="7">
        <f t="shared" si="2"/>
        <v>445.6880590942099</v>
      </c>
    </row>
    <row r="48" spans="1:18" x14ac:dyDescent="0.3">
      <c r="A48" t="s">
        <v>62</v>
      </c>
      <c r="B48" s="6">
        <f>OSI!$B$15-OSI!$B$6</f>
        <v>0.31566722510324102</v>
      </c>
      <c r="C48" s="6">
        <f>OSI!$D$15-OSI!$D$6</f>
        <v>8.0022306712063201E-2</v>
      </c>
      <c r="D48" s="7">
        <f>OSI!$F$15</f>
        <v>3.8853619770499859</v>
      </c>
      <c r="E48" s="7">
        <f>OSI!$F$6</f>
        <v>3.5235493635452708</v>
      </c>
      <c r="F48" s="7">
        <f t="shared" si="0"/>
        <v>16.90055776648305</v>
      </c>
      <c r="H48" s="6">
        <f>OSI!$B$18-OSI!$B$15</f>
        <v>0.56565814845884632</v>
      </c>
      <c r="I48" s="6">
        <f>OSI!$D$18-OSI!$D$15</f>
        <v>0.10164246877347319</v>
      </c>
      <c r="J48" s="7">
        <f>OSI!$F$18</f>
        <v>4.7618636579348497</v>
      </c>
      <c r="K48" s="7">
        <f>OSI!$F$15</f>
        <v>3.8853619770499859</v>
      </c>
      <c r="L48" s="7">
        <f t="shared" si="1"/>
        <v>32.478896843012286</v>
      </c>
      <c r="N48" s="6">
        <f>OSI!$B$20-OSI!$B$15</f>
        <v>0.71178710671632728</v>
      </c>
      <c r="O48" s="6">
        <f>OSI!$D$20-OSI!$D$15</f>
        <v>0.12170594480744187</v>
      </c>
      <c r="P48" s="7">
        <f>OSI!$F$20</f>
        <v>4.9973155024866509</v>
      </c>
      <c r="Q48" s="7">
        <f>OSI!$F$15</f>
        <v>3.8853619770499859</v>
      </c>
      <c r="R48" s="7">
        <f t="shared" si="2"/>
        <v>37.59069692086387</v>
      </c>
    </row>
    <row r="49" spans="1:18" x14ac:dyDescent="0.3">
      <c r="A49" t="s">
        <v>32</v>
      </c>
      <c r="B49" s="6">
        <f>OWE!$B$15-OWE!$B$6</f>
        <v>1.4021135392715125</v>
      </c>
      <c r="C49" s="6">
        <f>OWE!$D$15-OWE!$D$6</f>
        <v>0.11530811013637551</v>
      </c>
      <c r="D49" s="7">
        <f>OWE!$F$15</f>
        <v>10.953207747606189</v>
      </c>
      <c r="E49" s="7">
        <f>OWE!$F$6</f>
        <v>7.5864510874396114</v>
      </c>
      <c r="F49" s="7">
        <f t="shared" si="0"/>
        <v>192.29470092522075</v>
      </c>
      <c r="H49" s="6">
        <f>OWE!$B$18-OWE!$B$15</f>
        <v>1.4072961392160779</v>
      </c>
      <c r="I49" s="6">
        <f>OWE!$D$18-OWE!$D$15</f>
        <v>6.1987689794633094E-3</v>
      </c>
      <c r="J49" s="7">
        <f>OWE!$F$18</f>
        <v>19.17903864549616</v>
      </c>
      <c r="K49" s="7">
        <f>OWE!$F$15</f>
        <v>10.953207747606189</v>
      </c>
      <c r="L49" s="7">
        <f t="shared" si="1"/>
        <v>7624.1667933035469</v>
      </c>
      <c r="N49" s="6">
        <f>OWE!$B$20-OWE!$B$15</f>
        <v>1.7669055910079408</v>
      </c>
      <c r="O49" s="6">
        <f>OWE!$D$20-OWE!$D$15</f>
        <v>3.6397514861574443E-3</v>
      </c>
      <c r="P49" s="7">
        <f>OWE!$F$20</f>
        <v>21.729049614394516</v>
      </c>
      <c r="Q49" s="7">
        <f>OWE!$F$15</f>
        <v>10.953207747606189</v>
      </c>
      <c r="R49" s="7">
        <f t="shared" si="2"/>
        <v>20925.784625615663</v>
      </c>
    </row>
    <row r="50" spans="1:18" x14ac:dyDescent="0.3">
      <c r="A50" t="s">
        <v>33</v>
      </c>
      <c r="B50" s="6">
        <f>PHI!$B$15-PHI!$B$6</f>
        <v>1.412332836330249</v>
      </c>
      <c r="C50" s="6">
        <f>PHI!$D$15-PHI!$D$6</f>
        <v>0.11459879933403092</v>
      </c>
      <c r="D50" s="7">
        <f>PHI!$F$15</f>
        <v>12.564346441954926</v>
      </c>
      <c r="E50" s="7">
        <f>PHI!$F$6</f>
        <v>13.689463751183869</v>
      </c>
      <c r="F50" s="7">
        <f t="shared" si="0"/>
        <v>142.11841607387657</v>
      </c>
      <c r="H50" s="6">
        <f>PHI!$B$18-PHI!$B$15</f>
        <v>1.6352983474049507</v>
      </c>
      <c r="I50" s="6">
        <f>PHI!$D$18-PHI!$D$15</f>
        <v>0.1697554335496011</v>
      </c>
      <c r="J50" s="7">
        <f>PHI!$F$18</f>
        <v>10.953153188139213</v>
      </c>
      <c r="K50" s="7">
        <f>PHI!$F$15</f>
        <v>12.564346441954926</v>
      </c>
      <c r="L50" s="7">
        <f t="shared" si="1"/>
        <v>91.983881997997813</v>
      </c>
      <c r="N50" s="6">
        <f>PHI!$B$20-PHI!$B$15</f>
        <v>2.0761904054145659</v>
      </c>
      <c r="O50" s="6">
        <f>PHI!$D$20-PHI!$D$15</f>
        <v>0.19899532838967993</v>
      </c>
      <c r="P50" s="7">
        <f>PHI!$F$20</f>
        <v>11.30996340843553</v>
      </c>
      <c r="Q50" s="7">
        <f>PHI!$F$15</f>
        <v>12.564346441954926</v>
      </c>
      <c r="R50" s="7">
        <f t="shared" si="2"/>
        <v>106.22012190088591</v>
      </c>
    </row>
    <row r="51" spans="1:18" x14ac:dyDescent="0.3">
      <c r="A51" t="s">
        <v>34</v>
      </c>
      <c r="B51" s="6">
        <f>PON!$B$15-PON!$B$6</f>
        <v>1.0784937243233674</v>
      </c>
      <c r="C51" s="6">
        <f>PON!$D$15-PON!$D$6</f>
        <v>0.10280130336490609</v>
      </c>
      <c r="D51" s="7">
        <f>PON!$F$15</f>
        <v>10.38347547661829</v>
      </c>
      <c r="E51" s="7">
        <f>PON!$F$6</f>
        <v>9.8811944696189062</v>
      </c>
      <c r="F51" s="7">
        <f t="shared" si="0"/>
        <v>114.47088431633583</v>
      </c>
      <c r="H51" s="6">
        <f>PON!$B$18-PON!$B$15</f>
        <v>0.93665759051580544</v>
      </c>
      <c r="I51" s="6">
        <f>PON!$D$18-PON!$D$15</f>
        <v>6.6657275869429281E-2</v>
      </c>
      <c r="J51" s="7">
        <f>PON!$F$18</f>
        <v>11.660520396425476</v>
      </c>
      <c r="K51" s="7">
        <f>PON!$F$15</f>
        <v>10.38347547661829</v>
      </c>
      <c r="L51" s="7">
        <f t="shared" si="1"/>
        <v>184.0036424642395</v>
      </c>
      <c r="N51" s="6">
        <f>PON!$B$20-PON!$B$15</f>
        <v>1.0519083591215801</v>
      </c>
      <c r="O51" s="6">
        <f>PON!$D$20-PON!$D$15</f>
        <v>9.2934354439787939E-2</v>
      </c>
      <c r="P51" s="7">
        <f>PON!$F$20</f>
        <v>10.782674356597941</v>
      </c>
      <c r="Q51" s="7">
        <f>PON!$F$15</f>
        <v>10.38347547661829</v>
      </c>
      <c r="R51" s="7">
        <f t="shared" si="2"/>
        <v>126.73946139170175</v>
      </c>
    </row>
    <row r="52" spans="1:18" x14ac:dyDescent="0.3">
      <c r="A52" t="s">
        <v>63</v>
      </c>
      <c r="B52" s="6">
        <f>RHO!$B$15-RHO!$B$6</f>
        <v>1.0876399815713198</v>
      </c>
      <c r="C52" s="6">
        <f>RHO!$D$15-RHO!$D$6</f>
        <v>0.20530045794259175</v>
      </c>
      <c r="D52" s="7">
        <f>RHO!$F$15</f>
        <v>5.2191764350819154</v>
      </c>
      <c r="E52" s="7">
        <f>RHO!$F$6</f>
        <v>4.6778590340389572</v>
      </c>
      <c r="F52" s="7">
        <f t="shared" si="0"/>
        <v>30.849780079522546</v>
      </c>
      <c r="H52" s="8">
        <f>RHO!$B$18-RHO!$B$15</f>
        <v>2.7917065369333498</v>
      </c>
      <c r="I52" s="8">
        <f>RHO!$D$18-RHO!$D$15</f>
        <v>0.33847032113246456</v>
      </c>
      <c r="J52" s="9">
        <f>RHO!$F$18</f>
        <v>7.0064696134874112</v>
      </c>
      <c r="K52" s="9">
        <f>RHO!$F$15</f>
        <v>5.2191764350819154</v>
      </c>
      <c r="L52" s="7">
        <f t="shared" si="1"/>
        <v>77.57926795314323</v>
      </c>
      <c r="N52" s="8">
        <f>RHO!$B$20-RHO!$B$15</f>
        <v>3.5232295093685044</v>
      </c>
      <c r="O52" s="8">
        <f>RHO!$D$20-RHO!$D$15</f>
        <v>0.36578253350892787</v>
      </c>
      <c r="P52" s="9">
        <f>RHO!$F$20</f>
        <v>7.9053886481411766</v>
      </c>
      <c r="Q52" s="9">
        <f>RHO!$F$15</f>
        <v>5.2191764350819154</v>
      </c>
      <c r="R52" s="7">
        <f t="shared" si="2"/>
        <v>115.33535168171204</v>
      </c>
    </row>
    <row r="53" spans="1:18" x14ac:dyDescent="0.3">
      <c r="A53" t="s">
        <v>64</v>
      </c>
      <c r="B53" s="6">
        <f>SAF!$B$15-SAF!$B$6</f>
        <v>0.31993975793701562</v>
      </c>
      <c r="C53" s="6">
        <f>SAF!$D$15-SAF!$D$6</f>
        <v>7.4644948253730831E-2</v>
      </c>
      <c r="D53" s="7">
        <f>SAF!$F$15</f>
        <v>4.2079522790580386</v>
      </c>
      <c r="E53" s="7">
        <f>SAF!$F$6</f>
        <v>3.6390978707875328</v>
      </c>
      <c r="F53" s="7">
        <f t="shared" si="0"/>
        <v>20.855262798678044</v>
      </c>
      <c r="H53" s="6">
        <f>SAF!$B$18-SAF!$B$15</f>
        <v>0.77775215201720493</v>
      </c>
      <c r="I53" s="6">
        <f>SAF!$D$18-SAF!$D$15</f>
        <v>0.12278987211173761</v>
      </c>
      <c r="J53" s="7">
        <f>SAF!$F$18</f>
        <v>5.4648741944116273</v>
      </c>
      <c r="K53" s="7">
        <f>SAF!$F$15</f>
        <v>4.2079522790580386</v>
      </c>
      <c r="L53" s="7">
        <f t="shared" si="1"/>
        <v>44.953985964920896</v>
      </c>
      <c r="N53" s="6">
        <f>SAF!$B$20-SAF!$B$15</f>
        <v>0.97819919511877773</v>
      </c>
      <c r="O53" s="6">
        <f>SAF!$D$20-SAF!$D$15</f>
        <v>0.13900642912748318</v>
      </c>
      <c r="P53" s="7">
        <f>SAF!$F$20</f>
        <v>5.9642895550107475</v>
      </c>
      <c r="Q53" s="7">
        <f>SAF!$F$15</f>
        <v>4.2079522790580386</v>
      </c>
      <c r="R53" s="7">
        <f t="shared" si="2"/>
        <v>59.489325795147643</v>
      </c>
    </row>
    <row r="54" spans="1:18" x14ac:dyDescent="0.3">
      <c r="A54" t="s">
        <v>65</v>
      </c>
      <c r="B54" s="6">
        <f>SAO!$B$15-SAO!$B$6</f>
        <v>0.41455169650149504</v>
      </c>
      <c r="C54" s="6">
        <f>SAO!$D$15-SAO!$D$6</f>
        <v>0.11642494106367933</v>
      </c>
      <c r="D54" s="7">
        <f>SAO!$F$15</f>
        <v>3.5294777568438014</v>
      </c>
      <c r="E54" s="7">
        <f>SAO!$F$6</f>
        <v>3.2588794833755128</v>
      </c>
      <c r="F54" s="7">
        <f t="shared" si="0"/>
        <v>13.610850646419424</v>
      </c>
      <c r="H54" s="6">
        <f>SAO!$B$18-SAO!$B$15</f>
        <v>2.1449090839016103</v>
      </c>
      <c r="I54" s="6">
        <f>SAO!$D$18-SAO!$D$15</f>
        <v>0.38991450309102327</v>
      </c>
      <c r="J54" s="7">
        <f>SAO!$F$18</f>
        <v>5.0084482865134072</v>
      </c>
      <c r="K54" s="7">
        <f>SAO!$F$15</f>
        <v>3.5294777568438014</v>
      </c>
      <c r="L54" s="7">
        <f t="shared" si="1"/>
        <v>39.096280127805066</v>
      </c>
      <c r="N54" s="6">
        <f>SAO!$B$20-SAO!$B$15</f>
        <v>3.1469828668800606</v>
      </c>
      <c r="O54" s="6">
        <f>SAO!$D$20-SAO!$D$15</f>
        <v>0.47709008096217442</v>
      </c>
      <c r="P54" s="7">
        <f>SAO!$F$20</f>
        <v>5.9401062894568231</v>
      </c>
      <c r="Q54" s="7">
        <f>SAO!$F$15</f>
        <v>3.5294777568438014</v>
      </c>
      <c r="R54" s="7">
        <f t="shared" si="2"/>
        <v>65.943496987242355</v>
      </c>
    </row>
    <row r="55" spans="1:18" x14ac:dyDescent="0.3">
      <c r="A55" t="s">
        <v>66</v>
      </c>
      <c r="B55" s="6">
        <f>SAS!$B$15-SAS!$B$6</f>
        <v>0.81979281299235618</v>
      </c>
      <c r="C55" s="6">
        <f>SAS!$D$15-SAS!$D$6</f>
        <v>0.16952065033123515</v>
      </c>
      <c r="D55" s="7">
        <f>SAS!$F$15</f>
        <v>4.7486313500622508</v>
      </c>
      <c r="E55" s="7">
        <f>SAS!$F$6</f>
        <v>4.185862338074835</v>
      </c>
      <c r="F55" s="7">
        <f t="shared" si="0"/>
        <v>26.051543898250792</v>
      </c>
      <c r="H55" s="6">
        <f>SAS!$B$18-SAS!$B$15</f>
        <v>1.6825100698988744</v>
      </c>
      <c r="I55" s="6">
        <f>SAS!$D$18-SAS!$D$15</f>
        <v>0.19516964492672809</v>
      </c>
      <c r="J55" s="7">
        <f>SAS!$F$18</f>
        <v>6.6814625424141862</v>
      </c>
      <c r="K55" s="7">
        <f>SAS!$F$15</f>
        <v>4.7486313500622508</v>
      </c>
      <c r="L55" s="7">
        <f t="shared" si="1"/>
        <v>81.043841931874795</v>
      </c>
      <c r="N55" s="6">
        <f>SAS!$B$20-SAS!$B$15</f>
        <v>2.1006721021979931</v>
      </c>
      <c r="O55" s="6">
        <f>SAS!$D$20-SAS!$D$15</f>
        <v>0.21493778543680506</v>
      </c>
      <c r="P55" s="7">
        <f>SAS!$F$20</f>
        <v>7.3779322596961636</v>
      </c>
      <c r="Q55" s="7">
        <f>SAS!$F$15</f>
        <v>4.7486313500622508</v>
      </c>
      <c r="R55" s="7">
        <f t="shared" si="2"/>
        <v>112.03310419214495</v>
      </c>
    </row>
    <row r="56" spans="1:18" x14ac:dyDescent="0.3">
      <c r="A56" t="s">
        <v>67</v>
      </c>
      <c r="B56" s="6">
        <f>SAT!$B$15-SAT!$B$6</f>
        <v>0.72052655539483079</v>
      </c>
      <c r="C56" s="6">
        <f>SAT!$D$15-SAT!$D$6</f>
        <v>0.15473200739042381</v>
      </c>
      <c r="D56" s="7">
        <f>SAT!$F$15</f>
        <v>4.5511832369081793</v>
      </c>
      <c r="E56" s="7">
        <f>SAT!$F$6</f>
        <v>3.9847286697235003</v>
      </c>
      <c r="F56" s="7">
        <f t="shared" si="0"/>
        <v>24.20581554710504</v>
      </c>
      <c r="H56" s="6">
        <f>SAT!$B$18-SAT!$B$15</f>
        <v>1.1122801970318035</v>
      </c>
      <c r="I56" s="6">
        <f>SAT!$D$18-SAT!$D$15</f>
        <v>0.13682134102406826</v>
      </c>
      <c r="J56" s="7">
        <f>SAT!$F$18</f>
        <v>6.0794458582165545</v>
      </c>
      <c r="K56" s="7">
        <f>SAT!$F$15</f>
        <v>4.5511832369081793</v>
      </c>
      <c r="L56" s="7">
        <f t="shared" si="1"/>
        <v>66.018253574786499</v>
      </c>
      <c r="N56" s="6">
        <f>SAT!$B$20-SAT!$B$15</f>
        <v>1.3990169798795189</v>
      </c>
      <c r="O56" s="6">
        <f>SAT!$D$20-SAT!$D$15</f>
        <v>0.1558566479919791</v>
      </c>
      <c r="P56" s="7">
        <f>SAT!$F$20</f>
        <v>6.5833330682231583</v>
      </c>
      <c r="Q56" s="7">
        <f>SAT!$F$15</f>
        <v>4.5511832369081793</v>
      </c>
      <c r="R56" s="7">
        <f t="shared" si="2"/>
        <v>85.480093450075088</v>
      </c>
    </row>
    <row r="57" spans="1:18" x14ac:dyDescent="0.3">
      <c r="A57" t="s">
        <v>68</v>
      </c>
      <c r="B57" s="6">
        <f>SAV!$B$15-SAV!$B$6</f>
        <v>1.2685994925051598</v>
      </c>
      <c r="C57" s="6">
        <f>SAV!$D$15-SAV!$D$6</f>
        <v>0.1508084266885486</v>
      </c>
      <c r="D57" s="7">
        <f>SAV!$F$15</f>
        <v>8.2203124211608625</v>
      </c>
      <c r="E57" s="7">
        <f>SAV!$F$6</f>
        <v>6.9992680304920754</v>
      </c>
      <c r="F57" s="7">
        <f t="shared" si="0"/>
        <v>81.212512514609287</v>
      </c>
      <c r="H57" s="6">
        <f>SAV!$B$18-SAV!$B$15</f>
        <v>2.7908931456807857</v>
      </c>
      <c r="I57" s="6">
        <f>SAV!$D$18-SAV!$D$15</f>
        <v>0.12965435108558465</v>
      </c>
      <c r="J57" s="7">
        <f>SAV!$F$18</f>
        <v>13.892409693628506</v>
      </c>
      <c r="K57" s="7">
        <f>SAV!$F$15</f>
        <v>8.2203124211608625</v>
      </c>
      <c r="L57" s="7">
        <f t="shared" si="1"/>
        <v>505.3857057947119</v>
      </c>
      <c r="N57" s="8">
        <f>SAV!$B$20-SAV!$B$15</f>
        <v>3.4329107144288931</v>
      </c>
      <c r="O57" s="8">
        <f>SAV!$D$20-SAV!$D$15</f>
        <v>0.1388352069067188</v>
      </c>
      <c r="P57" s="9">
        <f>SAV!$F$20</f>
        <v>15.534427769478331</v>
      </c>
      <c r="Q57" s="9">
        <f>SAV!$F$15</f>
        <v>8.2203124211608625</v>
      </c>
      <c r="R57" s="7">
        <f t="shared" si="2"/>
        <v>725.88043836565294</v>
      </c>
    </row>
    <row r="58" spans="1:18" x14ac:dyDescent="0.3">
      <c r="A58" t="s">
        <v>69</v>
      </c>
      <c r="B58" s="6">
        <f>SFO!$B$15-SFO!$B$6</f>
        <v>0.6930039828582113</v>
      </c>
      <c r="C58" s="6">
        <f>SFO!$D$15-SFO!$D$6</f>
        <v>0.1323208210944701</v>
      </c>
      <c r="D58" s="7">
        <f>SFO!$F$15</f>
        <v>5.1616968270942714</v>
      </c>
      <c r="E58" s="7">
        <f>SFO!$F$6</f>
        <v>4.5422041821034984</v>
      </c>
      <c r="F58" s="7">
        <f t="shared" si="0"/>
        <v>30.72032994781846</v>
      </c>
      <c r="H58" s="6">
        <f>SFO!$B$18-SFO!$B$15</f>
        <v>2.4488350631746751</v>
      </c>
      <c r="I58" s="6">
        <f>SFO!$D$18-SFO!$D$15</f>
        <v>0.28649353800320798</v>
      </c>
      <c r="J58" s="7">
        <f>SFO!$F$18</f>
        <v>7.3918683009756005</v>
      </c>
      <c r="K58" s="7">
        <f>SFO!$F$15</f>
        <v>5.1616968270942714</v>
      </c>
      <c r="L58" s="7">
        <f t="shared" si="1"/>
        <v>90.481679406513237</v>
      </c>
      <c r="N58" s="8">
        <f>SFO!$B$20-SFO!$B$15</f>
        <v>3.1564796426907953</v>
      </c>
      <c r="O58" s="8">
        <f>SFO!$D$20-SFO!$D$15</f>
        <v>0.31551027859506864</v>
      </c>
      <c r="P58" s="9">
        <f>SFO!$F$20</f>
        <v>8.454752118920009</v>
      </c>
      <c r="Q58" s="9">
        <f>SFO!$F$15</f>
        <v>5.1616968270942714</v>
      </c>
      <c r="R58" s="7">
        <f t="shared" si="2"/>
        <v>138.54751686147412</v>
      </c>
    </row>
    <row r="59" spans="1:18" x14ac:dyDescent="0.3">
      <c r="A59" t="s">
        <v>44</v>
      </c>
      <c r="B59" s="6">
        <f>SFW!$B$15-SFW!$B$6</f>
        <v>1.1983045419751024</v>
      </c>
      <c r="C59" s="6">
        <f>SFW!$D$15-SFW!$D$6</f>
        <v>0.13160445020526729</v>
      </c>
      <c r="D59" s="7">
        <f>SFW!$F$15</f>
        <v>9.386218287902647</v>
      </c>
      <c r="E59" s="7">
        <f>SFW!$F$6</f>
        <v>10.966774982365664</v>
      </c>
      <c r="F59" s="7">
        <f t="shared" si="0"/>
        <v>73.147417480660366</v>
      </c>
      <c r="H59" s="6">
        <f>SFW!$B$18-SFW!$B$15</f>
        <v>2.3822452202603595</v>
      </c>
      <c r="I59" s="6">
        <f>SFW!$D$18-SFW!$D$15</f>
        <v>0.15250294206509829</v>
      </c>
      <c r="J59" s="7">
        <f>SFW!$F$18</f>
        <v>12.478375895585355</v>
      </c>
      <c r="K59" s="7">
        <f>SFW!$F$15</f>
        <v>9.386218287902647</v>
      </c>
      <c r="L59" s="7">
        <f t="shared" si="1"/>
        <v>259.13956191961614</v>
      </c>
      <c r="N59" s="8">
        <f>SFW!$B$20-SFW!$B$15</f>
        <v>3.0044630705380073</v>
      </c>
      <c r="O59" s="8">
        <f>SFW!$D$20-SFW!$D$15</f>
        <v>0.17038812541585863</v>
      </c>
      <c r="P59" s="9">
        <f>SFW!$F$20</f>
        <v>13.704760574871768</v>
      </c>
      <c r="Q59" s="9">
        <f>SFW!$F$15</f>
        <v>9.386218287902647</v>
      </c>
      <c r="R59" s="7">
        <f t="shared" si="2"/>
        <v>352.84161460296377</v>
      </c>
    </row>
    <row r="60" spans="1:18" x14ac:dyDescent="0.3">
      <c r="A60" t="s">
        <v>35</v>
      </c>
      <c r="B60" s="6">
        <f>SIV!$B$15-SIV!$B$6</f>
        <v>2.0479914460527859</v>
      </c>
      <c r="C60" s="6">
        <f>SIV!$D$15-SIV!$D$6</f>
        <v>8.7290497448630947E-2</v>
      </c>
      <c r="D60" s="7">
        <f>SIV!$F$15</f>
        <v>23.519148966581241</v>
      </c>
      <c r="E60" s="7">
        <f>SIV!$F$6</f>
        <v>23.735423564760978</v>
      </c>
      <c r="F60" s="7">
        <f t="shared" si="0"/>
        <v>546.77341390549714</v>
      </c>
      <c r="H60" s="6">
        <f>SIV!$B$18-SIV!$B$15</f>
        <v>1.0477464330307984</v>
      </c>
      <c r="I60" s="6">
        <f>SIV!$D$18-SIV!$D$15</f>
        <v>9.5762221847744453E-2</v>
      </c>
      <c r="J60" s="7">
        <f>SIV!$F$18</f>
        <v>17.677813480021513</v>
      </c>
      <c r="K60" s="7">
        <f>SIV!$F$15</f>
        <v>23.519148966581241</v>
      </c>
      <c r="L60" s="7">
        <f t="shared" si="1"/>
        <v>145.37759126999103</v>
      </c>
      <c r="N60" s="6">
        <f>SIV!$B$20-SIV!$B$15</f>
        <v>1.2538659603250357</v>
      </c>
      <c r="O60" s="6">
        <f>SIV!$D$20-SIV!$D$15</f>
        <v>0.12696299134491645</v>
      </c>
      <c r="P60" s="7">
        <f>SIV!$F$20</f>
        <v>16.222730440916706</v>
      </c>
      <c r="Q60" s="7">
        <f>SIV!$F$15</f>
        <v>23.519148966581241</v>
      </c>
      <c r="R60" s="7">
        <f t="shared" si="2"/>
        <v>110.50966623904334</v>
      </c>
    </row>
    <row r="61" spans="1:18" x14ac:dyDescent="0.3">
      <c r="A61" t="s">
        <v>70</v>
      </c>
      <c r="B61" s="6">
        <f>SWY!$B$15-SWY!$B$6</f>
        <v>0.89182693586790118</v>
      </c>
      <c r="C61" s="6">
        <f>SWY!$D$15-SWY!$D$6</f>
        <v>0.15854627998692333</v>
      </c>
      <c r="D61" s="7">
        <f>SWY!$F$15</f>
        <v>5.5332046064879501</v>
      </c>
      <c r="E61" s="7">
        <f>SWY!$F$6</f>
        <v>5.071428736578282</v>
      </c>
      <c r="F61" s="7">
        <f t="shared" si="0"/>
        <v>33.958434524652461</v>
      </c>
      <c r="H61" s="6">
        <f>SWY!$B$18-SWY!$B$15</f>
        <v>1.5751948423384763</v>
      </c>
      <c r="I61" s="6">
        <f>SWY!$D$18-SWY!$D$15</f>
        <v>0.14295855123202283</v>
      </c>
      <c r="J61" s="7">
        <f>SWY!$F$18</f>
        <v>7.8878695238393188</v>
      </c>
      <c r="K61" s="7">
        <f>SWY!$F$15</f>
        <v>5.5332046064879501</v>
      </c>
      <c r="L61" s="7">
        <f t="shared" si="1"/>
        <v>123.89872845479182</v>
      </c>
      <c r="N61" s="6">
        <f>SWY!$B$20-SWY!$B$15</f>
        <v>2.0397236713874562</v>
      </c>
      <c r="O61" s="6">
        <f>SWY!$D$20-SWY!$D$15</f>
        <v>0.15786112231811039</v>
      </c>
      <c r="P61" s="7">
        <f>SWY!$F$20</f>
        <v>8.8851274102812052</v>
      </c>
      <c r="Q61" s="7">
        <f>SWY!$F$15</f>
        <v>5.5332046064879501</v>
      </c>
      <c r="R61" s="7">
        <f t="shared" si="2"/>
        <v>184.35152721324351</v>
      </c>
    </row>
    <row r="62" spans="1:18" x14ac:dyDescent="0.3">
      <c r="A62" t="s">
        <v>71</v>
      </c>
      <c r="B62" s="6">
        <f>VFI!$B$15-VFI!$B$6</f>
        <v>0.11941112715929113</v>
      </c>
      <c r="C62" s="6">
        <f>VFI!$D$15-VFI!$D$6</f>
        <v>4.2663268060610854E-2</v>
      </c>
      <c r="D62" s="7">
        <f>VFI!$F$15</f>
        <v>2.7921320769395117</v>
      </c>
      <c r="E62" s="7">
        <f>VFI!$F$6</f>
        <v>2.7311729053982363</v>
      </c>
      <c r="F62" s="7">
        <f t="shared" si="0"/>
        <v>7.9893858947940366</v>
      </c>
      <c r="H62" s="6">
        <f>VFI!$B$18-VFI!$B$15</f>
        <v>0.77570455276297778</v>
      </c>
      <c r="I62" s="6">
        <f>VFI!$D$18-VFI!$D$15</f>
        <v>0.23519151759535339</v>
      </c>
      <c r="J62" s="7">
        <f>VFI!$F$18</f>
        <v>3.213279006649822</v>
      </c>
      <c r="K62" s="7">
        <f>VFI!$F$15</f>
        <v>2.7921320769395117</v>
      </c>
      <c r="L62" s="7">
        <f t="shared" si="1"/>
        <v>12.196510704968583</v>
      </c>
      <c r="N62" s="6">
        <f>VFI!$B$20-VFI!$B$15</f>
        <v>1.4986737640076861</v>
      </c>
      <c r="O62" s="6">
        <f>VFI!$D$20-VFI!$D$15</f>
        <v>0.39936857062954667</v>
      </c>
      <c r="P62" s="7">
        <f>VFI!$F$20</f>
        <v>3.6506778834374436</v>
      </c>
      <c r="Q62" s="7">
        <f>VFI!$F$15</f>
        <v>2.7921320769395117</v>
      </c>
      <c r="R62" s="7">
        <f t="shared" si="2"/>
        <v>17.912008729426454</v>
      </c>
    </row>
    <row r="63" spans="1:18" x14ac:dyDescent="0.3">
      <c r="A63" t="s">
        <v>36</v>
      </c>
      <c r="B63" s="6">
        <f>ZON!$B$15-ZON!$B$6</f>
        <v>0.93603415652501587</v>
      </c>
      <c r="C63" s="6">
        <f>ZON!$D$15-ZON!$D$6</f>
        <v>0.15821674252916826</v>
      </c>
      <c r="D63" s="7">
        <f>ZON!$F$15</f>
        <v>5.8321264243220226</v>
      </c>
      <c r="E63" s="7">
        <f>ZON!$F$6</f>
        <v>5.5409190050545707</v>
      </c>
      <c r="F63" s="7">
        <f t="shared" si="0"/>
        <v>36.317112852432587</v>
      </c>
      <c r="H63" s="6">
        <f>ZON!$B$18-ZON!$B$15</f>
        <v>0.80228761549017769</v>
      </c>
      <c r="I63" s="6">
        <f>ZON!$D$18-ZON!$D$15</f>
        <v>4.9934888786249187E-2</v>
      </c>
      <c r="J63" s="7">
        <f>ZON!$F$18</f>
        <v>7.8457368955433777</v>
      </c>
      <c r="K63" s="7">
        <f>ZON!$F$15</f>
        <v>5.8321264243220226</v>
      </c>
      <c r="L63" s="7">
        <f t="shared" si="1"/>
        <v>169.57684535131551</v>
      </c>
      <c r="N63" s="6">
        <f>ZON!$B$20-ZON!$B$15</f>
        <v>0.95741577735027206</v>
      </c>
      <c r="O63" s="6">
        <f>ZON!$D$20-ZON!$D$15</f>
        <v>6.6597195229754436E-2</v>
      </c>
      <c r="P63" s="7">
        <f>ZON!$F$20</f>
        <v>7.9359520159616581</v>
      </c>
      <c r="Q63" s="7">
        <f>ZON!$F$15</f>
        <v>5.8321264243220226</v>
      </c>
      <c r="R63" s="7">
        <f t="shared" si="2"/>
        <v>155.24434083670357</v>
      </c>
    </row>
    <row r="67" spans="6:6" x14ac:dyDescent="0.3">
      <c r="F67" s="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61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4">
        <v>5.5623306649741362E-2</v>
      </c>
      <c r="C6" s="7">
        <v>20.32354594704</v>
      </c>
      <c r="D6" s="4">
        <v>1.3687378158050397E-2</v>
      </c>
      <c r="E6" s="7">
        <v>13.45427704776</v>
      </c>
      <c r="F6" s="3">
        <f>B6/D6</f>
        <v>4.0638394006105427</v>
      </c>
      <c r="H6" s="5">
        <v>10</v>
      </c>
      <c r="I6" s="4">
        <v>1.6472214978673898E-2</v>
      </c>
      <c r="J6" s="7">
        <v>20.189682005040002</v>
      </c>
      <c r="K6" s="4">
        <v>2.3236992090591914E-2</v>
      </c>
      <c r="L6" s="7">
        <v>13.425216364480001</v>
      </c>
      <c r="M6" s="3">
        <f>I6/K6/(15/85)</f>
        <v>4.0169808201471504</v>
      </c>
      <c r="O6" s="5">
        <v>10</v>
      </c>
      <c r="P6" s="2">
        <v>1.9092079986267323E-3</v>
      </c>
      <c r="Q6" s="3">
        <v>11.10209613744</v>
      </c>
      <c r="R6" s="2">
        <v>2.3347849130828869E-2</v>
      </c>
      <c r="S6" s="3">
        <v>13.4148815916</v>
      </c>
      <c r="T6" s="6">
        <f>R6/P6/(85/15)</f>
        <v>2.1580721812971042</v>
      </c>
    </row>
    <row r="7" spans="1:20" x14ac:dyDescent="0.25">
      <c r="A7" s="5">
        <v>20</v>
      </c>
      <c r="B7" s="4">
        <v>0.11104530074119266</v>
      </c>
      <c r="C7" s="7">
        <v>20.371501030400001</v>
      </c>
      <c r="D7" s="4">
        <v>2.7330700508524427E-2</v>
      </c>
      <c r="E7" s="7">
        <v>13.54532306344</v>
      </c>
      <c r="F7" s="3">
        <f t="shared" ref="F7:F20" si="0">B7/D7</f>
        <v>4.0630243160638235</v>
      </c>
      <c r="H7" s="5">
        <v>20</v>
      </c>
      <c r="I7" s="4">
        <v>3.2878640088037807E-2</v>
      </c>
      <c r="J7" s="7">
        <v>20.22882173512</v>
      </c>
      <c r="K7" s="4">
        <v>4.6608307584569117E-2</v>
      </c>
      <c r="L7" s="7">
        <v>13.474662667280001</v>
      </c>
      <c r="M7" s="3">
        <f t="shared" ref="M7:M20" si="1">I7/K7/(15/85)</f>
        <v>3.9974052585830795</v>
      </c>
      <c r="O7" s="5">
        <v>20</v>
      </c>
      <c r="P7" s="2">
        <v>3.7914816145076516E-3</v>
      </c>
      <c r="Q7" s="3">
        <v>11.116688381360001</v>
      </c>
      <c r="R7" s="2">
        <v>4.6432846293544654E-2</v>
      </c>
      <c r="S7" s="3">
        <v>13.43564485896</v>
      </c>
      <c r="T7" s="6">
        <f t="shared" ref="T7:T20" si="2">R7/P7/(85/15)</f>
        <v>2.1611687809608089</v>
      </c>
    </row>
    <row r="8" spans="1:20" x14ac:dyDescent="0.25">
      <c r="A8" s="5">
        <v>30</v>
      </c>
      <c r="B8" s="4">
        <v>0.16943073978769022</v>
      </c>
      <c r="C8" s="7">
        <v>20.550896934000001</v>
      </c>
      <c r="D8" s="4">
        <v>4.0941877904936211E-2</v>
      </c>
      <c r="E8" s="7">
        <v>13.623254121920002</v>
      </c>
      <c r="F8" s="3">
        <f t="shared" si="0"/>
        <v>4.1383236055047341</v>
      </c>
      <c r="H8" s="5">
        <v>30</v>
      </c>
      <c r="I8" s="4">
        <v>4.9796784301891404E-2</v>
      </c>
      <c r="J8" s="7">
        <v>20.345901728480001</v>
      </c>
      <c r="K8" s="4">
        <v>6.9653554067484733E-2</v>
      </c>
      <c r="L8" s="7">
        <v>13.511364338720002</v>
      </c>
      <c r="M8" s="3">
        <f t="shared" si="1"/>
        <v>4.0512186562271113</v>
      </c>
      <c r="O8" s="5">
        <v>30</v>
      </c>
      <c r="P8" s="2">
        <v>5.6997705025218486E-3</v>
      </c>
      <c r="Q8" s="3">
        <v>11.121751774480002</v>
      </c>
      <c r="R8" s="2">
        <v>6.9727284505804135E-2</v>
      </c>
      <c r="S8" s="3">
        <v>13.46770739488</v>
      </c>
      <c r="T8" s="6">
        <f t="shared" si="2"/>
        <v>2.1588263785962489</v>
      </c>
    </row>
    <row r="9" spans="1:20" x14ac:dyDescent="0.25">
      <c r="A9" s="5">
        <v>40</v>
      </c>
      <c r="B9" s="4">
        <v>0.227288923685255</v>
      </c>
      <c r="C9" s="7">
        <v>20.641267568400004</v>
      </c>
      <c r="D9" s="4">
        <v>5.428920563695664E-2</v>
      </c>
      <c r="E9" s="7">
        <v>13.68968583296</v>
      </c>
      <c r="F9" s="3">
        <f t="shared" si="0"/>
        <v>4.1866319652047208</v>
      </c>
      <c r="H9" s="5">
        <v>40</v>
      </c>
      <c r="I9" s="4">
        <v>6.567790182012602E-2</v>
      </c>
      <c r="J9" s="7">
        <v>20.335047679360002</v>
      </c>
      <c r="K9" s="4">
        <v>9.2133178512738265E-2</v>
      </c>
      <c r="L9" s="7">
        <v>13.553769262400001</v>
      </c>
      <c r="M9" s="3">
        <f t="shared" si="1"/>
        <v>4.0395304166051043</v>
      </c>
      <c r="O9" s="5">
        <v>40</v>
      </c>
      <c r="P9" s="2">
        <v>7.5253155180312423E-3</v>
      </c>
      <c r="Q9" s="3">
        <v>11.15824520824</v>
      </c>
      <c r="R9" s="2">
        <v>9.3154638413001437E-2</v>
      </c>
      <c r="S9" s="3">
        <v>13.489741635920002</v>
      </c>
      <c r="T9" s="6">
        <f t="shared" si="2"/>
        <v>2.1845002775231461</v>
      </c>
    </row>
    <row r="10" spans="1:20" x14ac:dyDescent="0.25">
      <c r="A10" s="5">
        <v>50</v>
      </c>
      <c r="B10" s="4">
        <v>0.28566554747011558</v>
      </c>
      <c r="C10" s="7">
        <v>20.768133603040003</v>
      </c>
      <c r="D10" s="4">
        <v>6.7981285267880082E-2</v>
      </c>
      <c r="E10" s="7">
        <v>13.782331308160002</v>
      </c>
      <c r="F10" s="3">
        <f t="shared" si="0"/>
        <v>4.2021204268858883</v>
      </c>
      <c r="H10" s="5">
        <v>50</v>
      </c>
      <c r="I10" s="4">
        <v>8.4232322598668058E-2</v>
      </c>
      <c r="J10" s="7">
        <v>20.490380771359998</v>
      </c>
      <c r="K10" s="4">
        <v>0.11571900554008444</v>
      </c>
      <c r="L10" s="7">
        <v>13.598198321600002</v>
      </c>
      <c r="M10" s="3">
        <f t="shared" si="1"/>
        <v>4.1247891173800815</v>
      </c>
      <c r="O10" s="5">
        <v>50</v>
      </c>
      <c r="P10" s="2">
        <v>9.3569662980930602E-3</v>
      </c>
      <c r="Q10" s="3">
        <v>11.15544841344</v>
      </c>
      <c r="R10" s="2">
        <v>0.11505995197937476</v>
      </c>
      <c r="S10" s="3">
        <v>13.50636797328</v>
      </c>
      <c r="T10" s="6">
        <f t="shared" si="2"/>
        <v>2.1700086076256397</v>
      </c>
    </row>
    <row r="11" spans="1:20" x14ac:dyDescent="0.25">
      <c r="A11" s="5">
        <v>60</v>
      </c>
      <c r="B11" s="4">
        <v>0.34784025064863927</v>
      </c>
      <c r="C11" s="7">
        <v>20.910383368880002</v>
      </c>
      <c r="D11" s="4">
        <v>8.096797654621056E-2</v>
      </c>
      <c r="E11" s="7">
        <v>13.853467801680001</v>
      </c>
      <c r="F11" s="3">
        <f t="shared" si="0"/>
        <v>4.2960225200899975</v>
      </c>
      <c r="H11" s="5">
        <v>60</v>
      </c>
      <c r="I11" s="4">
        <v>0.1021484330154919</v>
      </c>
      <c r="J11" s="7">
        <v>20.638523868560004</v>
      </c>
      <c r="K11" s="4">
        <v>0.13823590009151471</v>
      </c>
      <c r="L11" s="7">
        <v>13.63816631632</v>
      </c>
      <c r="M11" s="3">
        <f t="shared" si="1"/>
        <v>4.1873429408562988</v>
      </c>
      <c r="O11" s="5">
        <v>60</v>
      </c>
      <c r="P11" s="2">
        <v>1.1217987616539126E-2</v>
      </c>
      <c r="Q11" s="3">
        <v>11.18534062488</v>
      </c>
      <c r="R11" s="2">
        <v>0.13832785215398524</v>
      </c>
      <c r="S11" s="3">
        <v>13.539341031280001</v>
      </c>
      <c r="T11" s="6">
        <f t="shared" si="2"/>
        <v>2.176040683352936</v>
      </c>
    </row>
    <row r="12" spans="1:20" x14ac:dyDescent="0.25">
      <c r="A12" s="5">
        <v>70</v>
      </c>
      <c r="B12" s="4">
        <v>0.40894030168148726</v>
      </c>
      <c r="C12" s="7">
        <v>21.017621548240001</v>
      </c>
      <c r="D12" s="4">
        <v>9.4191292680900096E-2</v>
      </c>
      <c r="E12" s="7">
        <v>13.926122250400001</v>
      </c>
      <c r="F12" s="3">
        <f t="shared" si="0"/>
        <v>4.3415934747481311</v>
      </c>
      <c r="H12" s="5">
        <v>70</v>
      </c>
      <c r="I12" s="4">
        <v>0.11764383841912428</v>
      </c>
      <c r="J12" s="7">
        <v>20.580137612960002</v>
      </c>
      <c r="K12" s="4">
        <v>0.16050100616986313</v>
      </c>
      <c r="L12" s="7">
        <v>13.672769544399999</v>
      </c>
      <c r="M12" s="3">
        <f t="shared" si="1"/>
        <v>4.1535466575383113</v>
      </c>
      <c r="O12" s="5">
        <v>70</v>
      </c>
      <c r="P12" s="2">
        <v>1.2928753142059922E-2</v>
      </c>
      <c r="Q12" s="3">
        <v>11.198222575119999</v>
      </c>
      <c r="R12" s="2">
        <v>0.16017558634473603</v>
      </c>
      <c r="S12" s="3">
        <v>13.556266901200001</v>
      </c>
      <c r="T12" s="6">
        <f t="shared" si="2"/>
        <v>2.1863113660382782</v>
      </c>
    </row>
    <row r="13" spans="1:20" x14ac:dyDescent="0.25">
      <c r="A13" s="5">
        <v>80</v>
      </c>
      <c r="B13" s="4">
        <v>0.47738860447711418</v>
      </c>
      <c r="C13" s="7">
        <v>21.222203583760002</v>
      </c>
      <c r="D13" s="4">
        <v>0.1072537337074831</v>
      </c>
      <c r="E13" s="7">
        <v>14.019754856720001</v>
      </c>
      <c r="F13" s="3">
        <f t="shared" si="0"/>
        <v>4.45102084538253</v>
      </c>
      <c r="H13" s="5">
        <v>80</v>
      </c>
      <c r="I13" s="4">
        <v>0.13382015444885073</v>
      </c>
      <c r="J13" s="7">
        <v>20.666326506720001</v>
      </c>
      <c r="K13" s="4">
        <v>0.18330898886078936</v>
      </c>
      <c r="L13" s="7">
        <v>13.719979624720001</v>
      </c>
      <c r="M13" s="3">
        <f t="shared" si="1"/>
        <v>4.1368086380061548</v>
      </c>
      <c r="O13" s="5">
        <v>80</v>
      </c>
      <c r="P13" s="2">
        <v>1.4811737445700723E-2</v>
      </c>
      <c r="Q13" s="3">
        <v>11.210188689600001</v>
      </c>
      <c r="R13" s="2">
        <v>0.1826382397029544</v>
      </c>
      <c r="S13" s="3">
        <v>13.574610101120001</v>
      </c>
      <c r="T13" s="6">
        <f t="shared" si="2"/>
        <v>2.1759957407288648</v>
      </c>
    </row>
    <row r="14" spans="1:20" x14ac:dyDescent="0.25">
      <c r="A14" s="5">
        <v>90</v>
      </c>
      <c r="B14" s="4">
        <v>0.53310349759514186</v>
      </c>
      <c r="C14" s="7">
        <v>21.294668120720001</v>
      </c>
      <c r="D14" s="4">
        <v>0.11977746657854138</v>
      </c>
      <c r="E14" s="7">
        <v>14.08945569432</v>
      </c>
      <c r="F14" s="3">
        <f t="shared" si="0"/>
        <v>4.4507828794790152</v>
      </c>
      <c r="H14" s="5">
        <v>90</v>
      </c>
      <c r="I14" s="4">
        <v>0.15219178838561259</v>
      </c>
      <c r="J14" s="7">
        <v>20.743102320960002</v>
      </c>
      <c r="K14" s="4">
        <v>0.20560099173743476</v>
      </c>
      <c r="L14" s="7">
        <v>13.761464696000001</v>
      </c>
      <c r="M14" s="3">
        <f t="shared" si="1"/>
        <v>4.1946302247729523</v>
      </c>
      <c r="O14" s="5">
        <v>90</v>
      </c>
      <c r="P14" s="2">
        <v>1.6638714087034105E-2</v>
      </c>
      <c r="Q14" s="3">
        <v>11.228591009440001</v>
      </c>
      <c r="R14" s="2">
        <v>0.20532047849513504</v>
      </c>
      <c r="S14" s="3">
        <v>13.603914251360001</v>
      </c>
      <c r="T14" s="6">
        <f t="shared" si="2"/>
        <v>2.1776337658823954</v>
      </c>
    </row>
    <row r="15" spans="1:20" x14ac:dyDescent="0.25">
      <c r="A15" s="5">
        <v>100</v>
      </c>
      <c r="B15" s="4">
        <v>0.59692294750641528</v>
      </c>
      <c r="C15" s="7">
        <v>21.398835202240001</v>
      </c>
      <c r="D15" s="4">
        <v>0.13262716937438704</v>
      </c>
      <c r="E15" s="7">
        <v>14.181940001840001</v>
      </c>
      <c r="F15" s="3">
        <f t="shared" si="0"/>
        <v>4.5007591606014703</v>
      </c>
      <c r="H15" s="5">
        <v>100</v>
      </c>
      <c r="I15" s="4">
        <v>0.17047566263433364</v>
      </c>
      <c r="J15" s="7">
        <v>20.798108113760001</v>
      </c>
      <c r="K15" s="4">
        <v>0.22653469263301065</v>
      </c>
      <c r="L15" s="7">
        <v>13.796059012160001</v>
      </c>
      <c r="M15" s="3">
        <f t="shared" si="1"/>
        <v>4.264374448344963</v>
      </c>
      <c r="O15" s="5">
        <v>100</v>
      </c>
      <c r="P15" s="2">
        <v>1.8368326505264009E-2</v>
      </c>
      <c r="Q15" s="3">
        <v>11.246190587040001</v>
      </c>
      <c r="R15" s="2">
        <v>0.22731329207517545</v>
      </c>
      <c r="S15" s="3">
        <v>13.627294359680002</v>
      </c>
      <c r="T15" s="6">
        <f t="shared" si="2"/>
        <v>2.1838739830061003</v>
      </c>
    </row>
    <row r="16" spans="1:20" x14ac:dyDescent="0.25">
      <c r="A16" s="5">
        <v>200</v>
      </c>
      <c r="B16" s="4">
        <v>1.2345347680752499</v>
      </c>
      <c r="C16" s="7">
        <v>22.73005199704</v>
      </c>
      <c r="D16" s="4">
        <v>0.24546118237122613</v>
      </c>
      <c r="E16" s="7">
        <v>14.961384349119999</v>
      </c>
      <c r="F16" s="3">
        <f t="shared" si="0"/>
        <v>5.0294500993977396</v>
      </c>
      <c r="H16" s="5">
        <v>200</v>
      </c>
      <c r="I16" s="4">
        <v>0.338431407560843</v>
      </c>
      <c r="J16" s="7">
        <v>21.259440849040004</v>
      </c>
      <c r="K16" s="4">
        <v>0.43615908936843911</v>
      </c>
      <c r="L16" s="7">
        <v>14.181179894560001</v>
      </c>
      <c r="M16" s="3">
        <f t="shared" si="1"/>
        <v>4.3969689567975392</v>
      </c>
      <c r="O16" s="5">
        <v>200</v>
      </c>
      <c r="P16" s="2">
        <v>3.5337500150337799E-2</v>
      </c>
      <c r="Q16" s="3">
        <v>11.404706447840001</v>
      </c>
      <c r="R16" s="2">
        <v>0.44103897903689782</v>
      </c>
      <c r="S16" s="3">
        <v>13.846246092159999</v>
      </c>
      <c r="T16" s="6">
        <f t="shared" si="2"/>
        <v>2.2024876613857165</v>
      </c>
    </row>
    <row r="17" spans="1:20" x14ac:dyDescent="0.25">
      <c r="A17" s="5">
        <v>400</v>
      </c>
      <c r="B17" s="4">
        <v>2.4626684295823233</v>
      </c>
      <c r="C17" s="7">
        <v>25.224054942880002</v>
      </c>
      <c r="D17" s="4">
        <v>0.3804979044278034</v>
      </c>
      <c r="E17" s="7">
        <v>16.394743546000001</v>
      </c>
      <c r="F17" s="3">
        <f t="shared" si="0"/>
        <v>6.4722259989465885</v>
      </c>
      <c r="H17" s="5">
        <v>400</v>
      </c>
      <c r="I17" s="4">
        <v>0.68039400392736993</v>
      </c>
      <c r="J17" s="7">
        <v>22.41184758392</v>
      </c>
      <c r="K17" s="4">
        <v>0.78803089400693416</v>
      </c>
      <c r="L17" s="7">
        <v>14.871753613280001</v>
      </c>
      <c r="M17" s="3">
        <f t="shared" si="1"/>
        <v>4.8926584624754188</v>
      </c>
      <c r="O17" s="5">
        <v>400</v>
      </c>
      <c r="P17" s="2">
        <v>6.5138069547904173E-2</v>
      </c>
      <c r="Q17" s="3">
        <v>11.69593221976</v>
      </c>
      <c r="R17" s="2">
        <v>0.82623281775669777</v>
      </c>
      <c r="S17" s="3">
        <v>14.23467107936</v>
      </c>
      <c r="T17" s="6">
        <f t="shared" si="2"/>
        <v>2.238411306641499</v>
      </c>
    </row>
    <row r="18" spans="1:20" x14ac:dyDescent="0.25">
      <c r="A18" s="5">
        <v>600</v>
      </c>
      <c r="B18" s="4">
        <v>3.3152207826694964</v>
      </c>
      <c r="C18" s="7">
        <v>26.919905747760001</v>
      </c>
      <c r="D18" s="4">
        <v>0.42851848867874398</v>
      </c>
      <c r="E18" s="7">
        <v>17.388430742960001</v>
      </c>
      <c r="F18" s="3">
        <f t="shared" si="0"/>
        <v>7.7364708180768469</v>
      </c>
      <c r="H18" s="5">
        <v>600</v>
      </c>
      <c r="I18" s="4">
        <v>0.99720228196372862</v>
      </c>
      <c r="J18" s="7">
        <v>23.383849945680002</v>
      </c>
      <c r="K18" s="4">
        <v>1.0579690921893228</v>
      </c>
      <c r="L18" s="7">
        <v>15.46980662368</v>
      </c>
      <c r="M18" s="3">
        <f t="shared" si="1"/>
        <v>5.3411890506500601</v>
      </c>
      <c r="O18" s="5">
        <v>600</v>
      </c>
      <c r="P18" s="2">
        <v>9.0140109358445741E-2</v>
      </c>
      <c r="Q18" s="3">
        <v>11.9448672912</v>
      </c>
      <c r="R18" s="2">
        <v>1.1624222070244377</v>
      </c>
      <c r="S18" s="3">
        <v>14.572610081600001</v>
      </c>
      <c r="T18" s="6">
        <f t="shared" si="2"/>
        <v>2.2757164608670539</v>
      </c>
    </row>
    <row r="19" spans="1:20" x14ac:dyDescent="0.25">
      <c r="A19" s="5">
        <v>800</v>
      </c>
      <c r="B19" s="4">
        <v>3.9047520239567377</v>
      </c>
      <c r="C19" s="7">
        <v>28.129291617200003</v>
      </c>
      <c r="D19" s="4">
        <v>0.43618699753008666</v>
      </c>
      <c r="E19" s="7">
        <v>18.106425309840002</v>
      </c>
      <c r="F19" s="3">
        <f t="shared" si="0"/>
        <v>8.952013806159826</v>
      </c>
      <c r="H19" s="5">
        <v>800</v>
      </c>
      <c r="I19" s="4">
        <v>1.2566627284997818</v>
      </c>
      <c r="J19" s="7">
        <v>24.019542722160001</v>
      </c>
      <c r="K19" s="4">
        <v>1.2554271260771017</v>
      </c>
      <c r="L19" s="7">
        <v>15.93305479416</v>
      </c>
      <c r="M19" s="3">
        <f t="shared" si="1"/>
        <v>5.6722438498550947</v>
      </c>
      <c r="O19" s="5">
        <v>800</v>
      </c>
      <c r="P19" s="2">
        <v>0.11078260252764302</v>
      </c>
      <c r="Q19" s="3">
        <v>12.15511764256</v>
      </c>
      <c r="R19" s="2">
        <v>1.4458907042861031</v>
      </c>
      <c r="S19" s="3">
        <v>14.85909174144</v>
      </c>
      <c r="T19" s="6">
        <f t="shared" si="2"/>
        <v>2.3032243085789958</v>
      </c>
    </row>
    <row r="20" spans="1:20" x14ac:dyDescent="0.25">
      <c r="A20" s="5">
        <v>1000</v>
      </c>
      <c r="B20" s="4">
        <v>4.3418338525454097</v>
      </c>
      <c r="C20" s="7">
        <v>29.068737605519999</v>
      </c>
      <c r="D20" s="4">
        <v>0.43808061481598104</v>
      </c>
      <c r="E20" s="7">
        <v>18.6471428344</v>
      </c>
      <c r="F20" s="3">
        <f t="shared" si="0"/>
        <v>9.9110385296761621</v>
      </c>
      <c r="H20" s="5">
        <v>1000</v>
      </c>
      <c r="I20" s="4">
        <v>1.4891911361929222</v>
      </c>
      <c r="J20" s="7">
        <v>24.601799793680001</v>
      </c>
      <c r="K20" s="4">
        <v>1.3987212198791392</v>
      </c>
      <c r="L20" s="7">
        <v>16.326397362080002</v>
      </c>
      <c r="M20" s="3">
        <f t="shared" si="1"/>
        <v>6.0331892101337159</v>
      </c>
      <c r="O20" s="5">
        <v>1000</v>
      </c>
      <c r="P20" s="2">
        <v>0.12828982489200277</v>
      </c>
      <c r="Q20" s="3">
        <v>12.336841607440002</v>
      </c>
      <c r="R20" s="2">
        <v>1.6939833652596143</v>
      </c>
      <c r="S20" s="3">
        <v>15.106020375680002</v>
      </c>
      <c r="T20" s="6">
        <f t="shared" si="2"/>
        <v>2.3301788834759112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31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4">
        <v>0.17387905064688983</v>
      </c>
      <c r="C6" s="7">
        <v>27.977534799200001</v>
      </c>
      <c r="D6" s="4">
        <v>1.4281152656277505E-2</v>
      </c>
      <c r="E6" s="7">
        <v>19.197401636239999</v>
      </c>
      <c r="F6" s="3">
        <f>B6/D6</f>
        <v>12.1754213285059</v>
      </c>
      <c r="H6" s="5">
        <v>10</v>
      </c>
      <c r="I6" s="4">
        <v>5.4229075643965112E-2</v>
      </c>
      <c r="J6" s="7">
        <v>27.71273274456</v>
      </c>
      <c r="K6" s="4">
        <v>2.5855791066545522E-2</v>
      </c>
      <c r="L6" s="7">
        <v>19.036956030959999</v>
      </c>
      <c r="M6" s="3">
        <f>I6/K6/(15/85)</f>
        <v>11.885078067226935</v>
      </c>
      <c r="O6" s="5">
        <v>10</v>
      </c>
      <c r="P6" s="2">
        <v>1.8333830814765248E-3</v>
      </c>
      <c r="Q6" s="3">
        <v>15.8229219144</v>
      </c>
      <c r="R6" s="2">
        <v>2.6650763661332136E-2</v>
      </c>
      <c r="S6" s="3">
        <v>19.017588587839999</v>
      </c>
      <c r="T6" s="6">
        <f>R6/P6/(85/15)</f>
        <v>2.5652445404085631</v>
      </c>
    </row>
    <row r="7" spans="1:20" x14ac:dyDescent="0.25">
      <c r="A7" s="5">
        <v>20</v>
      </c>
      <c r="B7" s="4">
        <v>0.32747997568901177</v>
      </c>
      <c r="C7" s="7">
        <v>28.335818919840001</v>
      </c>
      <c r="D7" s="4">
        <v>2.676386039304313E-2</v>
      </c>
      <c r="E7" s="7">
        <v>19.476621169120001</v>
      </c>
      <c r="F7" s="3">
        <f t="shared" ref="F7:F20" si="0">B7/D7</f>
        <v>12.235902103798724</v>
      </c>
      <c r="H7" s="5">
        <v>20</v>
      </c>
      <c r="I7" s="4">
        <v>0.10555548722019403</v>
      </c>
      <c r="J7" s="7">
        <v>27.889529840240002</v>
      </c>
      <c r="K7" s="4">
        <v>5.0245938966135183E-2</v>
      </c>
      <c r="L7" s="7">
        <v>19.18141022088</v>
      </c>
      <c r="M7" s="3">
        <f t="shared" ref="M7:M20" si="1">I7/K7/(15/85)</f>
        <v>11.904400101221576</v>
      </c>
      <c r="O7" s="5">
        <v>20</v>
      </c>
      <c r="P7" s="2">
        <v>3.5995737103477229E-3</v>
      </c>
      <c r="Q7" s="3">
        <v>15.807590608720002</v>
      </c>
      <c r="R7" s="2">
        <v>5.2540804411074921E-2</v>
      </c>
      <c r="S7" s="3">
        <v>19.04279626736</v>
      </c>
      <c r="T7" s="6">
        <f t="shared" ref="T7:T20" si="2">R7/P7/(85/15)</f>
        <v>2.5758346423422038</v>
      </c>
    </row>
    <row r="8" spans="1:20" x14ac:dyDescent="0.25">
      <c r="A8" s="5">
        <v>30</v>
      </c>
      <c r="B8" s="4">
        <v>0.46737079764860751</v>
      </c>
      <c r="C8" s="7">
        <v>28.652584873759999</v>
      </c>
      <c r="D8" s="4">
        <v>3.698303444812908E-2</v>
      </c>
      <c r="E8" s="7">
        <v>19.647743505600001</v>
      </c>
      <c r="F8" s="3">
        <f t="shared" si="0"/>
        <v>12.637437804194327</v>
      </c>
      <c r="H8" s="5">
        <v>30</v>
      </c>
      <c r="I8" s="4">
        <v>0.14962887919346779</v>
      </c>
      <c r="J8" s="7">
        <v>27.911179236960002</v>
      </c>
      <c r="K8" s="4">
        <v>7.216606422211945E-2</v>
      </c>
      <c r="L8" s="7">
        <v>19.235348298720002</v>
      </c>
      <c r="M8" s="3">
        <f t="shared" si="1"/>
        <v>11.749247949653745</v>
      </c>
      <c r="O8" s="5">
        <v>30</v>
      </c>
      <c r="P8" s="2">
        <v>5.3020826158120364E-3</v>
      </c>
      <c r="Q8" s="3">
        <v>15.824831408320001</v>
      </c>
      <c r="R8" s="2">
        <v>7.862678485130771E-2</v>
      </c>
      <c r="S8" s="3">
        <v>19.082644850720001</v>
      </c>
      <c r="T8" s="6">
        <f t="shared" si="2"/>
        <v>2.616955634071183</v>
      </c>
    </row>
    <row r="9" spans="1:20" x14ac:dyDescent="0.25">
      <c r="A9" s="5">
        <v>40</v>
      </c>
      <c r="B9" s="4">
        <v>0.59987658121193033</v>
      </c>
      <c r="C9" s="7">
        <v>29.046492365360002</v>
      </c>
      <c r="D9" s="4">
        <v>4.6032571913401057E-2</v>
      </c>
      <c r="E9" s="7">
        <v>19.878378639680001</v>
      </c>
      <c r="F9" s="3">
        <f t="shared" si="0"/>
        <v>13.031567785099002</v>
      </c>
      <c r="H9" s="5">
        <v>40</v>
      </c>
      <c r="I9" s="4">
        <v>0.20112412694742113</v>
      </c>
      <c r="J9" s="7">
        <v>28.079923555200001</v>
      </c>
      <c r="K9" s="4">
        <v>9.6012611154299057E-2</v>
      </c>
      <c r="L9" s="7">
        <v>19.411453193440003</v>
      </c>
      <c r="M9" s="3">
        <f t="shared" si="1"/>
        <v>11.870350908421837</v>
      </c>
      <c r="O9" s="5">
        <v>40</v>
      </c>
      <c r="P9" s="2">
        <v>7.0856902199523952E-3</v>
      </c>
      <c r="Q9" s="3">
        <v>15.846765400720001</v>
      </c>
      <c r="R9" s="2">
        <v>0.10257376768109143</v>
      </c>
      <c r="S9" s="3">
        <v>19.071967324560003</v>
      </c>
      <c r="T9" s="6">
        <f t="shared" si="2"/>
        <v>2.5546210119688544</v>
      </c>
    </row>
    <row r="10" spans="1:20" x14ac:dyDescent="0.25">
      <c r="A10" s="5">
        <v>50</v>
      </c>
      <c r="B10" s="4">
        <v>0.71568215569638094</v>
      </c>
      <c r="C10" s="7">
        <v>29.26712907832</v>
      </c>
      <c r="D10" s="4">
        <v>5.4738083542986225E-2</v>
      </c>
      <c r="E10" s="7">
        <v>20.105589462640001</v>
      </c>
      <c r="F10" s="3">
        <f t="shared" si="0"/>
        <v>13.074665924946942</v>
      </c>
      <c r="H10" s="5">
        <v>50</v>
      </c>
      <c r="I10" s="4">
        <v>0.24670010418409216</v>
      </c>
      <c r="J10" s="7">
        <v>28.231133315200001</v>
      </c>
      <c r="K10" s="4">
        <v>0.1142987370531824</v>
      </c>
      <c r="L10" s="7">
        <v>19.456722818240003</v>
      </c>
      <c r="M10" s="3">
        <f t="shared" si="1"/>
        <v>12.23081980680788</v>
      </c>
      <c r="O10" s="5">
        <v>50</v>
      </c>
      <c r="P10" s="2">
        <v>8.6452295904142443E-3</v>
      </c>
      <c r="Q10" s="3">
        <v>15.854376054880001</v>
      </c>
      <c r="R10" s="2">
        <v>0.12870694052199466</v>
      </c>
      <c r="S10" s="3">
        <v>19.148186666800001</v>
      </c>
      <c r="T10" s="6">
        <f t="shared" si="2"/>
        <v>2.6272280297871298</v>
      </c>
    </row>
    <row r="11" spans="1:20" x14ac:dyDescent="0.25">
      <c r="A11" s="5">
        <v>60</v>
      </c>
      <c r="B11" s="4">
        <v>0.82622320980486696</v>
      </c>
      <c r="C11" s="7">
        <v>29.54778794904</v>
      </c>
      <c r="D11" s="4">
        <v>6.1193364677396958E-2</v>
      </c>
      <c r="E11" s="7">
        <v>20.24553748456</v>
      </c>
      <c r="F11" s="3">
        <f t="shared" si="0"/>
        <v>13.501843119112712</v>
      </c>
      <c r="H11" s="5">
        <v>60</v>
      </c>
      <c r="I11" s="4">
        <v>0.29005685467911352</v>
      </c>
      <c r="J11" s="7">
        <v>28.351161271279999</v>
      </c>
      <c r="K11" s="4">
        <v>0.13291028448557685</v>
      </c>
      <c r="L11" s="7">
        <v>19.585000576320002</v>
      </c>
      <c r="M11" s="3">
        <f t="shared" si="1"/>
        <v>12.366654064506768</v>
      </c>
      <c r="O11" s="5">
        <v>60</v>
      </c>
      <c r="P11" s="2">
        <v>1.0319678288051588E-2</v>
      </c>
      <c r="Q11" s="3">
        <v>15.913518442960001</v>
      </c>
      <c r="R11" s="2">
        <v>0.15064285124649165</v>
      </c>
      <c r="S11" s="3">
        <v>19.16298689736</v>
      </c>
      <c r="T11" s="6">
        <f t="shared" si="2"/>
        <v>2.5760524534655338</v>
      </c>
    </row>
    <row r="12" spans="1:20" x14ac:dyDescent="0.25">
      <c r="A12" s="5">
        <v>70</v>
      </c>
      <c r="B12" s="4">
        <v>0.94266238463624275</v>
      </c>
      <c r="C12" s="7">
        <v>29.856723505119998</v>
      </c>
      <c r="D12" s="4">
        <v>6.6997512319498964E-2</v>
      </c>
      <c r="E12" s="7">
        <v>20.436805613680001</v>
      </c>
      <c r="F12" s="3">
        <f t="shared" si="0"/>
        <v>14.070110247390337</v>
      </c>
      <c r="H12" s="5">
        <v>70</v>
      </c>
      <c r="I12" s="4">
        <v>0.32937078609993148</v>
      </c>
      <c r="J12" s="7">
        <v>28.474573372080002</v>
      </c>
      <c r="K12" s="4">
        <v>0.15036372179526286</v>
      </c>
      <c r="L12" s="7">
        <v>19.63235383312</v>
      </c>
      <c r="M12" s="3">
        <f t="shared" si="1"/>
        <v>12.412797663439315</v>
      </c>
      <c r="O12" s="5">
        <v>70</v>
      </c>
      <c r="P12" s="2">
        <v>1.1819762477216991E-2</v>
      </c>
      <c r="Q12" s="3">
        <v>15.89026398016</v>
      </c>
      <c r="R12" s="2">
        <v>0.17562473895891897</v>
      </c>
      <c r="S12" s="3">
        <v>19.196751233440001</v>
      </c>
      <c r="T12" s="6">
        <f t="shared" si="2"/>
        <v>2.6221001523922105</v>
      </c>
    </row>
    <row r="13" spans="1:20" x14ac:dyDescent="0.25">
      <c r="A13" s="5">
        <v>80</v>
      </c>
      <c r="B13" s="4">
        <v>1.0477625738431915</v>
      </c>
      <c r="C13" s="7">
        <v>30.083420156319999</v>
      </c>
      <c r="D13" s="4">
        <v>7.3690397214322648E-2</v>
      </c>
      <c r="E13" s="7">
        <v>20.636155348000003</v>
      </c>
      <c r="F13" s="3">
        <f t="shared" si="0"/>
        <v>14.218441119212013</v>
      </c>
      <c r="H13" s="5">
        <v>80</v>
      </c>
      <c r="I13" s="4">
        <v>0.37438771174395113</v>
      </c>
      <c r="J13" s="7">
        <v>28.626501692240002</v>
      </c>
      <c r="K13" s="4">
        <v>0.16750164961562727</v>
      </c>
      <c r="L13" s="7">
        <v>19.720174361359998</v>
      </c>
      <c r="M13" s="3">
        <f t="shared" si="1"/>
        <v>12.665728196811294</v>
      </c>
      <c r="O13" s="5">
        <v>80</v>
      </c>
      <c r="P13" s="2">
        <v>1.3442930611180539E-2</v>
      </c>
      <c r="Q13" s="3">
        <v>15.942227419200002</v>
      </c>
      <c r="R13" s="2">
        <v>0.19698243173024041</v>
      </c>
      <c r="S13" s="3">
        <v>19.1897377616</v>
      </c>
      <c r="T13" s="6">
        <f t="shared" si="2"/>
        <v>2.5858651364712708</v>
      </c>
    </row>
    <row r="14" spans="1:20" x14ac:dyDescent="0.25">
      <c r="A14" s="5">
        <v>90</v>
      </c>
      <c r="B14" s="4">
        <v>1.1396551572150662</v>
      </c>
      <c r="C14" s="7">
        <v>30.355731193920001</v>
      </c>
      <c r="D14" s="4">
        <v>7.8311699041227548E-2</v>
      </c>
      <c r="E14" s="7">
        <v>20.76524881872</v>
      </c>
      <c r="F14" s="3">
        <f t="shared" si="0"/>
        <v>14.552808471376538</v>
      </c>
      <c r="H14" s="5">
        <v>90</v>
      </c>
      <c r="I14" s="4">
        <v>0.39936738026551294</v>
      </c>
      <c r="J14" s="7">
        <v>28.65226684792</v>
      </c>
      <c r="K14" s="4">
        <v>0.1861801332430213</v>
      </c>
      <c r="L14" s="7">
        <v>19.7960631676</v>
      </c>
      <c r="M14" s="3">
        <f t="shared" si="1"/>
        <v>12.155334632565593</v>
      </c>
      <c r="O14" s="5">
        <v>90</v>
      </c>
      <c r="P14" s="2">
        <v>1.504099062493508E-2</v>
      </c>
      <c r="Q14" s="3">
        <v>15.950251912800001</v>
      </c>
      <c r="R14" s="2">
        <v>0.22120216490525438</v>
      </c>
      <c r="S14" s="3">
        <v>19.2750298568</v>
      </c>
      <c r="T14" s="6">
        <f t="shared" si="2"/>
        <v>2.5952862502977099</v>
      </c>
    </row>
    <row r="15" spans="1:20" x14ac:dyDescent="0.25">
      <c r="A15" s="5">
        <v>100</v>
      </c>
      <c r="B15" s="4">
        <v>1.2291560610185577</v>
      </c>
      <c r="C15" s="7">
        <v>30.596886786800003</v>
      </c>
      <c r="D15" s="4">
        <v>8.2675808776337803E-2</v>
      </c>
      <c r="E15" s="7">
        <v>20.843792958720002</v>
      </c>
      <c r="F15" s="3">
        <f t="shared" si="0"/>
        <v>14.867179156889575</v>
      </c>
      <c r="H15" s="5">
        <v>100</v>
      </c>
      <c r="I15" s="4">
        <v>0.4445025756281113</v>
      </c>
      <c r="J15" s="7">
        <v>28.799188091600001</v>
      </c>
      <c r="K15" s="4">
        <v>0.19980678347366684</v>
      </c>
      <c r="L15" s="7">
        <v>19.88906424096</v>
      </c>
      <c r="M15" s="3">
        <f t="shared" si="1"/>
        <v>12.606418484742106</v>
      </c>
      <c r="O15" s="5">
        <v>100</v>
      </c>
      <c r="P15" s="2">
        <v>1.6339968970279038E-2</v>
      </c>
      <c r="Q15" s="3">
        <v>15.958852208480002</v>
      </c>
      <c r="R15" s="2">
        <v>0.24115383540416813</v>
      </c>
      <c r="S15" s="3">
        <v>19.242792848080001</v>
      </c>
      <c r="T15" s="6">
        <f t="shared" si="2"/>
        <v>2.6044455326921043</v>
      </c>
    </row>
    <row r="16" spans="1:20" x14ac:dyDescent="0.25">
      <c r="A16" s="5">
        <v>200</v>
      </c>
      <c r="B16" s="4">
        <v>1.8759055494600412</v>
      </c>
      <c r="C16" s="7">
        <v>31.885282308080001</v>
      </c>
      <c r="D16" s="4">
        <v>0.11225303771182596</v>
      </c>
      <c r="E16" s="7">
        <v>21.709903217600001</v>
      </c>
      <c r="F16" s="3">
        <f t="shared" si="0"/>
        <v>16.711401203019854</v>
      </c>
      <c r="H16" s="5">
        <v>200</v>
      </c>
      <c r="I16" s="4">
        <v>0.750957675673814</v>
      </c>
      <c r="J16" s="7">
        <v>29.687773250400003</v>
      </c>
      <c r="K16" s="4">
        <v>0.32606490923150599</v>
      </c>
      <c r="L16" s="7">
        <v>20.50882468016</v>
      </c>
      <c r="M16" s="3">
        <f t="shared" si="1"/>
        <v>13.050857998941945</v>
      </c>
      <c r="O16" s="5">
        <v>200</v>
      </c>
      <c r="P16" s="2">
        <v>2.968570619675992E-2</v>
      </c>
      <c r="Q16" s="3">
        <v>16.108635642880003</v>
      </c>
      <c r="R16" s="2">
        <v>0.4408757463588186</v>
      </c>
      <c r="S16" s="3">
        <v>19.527757724240001</v>
      </c>
      <c r="T16" s="6">
        <f t="shared" si="2"/>
        <v>2.6208439099591572</v>
      </c>
    </row>
    <row r="17" spans="1:20" x14ac:dyDescent="0.25">
      <c r="A17" s="5">
        <v>400</v>
      </c>
      <c r="B17" s="4">
        <v>2.5117108974127684</v>
      </c>
      <c r="C17" s="7">
        <v>32.868073197519998</v>
      </c>
      <c r="D17" s="4">
        <v>0.14971972251469756</v>
      </c>
      <c r="E17" s="7">
        <v>22.526197475440004</v>
      </c>
      <c r="F17" s="3">
        <f t="shared" si="0"/>
        <v>16.776085710192262</v>
      </c>
      <c r="H17" s="5">
        <v>400</v>
      </c>
      <c r="I17" s="4">
        <v>1.1840680546398616</v>
      </c>
      <c r="J17" s="7">
        <v>30.730295258560002</v>
      </c>
      <c r="K17" s="4">
        <v>0.4764687678013616</v>
      </c>
      <c r="L17" s="7">
        <v>21.312281254480002</v>
      </c>
      <c r="M17" s="3">
        <f t="shared" si="1"/>
        <v>14.082180049815586</v>
      </c>
      <c r="O17" s="5">
        <v>400</v>
      </c>
      <c r="P17" s="2">
        <v>5.0492716748833107E-2</v>
      </c>
      <c r="Q17" s="3">
        <v>16.3760130332</v>
      </c>
      <c r="R17" s="2">
        <v>0.76779744947830042</v>
      </c>
      <c r="S17" s="3">
        <v>19.980676937599998</v>
      </c>
      <c r="T17" s="6">
        <f t="shared" si="2"/>
        <v>2.6834299336473211</v>
      </c>
    </row>
    <row r="18" spans="1:20" x14ac:dyDescent="0.25">
      <c r="A18" s="5">
        <v>600</v>
      </c>
      <c r="B18" s="4">
        <v>2.8532160209931701</v>
      </c>
      <c r="C18" s="7">
        <v>33.263055391359998</v>
      </c>
      <c r="D18" s="4">
        <v>0.15328856068781455</v>
      </c>
      <c r="E18" s="7">
        <v>22.580505251520002</v>
      </c>
      <c r="F18" s="3">
        <f t="shared" si="0"/>
        <v>18.613365590952295</v>
      </c>
      <c r="H18" s="5">
        <v>600</v>
      </c>
      <c r="I18" s="4">
        <v>1.5553300010277638</v>
      </c>
      <c r="J18" s="7">
        <v>31.587341760080001</v>
      </c>
      <c r="K18" s="4">
        <v>0.53064350658260873</v>
      </c>
      <c r="L18" s="7">
        <v>21.685159501840001</v>
      </c>
      <c r="M18" s="3">
        <f t="shared" si="1"/>
        <v>16.609148257086229</v>
      </c>
      <c r="O18" s="5">
        <v>600</v>
      </c>
      <c r="P18" s="2">
        <v>6.6053623304873021E-2</v>
      </c>
      <c r="Q18" s="3">
        <v>16.612936593760001</v>
      </c>
      <c r="R18" s="2">
        <v>1.0209128637354623</v>
      </c>
      <c r="S18" s="3">
        <v>20.2957442712</v>
      </c>
      <c r="T18" s="6">
        <f t="shared" si="2"/>
        <v>2.7274975177188279</v>
      </c>
    </row>
    <row r="19" spans="1:20" x14ac:dyDescent="0.25">
      <c r="A19" s="5">
        <v>800</v>
      </c>
      <c r="B19" s="4">
        <v>3.1356365254420751</v>
      </c>
      <c r="C19" s="7">
        <v>33.543104527760008</v>
      </c>
      <c r="D19" s="4">
        <v>0.16930907892679586</v>
      </c>
      <c r="E19" s="7">
        <v>22.743148963039999</v>
      </c>
      <c r="F19" s="3">
        <f t="shared" si="0"/>
        <v>18.520191269824519</v>
      </c>
      <c r="H19" s="5">
        <v>800</v>
      </c>
      <c r="I19" s="4">
        <v>1.7344707856762522</v>
      </c>
      <c r="J19" s="7">
        <v>31.918118632959999</v>
      </c>
      <c r="K19" s="4">
        <v>0.6312394661040206</v>
      </c>
      <c r="L19" s="7">
        <v>22.010117058319999</v>
      </c>
      <c r="M19" s="3">
        <f t="shared" si="1"/>
        <v>15.570426618222752</v>
      </c>
      <c r="O19" s="5">
        <v>800</v>
      </c>
      <c r="P19" s="2">
        <v>7.8524056302324383E-2</v>
      </c>
      <c r="Q19" s="3">
        <v>16.708663124720001</v>
      </c>
      <c r="R19" s="2">
        <v>1.1987080755723496</v>
      </c>
      <c r="S19" s="3">
        <v>20.462179398</v>
      </c>
      <c r="T19" s="6">
        <f t="shared" si="2"/>
        <v>2.6939097288124714</v>
      </c>
    </row>
    <row r="20" spans="1:20" x14ac:dyDescent="0.25">
      <c r="A20" s="5">
        <v>1000</v>
      </c>
      <c r="B20" s="4">
        <v>3.2730613992539959</v>
      </c>
      <c r="C20" s="7">
        <v>33.592336609760004</v>
      </c>
      <c r="D20" s="4">
        <v>0.18220921151106431</v>
      </c>
      <c r="E20" s="7">
        <v>22.5893862936</v>
      </c>
      <c r="F20" s="3">
        <f t="shared" si="0"/>
        <v>17.963204890194287</v>
      </c>
      <c r="H20" s="5">
        <v>1000</v>
      </c>
      <c r="I20" s="4">
        <v>1.9370907719791122</v>
      </c>
      <c r="J20" s="7">
        <v>32.341533575360003</v>
      </c>
      <c r="K20" s="4">
        <v>0.67332293747478433</v>
      </c>
      <c r="L20" s="7">
        <v>22.154221423999999</v>
      </c>
      <c r="M20" s="3">
        <f t="shared" si="1"/>
        <v>16.302500771842062</v>
      </c>
      <c r="O20" s="5">
        <v>1000</v>
      </c>
      <c r="P20" s="2">
        <v>8.9734306647554635E-2</v>
      </c>
      <c r="Q20" s="3">
        <v>16.861703593920002</v>
      </c>
      <c r="R20" s="2">
        <v>1.3380428390281291</v>
      </c>
      <c r="S20" s="3">
        <v>20.580791614000002</v>
      </c>
      <c r="T20" s="6">
        <f t="shared" si="2"/>
        <v>2.6313816388500686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62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4">
        <v>4.6273919084918437E-2</v>
      </c>
      <c r="C6" s="7">
        <v>20.62187209248</v>
      </c>
      <c r="D6" s="4">
        <v>1.3132757430240527E-2</v>
      </c>
      <c r="E6" s="7">
        <v>16.592871175760003</v>
      </c>
      <c r="F6" s="3">
        <f>B6/D6</f>
        <v>3.5235493635452708</v>
      </c>
      <c r="H6" s="5">
        <v>10</v>
      </c>
      <c r="I6" s="4">
        <v>1.3860398851637914E-2</v>
      </c>
      <c r="J6" s="7">
        <v>20.50941516808</v>
      </c>
      <c r="K6" s="4">
        <v>2.2732172465878785E-2</v>
      </c>
      <c r="L6" s="7">
        <v>16.554327749360002</v>
      </c>
      <c r="M6" s="3">
        <f>I6/K6/(15/85)</f>
        <v>3.4551145640468026</v>
      </c>
      <c r="O6" s="5">
        <v>10</v>
      </c>
      <c r="P6" s="2">
        <v>1.4377527725022877E-3</v>
      </c>
      <c r="Q6" s="3">
        <v>13.545103026880001</v>
      </c>
      <c r="R6" s="2">
        <v>2.2730922953793264E-2</v>
      </c>
      <c r="S6" s="3">
        <v>16.530572796480001</v>
      </c>
      <c r="T6" s="6">
        <f>R6/P6/(85/15)</f>
        <v>2.7900063359332967</v>
      </c>
    </row>
    <row r="7" spans="1:20" x14ac:dyDescent="0.25">
      <c r="A7" s="5">
        <v>20</v>
      </c>
      <c r="B7" s="4">
        <v>8.9159147043484238E-2</v>
      </c>
      <c r="C7" s="7">
        <v>20.801373098159999</v>
      </c>
      <c r="D7" s="4">
        <v>2.5097092931718211E-2</v>
      </c>
      <c r="E7" s="7">
        <v>16.702038430160002</v>
      </c>
      <c r="F7" s="3">
        <f t="shared" ref="F7:F20" si="0">B7/D7</f>
        <v>3.5525687092947371</v>
      </c>
      <c r="H7" s="5">
        <v>20</v>
      </c>
      <c r="I7" s="4">
        <v>2.7050973122882283E-2</v>
      </c>
      <c r="J7" s="7">
        <v>20.5994076944</v>
      </c>
      <c r="K7" s="4">
        <v>4.3889978154551625E-2</v>
      </c>
      <c r="L7" s="7">
        <v>16.604989336799999</v>
      </c>
      <c r="M7" s="3">
        <f t="shared" ref="M7:M20" si="1">I7/K7/(15/85)</f>
        <v>3.4925706081819059</v>
      </c>
      <c r="O7" s="5">
        <v>20</v>
      </c>
      <c r="P7" s="2">
        <v>2.827009305636191E-3</v>
      </c>
      <c r="Q7" s="3">
        <v>13.590081612640001</v>
      </c>
      <c r="R7" s="2">
        <v>4.4774097645218107E-2</v>
      </c>
      <c r="S7" s="3">
        <v>16.554682761760002</v>
      </c>
      <c r="T7" s="6">
        <f t="shared" ref="T7:T20" si="2">R7/P7/(85/15)</f>
        <v>2.7949364487068862</v>
      </c>
    </row>
    <row r="8" spans="1:20" x14ac:dyDescent="0.25">
      <c r="A8" s="5">
        <v>30</v>
      </c>
      <c r="B8" s="4">
        <v>0.13211783175724656</v>
      </c>
      <c r="C8" s="7">
        <v>20.986045695200001</v>
      </c>
      <c r="D8" s="4">
        <v>3.6295397572399947E-2</v>
      </c>
      <c r="E8" s="7">
        <v>16.805598413280002</v>
      </c>
      <c r="F8" s="3">
        <f t="shared" si="0"/>
        <v>3.6400712099572847</v>
      </c>
      <c r="H8" s="5">
        <v>30</v>
      </c>
      <c r="I8" s="4">
        <v>3.9719628553575463E-2</v>
      </c>
      <c r="J8" s="7">
        <v>20.69077089912</v>
      </c>
      <c r="K8" s="4">
        <v>6.4624915742499248E-2</v>
      </c>
      <c r="L8" s="7">
        <v>16.66476024536</v>
      </c>
      <c r="M8" s="3">
        <f t="shared" si="1"/>
        <v>3.4828346397194569</v>
      </c>
      <c r="O8" s="5">
        <v>30</v>
      </c>
      <c r="P8" s="2">
        <v>4.1517596492263885E-3</v>
      </c>
      <c r="Q8" s="3">
        <v>13.60057307632</v>
      </c>
      <c r="R8" s="2">
        <v>6.5905414497702278E-2</v>
      </c>
      <c r="S8" s="3">
        <v>16.594273694400002</v>
      </c>
      <c r="T8" s="6">
        <f t="shared" si="2"/>
        <v>2.8013103471602765</v>
      </c>
    </row>
    <row r="9" spans="1:20" x14ac:dyDescent="0.25">
      <c r="A9" s="5">
        <v>40</v>
      </c>
      <c r="B9" s="4">
        <v>0.16884654864056364</v>
      </c>
      <c r="C9" s="7">
        <v>21.119322705680002</v>
      </c>
      <c r="D9" s="4">
        <v>4.643297920582283E-2</v>
      </c>
      <c r="E9" s="7">
        <v>16.87990851264</v>
      </c>
      <c r="F9" s="3">
        <f t="shared" si="0"/>
        <v>3.6363496706106204</v>
      </c>
      <c r="H9" s="5">
        <v>40</v>
      </c>
      <c r="I9" s="4">
        <v>5.2136227978246387E-2</v>
      </c>
      <c r="J9" s="7">
        <v>20.776356376399999</v>
      </c>
      <c r="K9" s="4">
        <v>8.328747654730391E-2</v>
      </c>
      <c r="L9" s="7">
        <v>16.70799284792</v>
      </c>
      <c r="M9" s="3">
        <f t="shared" si="1"/>
        <v>3.5472154693300824</v>
      </c>
      <c r="O9" s="5">
        <v>40</v>
      </c>
      <c r="P9" s="2">
        <v>5.4154550807067941E-3</v>
      </c>
      <c r="Q9" s="3">
        <v>13.60635728896</v>
      </c>
      <c r="R9" s="2">
        <v>8.5889625954098325E-2</v>
      </c>
      <c r="S9" s="3">
        <v>16.614927257280002</v>
      </c>
      <c r="T9" s="6">
        <f t="shared" si="2"/>
        <v>2.7988400955309767</v>
      </c>
    </row>
    <row r="10" spans="1:20" x14ac:dyDescent="0.25">
      <c r="A10" s="5">
        <v>50</v>
      </c>
      <c r="B10" s="4">
        <v>0.20645525004182122</v>
      </c>
      <c r="C10" s="7">
        <v>21.289772589680002</v>
      </c>
      <c r="D10" s="4">
        <v>5.5805976296376472E-2</v>
      </c>
      <c r="E10" s="7">
        <v>16.967342481120003</v>
      </c>
      <c r="F10" s="3">
        <f t="shared" si="0"/>
        <v>3.6995186491384171</v>
      </c>
      <c r="H10" s="5">
        <v>50</v>
      </c>
      <c r="I10" s="4">
        <v>6.4428117076514829E-2</v>
      </c>
      <c r="J10" s="7">
        <v>20.855320715520001</v>
      </c>
      <c r="K10" s="4">
        <v>0.10164882703718646</v>
      </c>
      <c r="L10" s="7">
        <v>16.758890747679999</v>
      </c>
      <c r="M10" s="3">
        <f t="shared" si="1"/>
        <v>3.5917056209612848</v>
      </c>
      <c r="O10" s="5">
        <v>50</v>
      </c>
      <c r="P10" s="2">
        <v>6.653563702770697E-3</v>
      </c>
      <c r="Q10" s="3">
        <v>13.641218879040002</v>
      </c>
      <c r="R10" s="2">
        <v>0.10624277456054895</v>
      </c>
      <c r="S10" s="3">
        <v>16.647847555039998</v>
      </c>
      <c r="T10" s="6">
        <f t="shared" si="2"/>
        <v>2.8178470606124075</v>
      </c>
    </row>
    <row r="11" spans="1:20" x14ac:dyDescent="0.25">
      <c r="A11" s="5">
        <v>60</v>
      </c>
      <c r="B11" s="4">
        <v>0.23966381872213965</v>
      </c>
      <c r="C11" s="7">
        <v>21.419307681599999</v>
      </c>
      <c r="D11" s="4">
        <v>6.4659496168846295E-2</v>
      </c>
      <c r="E11" s="7">
        <v>17.031140908080001</v>
      </c>
      <c r="F11" s="3">
        <f t="shared" si="0"/>
        <v>3.7065525239525838</v>
      </c>
      <c r="H11" s="5">
        <v>60</v>
      </c>
      <c r="I11" s="4">
        <v>7.5549947272435039E-2</v>
      </c>
      <c r="J11" s="7">
        <v>20.939228241439999</v>
      </c>
      <c r="K11" s="4">
        <v>0.11985051981342805</v>
      </c>
      <c r="L11" s="7">
        <v>16.799697090480002</v>
      </c>
      <c r="M11" s="3">
        <f t="shared" si="1"/>
        <v>3.5720860330316708</v>
      </c>
      <c r="O11" s="5">
        <v>60</v>
      </c>
      <c r="P11" s="2">
        <v>7.8273854918013957E-3</v>
      </c>
      <c r="Q11" s="3">
        <v>13.65443571664</v>
      </c>
      <c r="R11" s="2">
        <v>0.12486923174379815</v>
      </c>
      <c r="S11" s="3">
        <v>16.669541971600001</v>
      </c>
      <c r="T11" s="6">
        <f t="shared" si="2"/>
        <v>2.8152116439644024</v>
      </c>
    </row>
    <row r="12" spans="1:20" x14ac:dyDescent="0.25">
      <c r="A12" s="5">
        <v>70</v>
      </c>
      <c r="B12" s="4">
        <v>0.27626726561244336</v>
      </c>
      <c r="C12" s="7">
        <v>21.569051116960001</v>
      </c>
      <c r="D12" s="4">
        <v>7.2327357200961714E-2</v>
      </c>
      <c r="E12" s="7">
        <v>17.120980299999999</v>
      </c>
      <c r="F12" s="3">
        <f t="shared" si="0"/>
        <v>3.8196786984050055</v>
      </c>
      <c r="H12" s="5">
        <v>70</v>
      </c>
      <c r="I12" s="4">
        <v>8.6917957999993425E-2</v>
      </c>
      <c r="J12" s="7">
        <v>21.012698402799998</v>
      </c>
      <c r="K12" s="4">
        <v>0.13624069887394255</v>
      </c>
      <c r="L12" s="7">
        <v>16.84599166976</v>
      </c>
      <c r="M12" s="3">
        <f t="shared" si="1"/>
        <v>3.615183270521952</v>
      </c>
      <c r="O12" s="5">
        <v>70</v>
      </c>
      <c r="P12" s="2">
        <v>8.9744201607903726E-3</v>
      </c>
      <c r="Q12" s="3">
        <v>13.670546083120001</v>
      </c>
      <c r="R12" s="2">
        <v>0.14221470635748468</v>
      </c>
      <c r="S12" s="3">
        <v>16.69075238304</v>
      </c>
      <c r="T12" s="6">
        <f t="shared" si="2"/>
        <v>2.7964717983969103</v>
      </c>
    </row>
    <row r="13" spans="1:20" x14ac:dyDescent="0.25">
      <c r="A13" s="5">
        <v>80</v>
      </c>
      <c r="B13" s="4">
        <v>0.3037563346880135</v>
      </c>
      <c r="C13" s="7">
        <v>21.661210997120001</v>
      </c>
      <c r="D13" s="4">
        <v>7.9878185384542194E-2</v>
      </c>
      <c r="E13" s="7">
        <v>17.186559060800001</v>
      </c>
      <c r="F13" s="3">
        <f t="shared" si="0"/>
        <v>3.8027445569237428</v>
      </c>
      <c r="H13" s="5">
        <v>80</v>
      </c>
      <c r="I13" s="4">
        <v>9.780478152091554E-2</v>
      </c>
      <c r="J13" s="7">
        <v>21.07698903552</v>
      </c>
      <c r="K13" s="4">
        <v>0.15218859165740037</v>
      </c>
      <c r="L13" s="7">
        <v>16.884605136320001</v>
      </c>
      <c r="M13" s="3">
        <f t="shared" si="1"/>
        <v>3.6417124913859333</v>
      </c>
      <c r="O13" s="5">
        <v>80</v>
      </c>
      <c r="P13" s="2">
        <v>1.0079533135543462E-2</v>
      </c>
      <c r="Q13" s="3">
        <v>13.685216274960002</v>
      </c>
      <c r="R13" s="2">
        <v>0.16128709072585273</v>
      </c>
      <c r="S13" s="3">
        <v>16.719113710719999</v>
      </c>
      <c r="T13" s="6">
        <f t="shared" si="2"/>
        <v>2.8237843352866623</v>
      </c>
    </row>
    <row r="14" spans="1:20" x14ac:dyDescent="0.25">
      <c r="A14" s="5">
        <v>90</v>
      </c>
      <c r="B14" s="4">
        <v>0.33248535641537835</v>
      </c>
      <c r="C14" s="7">
        <v>21.7787237416</v>
      </c>
      <c r="D14" s="4">
        <v>8.6233846545565457E-2</v>
      </c>
      <c r="E14" s="7">
        <v>17.241871247919999</v>
      </c>
      <c r="F14" s="3">
        <f t="shared" si="0"/>
        <v>3.8556247892722153</v>
      </c>
      <c r="H14" s="5">
        <v>90</v>
      </c>
      <c r="I14" s="4">
        <v>0.107839362972293</v>
      </c>
      <c r="J14" s="7">
        <v>21.14298410432</v>
      </c>
      <c r="K14" s="4">
        <v>0.16614970077311894</v>
      </c>
      <c r="L14" s="7">
        <v>16.919303257519999</v>
      </c>
      <c r="M14" s="3">
        <f t="shared" si="1"/>
        <v>3.6779465786948169</v>
      </c>
      <c r="O14" s="5">
        <v>90</v>
      </c>
      <c r="P14" s="2">
        <v>1.1146506778321179E-2</v>
      </c>
      <c r="Q14" s="3">
        <v>13.71137736256</v>
      </c>
      <c r="R14" s="2">
        <v>0.17771969887066247</v>
      </c>
      <c r="S14" s="3">
        <v>16.74446996408</v>
      </c>
      <c r="T14" s="6">
        <f t="shared" si="2"/>
        <v>2.8136438100680676</v>
      </c>
    </row>
    <row r="15" spans="1:20" x14ac:dyDescent="0.25">
      <c r="A15" s="5">
        <v>100</v>
      </c>
      <c r="B15" s="4">
        <v>0.36194114418815948</v>
      </c>
      <c r="C15" s="7">
        <v>21.891349908799999</v>
      </c>
      <c r="D15" s="4">
        <v>9.3155064142303734E-2</v>
      </c>
      <c r="E15" s="7">
        <v>17.325773125440001</v>
      </c>
      <c r="F15" s="3">
        <f t="shared" si="0"/>
        <v>3.8853619770499859</v>
      </c>
      <c r="H15" s="5">
        <v>100</v>
      </c>
      <c r="I15" s="4">
        <v>0.11636646805677192</v>
      </c>
      <c r="J15" s="7">
        <v>21.20403297384</v>
      </c>
      <c r="K15" s="4">
        <v>0.18058539077439814</v>
      </c>
      <c r="L15" s="7">
        <v>16.96295911352</v>
      </c>
      <c r="M15" s="3">
        <f t="shared" si="1"/>
        <v>3.6515134631174515</v>
      </c>
      <c r="O15" s="5">
        <v>100</v>
      </c>
      <c r="P15" s="2">
        <v>1.2097847764121638E-2</v>
      </c>
      <c r="Q15" s="3">
        <v>13.727073010960002</v>
      </c>
      <c r="R15" s="2">
        <v>0.19516862570481089</v>
      </c>
      <c r="S15" s="3">
        <v>16.765742466080003</v>
      </c>
      <c r="T15" s="6">
        <f t="shared" si="2"/>
        <v>2.846913174535433</v>
      </c>
    </row>
    <row r="16" spans="1:20" x14ac:dyDescent="0.25">
      <c r="A16" s="5">
        <v>200</v>
      </c>
      <c r="B16" s="4">
        <v>0.56355048192830359</v>
      </c>
      <c r="C16" s="7">
        <v>22.679612412640001</v>
      </c>
      <c r="D16" s="4">
        <v>0.13721522809796993</v>
      </c>
      <c r="E16" s="7">
        <v>17.810978258480002</v>
      </c>
      <c r="F16" s="3">
        <f t="shared" si="0"/>
        <v>4.1070549511161811</v>
      </c>
      <c r="H16" s="5">
        <v>200</v>
      </c>
      <c r="I16" s="4">
        <v>0.19818177438506374</v>
      </c>
      <c r="J16" s="7">
        <v>21.730082775120003</v>
      </c>
      <c r="K16" s="4">
        <v>0.2932764472199535</v>
      </c>
      <c r="L16" s="7">
        <v>17.281950286000004</v>
      </c>
      <c r="M16" s="3">
        <f t="shared" si="1"/>
        <v>3.8292541576188577</v>
      </c>
      <c r="O16" s="5">
        <v>200</v>
      </c>
      <c r="P16" s="2">
        <v>2.0739524599090099E-2</v>
      </c>
      <c r="Q16" s="3">
        <v>13.859671753200001</v>
      </c>
      <c r="R16" s="2">
        <v>0.33461658942037398</v>
      </c>
      <c r="S16" s="3">
        <v>16.972594656320002</v>
      </c>
      <c r="T16" s="6">
        <f t="shared" si="2"/>
        <v>2.8472198620643399</v>
      </c>
    </row>
    <row r="17" spans="1:20" x14ac:dyDescent="0.25">
      <c r="A17" s="5">
        <v>400</v>
      </c>
      <c r="B17" s="4">
        <v>0.78895113351964286</v>
      </c>
      <c r="C17" s="7">
        <v>23.638244718719999</v>
      </c>
      <c r="D17" s="4">
        <v>0.18047028703311913</v>
      </c>
      <c r="E17" s="7">
        <v>18.440267381120002</v>
      </c>
      <c r="F17" s="3">
        <f t="shared" si="0"/>
        <v>4.3716400438530805</v>
      </c>
      <c r="H17" s="5">
        <v>400</v>
      </c>
      <c r="I17" s="4">
        <v>0.29931445350297997</v>
      </c>
      <c r="J17" s="7">
        <v>22.425671143359999</v>
      </c>
      <c r="K17" s="4">
        <v>0.42933481880742219</v>
      </c>
      <c r="L17" s="7">
        <v>17.710696606720003</v>
      </c>
      <c r="M17" s="3">
        <f t="shared" si="1"/>
        <v>3.9505652982635855</v>
      </c>
      <c r="O17" s="5">
        <v>400</v>
      </c>
      <c r="P17" s="2">
        <v>3.2281610093187564E-2</v>
      </c>
      <c r="Q17" s="3">
        <v>14.045720718880002</v>
      </c>
      <c r="R17" s="2">
        <v>0.51824353656816524</v>
      </c>
      <c r="S17" s="3">
        <v>17.239800711840001</v>
      </c>
      <c r="T17" s="6">
        <f t="shared" si="2"/>
        <v>2.8330291296908729</v>
      </c>
    </row>
    <row r="18" spans="1:20" x14ac:dyDescent="0.25">
      <c r="A18" s="5">
        <v>600</v>
      </c>
      <c r="B18" s="4">
        <v>0.9275992926470058</v>
      </c>
      <c r="C18" s="7">
        <v>24.28820292688</v>
      </c>
      <c r="D18" s="4">
        <v>0.19479753291577692</v>
      </c>
      <c r="E18" s="7">
        <v>18.83481213776</v>
      </c>
      <c r="F18" s="3">
        <f t="shared" si="0"/>
        <v>4.7618636579348497</v>
      </c>
      <c r="H18" s="5">
        <v>600</v>
      </c>
      <c r="I18" s="4">
        <v>0.3799619457455497</v>
      </c>
      <c r="J18" s="7">
        <v>22.894785156320001</v>
      </c>
      <c r="K18" s="4">
        <v>0.49393225040919209</v>
      </c>
      <c r="L18" s="7">
        <v>18.006641470400002</v>
      </c>
      <c r="M18" s="3">
        <f t="shared" si="1"/>
        <v>4.3591356725024353</v>
      </c>
      <c r="O18" s="5">
        <v>600</v>
      </c>
      <c r="P18" s="2">
        <v>3.953957068445791E-2</v>
      </c>
      <c r="Q18" s="3">
        <v>14.16978309696</v>
      </c>
      <c r="R18" s="2">
        <v>0.64022560304589837</v>
      </c>
      <c r="S18" s="3">
        <v>17.432595791760001</v>
      </c>
      <c r="T18" s="6">
        <f t="shared" si="2"/>
        <v>2.8574156678240263</v>
      </c>
    </row>
    <row r="19" spans="1:20" x14ac:dyDescent="0.25">
      <c r="A19" s="5">
        <v>800</v>
      </c>
      <c r="B19" s="4">
        <v>0.99639196978866329</v>
      </c>
      <c r="C19" s="7">
        <v>24.560941945840003</v>
      </c>
      <c r="D19" s="4">
        <v>0.21173210050874308</v>
      </c>
      <c r="E19" s="7">
        <v>19.085756156799999</v>
      </c>
      <c r="F19" s="3">
        <f t="shared" si="0"/>
        <v>4.7059088697205791</v>
      </c>
      <c r="H19" s="5">
        <v>800</v>
      </c>
      <c r="I19" s="4">
        <v>0.4191773649091905</v>
      </c>
      <c r="J19" s="7">
        <v>23.17854826216</v>
      </c>
      <c r="K19" s="4">
        <v>0.5451939859825039</v>
      </c>
      <c r="L19" s="7">
        <v>18.196684189599999</v>
      </c>
      <c r="M19" s="3">
        <f t="shared" si="1"/>
        <v>4.3568683115083147</v>
      </c>
      <c r="O19" s="5">
        <v>800</v>
      </c>
      <c r="P19" s="2">
        <v>4.5208535264326638E-2</v>
      </c>
      <c r="Q19" s="3">
        <v>14.269744379840001</v>
      </c>
      <c r="R19" s="2">
        <v>0.72631234850050341</v>
      </c>
      <c r="S19" s="3">
        <v>17.577189476239997</v>
      </c>
      <c r="T19" s="6">
        <f t="shared" si="2"/>
        <v>2.8351453245064753</v>
      </c>
    </row>
    <row r="20" spans="1:20" x14ac:dyDescent="0.25">
      <c r="A20" s="5">
        <v>1000</v>
      </c>
      <c r="B20" s="4">
        <v>1.0737282509044868</v>
      </c>
      <c r="C20" s="7">
        <v>24.917342429680001</v>
      </c>
      <c r="D20" s="4">
        <v>0.21486100894974561</v>
      </c>
      <c r="E20" s="7">
        <v>19.343748040160001</v>
      </c>
      <c r="F20" s="3">
        <f t="shared" si="0"/>
        <v>4.9973155024866509</v>
      </c>
      <c r="H20" s="5">
        <v>1000</v>
      </c>
      <c r="I20" s="4">
        <v>0.45086793221022797</v>
      </c>
      <c r="J20" s="7">
        <v>23.4321779908</v>
      </c>
      <c r="K20" s="4">
        <v>0.58714075861271564</v>
      </c>
      <c r="L20" s="7">
        <v>18.35686398536</v>
      </c>
      <c r="M20" s="3">
        <f t="shared" si="1"/>
        <v>4.351457883048921</v>
      </c>
      <c r="O20" s="5">
        <v>1000</v>
      </c>
      <c r="P20" s="2">
        <v>4.9356963564678592E-2</v>
      </c>
      <c r="Q20" s="3">
        <v>14.333648996720001</v>
      </c>
      <c r="R20" s="2">
        <v>0.78752148053754223</v>
      </c>
      <c r="S20" s="3">
        <v>17.67386857848</v>
      </c>
      <c r="T20" s="6">
        <f t="shared" si="2"/>
        <v>2.8156995260916791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32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0.31348448192775691</v>
      </c>
      <c r="C6" s="3">
        <v>28.461174237600002</v>
      </c>
      <c r="D6" s="2">
        <v>4.1321624342477152E-2</v>
      </c>
      <c r="E6" s="3">
        <v>20.17137043616</v>
      </c>
      <c r="F6" s="3">
        <f>B6/D6</f>
        <v>7.5864510874396114</v>
      </c>
      <c r="H6" s="5">
        <v>10</v>
      </c>
      <c r="I6" s="4">
        <v>9.7387009529776192E-2</v>
      </c>
      <c r="J6" s="7">
        <v>28.222598206240001</v>
      </c>
      <c r="K6" s="4">
        <v>7.4589588068973894E-2</v>
      </c>
      <c r="L6" s="7">
        <v>20.095100844080001</v>
      </c>
      <c r="M6" s="3">
        <f>I6/K6/(15/85)</f>
        <v>7.3986160127123952</v>
      </c>
      <c r="O6" s="5">
        <v>10</v>
      </c>
      <c r="P6" s="2">
        <v>3.7524125799387057E-3</v>
      </c>
      <c r="Q6" s="3">
        <v>16.321649024159999</v>
      </c>
      <c r="R6" s="2">
        <v>7.7548840649590473E-2</v>
      </c>
      <c r="S6" s="3">
        <v>20.062893792800001</v>
      </c>
      <c r="T6" s="6">
        <f>R6/P6/(85/15)</f>
        <v>3.6470108856265102</v>
      </c>
    </row>
    <row r="7" spans="1:20" x14ac:dyDescent="0.25">
      <c r="A7" s="5">
        <v>20</v>
      </c>
      <c r="B7" s="2">
        <v>0.57850581417756475</v>
      </c>
      <c r="C7" s="3">
        <v>28.844895697520002</v>
      </c>
      <c r="D7" s="2">
        <v>7.2005942511373738E-2</v>
      </c>
      <c r="E7" s="3">
        <v>20.280335143119999</v>
      </c>
      <c r="F7" s="3">
        <f t="shared" ref="F7:F20" si="0">B7/D7</f>
        <v>8.0341398779161395</v>
      </c>
      <c r="H7" s="5">
        <v>20</v>
      </c>
      <c r="I7" s="4">
        <v>0.18650896641945663</v>
      </c>
      <c r="J7" s="7">
        <v>28.327173269600003</v>
      </c>
      <c r="K7" s="4">
        <v>0.140761950898036</v>
      </c>
      <c r="L7" s="7">
        <v>20.14644676656</v>
      </c>
      <c r="M7" s="3">
        <f t="shared" ref="M7:M20" si="1">I7/K7/(15/85)</f>
        <v>7.5083084334996508</v>
      </c>
      <c r="O7" s="5">
        <v>20</v>
      </c>
      <c r="P7" s="2">
        <v>7.2273887172304612E-3</v>
      </c>
      <c r="Q7" s="3">
        <v>16.344804744560001</v>
      </c>
      <c r="R7" s="2">
        <v>0.15076539705031777</v>
      </c>
      <c r="S7" s="3">
        <v>20.082222743120003</v>
      </c>
      <c r="T7" s="6">
        <f t="shared" ref="T7:T20" si="2">R7/P7/(85/15)</f>
        <v>3.681226974767251</v>
      </c>
    </row>
    <row r="8" spans="1:20" x14ac:dyDescent="0.25">
      <c r="A8" s="5">
        <v>30</v>
      </c>
      <c r="B8" s="2">
        <v>0.80050543054284529</v>
      </c>
      <c r="C8" s="3">
        <v>29.15832206632</v>
      </c>
      <c r="D8" s="2">
        <v>9.5738389890411946E-2</v>
      </c>
      <c r="E8" s="3">
        <v>20.38342492832</v>
      </c>
      <c r="F8" s="3">
        <f t="shared" si="0"/>
        <v>8.3613838864341989</v>
      </c>
      <c r="H8" s="5">
        <v>30</v>
      </c>
      <c r="I8" s="4">
        <v>0.26645180320618583</v>
      </c>
      <c r="J8" s="7">
        <v>28.486084894960001</v>
      </c>
      <c r="K8" s="4">
        <v>0.1987853474907802</v>
      </c>
      <c r="L8" s="7">
        <v>20.19594733584</v>
      </c>
      <c r="M8" s="3">
        <f t="shared" si="1"/>
        <v>7.5955978172473184</v>
      </c>
      <c r="O8" s="5">
        <v>30</v>
      </c>
      <c r="P8" s="2">
        <v>1.050259496701862E-2</v>
      </c>
      <c r="Q8" s="3">
        <v>16.34854666312</v>
      </c>
      <c r="R8" s="2">
        <v>0.21970426403088975</v>
      </c>
      <c r="S8" s="3">
        <v>20.10504520792</v>
      </c>
      <c r="T8" s="6">
        <f t="shared" si="2"/>
        <v>3.6915962991134497</v>
      </c>
    </row>
    <row r="9" spans="1:20" x14ac:dyDescent="0.25">
      <c r="A9" s="5">
        <v>40</v>
      </c>
      <c r="B9" s="2">
        <v>0.99776002835097488</v>
      </c>
      <c r="C9" s="3">
        <v>29.449142743359999</v>
      </c>
      <c r="D9" s="2">
        <v>0.11135646068475312</v>
      </c>
      <c r="E9" s="3">
        <v>20.468717483760003</v>
      </c>
      <c r="F9" s="3">
        <f t="shared" si="0"/>
        <v>8.9600551437747669</v>
      </c>
      <c r="H9" s="5">
        <v>40</v>
      </c>
      <c r="I9" s="4">
        <v>0.33947868626907513</v>
      </c>
      <c r="J9" s="7">
        <v>28.565805659439999</v>
      </c>
      <c r="K9" s="4">
        <v>0.24902547453441751</v>
      </c>
      <c r="L9" s="7">
        <v>20.235647094320001</v>
      </c>
      <c r="M9" s="3">
        <f t="shared" si="1"/>
        <v>7.724962914422175</v>
      </c>
      <c r="O9" s="5">
        <v>40</v>
      </c>
      <c r="P9" s="2">
        <v>1.3584728194732821E-2</v>
      </c>
      <c r="Q9" s="3">
        <v>16.367291819920002</v>
      </c>
      <c r="R9" s="2">
        <v>0.28541742860594765</v>
      </c>
      <c r="S9" s="3">
        <v>20.123329162399997</v>
      </c>
      <c r="T9" s="6">
        <f t="shared" si="2"/>
        <v>3.7076767968184772</v>
      </c>
    </row>
    <row r="10" spans="1:20" x14ac:dyDescent="0.25">
      <c r="A10" s="5">
        <v>50</v>
      </c>
      <c r="B10" s="2">
        <v>1.1454135782500023</v>
      </c>
      <c r="C10" s="3">
        <v>29.699705767360001</v>
      </c>
      <c r="D10" s="2">
        <v>0.12534541646029387</v>
      </c>
      <c r="E10" s="3">
        <v>20.535401573680002</v>
      </c>
      <c r="F10" s="3">
        <f t="shared" si="0"/>
        <v>9.1380571431811326</v>
      </c>
      <c r="H10" s="5">
        <v>50</v>
      </c>
      <c r="I10" s="4">
        <v>0.40724392416633592</v>
      </c>
      <c r="J10" s="7">
        <v>28.720715163280001</v>
      </c>
      <c r="K10" s="4">
        <v>0.29534959243423681</v>
      </c>
      <c r="L10" s="7">
        <v>20.282712324560002</v>
      </c>
      <c r="M10" s="3">
        <f t="shared" si="1"/>
        <v>7.813505179594058</v>
      </c>
      <c r="O10" s="5">
        <v>50</v>
      </c>
      <c r="P10" s="2">
        <v>1.649568305020626E-2</v>
      </c>
      <c r="Q10" s="3">
        <v>16.381037808000002</v>
      </c>
      <c r="R10" s="2">
        <v>0.34536889717386809</v>
      </c>
      <c r="S10" s="3">
        <v>20.136986240480002</v>
      </c>
      <c r="T10" s="6">
        <f t="shared" si="2"/>
        <v>3.6947516666601583</v>
      </c>
    </row>
    <row r="11" spans="1:20" x14ac:dyDescent="0.25">
      <c r="A11" s="5">
        <v>60</v>
      </c>
      <c r="B11" s="2">
        <v>1.2846240618921569</v>
      </c>
      <c r="C11" s="3">
        <v>29.853703703120001</v>
      </c>
      <c r="D11" s="2">
        <v>0.13601987144478447</v>
      </c>
      <c r="E11" s="3">
        <v>20.596889554000001</v>
      </c>
      <c r="F11" s="3">
        <f t="shared" si="0"/>
        <v>9.4443852081835971</v>
      </c>
      <c r="H11" s="5">
        <v>60</v>
      </c>
      <c r="I11" s="4">
        <v>0.46928893024544965</v>
      </c>
      <c r="J11" s="7">
        <v>28.799467373600002</v>
      </c>
      <c r="K11" s="4">
        <v>0.3340071387902126</v>
      </c>
      <c r="L11" s="7">
        <v>20.316808158960001</v>
      </c>
      <c r="M11" s="3">
        <f t="shared" si="1"/>
        <v>7.9618176656033599</v>
      </c>
      <c r="O11" s="5">
        <v>60</v>
      </c>
      <c r="P11" s="2">
        <v>1.9209582640412764E-2</v>
      </c>
      <c r="Q11" s="3">
        <v>16.393634786</v>
      </c>
      <c r="R11" s="2">
        <v>0.40383763531768291</v>
      </c>
      <c r="S11" s="3">
        <v>20.154591508320003</v>
      </c>
      <c r="T11" s="6">
        <f t="shared" si="2"/>
        <v>3.709891380260117</v>
      </c>
    </row>
    <row r="12" spans="1:20" x14ac:dyDescent="0.25">
      <c r="A12" s="5">
        <v>70</v>
      </c>
      <c r="B12" s="2">
        <v>1.4004170148353337</v>
      </c>
      <c r="C12" s="3">
        <v>30.125237897440002</v>
      </c>
      <c r="D12" s="2">
        <v>0.14369749965012293</v>
      </c>
      <c r="E12" s="3">
        <v>20.654490472800003</v>
      </c>
      <c r="F12" s="3">
        <f t="shared" si="0"/>
        <v>9.7455906904789042</v>
      </c>
      <c r="H12" s="5">
        <v>70</v>
      </c>
      <c r="I12" s="4">
        <v>0.52811550480151581</v>
      </c>
      <c r="J12" s="7">
        <v>28.942811088080003</v>
      </c>
      <c r="K12" s="4">
        <v>0.3700492824377028</v>
      </c>
      <c r="L12" s="7">
        <v>20.354438218159999</v>
      </c>
      <c r="M12" s="3">
        <f t="shared" si="1"/>
        <v>8.0871783009399518</v>
      </c>
      <c r="O12" s="5">
        <v>70</v>
      </c>
      <c r="P12" s="2">
        <v>2.20268685074573E-2</v>
      </c>
      <c r="Q12" s="3">
        <v>16.410515050320001</v>
      </c>
      <c r="R12" s="2">
        <v>0.45799347253793155</v>
      </c>
      <c r="S12" s="3">
        <v>20.174963529840003</v>
      </c>
      <c r="T12" s="6">
        <f t="shared" si="2"/>
        <v>3.669263176439765</v>
      </c>
    </row>
    <row r="13" spans="1:20" x14ac:dyDescent="0.25">
      <c r="A13" s="5">
        <v>80</v>
      </c>
      <c r="B13" s="2">
        <v>1.5163437872086043</v>
      </c>
      <c r="C13" s="3">
        <v>30.270115550000003</v>
      </c>
      <c r="D13" s="2">
        <v>0.15016600880214126</v>
      </c>
      <c r="E13" s="3">
        <v>20.717143571600001</v>
      </c>
      <c r="F13" s="3">
        <f t="shared" si="0"/>
        <v>10.097783108869457</v>
      </c>
      <c r="H13" s="5">
        <v>80</v>
      </c>
      <c r="I13" s="4">
        <v>0.58015638308311657</v>
      </c>
      <c r="J13" s="7">
        <v>29.007308075680001</v>
      </c>
      <c r="K13" s="4">
        <v>0.40118911900138521</v>
      </c>
      <c r="L13" s="7">
        <v>20.383089748080003</v>
      </c>
      <c r="M13" s="3">
        <f t="shared" si="1"/>
        <v>8.1945214407962119</v>
      </c>
      <c r="O13" s="5">
        <v>80</v>
      </c>
      <c r="P13" s="2">
        <v>2.4502506609396166E-2</v>
      </c>
      <c r="Q13" s="3">
        <v>16.41702673504</v>
      </c>
      <c r="R13" s="2">
        <v>0.5084050239611112</v>
      </c>
      <c r="S13" s="3">
        <v>20.190010532720002</v>
      </c>
      <c r="T13" s="6">
        <f t="shared" si="2"/>
        <v>3.6616063438093729</v>
      </c>
    </row>
    <row r="14" spans="1:20" x14ac:dyDescent="0.25">
      <c r="A14" s="5">
        <v>90</v>
      </c>
      <c r="B14" s="2">
        <v>1.6220767669884442</v>
      </c>
      <c r="C14" s="3">
        <v>30.461253473040003</v>
      </c>
      <c r="D14" s="2">
        <v>0.15219017396269655</v>
      </c>
      <c r="E14" s="3">
        <v>20.775108205519999</v>
      </c>
      <c r="F14" s="3">
        <f t="shared" si="0"/>
        <v>10.658222700934902</v>
      </c>
      <c r="H14" s="5">
        <v>90</v>
      </c>
      <c r="I14" s="4">
        <v>0.62438996339411357</v>
      </c>
      <c r="J14" s="7">
        <v>29.090235457760002</v>
      </c>
      <c r="K14" s="4">
        <v>0.43210023369326933</v>
      </c>
      <c r="L14" s="7">
        <v>20.410986526240002</v>
      </c>
      <c r="M14" s="3">
        <f t="shared" si="1"/>
        <v>8.1884005530954589</v>
      </c>
      <c r="O14" s="5">
        <v>90</v>
      </c>
      <c r="P14" s="2">
        <v>2.6787859772011365E-2</v>
      </c>
      <c r="Q14" s="3">
        <v>16.433420776720002</v>
      </c>
      <c r="R14" s="2">
        <v>0.55695484679485285</v>
      </c>
      <c r="S14" s="3">
        <v>20.202801188079999</v>
      </c>
      <c r="T14" s="6">
        <f t="shared" si="2"/>
        <v>3.6690556942916976</v>
      </c>
    </row>
    <row r="15" spans="1:20" x14ac:dyDescent="0.25">
      <c r="A15" s="5">
        <v>100</v>
      </c>
      <c r="B15" s="2">
        <v>1.7155980211992694</v>
      </c>
      <c r="C15" s="3">
        <v>30.636962896080004</v>
      </c>
      <c r="D15" s="2">
        <v>0.15662973447885267</v>
      </c>
      <c r="E15" s="3">
        <v>20.834457115839999</v>
      </c>
      <c r="F15" s="3">
        <f t="shared" si="0"/>
        <v>10.953207747606189</v>
      </c>
      <c r="H15" s="5">
        <v>100</v>
      </c>
      <c r="I15" s="4">
        <v>0.66800441849614089</v>
      </c>
      <c r="J15" s="7">
        <v>29.125682138400002</v>
      </c>
      <c r="K15" s="4">
        <v>0.45908710653865537</v>
      </c>
      <c r="L15" s="7">
        <v>20.44506616856</v>
      </c>
      <c r="M15" s="3">
        <f t="shared" si="1"/>
        <v>8.2454033615065221</v>
      </c>
      <c r="O15" s="5">
        <v>100</v>
      </c>
      <c r="P15" s="2">
        <v>2.8878028349881422E-2</v>
      </c>
      <c r="Q15" s="3">
        <v>16.436766679680002</v>
      </c>
      <c r="R15" s="2">
        <v>0.60092865877092561</v>
      </c>
      <c r="S15" s="3">
        <v>20.217760954560003</v>
      </c>
      <c r="T15" s="6">
        <f t="shared" si="2"/>
        <v>3.6722117111290604</v>
      </c>
    </row>
    <row r="16" spans="1:20" x14ac:dyDescent="0.25">
      <c r="A16" s="5">
        <v>200</v>
      </c>
      <c r="B16" s="2">
        <v>2.2699930492687019</v>
      </c>
      <c r="C16" s="3">
        <v>31.699128826080003</v>
      </c>
      <c r="D16" s="2">
        <v>0.16822654771393616</v>
      </c>
      <c r="E16" s="3">
        <v>21.152915204880003</v>
      </c>
      <c r="F16" s="3">
        <f t="shared" si="0"/>
        <v>13.493667201259768</v>
      </c>
      <c r="H16" s="5">
        <v>200</v>
      </c>
      <c r="I16" s="4">
        <v>1.0148035969957589</v>
      </c>
      <c r="J16" s="7">
        <v>29.887471051680002</v>
      </c>
      <c r="K16" s="4">
        <v>0.61313803702027203</v>
      </c>
      <c r="L16" s="7">
        <v>20.667903163440002</v>
      </c>
      <c r="M16" s="3">
        <f t="shared" si="1"/>
        <v>9.3788892045514558</v>
      </c>
      <c r="O16" s="5">
        <v>200</v>
      </c>
      <c r="P16" s="2">
        <v>4.5592950032090289E-2</v>
      </c>
      <c r="Q16" s="3">
        <v>16.52184011904</v>
      </c>
      <c r="R16" s="2">
        <v>0.95936042919253839</v>
      </c>
      <c r="S16" s="3">
        <v>20.337651047840001</v>
      </c>
      <c r="T16" s="6">
        <f t="shared" si="2"/>
        <v>3.7132692477699201</v>
      </c>
    </row>
    <row r="17" spans="1:20" x14ac:dyDescent="0.25">
      <c r="A17" s="5">
        <v>400</v>
      </c>
      <c r="B17" s="2">
        <v>2.8117355408525193</v>
      </c>
      <c r="C17" s="3">
        <v>32.698782156</v>
      </c>
      <c r="D17" s="2">
        <v>0.16519791936591346</v>
      </c>
      <c r="E17" s="3">
        <v>21.568610248879999</v>
      </c>
      <c r="F17" s="3">
        <f t="shared" si="0"/>
        <v>17.020405291089194</v>
      </c>
      <c r="H17" s="5">
        <v>400</v>
      </c>
      <c r="I17" s="4">
        <v>1.4041047377452831</v>
      </c>
      <c r="J17" s="7">
        <v>30.777780436880001</v>
      </c>
      <c r="K17" s="4">
        <v>0.72272844716364515</v>
      </c>
      <c r="L17" s="7">
        <v>20.958256989759999</v>
      </c>
      <c r="M17" s="3">
        <f t="shared" si="1"/>
        <v>11.009105211114445</v>
      </c>
      <c r="O17" s="5">
        <v>400</v>
      </c>
      <c r="P17" s="2">
        <v>6.4960867413544829E-2</v>
      </c>
      <c r="Q17" s="3">
        <v>16.615291641840003</v>
      </c>
      <c r="R17" s="2">
        <v>1.3458784842150782</v>
      </c>
      <c r="S17" s="3">
        <v>20.4767614748</v>
      </c>
      <c r="T17" s="6">
        <f t="shared" si="2"/>
        <v>3.6561698951873702</v>
      </c>
    </row>
    <row r="18" spans="1:20" x14ac:dyDescent="0.25">
      <c r="A18" s="5">
        <v>600</v>
      </c>
      <c r="B18" s="2">
        <v>3.1228941604153473</v>
      </c>
      <c r="C18" s="3">
        <v>33.313580622240003</v>
      </c>
      <c r="D18" s="2">
        <v>0.16282850345831598</v>
      </c>
      <c r="E18" s="3">
        <v>21.800639366240002</v>
      </c>
      <c r="F18" s="3">
        <f t="shared" si="0"/>
        <v>19.17903864549616</v>
      </c>
      <c r="H18" s="5">
        <v>600</v>
      </c>
      <c r="I18" s="4">
        <v>1.6496992253230076</v>
      </c>
      <c r="J18" s="7">
        <v>31.265852153840001</v>
      </c>
      <c r="K18" s="4">
        <v>0.74784042661219519</v>
      </c>
      <c r="L18" s="7">
        <v>21.130731051120001</v>
      </c>
      <c r="M18" s="3">
        <f t="shared" si="1"/>
        <v>12.500388154345419</v>
      </c>
      <c r="O18" s="5">
        <v>600</v>
      </c>
      <c r="P18" s="2">
        <v>7.6362342309319736E-2</v>
      </c>
      <c r="Q18" s="3">
        <v>16.651861308080001</v>
      </c>
      <c r="R18" s="2">
        <v>1.5620850591428888</v>
      </c>
      <c r="S18" s="3">
        <v>20.577726080880002</v>
      </c>
      <c r="T18" s="6">
        <f t="shared" si="2"/>
        <v>3.6099216043411788</v>
      </c>
    </row>
    <row r="19" spans="1:20" x14ac:dyDescent="0.25">
      <c r="A19" s="5">
        <v>800</v>
      </c>
      <c r="B19" s="2">
        <v>3.3173260226113515</v>
      </c>
      <c r="C19" s="3">
        <v>33.604223186400006</v>
      </c>
      <c r="D19" s="2">
        <v>0.1480904622832539</v>
      </c>
      <c r="E19" s="3">
        <v>21.942984987520003</v>
      </c>
      <c r="F19" s="3">
        <f t="shared" si="0"/>
        <v>22.400673017457894</v>
      </c>
      <c r="H19" s="5">
        <v>800</v>
      </c>
      <c r="I19" s="4">
        <v>1.8135532409685253</v>
      </c>
      <c r="J19" s="7">
        <v>31.65436291304</v>
      </c>
      <c r="K19" s="4">
        <v>0.77421196686117633</v>
      </c>
      <c r="L19" s="7">
        <v>21.281681905199999</v>
      </c>
      <c r="M19" s="3">
        <f t="shared" si="1"/>
        <v>13.273886401531653</v>
      </c>
      <c r="O19" s="5">
        <v>800</v>
      </c>
      <c r="P19" s="2">
        <v>8.3144193011315246E-2</v>
      </c>
      <c r="Q19" s="3">
        <v>16.695843139520001</v>
      </c>
      <c r="R19" s="2">
        <v>1.711246451002999</v>
      </c>
      <c r="S19" s="3">
        <v>20.66460416312</v>
      </c>
      <c r="T19" s="6">
        <f t="shared" si="2"/>
        <v>3.6320596410498687</v>
      </c>
    </row>
    <row r="20" spans="1:20" x14ac:dyDescent="0.25">
      <c r="A20" s="5">
        <v>1000</v>
      </c>
      <c r="B20" s="2">
        <v>3.4825036122072102</v>
      </c>
      <c r="C20" s="3">
        <v>33.842837710560005</v>
      </c>
      <c r="D20" s="2">
        <v>0.16026948596501012</v>
      </c>
      <c r="E20" s="3">
        <v>22.080175920799999</v>
      </c>
      <c r="F20" s="3">
        <f t="shared" si="0"/>
        <v>21.729049614394516</v>
      </c>
      <c r="H20" s="5">
        <v>1000</v>
      </c>
      <c r="I20" s="4">
        <v>1.9976697915060782</v>
      </c>
      <c r="J20" s="7">
        <v>31.996752519760001</v>
      </c>
      <c r="K20" s="4">
        <v>0.74852588495659889</v>
      </c>
      <c r="L20" s="7">
        <v>21.386683276319999</v>
      </c>
      <c r="M20" s="3">
        <f t="shared" si="1"/>
        <v>15.123229598386978</v>
      </c>
      <c r="O20" s="5">
        <v>1000</v>
      </c>
      <c r="P20" s="2">
        <v>8.9045805671178993E-2</v>
      </c>
      <c r="Q20" s="3">
        <v>16.734182344880001</v>
      </c>
      <c r="R20" s="2">
        <v>1.8314781034367766</v>
      </c>
      <c r="S20" s="3">
        <v>20.749458946640001</v>
      </c>
      <c r="T20" s="6">
        <f t="shared" si="2"/>
        <v>3.6296152953800269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33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4">
        <v>0.33491498602678532</v>
      </c>
      <c r="C6" s="7">
        <v>29.746373810480002</v>
      </c>
      <c r="D6" s="4">
        <v>2.4465164751089813E-2</v>
      </c>
      <c r="E6" s="7">
        <v>20.442914588400001</v>
      </c>
      <c r="F6" s="3">
        <f>B6/D6</f>
        <v>13.689463751183869</v>
      </c>
      <c r="H6" s="5">
        <v>10</v>
      </c>
      <c r="I6" s="4">
        <v>0.10567601371408702</v>
      </c>
      <c r="J6" s="7">
        <v>29.550622609040001</v>
      </c>
      <c r="K6" s="4">
        <v>4.4538779702648239E-2</v>
      </c>
      <c r="L6" s="7">
        <v>20.258937999760001</v>
      </c>
      <c r="M6" s="3">
        <f>I6/K6/(15/85)</f>
        <v>13.445153827243734</v>
      </c>
      <c r="O6" s="5">
        <v>10</v>
      </c>
      <c r="P6" s="2">
        <v>2.530701027873174E-3</v>
      </c>
      <c r="Q6" s="3">
        <v>16.275712427920002</v>
      </c>
      <c r="R6" s="2">
        <v>4.562467984883125E-2</v>
      </c>
      <c r="S6" s="3">
        <v>20.194815229120003</v>
      </c>
      <c r="T6" s="6">
        <f>R6/P6/(85/15)</f>
        <v>3.1814955628072386</v>
      </c>
    </row>
    <row r="7" spans="1:20" x14ac:dyDescent="0.25">
      <c r="A7" s="5">
        <v>20</v>
      </c>
      <c r="B7" s="4">
        <v>0.60107861047149203</v>
      </c>
      <c r="C7" s="7">
        <v>29.966129373040001</v>
      </c>
      <c r="D7" s="4">
        <v>4.4587612151995339E-2</v>
      </c>
      <c r="E7" s="7">
        <v>20.6404657048</v>
      </c>
      <c r="F7" s="3">
        <f t="shared" ref="F7:F20" si="0">B7/D7</f>
        <v>13.480843253558112</v>
      </c>
      <c r="H7" s="5">
        <v>20</v>
      </c>
      <c r="I7" s="4">
        <v>0.20224376255320592</v>
      </c>
      <c r="J7" s="7">
        <v>29.624755474160001</v>
      </c>
      <c r="K7" s="4">
        <v>8.4772392336271193E-2</v>
      </c>
      <c r="L7" s="7">
        <v>20.348818478560002</v>
      </c>
      <c r="M7" s="3">
        <f t="shared" ref="M7:M20" si="1">I7/K7/(15/85)</f>
        <v>13.519118149401873</v>
      </c>
      <c r="O7" s="5">
        <v>20</v>
      </c>
      <c r="P7" s="2">
        <v>4.9791638649168447E-3</v>
      </c>
      <c r="Q7" s="3">
        <v>16.300336188399999</v>
      </c>
      <c r="R7" s="2">
        <v>8.938277758917218E-2</v>
      </c>
      <c r="S7" s="3">
        <v>20.219117993120001</v>
      </c>
      <c r="T7" s="6">
        <f t="shared" ref="T7:T20" si="2">R7/P7/(85/15)</f>
        <v>3.1678875745394062</v>
      </c>
    </row>
    <row r="8" spans="1:20" x14ac:dyDescent="0.25">
      <c r="A8" s="5">
        <v>30</v>
      </c>
      <c r="B8" s="4">
        <v>0.83609874753582691</v>
      </c>
      <c r="C8" s="7">
        <v>30.161593761279999</v>
      </c>
      <c r="D8" s="4">
        <v>6.1669889362316266E-2</v>
      </c>
      <c r="E8" s="7">
        <v>20.864119039920002</v>
      </c>
      <c r="F8" s="3">
        <f t="shared" si="0"/>
        <v>13.557649546339706</v>
      </c>
      <c r="H8" s="5">
        <v>30</v>
      </c>
      <c r="I8" s="4">
        <v>0.2890835541248864</v>
      </c>
      <c r="J8" s="7">
        <v>29.702582978640002</v>
      </c>
      <c r="K8" s="4">
        <v>0.1235312680747031</v>
      </c>
      <c r="L8" s="7">
        <v>20.4452559548</v>
      </c>
      <c r="M8" s="3">
        <f t="shared" si="1"/>
        <v>13.260935191326539</v>
      </c>
      <c r="O8" s="5">
        <v>30</v>
      </c>
      <c r="P8" s="2">
        <v>7.3293006586435481E-3</v>
      </c>
      <c r="Q8" s="3">
        <v>16.29443310832</v>
      </c>
      <c r="R8" s="2">
        <v>0.13244863299209386</v>
      </c>
      <c r="S8" s="3">
        <v>20.225752938479999</v>
      </c>
      <c r="T8" s="6">
        <f t="shared" si="2"/>
        <v>3.189020244040738</v>
      </c>
    </row>
    <row r="9" spans="1:20" x14ac:dyDescent="0.25">
      <c r="A9" s="5">
        <v>40</v>
      </c>
      <c r="B9" s="4">
        <v>1.0306844548396195</v>
      </c>
      <c r="C9" s="7">
        <v>30.370961497840003</v>
      </c>
      <c r="D9" s="4">
        <v>7.6810929790062835E-2</v>
      </c>
      <c r="E9" s="7">
        <v>21.086525501200001</v>
      </c>
      <c r="F9" s="3">
        <f t="shared" si="0"/>
        <v>13.418460857805695</v>
      </c>
      <c r="H9" s="5">
        <v>40</v>
      </c>
      <c r="I9" s="4">
        <v>0.37156060266868718</v>
      </c>
      <c r="J9" s="7">
        <v>29.782670847280002</v>
      </c>
      <c r="K9" s="4">
        <v>0.15867382793921325</v>
      </c>
      <c r="L9" s="7">
        <v>20.54758416832</v>
      </c>
      <c r="M9" s="3">
        <f t="shared" si="1"/>
        <v>13.269422620823343</v>
      </c>
      <c r="O9" s="5">
        <v>40</v>
      </c>
      <c r="P9" s="2">
        <v>9.6697970412428502E-3</v>
      </c>
      <c r="Q9" s="3">
        <v>16.327267508559999</v>
      </c>
      <c r="R9" s="2">
        <v>0.17788577498313482</v>
      </c>
      <c r="S9" s="3">
        <v>20.302202860960001</v>
      </c>
      <c r="T9" s="6">
        <f t="shared" si="2"/>
        <v>3.2463563832907743</v>
      </c>
    </row>
    <row r="10" spans="1:20" x14ac:dyDescent="0.25">
      <c r="A10" s="5">
        <v>50</v>
      </c>
      <c r="B10" s="4">
        <v>1.1824169322178817</v>
      </c>
      <c r="C10" s="7">
        <v>30.52115057104</v>
      </c>
      <c r="D10" s="4">
        <v>9.1236741573156546E-2</v>
      </c>
      <c r="E10" s="7">
        <v>21.271742143760001</v>
      </c>
      <c r="F10" s="3">
        <f t="shared" si="0"/>
        <v>12.95987681968872</v>
      </c>
      <c r="H10" s="5">
        <v>50</v>
      </c>
      <c r="I10" s="4">
        <v>0.45212298151009123</v>
      </c>
      <c r="J10" s="7">
        <v>29.882653510400001</v>
      </c>
      <c r="K10" s="4">
        <v>0.19559850228021433</v>
      </c>
      <c r="L10" s="7">
        <v>20.655566221040001</v>
      </c>
      <c r="M10" s="3">
        <f t="shared" si="1"/>
        <v>13.09841434719587</v>
      </c>
      <c r="O10" s="5">
        <v>50</v>
      </c>
      <c r="P10" s="2">
        <v>1.2107269843768961E-2</v>
      </c>
      <c r="Q10" s="3">
        <v>16.353910969520001</v>
      </c>
      <c r="R10" s="2">
        <v>0.22156462591309709</v>
      </c>
      <c r="S10" s="3">
        <v>20.322808893600001</v>
      </c>
      <c r="T10" s="6">
        <f t="shared" si="2"/>
        <v>3.2294349074196824</v>
      </c>
    </row>
    <row r="11" spans="1:20" x14ac:dyDescent="0.25">
      <c r="A11" s="5">
        <v>60</v>
      </c>
      <c r="B11" s="4">
        <v>1.3514621717305904</v>
      </c>
      <c r="C11" s="7">
        <v>30.728634963680001</v>
      </c>
      <c r="D11" s="4">
        <v>9.9559250585224024E-2</v>
      </c>
      <c r="E11" s="7">
        <v>21.487890177840001</v>
      </c>
      <c r="F11" s="3">
        <f t="shared" si="0"/>
        <v>13.574451030783132</v>
      </c>
      <c r="H11" s="5">
        <v>60</v>
      </c>
      <c r="I11" s="4">
        <v>0.52928600412526916</v>
      </c>
      <c r="J11" s="7">
        <v>29.987379239599999</v>
      </c>
      <c r="K11" s="4">
        <v>0.22547049921441667</v>
      </c>
      <c r="L11" s="7">
        <v>20.74326181504</v>
      </c>
      <c r="M11" s="3">
        <f t="shared" si="1"/>
        <v>13.302349385662257</v>
      </c>
      <c r="O11" s="5">
        <v>60</v>
      </c>
      <c r="P11" s="2">
        <v>1.4335696233464208E-2</v>
      </c>
      <c r="Q11" s="3">
        <v>16.372453495200002</v>
      </c>
      <c r="R11" s="2">
        <v>0.26236055486126825</v>
      </c>
      <c r="S11" s="3">
        <v>20.344407580240002</v>
      </c>
      <c r="T11" s="6">
        <f t="shared" si="2"/>
        <v>3.2296248952338513</v>
      </c>
    </row>
    <row r="12" spans="1:20" x14ac:dyDescent="0.25">
      <c r="A12" s="5">
        <v>70</v>
      </c>
      <c r="B12" s="4">
        <v>1.4735452170303747</v>
      </c>
      <c r="C12" s="7">
        <v>30.842898288240001</v>
      </c>
      <c r="D12" s="4">
        <v>0.108779440240453</v>
      </c>
      <c r="E12" s="7">
        <v>21.636020555680002</v>
      </c>
      <c r="F12" s="3">
        <f t="shared" si="0"/>
        <v>13.546173925634813</v>
      </c>
      <c r="H12" s="5">
        <v>70</v>
      </c>
      <c r="I12" s="4">
        <v>0.59070296381396603</v>
      </c>
      <c r="J12" s="7">
        <v>30.047181821040002</v>
      </c>
      <c r="K12" s="4">
        <v>0.25634800657550177</v>
      </c>
      <c r="L12" s="7">
        <v>20.807821060560002</v>
      </c>
      <c r="M12" s="3">
        <f t="shared" si="1"/>
        <v>13.057705576344818</v>
      </c>
      <c r="O12" s="5">
        <v>70</v>
      </c>
      <c r="P12" s="2">
        <v>1.6491104580983965E-2</v>
      </c>
      <c r="Q12" s="3">
        <v>16.391338272079999</v>
      </c>
      <c r="R12" s="2">
        <v>0.30331303670592946</v>
      </c>
      <c r="S12" s="3">
        <v>20.392179613600003</v>
      </c>
      <c r="T12" s="6">
        <f t="shared" si="2"/>
        <v>3.2457395284879715</v>
      </c>
    </row>
    <row r="13" spans="1:20" x14ac:dyDescent="0.25">
      <c r="A13" s="5">
        <v>80</v>
      </c>
      <c r="B13" s="4">
        <v>1.5713150070877435</v>
      </c>
      <c r="C13" s="7">
        <v>30.996619577920004</v>
      </c>
      <c r="D13" s="4">
        <v>0.12078528503225974</v>
      </c>
      <c r="E13" s="7">
        <v>21.757667468719998</v>
      </c>
      <c r="F13" s="3">
        <f t="shared" si="0"/>
        <v>13.009159242105289</v>
      </c>
      <c r="H13" s="5">
        <v>80</v>
      </c>
      <c r="I13" s="4">
        <v>0.65685255388379926</v>
      </c>
      <c r="J13" s="7">
        <v>30.106255507840004</v>
      </c>
      <c r="K13" s="4">
        <v>0.28369754372643113</v>
      </c>
      <c r="L13" s="7">
        <v>20.899619192080003</v>
      </c>
      <c r="M13" s="3">
        <f t="shared" si="1"/>
        <v>13.120185755282639</v>
      </c>
      <c r="O13" s="5">
        <v>80</v>
      </c>
      <c r="P13" s="2">
        <v>1.8496330596092091E-2</v>
      </c>
      <c r="Q13" s="3">
        <v>16.389173721519999</v>
      </c>
      <c r="R13" s="2">
        <v>0.34126182406760497</v>
      </c>
      <c r="S13" s="3">
        <v>20.3931007212</v>
      </c>
      <c r="T13" s="6">
        <f t="shared" si="2"/>
        <v>3.2559255211508575</v>
      </c>
    </row>
    <row r="14" spans="1:20" x14ac:dyDescent="0.25">
      <c r="A14" s="5">
        <v>90</v>
      </c>
      <c r="B14" s="4">
        <v>1.6831558441904555</v>
      </c>
      <c r="C14" s="7">
        <v>31.121066214560003</v>
      </c>
      <c r="D14" s="4">
        <v>0.12761788669887719</v>
      </c>
      <c r="E14" s="7">
        <v>21.887245362960002</v>
      </c>
      <c r="F14" s="3">
        <f t="shared" si="0"/>
        <v>13.189027711781284</v>
      </c>
      <c r="H14" s="5">
        <v>90</v>
      </c>
      <c r="I14" s="4">
        <v>0.71182977531606473</v>
      </c>
      <c r="J14" s="7">
        <v>30.170239076800001</v>
      </c>
      <c r="K14" s="4">
        <v>0.31176535215398526</v>
      </c>
      <c r="L14" s="7">
        <v>20.998039089359999</v>
      </c>
      <c r="M14" s="3">
        <f t="shared" si="1"/>
        <v>12.938262806484232</v>
      </c>
      <c r="O14" s="5">
        <v>90</v>
      </c>
      <c r="P14" s="2">
        <v>2.0610778727912643E-2</v>
      </c>
      <c r="Q14" s="3">
        <v>16.417891860720001</v>
      </c>
      <c r="R14" s="2">
        <v>0.38336610184756947</v>
      </c>
      <c r="S14" s="3">
        <v>20.448347303200002</v>
      </c>
      <c r="T14" s="6">
        <f t="shared" si="2"/>
        <v>3.2824010385833589</v>
      </c>
    </row>
    <row r="15" spans="1:20" x14ac:dyDescent="0.25">
      <c r="A15" s="5">
        <v>100</v>
      </c>
      <c r="B15" s="4">
        <v>1.7472478223570342</v>
      </c>
      <c r="C15" s="7">
        <v>31.188203013279999</v>
      </c>
      <c r="D15" s="4">
        <v>0.13906396408512073</v>
      </c>
      <c r="E15" s="7">
        <v>22.012771471600001</v>
      </c>
      <c r="F15" s="3">
        <f t="shared" si="0"/>
        <v>12.564346441954926</v>
      </c>
      <c r="H15" s="5">
        <v>100</v>
      </c>
      <c r="I15" s="4">
        <v>0.7747197737662187</v>
      </c>
      <c r="J15" s="7">
        <v>30.25023431168</v>
      </c>
      <c r="K15" s="4">
        <v>0.33680129826253241</v>
      </c>
      <c r="L15" s="7">
        <v>21.082712747520002</v>
      </c>
      <c r="M15" s="3">
        <f t="shared" si="1"/>
        <v>13.034625283975483</v>
      </c>
      <c r="O15" s="5">
        <v>100</v>
      </c>
      <c r="P15" s="2">
        <v>2.2800669098858854E-2</v>
      </c>
      <c r="Q15" s="3">
        <v>16.448876347200002</v>
      </c>
      <c r="R15" s="2">
        <v>0.41825916930714507</v>
      </c>
      <c r="S15" s="3">
        <v>20.45855212104</v>
      </c>
      <c r="T15" s="6">
        <f t="shared" si="2"/>
        <v>3.2372050715885128</v>
      </c>
    </row>
    <row r="16" spans="1:20" x14ac:dyDescent="0.25">
      <c r="A16" s="5">
        <v>200</v>
      </c>
      <c r="B16" s="4">
        <v>2.4229957238464173</v>
      </c>
      <c r="C16" s="7">
        <v>32.201575386320002</v>
      </c>
      <c r="D16" s="4">
        <v>0.19056404656590206</v>
      </c>
      <c r="E16" s="7">
        <v>22.938863554480001</v>
      </c>
      <c r="F16" s="3">
        <f t="shared" si="0"/>
        <v>12.714862889986341</v>
      </c>
      <c r="H16" s="5">
        <v>200</v>
      </c>
      <c r="I16" s="4">
        <v>1.1978065749824787</v>
      </c>
      <c r="J16" s="7">
        <v>30.814284456160003</v>
      </c>
      <c r="K16" s="4">
        <v>0.53257222432695139</v>
      </c>
      <c r="L16" s="7">
        <v>21.70273598376</v>
      </c>
      <c r="M16" s="3">
        <f t="shared" si="1"/>
        <v>12.744882818748771</v>
      </c>
      <c r="O16" s="5">
        <v>200</v>
      </c>
      <c r="P16" s="2">
        <v>4.1257923826845851E-2</v>
      </c>
      <c r="Q16" s="3">
        <v>16.5857720156</v>
      </c>
      <c r="R16" s="2">
        <v>0.77092503938850232</v>
      </c>
      <c r="S16" s="3">
        <v>20.713587966559999</v>
      </c>
      <c r="T16" s="6">
        <f t="shared" si="2"/>
        <v>3.2974416201157379</v>
      </c>
    </row>
    <row r="17" spans="1:20" x14ac:dyDescent="0.25">
      <c r="A17" s="5">
        <v>400</v>
      </c>
      <c r="B17" s="4">
        <v>3.0457035115218885</v>
      </c>
      <c r="C17" s="7">
        <v>33.141816209120002</v>
      </c>
      <c r="D17" s="4">
        <v>0.25923668410311751</v>
      </c>
      <c r="E17" s="7">
        <v>23.777063186160003</v>
      </c>
      <c r="F17" s="3">
        <f t="shared" si="0"/>
        <v>11.748736572754449</v>
      </c>
      <c r="H17" s="5">
        <v>400</v>
      </c>
      <c r="I17" s="4">
        <v>1.6171444692228465</v>
      </c>
      <c r="J17" s="7">
        <v>31.452443407760001</v>
      </c>
      <c r="K17" s="4">
        <v>0.77305658161100876</v>
      </c>
      <c r="L17" s="7">
        <v>22.409034136800003</v>
      </c>
      <c r="M17" s="3">
        <f t="shared" si="1"/>
        <v>11.854007684447303</v>
      </c>
      <c r="O17" s="5">
        <v>400</v>
      </c>
      <c r="P17" s="2">
        <v>6.8042588920705832E-2</v>
      </c>
      <c r="Q17" s="3">
        <v>16.83582024024</v>
      </c>
      <c r="R17" s="2">
        <v>1.3219324768725802</v>
      </c>
      <c r="S17" s="3">
        <v>21.118286036000001</v>
      </c>
      <c r="T17" s="6">
        <f t="shared" si="2"/>
        <v>3.4284733356178068</v>
      </c>
    </row>
    <row r="18" spans="1:20" x14ac:dyDescent="0.25">
      <c r="A18" s="5">
        <v>600</v>
      </c>
      <c r="B18" s="4">
        <v>3.382546169761985</v>
      </c>
      <c r="C18" s="7">
        <v>33.504626162560001</v>
      </c>
      <c r="D18" s="4">
        <v>0.30881939763472183</v>
      </c>
      <c r="E18" s="7">
        <v>24.180289742800003</v>
      </c>
      <c r="F18" s="3">
        <f t="shared" si="0"/>
        <v>10.953153188139213</v>
      </c>
      <c r="H18" s="5">
        <v>600</v>
      </c>
      <c r="I18" s="4">
        <v>1.9367152999184347</v>
      </c>
      <c r="J18" s="7">
        <v>32.058616892720003</v>
      </c>
      <c r="K18" s="4">
        <v>0.90029810276435673</v>
      </c>
      <c r="L18" s="7">
        <v>22.855963242879998</v>
      </c>
      <c r="M18" s="3">
        <f t="shared" si="1"/>
        <v>12.19009570182738</v>
      </c>
      <c r="O18" s="5">
        <v>600</v>
      </c>
      <c r="P18" s="2">
        <v>8.7500896901620023E-2</v>
      </c>
      <c r="Q18" s="3">
        <v>17.019504827519999</v>
      </c>
      <c r="R18" s="2">
        <v>1.7320220050797774</v>
      </c>
      <c r="S18" s="3">
        <v>21.455930651999999</v>
      </c>
      <c r="T18" s="6">
        <f t="shared" si="2"/>
        <v>3.493117818169964</v>
      </c>
    </row>
    <row r="19" spans="1:20" x14ac:dyDescent="0.25">
      <c r="A19" s="5">
        <v>800</v>
      </c>
      <c r="B19" s="4">
        <v>3.5705518668127398</v>
      </c>
      <c r="C19" s="7">
        <v>33.783751806479998</v>
      </c>
      <c r="D19" s="4">
        <v>0.33065956026741539</v>
      </c>
      <c r="E19" s="7">
        <v>24.349349325439999</v>
      </c>
      <c r="F19" s="3">
        <f t="shared" si="0"/>
        <v>10.798271986828736</v>
      </c>
      <c r="H19" s="5">
        <v>800</v>
      </c>
      <c r="I19" s="4">
        <v>2.0743174920348304</v>
      </c>
      <c r="J19" s="7">
        <v>32.2690077428</v>
      </c>
      <c r="K19" s="4">
        <v>1.0334719054878214</v>
      </c>
      <c r="L19" s="7">
        <v>23.111371757280001</v>
      </c>
      <c r="M19" s="3">
        <f t="shared" si="1"/>
        <v>11.373764226952067</v>
      </c>
      <c r="O19" s="5">
        <v>800</v>
      </c>
      <c r="P19" s="2">
        <v>0.10255973159783383</v>
      </c>
      <c r="Q19" s="3">
        <v>17.164722764800004</v>
      </c>
      <c r="R19" s="2">
        <v>2.0116204982713883</v>
      </c>
      <c r="S19" s="3">
        <v>21.642244213840002</v>
      </c>
      <c r="T19" s="6">
        <f t="shared" si="2"/>
        <v>3.4613180739215696</v>
      </c>
    </row>
    <row r="20" spans="1:20" x14ac:dyDescent="0.25">
      <c r="A20" s="5">
        <v>1000</v>
      </c>
      <c r="B20" s="4">
        <v>3.8234382277716001</v>
      </c>
      <c r="C20" s="7">
        <v>34.062360182480006</v>
      </c>
      <c r="D20" s="4">
        <v>0.33805929247480065</v>
      </c>
      <c r="E20" s="7">
        <v>24.577080135919999</v>
      </c>
      <c r="F20" s="3">
        <f t="shared" si="0"/>
        <v>11.30996340843553</v>
      </c>
      <c r="H20" s="5">
        <v>1000</v>
      </c>
      <c r="I20" s="4">
        <v>2.2930085391184409</v>
      </c>
      <c r="J20" s="7">
        <v>32.686203127360002</v>
      </c>
      <c r="K20" s="4">
        <v>1.0756252002226092</v>
      </c>
      <c r="L20" s="7">
        <v>23.369392259200001</v>
      </c>
      <c r="M20" s="3">
        <f t="shared" si="1"/>
        <v>12.080151201659598</v>
      </c>
      <c r="O20" s="5">
        <v>1000</v>
      </c>
      <c r="P20" s="2">
        <v>0.10949167750465501</v>
      </c>
      <c r="Q20" s="3">
        <v>17.27489618752</v>
      </c>
      <c r="R20" s="2">
        <v>2.248803029265575</v>
      </c>
      <c r="S20" s="3">
        <v>21.802929813360002</v>
      </c>
      <c r="T20" s="6">
        <f t="shared" si="2"/>
        <v>3.6244544100891636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34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4">
        <v>0.21755801489966001</v>
      </c>
      <c r="C6" s="7">
        <v>28.943777550240004</v>
      </c>
      <c r="D6" s="4">
        <v>2.2017380142509299E-2</v>
      </c>
      <c r="E6" s="7">
        <v>20.972161969840002</v>
      </c>
      <c r="F6" s="3">
        <f>B6/D6</f>
        <v>9.8811944696189062</v>
      </c>
      <c r="H6" s="5">
        <v>10</v>
      </c>
      <c r="I6" s="4">
        <v>6.6505615405183752E-2</v>
      </c>
      <c r="J6" s="7">
        <v>28.725086188080002</v>
      </c>
      <c r="K6" s="4">
        <v>3.8942849527477674E-2</v>
      </c>
      <c r="L6" s="7">
        <v>20.875906748640002</v>
      </c>
      <c r="M6" s="3">
        <f>I6/K6/(15/85)</f>
        <v>9.6773902920687842</v>
      </c>
      <c r="O6" s="5">
        <v>10</v>
      </c>
      <c r="P6" s="2">
        <v>2.230933917822385E-3</v>
      </c>
      <c r="Q6" s="3">
        <v>17.165702239199998</v>
      </c>
      <c r="R6" s="2">
        <v>3.9718592551530631E-2</v>
      </c>
      <c r="S6" s="3">
        <v>20.824325894560001</v>
      </c>
      <c r="T6" s="6">
        <f>R6/P6/(85/15)</f>
        <v>3.1418068170697895</v>
      </c>
    </row>
    <row r="7" spans="1:20" x14ac:dyDescent="0.25">
      <c r="A7" s="5">
        <v>20</v>
      </c>
      <c r="B7" s="4">
        <v>0.4047061819387392</v>
      </c>
      <c r="C7" s="7">
        <v>29.184256506640001</v>
      </c>
      <c r="D7" s="4">
        <v>4.1096625229318291E-2</v>
      </c>
      <c r="E7" s="7">
        <v>21.12868511696</v>
      </c>
      <c r="F7" s="3">
        <f t="shared" ref="F7:F20" si="0">B7/D7</f>
        <v>9.8476743450462738</v>
      </c>
      <c r="H7" s="5">
        <v>20</v>
      </c>
      <c r="I7" s="4">
        <v>0.12971156980235471</v>
      </c>
      <c r="J7" s="7">
        <v>28.835166767840004</v>
      </c>
      <c r="K7" s="4">
        <v>7.5356136570133403E-2</v>
      </c>
      <c r="L7" s="7">
        <v>20.944180298319999</v>
      </c>
      <c r="M7" s="3">
        <f t="shared" ref="M7:M20" si="1">I7/K7/(15/85)</f>
        <v>9.7541124364293932</v>
      </c>
      <c r="O7" s="5">
        <v>20</v>
      </c>
      <c r="P7" s="2">
        <v>4.3973228088372623E-3</v>
      </c>
      <c r="Q7" s="3">
        <v>17.172702949840001</v>
      </c>
      <c r="R7" s="2">
        <v>7.844738079974363E-2</v>
      </c>
      <c r="S7" s="3">
        <v>20.856764781279999</v>
      </c>
      <c r="T7" s="6">
        <f t="shared" ref="T7:T20" si="2">R7/P7/(85/15)</f>
        <v>3.1482008569913034</v>
      </c>
    </row>
    <row r="8" spans="1:20" x14ac:dyDescent="0.25">
      <c r="A8" s="5">
        <v>30</v>
      </c>
      <c r="B8" s="4">
        <v>0.57174909855028211</v>
      </c>
      <c r="C8" s="7">
        <v>29.433568305440001</v>
      </c>
      <c r="D8" s="4">
        <v>5.6816541907556403E-2</v>
      </c>
      <c r="E8" s="7">
        <v>21.253589650559999</v>
      </c>
      <c r="F8" s="3">
        <f t="shared" si="0"/>
        <v>10.063074579240478</v>
      </c>
      <c r="H8" s="5">
        <v>30</v>
      </c>
      <c r="I8" s="4">
        <v>0.18939498968773841</v>
      </c>
      <c r="J8" s="7">
        <v>28.954115084560001</v>
      </c>
      <c r="K8" s="4">
        <v>0.1094508139075642</v>
      </c>
      <c r="L8" s="7">
        <v>21.015933387920001</v>
      </c>
      <c r="M8" s="3">
        <f t="shared" si="1"/>
        <v>9.8056673731414996</v>
      </c>
      <c r="O8" s="5">
        <v>30</v>
      </c>
      <c r="P8" s="2">
        <v>6.4933445002425443E-3</v>
      </c>
      <c r="Q8" s="3">
        <v>17.189634342640002</v>
      </c>
      <c r="R8" s="2">
        <v>0.11786348307706661</v>
      </c>
      <c r="S8" s="3">
        <v>20.88336983312</v>
      </c>
      <c r="T8" s="6">
        <f t="shared" si="2"/>
        <v>3.2031933912167547</v>
      </c>
    </row>
    <row r="9" spans="1:20" x14ac:dyDescent="0.25">
      <c r="A9" s="5">
        <v>40</v>
      </c>
      <c r="B9" s="4">
        <v>0.72149749230483085</v>
      </c>
      <c r="C9" s="7">
        <v>29.636095829600002</v>
      </c>
      <c r="D9" s="4">
        <v>7.0921247535219431E-2</v>
      </c>
      <c r="E9" s="7">
        <v>21.401602374319999</v>
      </c>
      <c r="F9" s="3">
        <f t="shared" si="0"/>
        <v>10.173220542215304</v>
      </c>
      <c r="H9" s="5">
        <v>40</v>
      </c>
      <c r="I9" s="4">
        <v>0.24468546933880406</v>
      </c>
      <c r="J9" s="7">
        <v>29.058565171840002</v>
      </c>
      <c r="K9" s="4">
        <v>0.14138146523892531</v>
      </c>
      <c r="L9" s="7">
        <v>21.070674668239999</v>
      </c>
      <c r="M9" s="3">
        <f t="shared" si="1"/>
        <v>9.8071624210196884</v>
      </c>
      <c r="O9" s="5">
        <v>40</v>
      </c>
      <c r="P9" s="2">
        <v>8.5361207965096841E-3</v>
      </c>
      <c r="Q9" s="3">
        <v>17.224643711600002</v>
      </c>
      <c r="R9" s="2">
        <v>0.15304718918131566</v>
      </c>
      <c r="S9" s="3">
        <v>20.905530933040001</v>
      </c>
      <c r="T9" s="6">
        <f t="shared" si="2"/>
        <v>3.1640048385477972</v>
      </c>
    </row>
    <row r="10" spans="1:20" x14ac:dyDescent="0.25">
      <c r="A10" s="5">
        <v>50</v>
      </c>
      <c r="B10" s="4">
        <v>0.84778367162678125</v>
      </c>
      <c r="C10" s="7">
        <v>29.797862867599999</v>
      </c>
      <c r="D10" s="4">
        <v>8.2753313414638457E-2</v>
      </c>
      <c r="E10" s="7">
        <v>21.483847931760003</v>
      </c>
      <c r="F10" s="3">
        <f t="shared" si="0"/>
        <v>10.244709687682603</v>
      </c>
      <c r="H10" s="5">
        <v>50</v>
      </c>
      <c r="I10" s="4">
        <v>0.29562530075151888</v>
      </c>
      <c r="J10" s="7">
        <v>29.150114020640004</v>
      </c>
      <c r="K10" s="4">
        <v>0.17379151494697845</v>
      </c>
      <c r="L10" s="7">
        <v>21.141537695520004</v>
      </c>
      <c r="M10" s="3">
        <f t="shared" si="1"/>
        <v>9.6391934790546312</v>
      </c>
      <c r="O10" s="5">
        <v>50</v>
      </c>
      <c r="P10" s="2">
        <v>1.0498390444080231E-2</v>
      </c>
      <c r="Q10" s="3">
        <v>17.229002853840001</v>
      </c>
      <c r="R10" s="2">
        <v>0.18987976074240992</v>
      </c>
      <c r="S10" s="3">
        <v>20.937618698480001</v>
      </c>
      <c r="T10" s="6">
        <f t="shared" si="2"/>
        <v>3.1917457490909364</v>
      </c>
    </row>
    <row r="11" spans="1:20" x14ac:dyDescent="0.25">
      <c r="A11" s="5">
        <v>60</v>
      </c>
      <c r="B11" s="4">
        <v>0.95332890702418271</v>
      </c>
      <c r="C11" s="7">
        <v>29.977746751120002</v>
      </c>
      <c r="D11" s="4">
        <v>9.4193056872150169E-2</v>
      </c>
      <c r="E11" s="7">
        <v>21.584771785680001</v>
      </c>
      <c r="F11" s="3">
        <f t="shared" si="0"/>
        <v>10.121010387402038</v>
      </c>
      <c r="H11" s="5">
        <v>60</v>
      </c>
      <c r="I11" s="4">
        <v>0.34665981156691106</v>
      </c>
      <c r="J11" s="7">
        <v>29.257356425840001</v>
      </c>
      <c r="K11" s="4">
        <v>0.20119751798677829</v>
      </c>
      <c r="L11" s="7">
        <v>21.205853139360002</v>
      </c>
      <c r="M11" s="3">
        <f t="shared" si="1"/>
        <v>9.7635677543907544</v>
      </c>
      <c r="O11" s="5">
        <v>60</v>
      </c>
      <c r="P11" s="2">
        <v>1.2418087161419544E-2</v>
      </c>
      <c r="Q11" s="3">
        <v>17.245567770080001</v>
      </c>
      <c r="R11" s="2">
        <v>0.22456635442569567</v>
      </c>
      <c r="S11" s="3">
        <v>20.955183465200001</v>
      </c>
      <c r="T11" s="6">
        <f t="shared" si="2"/>
        <v>3.1912609525304636</v>
      </c>
    </row>
    <row r="12" spans="1:20" x14ac:dyDescent="0.25">
      <c r="A12" s="5">
        <v>70</v>
      </c>
      <c r="B12" s="4">
        <v>1.0662650081158112</v>
      </c>
      <c r="C12" s="7">
        <v>30.15516044288</v>
      </c>
      <c r="D12" s="4">
        <v>0.10340909173739832</v>
      </c>
      <c r="E12" s="7">
        <v>21.682350238720002</v>
      </c>
      <c r="F12" s="3">
        <f t="shared" si="0"/>
        <v>10.311134061824392</v>
      </c>
      <c r="H12" s="5">
        <v>70</v>
      </c>
      <c r="I12" s="4">
        <v>0.39537185704412448</v>
      </c>
      <c r="J12" s="7">
        <v>29.344770227440002</v>
      </c>
      <c r="K12" s="4">
        <v>0.22712833368746238</v>
      </c>
      <c r="L12" s="7">
        <v>21.252454573200001</v>
      </c>
      <c r="M12" s="3">
        <f t="shared" si="1"/>
        <v>9.8642053453928558</v>
      </c>
      <c r="O12" s="5">
        <v>70</v>
      </c>
      <c r="P12" s="2">
        <v>1.4317924104135559E-2</v>
      </c>
      <c r="Q12" s="3">
        <v>17.265333697359999</v>
      </c>
      <c r="R12" s="2">
        <v>0.26281941314684881</v>
      </c>
      <c r="S12" s="3">
        <v>20.99168238</v>
      </c>
      <c r="T12" s="6">
        <f t="shared" si="2"/>
        <v>3.2392891665267962</v>
      </c>
    </row>
    <row r="13" spans="1:20" x14ac:dyDescent="0.25">
      <c r="A13" s="5">
        <v>80</v>
      </c>
      <c r="B13" s="4">
        <v>1.1468120521224476</v>
      </c>
      <c r="C13" s="7">
        <v>30.273770650559999</v>
      </c>
      <c r="D13" s="4">
        <v>0.11202486574986731</v>
      </c>
      <c r="E13" s="7">
        <v>21.742937320159999</v>
      </c>
      <c r="F13" s="3">
        <f t="shared" si="0"/>
        <v>10.23712052182313</v>
      </c>
      <c r="H13" s="5">
        <v>80</v>
      </c>
      <c r="I13" s="4">
        <v>0.43981602814712278</v>
      </c>
      <c r="J13" s="7">
        <v>29.405623202080001</v>
      </c>
      <c r="K13" s="4">
        <v>0.25072407389792073</v>
      </c>
      <c r="L13" s="7">
        <v>21.295914910880001</v>
      </c>
      <c r="M13" s="3">
        <f t="shared" si="1"/>
        <v>9.9403730460351998</v>
      </c>
      <c r="O13" s="5">
        <v>80</v>
      </c>
      <c r="P13" s="2">
        <v>1.619880329900043E-2</v>
      </c>
      <c r="Q13" s="3">
        <v>17.275747798880001</v>
      </c>
      <c r="R13" s="2">
        <v>0.29345934313256339</v>
      </c>
      <c r="S13" s="3">
        <v>21.012732251360003</v>
      </c>
      <c r="T13" s="6">
        <f t="shared" si="2"/>
        <v>3.196961031617815</v>
      </c>
    </row>
    <row r="14" spans="1:20" x14ac:dyDescent="0.25">
      <c r="A14" s="5">
        <v>90</v>
      </c>
      <c r="B14" s="4">
        <v>1.2236922327780615</v>
      </c>
      <c r="C14" s="7">
        <v>30.37653529712</v>
      </c>
      <c r="D14" s="4">
        <v>0.11992751167076861</v>
      </c>
      <c r="E14" s="7">
        <v>21.825698932160002</v>
      </c>
      <c r="F14" s="3">
        <f t="shared" si="0"/>
        <v>10.203598955153899</v>
      </c>
      <c r="H14" s="5">
        <v>90</v>
      </c>
      <c r="I14" s="4">
        <v>0.49050194357916693</v>
      </c>
      <c r="J14" s="7">
        <v>29.546207986959999</v>
      </c>
      <c r="K14" s="4">
        <v>0.27934634462913827</v>
      </c>
      <c r="L14" s="7">
        <v>21.366689781280002</v>
      </c>
      <c r="M14" s="3">
        <f t="shared" si="1"/>
        <v>9.9500532835157482</v>
      </c>
      <c r="O14" s="5">
        <v>90</v>
      </c>
      <c r="P14" s="2">
        <v>1.8208370128129106E-2</v>
      </c>
      <c r="Q14" s="3">
        <v>17.300146292800001</v>
      </c>
      <c r="R14" s="2">
        <v>0.32573776678580713</v>
      </c>
      <c r="S14" s="3">
        <v>21.04798872736</v>
      </c>
      <c r="T14" s="6">
        <f t="shared" si="2"/>
        <v>3.1569621504090528</v>
      </c>
    </row>
    <row r="15" spans="1:20" x14ac:dyDescent="0.25">
      <c r="A15" s="5">
        <v>100</v>
      </c>
      <c r="B15" s="4">
        <v>1.2960517392230275</v>
      </c>
      <c r="C15" s="7">
        <v>30.476690299199998</v>
      </c>
      <c r="D15" s="4">
        <v>0.12481868350741539</v>
      </c>
      <c r="E15" s="7">
        <v>21.856441332400003</v>
      </c>
      <c r="F15" s="3">
        <f t="shared" si="0"/>
        <v>10.38347547661829</v>
      </c>
      <c r="H15" s="5">
        <v>100</v>
      </c>
      <c r="I15" s="4">
        <v>0.52639821590645552</v>
      </c>
      <c r="J15" s="7">
        <v>29.586493756480003</v>
      </c>
      <c r="K15" s="4">
        <v>0.29501656479534683</v>
      </c>
      <c r="L15" s="7">
        <v>21.404354944240001</v>
      </c>
      <c r="M15" s="3">
        <f t="shared" si="1"/>
        <v>10.111036393970522</v>
      </c>
      <c r="O15" s="5">
        <v>100</v>
      </c>
      <c r="P15" s="2">
        <v>1.9735569788748367E-2</v>
      </c>
      <c r="Q15" s="3">
        <v>17.311944377840003</v>
      </c>
      <c r="R15" s="2">
        <v>0.36059855034275196</v>
      </c>
      <c r="S15" s="3">
        <v>21.064749371120001</v>
      </c>
      <c r="T15" s="6">
        <f t="shared" si="2"/>
        <v>3.2243831304054535</v>
      </c>
    </row>
    <row r="16" spans="1:20" x14ac:dyDescent="0.25">
      <c r="A16" s="5">
        <v>200</v>
      </c>
      <c r="B16" s="4">
        <v>1.7461162508414361</v>
      </c>
      <c r="C16" s="7">
        <v>31.169263426000001</v>
      </c>
      <c r="D16" s="4">
        <v>0.1616721672077005</v>
      </c>
      <c r="E16" s="7">
        <v>22.262725932799999</v>
      </c>
      <c r="F16" s="3">
        <f t="shared" si="0"/>
        <v>10.800351606582954</v>
      </c>
      <c r="H16" s="5">
        <v>200</v>
      </c>
      <c r="I16" s="4">
        <v>0.83582498639670733</v>
      </c>
      <c r="J16" s="7">
        <v>30.218155165279999</v>
      </c>
      <c r="K16" s="4">
        <v>0.46967464349897459</v>
      </c>
      <c r="L16" s="7">
        <v>21.763342520800002</v>
      </c>
      <c r="M16" s="3">
        <f t="shared" si="1"/>
        <v>10.084303368597078</v>
      </c>
      <c r="O16" s="5">
        <v>200</v>
      </c>
      <c r="P16" s="2">
        <v>3.5109478715994957E-2</v>
      </c>
      <c r="Q16" s="3">
        <v>17.456969223520002</v>
      </c>
      <c r="R16" s="2">
        <v>0.64400129266206985</v>
      </c>
      <c r="S16" s="3">
        <v>21.259805442800001</v>
      </c>
      <c r="T16" s="6">
        <f t="shared" si="2"/>
        <v>3.2369403106116339</v>
      </c>
    </row>
    <row r="17" spans="1:20" x14ac:dyDescent="0.25">
      <c r="A17" s="5">
        <v>400</v>
      </c>
      <c r="B17" s="4">
        <v>2.0938889326235199</v>
      </c>
      <c r="C17" s="7">
        <v>31.732097198000002</v>
      </c>
      <c r="D17" s="4">
        <v>0.18826137741249641</v>
      </c>
      <c r="E17" s="7">
        <v>22.572354484800002</v>
      </c>
      <c r="F17" s="3">
        <f t="shared" si="0"/>
        <v>11.1222437730052</v>
      </c>
      <c r="H17" s="5">
        <v>400</v>
      </c>
      <c r="I17" s="4">
        <v>1.1561711204921896</v>
      </c>
      <c r="J17" s="7">
        <v>30.825530713439999</v>
      </c>
      <c r="K17" s="4">
        <v>0.6417690421496155</v>
      </c>
      <c r="L17" s="7">
        <v>22.165505923040001</v>
      </c>
      <c r="M17" s="3">
        <f t="shared" si="1"/>
        <v>10.208713601252768</v>
      </c>
      <c r="O17" s="5">
        <v>400</v>
      </c>
      <c r="P17" s="2">
        <v>5.5881996614696568E-2</v>
      </c>
      <c r="Q17" s="3">
        <v>17.686805339119999</v>
      </c>
      <c r="R17" s="2">
        <v>1.0560854810985605</v>
      </c>
      <c r="S17" s="3">
        <v>21.568290967839999</v>
      </c>
      <c r="T17" s="6">
        <f t="shared" si="2"/>
        <v>3.3350280477845899</v>
      </c>
    </row>
    <row r="18" spans="1:20" x14ac:dyDescent="0.25">
      <c r="A18" s="5">
        <v>600</v>
      </c>
      <c r="B18" s="4">
        <v>2.232709329738833</v>
      </c>
      <c r="C18" s="7">
        <v>31.951380972720003</v>
      </c>
      <c r="D18" s="4">
        <v>0.19147595937684467</v>
      </c>
      <c r="E18" s="7">
        <v>22.707785878719999</v>
      </c>
      <c r="F18" s="3">
        <f t="shared" si="0"/>
        <v>11.660520396425476</v>
      </c>
      <c r="H18" s="5">
        <v>600</v>
      </c>
      <c r="I18" s="4">
        <v>1.2838184749175208</v>
      </c>
      <c r="J18" s="7">
        <v>31.104210426639998</v>
      </c>
      <c r="K18" s="4">
        <v>0.7354580877664153</v>
      </c>
      <c r="L18" s="7">
        <v>22.323100676240003</v>
      </c>
      <c r="M18" s="3">
        <f t="shared" si="1"/>
        <v>9.891755191597694</v>
      </c>
      <c r="O18" s="5">
        <v>600</v>
      </c>
      <c r="P18" s="2">
        <v>6.9202031582964049E-2</v>
      </c>
      <c r="Q18" s="3">
        <v>17.838784955120001</v>
      </c>
      <c r="R18" s="2">
        <v>1.33467355681487</v>
      </c>
      <c r="S18" s="3">
        <v>21.765629829919998</v>
      </c>
      <c r="T18" s="6">
        <f t="shared" si="2"/>
        <v>3.4035218661296436</v>
      </c>
    </row>
    <row r="19" spans="1:20" x14ac:dyDescent="0.25">
      <c r="A19" s="5">
        <v>800</v>
      </c>
      <c r="B19" s="4">
        <v>2.2987449922328511</v>
      </c>
      <c r="C19" s="7">
        <v>32.074600609519997</v>
      </c>
      <c r="D19" s="4">
        <v>0.2042561920645212</v>
      </c>
      <c r="E19" s="7">
        <v>22.755802173999999</v>
      </c>
      <c r="F19" s="3">
        <f t="shared" si="0"/>
        <v>11.254224261199949</v>
      </c>
      <c r="H19" s="5">
        <v>800</v>
      </c>
      <c r="I19" s="4">
        <v>1.400676102474129</v>
      </c>
      <c r="J19" s="7">
        <v>31.31316198072</v>
      </c>
      <c r="K19" s="4">
        <v>0.76647993497632194</v>
      </c>
      <c r="L19" s="7">
        <v>22.4458478976</v>
      </c>
      <c r="M19" s="3">
        <f t="shared" si="1"/>
        <v>10.355345545910376</v>
      </c>
      <c r="O19" s="5">
        <v>800</v>
      </c>
      <c r="P19" s="2">
        <v>8.0755287668789866E-2</v>
      </c>
      <c r="Q19" s="3">
        <v>17.956750031840002</v>
      </c>
      <c r="R19" s="2">
        <v>1.5245308655946095</v>
      </c>
      <c r="S19" s="3">
        <v>21.909557588960002</v>
      </c>
      <c r="T19" s="6">
        <f t="shared" si="2"/>
        <v>3.3314828836690387</v>
      </c>
    </row>
    <row r="20" spans="1:20" x14ac:dyDescent="0.25">
      <c r="A20" s="5">
        <v>1000</v>
      </c>
      <c r="B20" s="4">
        <v>2.3479600983446076</v>
      </c>
      <c r="C20" s="7">
        <v>32.166387193200002</v>
      </c>
      <c r="D20" s="4">
        <v>0.21775303794720333</v>
      </c>
      <c r="E20" s="7">
        <v>22.85021484528</v>
      </c>
      <c r="F20" s="3">
        <f t="shared" si="0"/>
        <v>10.782674356597941</v>
      </c>
      <c r="H20" s="5">
        <v>1000</v>
      </c>
      <c r="I20" s="4">
        <v>1.4761863489515776</v>
      </c>
      <c r="J20" s="7">
        <v>31.477337245440001</v>
      </c>
      <c r="K20" s="4">
        <v>0.79862513808298718</v>
      </c>
      <c r="L20" s="7">
        <v>22.54445101224</v>
      </c>
      <c r="M20" s="3">
        <f t="shared" si="1"/>
        <v>10.474320902885276</v>
      </c>
      <c r="O20" s="5">
        <v>1000</v>
      </c>
      <c r="P20" s="2">
        <v>8.6290931818560068E-2</v>
      </c>
      <c r="Q20" s="3">
        <v>18.01635077712</v>
      </c>
      <c r="R20" s="2">
        <v>1.6745451583151136</v>
      </c>
      <c r="S20" s="3">
        <v>22.025435309919999</v>
      </c>
      <c r="T20" s="6">
        <f t="shared" si="2"/>
        <v>3.4245541551895937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63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4">
        <v>0.13948152389496254</v>
      </c>
      <c r="C6" s="7">
        <v>26.791756731360003</v>
      </c>
      <c r="D6" s="4">
        <v>2.9817385021654107E-2</v>
      </c>
      <c r="E6" s="7">
        <v>20.063727078240003</v>
      </c>
      <c r="F6" s="3">
        <f>B6/D6</f>
        <v>4.6778590340389572</v>
      </c>
      <c r="H6" s="5">
        <v>10</v>
      </c>
      <c r="I6" s="4">
        <v>4.3617868453335693E-2</v>
      </c>
      <c r="J6" s="7">
        <v>26.907569140080003</v>
      </c>
      <c r="K6" s="4">
        <v>5.032635943634807E-2</v>
      </c>
      <c r="L6" s="7">
        <v>19.970456095040003</v>
      </c>
      <c r="M6" s="3">
        <f>I6/K6/(15/85)</f>
        <v>4.911301433360836</v>
      </c>
      <c r="O6" s="5">
        <v>10</v>
      </c>
      <c r="P6" s="2">
        <v>2.9941702419727816E-3</v>
      </c>
      <c r="Q6" s="3">
        <v>14.982479533200001</v>
      </c>
      <c r="R6" s="2">
        <v>5.119303632598482E-2</v>
      </c>
      <c r="S6" s="3">
        <v>20.005803991440001</v>
      </c>
      <c r="T6" s="6">
        <f>R6/P6/(85/15)</f>
        <v>3.0172182955251761</v>
      </c>
    </row>
    <row r="7" spans="1:20" x14ac:dyDescent="0.25">
      <c r="A7" s="5">
        <v>20</v>
      </c>
      <c r="B7" s="4">
        <v>0.27781422615123214</v>
      </c>
      <c r="C7" s="7">
        <v>26.802681364560001</v>
      </c>
      <c r="D7" s="4">
        <v>5.7393597400304176E-2</v>
      </c>
      <c r="E7" s="7">
        <v>19.926749863680001</v>
      </c>
      <c r="F7" s="3">
        <f t="shared" ref="F7:F20" si="0">B7/D7</f>
        <v>4.8405090242654794</v>
      </c>
      <c r="H7" s="5">
        <v>20</v>
      </c>
      <c r="I7" s="4">
        <v>8.3679773115666073E-2</v>
      </c>
      <c r="J7" s="7">
        <v>26.796586489920003</v>
      </c>
      <c r="K7" s="4">
        <v>0.10007707032911403</v>
      </c>
      <c r="L7" s="7">
        <v>19.95473814592</v>
      </c>
      <c r="M7" s="3">
        <f t="shared" ref="M7:M20" si="1">I7/K7/(15/85)</f>
        <v>4.7382020619645004</v>
      </c>
      <c r="O7" s="5">
        <v>20</v>
      </c>
      <c r="P7" s="2">
        <v>5.837854059175143E-3</v>
      </c>
      <c r="Q7" s="3">
        <v>14.87931606776</v>
      </c>
      <c r="R7" s="2">
        <v>0.10162994529344298</v>
      </c>
      <c r="S7" s="3">
        <v>20.013398537200001</v>
      </c>
      <c r="T7" s="6">
        <f t="shared" ref="T7:T20" si="2">R7/P7/(85/15)</f>
        <v>3.0721385026861596</v>
      </c>
    </row>
    <row r="8" spans="1:20" x14ac:dyDescent="0.25">
      <c r="A8" s="5">
        <v>30</v>
      </c>
      <c r="B8" s="4">
        <v>0.40657480993202544</v>
      </c>
      <c r="C8" s="7">
        <v>26.772326486400001</v>
      </c>
      <c r="D8" s="4">
        <v>8.3386694708765613E-2</v>
      </c>
      <c r="E8" s="7">
        <v>19.882617324560002</v>
      </c>
      <c r="F8" s="3">
        <f t="shared" si="0"/>
        <v>4.8757755820879929</v>
      </c>
      <c r="H8" s="5">
        <v>30</v>
      </c>
      <c r="I8" s="4">
        <v>0.12544703455965239</v>
      </c>
      <c r="J8" s="7">
        <v>26.805861874000001</v>
      </c>
      <c r="K8" s="4">
        <v>0.14542731194928532</v>
      </c>
      <c r="L8" s="7">
        <v>19.888644209200002</v>
      </c>
      <c r="M8" s="3">
        <f t="shared" si="1"/>
        <v>4.8881225929505119</v>
      </c>
      <c r="O8" s="5">
        <v>30</v>
      </c>
      <c r="P8" s="2">
        <v>8.7391052933117712E-3</v>
      </c>
      <c r="Q8" s="3">
        <v>14.892822438160001</v>
      </c>
      <c r="R8" s="2">
        <v>0.15212064614911103</v>
      </c>
      <c r="S8" s="3">
        <v>20.015310374160002</v>
      </c>
      <c r="T8" s="6">
        <f t="shared" si="2"/>
        <v>3.0718041501584352</v>
      </c>
    </row>
    <row r="9" spans="1:20" x14ac:dyDescent="0.25">
      <c r="A9" s="5">
        <v>40</v>
      </c>
      <c r="B9" s="4">
        <v>0.53464577032812999</v>
      </c>
      <c r="C9" s="7">
        <v>26.755112840960003</v>
      </c>
      <c r="D9" s="4">
        <v>0.10993129426081366</v>
      </c>
      <c r="E9" s="7">
        <v>19.899448636079999</v>
      </c>
      <c r="F9" s="3">
        <f t="shared" si="0"/>
        <v>4.863453795601413</v>
      </c>
      <c r="H9" s="5">
        <v>40</v>
      </c>
      <c r="I9" s="4">
        <v>0.169259809131135</v>
      </c>
      <c r="J9" s="7">
        <v>26.890286877040001</v>
      </c>
      <c r="K9" s="4">
        <v>0.19293929318822181</v>
      </c>
      <c r="L9" s="7">
        <v>19.8982994168</v>
      </c>
      <c r="M9" s="3">
        <f t="shared" si="1"/>
        <v>4.9711953566351959</v>
      </c>
      <c r="O9" s="5">
        <v>40</v>
      </c>
      <c r="P9" s="2">
        <v>1.1636531455586935E-2</v>
      </c>
      <c r="Q9" s="3">
        <v>14.917248755679999</v>
      </c>
      <c r="R9" s="2">
        <v>0.19938167602314436</v>
      </c>
      <c r="S9" s="3">
        <v>19.95670332888</v>
      </c>
      <c r="T9" s="6">
        <f t="shared" si="2"/>
        <v>3.0236674721701613</v>
      </c>
    </row>
    <row r="10" spans="1:20" x14ac:dyDescent="0.25">
      <c r="A10" s="5">
        <v>50</v>
      </c>
      <c r="B10" s="4">
        <v>0.65894198273138083</v>
      </c>
      <c r="C10" s="7">
        <v>26.77512943168</v>
      </c>
      <c r="D10" s="4">
        <v>0.1305854949858245</v>
      </c>
      <c r="E10" s="7">
        <v>19.778263385600003</v>
      </c>
      <c r="F10" s="3">
        <f t="shared" si="0"/>
        <v>5.046058008226038</v>
      </c>
      <c r="H10" s="5">
        <v>50</v>
      </c>
      <c r="I10" s="4">
        <v>0.20518863054022107</v>
      </c>
      <c r="J10" s="7">
        <v>26.819963041840001</v>
      </c>
      <c r="K10" s="4">
        <v>0.24063093492614859</v>
      </c>
      <c r="L10" s="7">
        <v>19.929236163840002</v>
      </c>
      <c r="M10" s="3">
        <f t="shared" si="1"/>
        <v>4.8320286559087045</v>
      </c>
      <c r="O10" s="5">
        <v>50</v>
      </c>
      <c r="P10" s="2">
        <v>1.4359803240626847E-2</v>
      </c>
      <c r="Q10" s="3">
        <v>14.860298867280001</v>
      </c>
      <c r="R10" s="2">
        <v>0.24735355424515668</v>
      </c>
      <c r="S10" s="3">
        <v>19.952449999999999</v>
      </c>
      <c r="T10" s="6">
        <f t="shared" si="2"/>
        <v>3.0397789223348752</v>
      </c>
    </row>
    <row r="11" spans="1:20" x14ac:dyDescent="0.25">
      <c r="A11" s="5">
        <v>60</v>
      </c>
      <c r="B11" s="4">
        <v>0.77612140207488023</v>
      </c>
      <c r="C11" s="7">
        <v>26.727830232160002</v>
      </c>
      <c r="D11" s="4">
        <v>0.15445243148149973</v>
      </c>
      <c r="E11" s="7">
        <v>19.778986799200002</v>
      </c>
      <c r="F11" s="3">
        <f t="shared" si="0"/>
        <v>5.0249866229386217</v>
      </c>
      <c r="H11" s="5">
        <v>60</v>
      </c>
      <c r="I11" s="4">
        <v>0.239764847429005</v>
      </c>
      <c r="J11" s="7">
        <v>26.73832303472</v>
      </c>
      <c r="K11" s="4">
        <v>0.28437705176922984</v>
      </c>
      <c r="L11" s="7">
        <v>19.882585651679999</v>
      </c>
      <c r="M11" s="3">
        <f t="shared" si="1"/>
        <v>4.7776972871457701</v>
      </c>
      <c r="O11" s="5">
        <v>60</v>
      </c>
      <c r="P11" s="2">
        <v>1.7144665687010924E-2</v>
      </c>
      <c r="Q11" s="3">
        <v>14.883217898800002</v>
      </c>
      <c r="R11" s="2">
        <v>0.29333015949746721</v>
      </c>
      <c r="S11" s="3">
        <v>19.906811597440001</v>
      </c>
      <c r="T11" s="6">
        <f t="shared" si="2"/>
        <v>3.0192566445251856</v>
      </c>
    </row>
    <row r="12" spans="1:20" x14ac:dyDescent="0.25">
      <c r="A12" s="5">
        <v>70</v>
      </c>
      <c r="B12" s="4">
        <v>0.88618328179480355</v>
      </c>
      <c r="C12" s="7">
        <v>26.723231890640001</v>
      </c>
      <c r="D12" s="4">
        <v>0.17667750670506566</v>
      </c>
      <c r="E12" s="7">
        <v>19.784299558720001</v>
      </c>
      <c r="F12" s="3">
        <f t="shared" si="0"/>
        <v>5.0158240192632011</v>
      </c>
      <c r="H12" s="5">
        <v>70</v>
      </c>
      <c r="I12" s="4">
        <v>0.28142453876364382</v>
      </c>
      <c r="J12" s="7">
        <v>26.798434102480002</v>
      </c>
      <c r="K12" s="4">
        <v>0.33039978509895507</v>
      </c>
      <c r="L12" s="7">
        <v>19.907028663360002</v>
      </c>
      <c r="M12" s="3">
        <f t="shared" si="1"/>
        <v>4.8266951884256084</v>
      </c>
      <c r="O12" s="5">
        <v>70</v>
      </c>
      <c r="P12" s="2">
        <v>1.9804812681840395E-2</v>
      </c>
      <c r="Q12" s="3">
        <v>14.851217244240001</v>
      </c>
      <c r="R12" s="2">
        <v>0.34110816859044374</v>
      </c>
      <c r="S12" s="3">
        <v>19.924601003119999</v>
      </c>
      <c r="T12" s="6">
        <f t="shared" si="2"/>
        <v>3.0394409747795561</v>
      </c>
    </row>
    <row r="13" spans="1:20" x14ac:dyDescent="0.25">
      <c r="A13" s="5">
        <v>80</v>
      </c>
      <c r="B13" s="4">
        <v>1.0140471347939606</v>
      </c>
      <c r="C13" s="7">
        <v>26.814185523600003</v>
      </c>
      <c r="D13" s="4">
        <v>0.19331130577122194</v>
      </c>
      <c r="E13" s="7">
        <v>19.67688184392</v>
      </c>
      <c r="F13" s="3">
        <f t="shared" si="0"/>
        <v>5.2456690556632761</v>
      </c>
      <c r="H13" s="5">
        <v>80</v>
      </c>
      <c r="I13" s="4">
        <v>0.31087588712966335</v>
      </c>
      <c r="J13" s="7">
        <v>26.694991898960001</v>
      </c>
      <c r="K13" s="4">
        <v>0.37059848177960586</v>
      </c>
      <c r="L13" s="7">
        <v>19.862363375520001</v>
      </c>
      <c r="M13" s="3">
        <f t="shared" si="1"/>
        <v>4.7534734049874761</v>
      </c>
      <c r="O13" s="5">
        <v>80</v>
      </c>
      <c r="P13" s="2">
        <v>2.2521862532213287E-2</v>
      </c>
      <c r="Q13" s="3">
        <v>14.847801091919999</v>
      </c>
      <c r="R13" s="2">
        <v>0.38580117949567411</v>
      </c>
      <c r="S13" s="3">
        <v>19.91074844856</v>
      </c>
      <c r="T13" s="6">
        <f t="shared" si="2"/>
        <v>3.0229542956357456</v>
      </c>
    </row>
    <row r="14" spans="1:20" x14ac:dyDescent="0.25">
      <c r="A14" s="5">
        <v>90</v>
      </c>
      <c r="B14" s="4">
        <v>1.1228158395491179</v>
      </c>
      <c r="C14" s="7">
        <v>26.819769197119999</v>
      </c>
      <c r="D14" s="4">
        <v>0.21308970171068009</v>
      </c>
      <c r="E14" s="7">
        <v>19.696469072559999</v>
      </c>
      <c r="F14" s="3">
        <f t="shared" si="0"/>
        <v>5.2692168159004096</v>
      </c>
      <c r="H14" s="5">
        <v>90</v>
      </c>
      <c r="I14" s="4">
        <v>0.35396750496388063</v>
      </c>
      <c r="J14" s="7">
        <v>26.748601239919999</v>
      </c>
      <c r="K14" s="4">
        <v>0.41036679381144031</v>
      </c>
      <c r="L14" s="7">
        <v>19.822208021280002</v>
      </c>
      <c r="M14" s="3">
        <f t="shared" si="1"/>
        <v>4.8878610348371501</v>
      </c>
      <c r="O14" s="5">
        <v>90</v>
      </c>
      <c r="P14" s="2">
        <v>2.5162007766723848E-2</v>
      </c>
      <c r="Q14" s="3">
        <v>14.841800189920001</v>
      </c>
      <c r="R14" s="2">
        <v>0.43543590990447256</v>
      </c>
      <c r="S14" s="3">
        <v>19.894513357040001</v>
      </c>
      <c r="T14" s="6">
        <f t="shared" si="2"/>
        <v>3.0538751864322213</v>
      </c>
    </row>
    <row r="15" spans="1:20" x14ac:dyDescent="0.25">
      <c r="A15" s="5">
        <v>100</v>
      </c>
      <c r="B15" s="4">
        <v>1.2271215054662823</v>
      </c>
      <c r="C15" s="7">
        <v>26.83427244736</v>
      </c>
      <c r="D15" s="4">
        <v>0.23511784296424584</v>
      </c>
      <c r="E15" s="7">
        <v>19.746022109200002</v>
      </c>
      <c r="F15" s="3">
        <f t="shared" si="0"/>
        <v>5.2191764350819154</v>
      </c>
      <c r="H15" s="5">
        <v>100</v>
      </c>
      <c r="I15" s="4">
        <v>0.38700540061195682</v>
      </c>
      <c r="J15" s="7">
        <v>26.756561216240001</v>
      </c>
      <c r="K15" s="4">
        <v>0.45154783181464825</v>
      </c>
      <c r="L15" s="7">
        <v>19.81211596224</v>
      </c>
      <c r="M15" s="3">
        <f t="shared" si="1"/>
        <v>4.8566961215483193</v>
      </c>
      <c r="O15" s="5">
        <v>100</v>
      </c>
      <c r="P15" s="2">
        <v>2.7725654980773163E-2</v>
      </c>
      <c r="Q15" s="3">
        <v>14.808504085280001</v>
      </c>
      <c r="R15" s="2">
        <v>0.48180352326190368</v>
      </c>
      <c r="S15" s="3">
        <v>19.948755946400002</v>
      </c>
      <c r="T15" s="6">
        <f t="shared" si="2"/>
        <v>3.0666237180988807</v>
      </c>
    </row>
    <row r="16" spans="1:20" x14ac:dyDescent="0.25">
      <c r="A16" s="5">
        <v>200</v>
      </c>
      <c r="B16" s="4">
        <v>2.1361813222783117</v>
      </c>
      <c r="C16" s="7">
        <v>27.158760475359998</v>
      </c>
      <c r="D16" s="4">
        <v>0.37800958840791726</v>
      </c>
      <c r="E16" s="7">
        <v>19.915014789680001</v>
      </c>
      <c r="F16" s="3">
        <f t="shared" si="0"/>
        <v>5.6511299919014704</v>
      </c>
      <c r="H16" s="5">
        <v>200</v>
      </c>
      <c r="I16" s="4">
        <v>0.69729306378313294</v>
      </c>
      <c r="J16" s="7">
        <v>26.651861678880003</v>
      </c>
      <c r="K16" s="4">
        <v>0.80694667901076633</v>
      </c>
      <c r="L16" s="7">
        <v>19.787090746960001</v>
      </c>
      <c r="M16" s="3">
        <f t="shared" si="1"/>
        <v>4.8966399691757507</v>
      </c>
      <c r="O16" s="5">
        <v>200</v>
      </c>
      <c r="P16" s="2">
        <v>5.2275179735667886E-2</v>
      </c>
      <c r="Q16" s="3">
        <v>14.834838181280002</v>
      </c>
      <c r="R16" s="2">
        <v>0.89714626746788506</v>
      </c>
      <c r="S16" s="3">
        <v>19.832874920080002</v>
      </c>
      <c r="T16" s="6">
        <f t="shared" si="2"/>
        <v>3.0285869958498273</v>
      </c>
    </row>
    <row r="17" spans="1:20" x14ac:dyDescent="0.25">
      <c r="A17" s="5">
        <v>400</v>
      </c>
      <c r="B17" s="4">
        <v>3.3300221655995417</v>
      </c>
      <c r="C17" s="7">
        <v>28.078563964400001</v>
      </c>
      <c r="D17" s="4">
        <v>0.51073347794462531</v>
      </c>
      <c r="E17" s="7">
        <v>20.267957113840001</v>
      </c>
      <c r="F17" s="3">
        <f t="shared" si="0"/>
        <v>6.5200781021850087</v>
      </c>
      <c r="H17" s="5">
        <v>400</v>
      </c>
      <c r="I17" s="4">
        <v>1.1839116213302543</v>
      </c>
      <c r="J17" s="7">
        <v>26.773629174800003</v>
      </c>
      <c r="K17" s="4">
        <v>1.2911650987801317</v>
      </c>
      <c r="L17" s="7">
        <v>19.774526655200003</v>
      </c>
      <c r="M17" s="3">
        <f t="shared" si="1"/>
        <v>5.1959524984138881</v>
      </c>
      <c r="O17" s="5">
        <v>400</v>
      </c>
      <c r="P17" s="2">
        <v>9.236930622934221E-2</v>
      </c>
      <c r="Q17" s="3">
        <v>14.821075206160002</v>
      </c>
      <c r="R17" s="2">
        <v>1.5852266004004998</v>
      </c>
      <c r="S17" s="3">
        <v>19.78102620632</v>
      </c>
      <c r="T17" s="6">
        <f t="shared" si="2"/>
        <v>3.0285587505045815</v>
      </c>
    </row>
    <row r="18" spans="1:20" x14ac:dyDescent="0.25">
      <c r="A18" s="5">
        <v>600</v>
      </c>
      <c r="B18" s="4">
        <v>4.0188280423996323</v>
      </c>
      <c r="C18" s="7">
        <v>28.76185576584</v>
      </c>
      <c r="D18" s="4">
        <v>0.57358816409671043</v>
      </c>
      <c r="E18" s="7">
        <v>20.842419979120002</v>
      </c>
      <c r="F18" s="3">
        <f t="shared" si="0"/>
        <v>7.0064696134874112</v>
      </c>
      <c r="H18" s="5">
        <v>600</v>
      </c>
      <c r="I18" s="4">
        <v>1.5362859146742809</v>
      </c>
      <c r="J18" s="7">
        <v>26.996177390000003</v>
      </c>
      <c r="K18" s="4">
        <v>1.6142621195497082</v>
      </c>
      <c r="L18" s="7">
        <v>19.85339333976</v>
      </c>
      <c r="M18" s="3">
        <f t="shared" si="1"/>
        <v>5.3929408847075315</v>
      </c>
      <c r="O18" s="5">
        <v>600</v>
      </c>
      <c r="P18" s="2">
        <v>0.12390997239798078</v>
      </c>
      <c r="Q18" s="3">
        <v>14.860259454000001</v>
      </c>
      <c r="R18" s="2">
        <v>2.1201810039721978</v>
      </c>
      <c r="S18" s="3">
        <v>19.769741916480001</v>
      </c>
      <c r="T18" s="6">
        <f t="shared" si="2"/>
        <v>3.0195276594409708</v>
      </c>
    </row>
    <row r="19" spans="1:20" x14ac:dyDescent="0.25">
      <c r="A19" s="5">
        <v>800</v>
      </c>
      <c r="B19" s="4">
        <v>4.4999167094446033</v>
      </c>
      <c r="C19" s="7">
        <v>29.385891709120003</v>
      </c>
      <c r="D19" s="4">
        <v>0.5802872470088245</v>
      </c>
      <c r="E19" s="7">
        <v>21.019391840480001</v>
      </c>
      <c r="F19" s="3">
        <f t="shared" si="0"/>
        <v>7.7546365746276216</v>
      </c>
      <c r="H19" s="5">
        <v>800</v>
      </c>
      <c r="I19" s="4">
        <v>1.7599787548777781</v>
      </c>
      <c r="J19" s="7">
        <v>27.093314765760002</v>
      </c>
      <c r="K19" s="4">
        <v>1.884762673339478</v>
      </c>
      <c r="L19" s="7">
        <v>20.09911932504</v>
      </c>
      <c r="M19" s="3">
        <f t="shared" si="1"/>
        <v>5.2914953619261658</v>
      </c>
      <c r="O19" s="5">
        <v>800</v>
      </c>
      <c r="P19" s="2">
        <v>0.14998617404797909</v>
      </c>
      <c r="Q19" s="3">
        <v>14.984960645200001</v>
      </c>
      <c r="R19" s="2">
        <v>2.5194878852337674</v>
      </c>
      <c r="S19" s="3">
        <v>19.757924794240001</v>
      </c>
      <c r="T19" s="6">
        <f t="shared" si="2"/>
        <v>2.9643766299197152</v>
      </c>
    </row>
    <row r="20" spans="1:20" x14ac:dyDescent="0.25">
      <c r="A20" s="5">
        <v>1000</v>
      </c>
      <c r="B20" s="4">
        <v>4.7503510148347869</v>
      </c>
      <c r="C20" s="7">
        <v>29.668774417680002</v>
      </c>
      <c r="D20" s="4">
        <v>0.60090037647317374</v>
      </c>
      <c r="E20" s="7">
        <v>21.242906768880001</v>
      </c>
      <c r="F20" s="3">
        <f t="shared" si="0"/>
        <v>7.9053886481411766</v>
      </c>
      <c r="H20" s="5">
        <v>1000</v>
      </c>
      <c r="I20" s="4">
        <v>2.0340595742214962</v>
      </c>
      <c r="J20" s="7">
        <v>27.47943918056</v>
      </c>
      <c r="K20" s="4">
        <v>1.9775091600135359</v>
      </c>
      <c r="L20" s="7">
        <v>20.120079365920002</v>
      </c>
      <c r="M20" s="3">
        <f t="shared" si="1"/>
        <v>5.8287151434364262</v>
      </c>
      <c r="O20" s="5">
        <v>1000</v>
      </c>
      <c r="P20" s="2">
        <v>0.16914682173600246</v>
      </c>
      <c r="Q20" s="3">
        <v>15.037169182960001</v>
      </c>
      <c r="R20" s="2">
        <v>2.8659878026846499</v>
      </c>
      <c r="S20" s="3">
        <v>19.809092143600001</v>
      </c>
      <c r="T20" s="6">
        <f t="shared" si="2"/>
        <v>2.9900801459001811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64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4">
        <v>3.7343103718318359E-2</v>
      </c>
      <c r="C6" s="7">
        <v>19.98972538152</v>
      </c>
      <c r="D6" s="4">
        <v>1.0261637648738747E-2</v>
      </c>
      <c r="E6" s="7">
        <v>15.59582305528</v>
      </c>
      <c r="F6" s="3">
        <f>B6/D6</f>
        <v>3.6390978707875328</v>
      </c>
      <c r="H6" s="5">
        <v>10</v>
      </c>
      <c r="I6" s="4">
        <v>1.1307819574418303E-2</v>
      </c>
      <c r="J6" s="7">
        <v>19.897512071680001</v>
      </c>
      <c r="K6" s="4">
        <v>1.7545811343013994E-2</v>
      </c>
      <c r="L6" s="7">
        <v>15.552177157200001</v>
      </c>
      <c r="M6" s="3">
        <f>I6/K6/(15/85)</f>
        <v>3.6520194479664276</v>
      </c>
      <c r="O6" s="5">
        <v>10</v>
      </c>
      <c r="P6" s="2">
        <v>1.2350625733238429E-3</v>
      </c>
      <c r="Q6" s="3">
        <v>12.739091158240001</v>
      </c>
      <c r="R6" s="2">
        <v>1.750178628635031E-2</v>
      </c>
      <c r="S6" s="3">
        <v>15.520425157760002</v>
      </c>
      <c r="T6" s="6">
        <f>R6/P6/(85/15)</f>
        <v>2.5007239210630674</v>
      </c>
    </row>
    <row r="7" spans="1:20" x14ac:dyDescent="0.25">
      <c r="A7" s="5">
        <v>20</v>
      </c>
      <c r="B7" s="4">
        <v>7.5191706314843426E-2</v>
      </c>
      <c r="C7" s="7">
        <v>20.207935667360001</v>
      </c>
      <c r="D7" s="4">
        <v>2.0125288443561002E-2</v>
      </c>
      <c r="E7" s="7">
        <v>15.720412701039999</v>
      </c>
      <c r="F7" s="3">
        <f t="shared" ref="F7:F20" si="0">B7/D7</f>
        <v>3.7361803049784701</v>
      </c>
      <c r="H7" s="5">
        <v>20</v>
      </c>
      <c r="I7" s="4">
        <v>2.2432008365341618E-2</v>
      </c>
      <c r="J7" s="7">
        <v>19.979127100320003</v>
      </c>
      <c r="K7" s="4">
        <v>3.4564644295309352E-2</v>
      </c>
      <c r="L7" s="7">
        <v>15.61658289176</v>
      </c>
      <c r="M7" s="3">
        <f t="shared" ref="M7:M20" si="1">I7/K7/(15/85)</f>
        <v>3.677593583322929</v>
      </c>
      <c r="O7" s="5">
        <v>20</v>
      </c>
      <c r="P7" s="2">
        <v>2.4603873576301079E-3</v>
      </c>
      <c r="Q7" s="3">
        <v>12.779147644560002</v>
      </c>
      <c r="R7" s="2">
        <v>3.4714440532928353E-2</v>
      </c>
      <c r="S7" s="3">
        <v>15.55317215424</v>
      </c>
      <c r="T7" s="6">
        <f t="shared" ref="T7:T20" si="2">R7/P7/(85/15)</f>
        <v>2.4898834413641917</v>
      </c>
    </row>
    <row r="8" spans="1:20" x14ac:dyDescent="0.25">
      <c r="A8" s="5">
        <v>30</v>
      </c>
      <c r="B8" s="4">
        <v>0.11169413816535406</v>
      </c>
      <c r="C8" s="7">
        <v>20.399533830400003</v>
      </c>
      <c r="D8" s="4">
        <v>2.9470794901526008E-2</v>
      </c>
      <c r="E8" s="7">
        <v>15.8381485364</v>
      </c>
      <c r="F8" s="3">
        <f t="shared" si="0"/>
        <v>3.7899940784960129</v>
      </c>
      <c r="H8" s="5">
        <v>30</v>
      </c>
      <c r="I8" s="4">
        <v>3.3346515224571861E-2</v>
      </c>
      <c r="J8" s="7">
        <v>20.072714686800001</v>
      </c>
      <c r="K8" s="4">
        <v>5.0773879177067313E-2</v>
      </c>
      <c r="L8" s="7">
        <v>15.676726720240001</v>
      </c>
      <c r="M8" s="3">
        <f t="shared" si="1"/>
        <v>3.7216692782835818</v>
      </c>
      <c r="O8" s="5">
        <v>30</v>
      </c>
      <c r="P8" s="2">
        <v>3.6148193295043665E-3</v>
      </c>
      <c r="Q8" s="3">
        <v>12.797896357760001</v>
      </c>
      <c r="R8" s="2">
        <v>5.1762326264176851E-2</v>
      </c>
      <c r="S8" s="3">
        <v>15.58900108512</v>
      </c>
      <c r="T8" s="6">
        <f t="shared" si="2"/>
        <v>2.5269667254764161</v>
      </c>
    </row>
    <row r="9" spans="1:20" x14ac:dyDescent="0.25">
      <c r="A9" s="5">
        <v>40</v>
      </c>
      <c r="B9" s="4">
        <v>0.14813812278115079</v>
      </c>
      <c r="C9" s="7">
        <v>20.579245416799999</v>
      </c>
      <c r="D9" s="4">
        <v>3.8561789722252285E-2</v>
      </c>
      <c r="E9" s="7">
        <v>15.93268116296</v>
      </c>
      <c r="F9" s="3">
        <f t="shared" si="0"/>
        <v>3.8415779933488645</v>
      </c>
      <c r="H9" s="5">
        <v>40</v>
      </c>
      <c r="I9" s="4">
        <v>4.4135828284716822E-2</v>
      </c>
      <c r="J9" s="7">
        <v>20.181351535520001</v>
      </c>
      <c r="K9" s="4">
        <v>6.7853258968059507E-2</v>
      </c>
      <c r="L9" s="7">
        <v>15.7388184936</v>
      </c>
      <c r="M9" s="3">
        <f t="shared" si="1"/>
        <v>3.6859397875709901</v>
      </c>
      <c r="O9" s="5">
        <v>40</v>
      </c>
      <c r="P9" s="2">
        <v>4.8085578013288763E-3</v>
      </c>
      <c r="Q9" s="3">
        <v>12.829505515440001</v>
      </c>
      <c r="R9" s="2">
        <v>6.8466698674950005E-2</v>
      </c>
      <c r="S9" s="3">
        <v>15.6405087192</v>
      </c>
      <c r="T9" s="6">
        <f t="shared" si="2"/>
        <v>2.5126782475939087</v>
      </c>
    </row>
    <row r="10" spans="1:20" x14ac:dyDescent="0.25">
      <c r="A10" s="5">
        <v>50</v>
      </c>
      <c r="B10" s="4">
        <v>0.18513231126866514</v>
      </c>
      <c r="C10" s="7">
        <v>20.792786442320001</v>
      </c>
      <c r="D10" s="4">
        <v>4.7439424460451324E-2</v>
      </c>
      <c r="E10" s="7">
        <v>16.058224969920001</v>
      </c>
      <c r="F10" s="3">
        <f t="shared" si="0"/>
        <v>3.9024991001525287</v>
      </c>
      <c r="H10" s="5">
        <v>50</v>
      </c>
      <c r="I10" s="4">
        <v>5.4925679485833809E-2</v>
      </c>
      <c r="J10" s="7">
        <v>20.264585646640001</v>
      </c>
      <c r="K10" s="4">
        <v>8.3099001128353486E-2</v>
      </c>
      <c r="L10" s="7">
        <v>15.794632258640002</v>
      </c>
      <c r="M10" s="3">
        <f t="shared" si="1"/>
        <v>3.7454784396944354</v>
      </c>
      <c r="O10" s="5">
        <v>50</v>
      </c>
      <c r="P10" s="2">
        <v>5.9288135505195126E-3</v>
      </c>
      <c r="Q10" s="3">
        <v>12.838651237360001</v>
      </c>
      <c r="R10" s="2">
        <v>8.5115873197449829E-2</v>
      </c>
      <c r="S10" s="3">
        <v>15.684086836480001</v>
      </c>
      <c r="T10" s="6">
        <f t="shared" si="2"/>
        <v>2.533466111444592</v>
      </c>
    </row>
    <row r="11" spans="1:20" x14ac:dyDescent="0.25">
      <c r="A11" s="5">
        <v>60</v>
      </c>
      <c r="B11" s="4">
        <v>0.21853148059767749</v>
      </c>
      <c r="C11" s="7">
        <v>20.95471439696</v>
      </c>
      <c r="D11" s="4">
        <v>5.5861776560861665E-2</v>
      </c>
      <c r="E11" s="7">
        <v>16.15513678624</v>
      </c>
      <c r="F11" s="3">
        <f t="shared" si="0"/>
        <v>3.9120037716592568</v>
      </c>
      <c r="H11" s="5">
        <v>60</v>
      </c>
      <c r="I11" s="4">
        <v>6.5755720421448768E-2</v>
      </c>
      <c r="J11" s="7">
        <v>20.361886951519999</v>
      </c>
      <c r="K11" s="4">
        <v>9.9208702139279487E-2</v>
      </c>
      <c r="L11" s="7">
        <v>15.877434622800001</v>
      </c>
      <c r="M11" s="3">
        <f t="shared" si="1"/>
        <v>3.7558776702043701</v>
      </c>
      <c r="O11" s="5">
        <v>60</v>
      </c>
      <c r="P11" s="2">
        <v>6.9765056876888096E-3</v>
      </c>
      <c r="Q11" s="3">
        <v>12.868420690239999</v>
      </c>
      <c r="R11" s="2">
        <v>0.10125389579896064</v>
      </c>
      <c r="S11" s="3">
        <v>15.70588007912</v>
      </c>
      <c r="T11" s="6">
        <f t="shared" si="2"/>
        <v>2.561215507111156</v>
      </c>
    </row>
    <row r="12" spans="1:20" x14ac:dyDescent="0.25">
      <c r="A12" s="5">
        <v>70</v>
      </c>
      <c r="B12" s="4">
        <v>0.25734401155359626</v>
      </c>
      <c r="C12" s="7">
        <v>21.175540226719999</v>
      </c>
      <c r="D12" s="4">
        <v>6.3589486044279123E-2</v>
      </c>
      <c r="E12" s="7">
        <v>16.26148134688</v>
      </c>
      <c r="F12" s="3">
        <f t="shared" si="0"/>
        <v>4.0469585078011248</v>
      </c>
      <c r="H12" s="5">
        <v>70</v>
      </c>
      <c r="I12" s="4">
        <v>7.573646385824731E-2</v>
      </c>
      <c r="J12" s="7">
        <v>20.449058834239999</v>
      </c>
      <c r="K12" s="4">
        <v>0.11411153574704763</v>
      </c>
      <c r="L12" s="7">
        <v>15.923017420000001</v>
      </c>
      <c r="M12" s="3">
        <f t="shared" si="1"/>
        <v>3.7609983284081649</v>
      </c>
      <c r="O12" s="5">
        <v>70</v>
      </c>
      <c r="P12" s="2">
        <v>8.1453649627654286E-3</v>
      </c>
      <c r="Q12" s="3">
        <v>12.90931134064</v>
      </c>
      <c r="R12" s="2">
        <v>0.11642753902769168</v>
      </c>
      <c r="S12" s="3">
        <v>15.74542323048</v>
      </c>
      <c r="T12" s="6">
        <f t="shared" si="2"/>
        <v>2.5224205904739274</v>
      </c>
    </row>
    <row r="13" spans="1:20" x14ac:dyDescent="0.25">
      <c r="A13" s="5">
        <v>80</v>
      </c>
      <c r="B13" s="4">
        <v>0.29081679515081343</v>
      </c>
      <c r="C13" s="7">
        <v>21.345950781119999</v>
      </c>
      <c r="D13" s="4">
        <v>7.1030914780884039E-2</v>
      </c>
      <c r="E13" s="7">
        <v>16.35589581728</v>
      </c>
      <c r="F13" s="3">
        <f t="shared" si="0"/>
        <v>4.0942284925926158</v>
      </c>
      <c r="H13" s="5">
        <v>80</v>
      </c>
      <c r="I13" s="4">
        <v>8.6679189805020068E-2</v>
      </c>
      <c r="J13" s="7">
        <v>20.556735957040001</v>
      </c>
      <c r="K13" s="4">
        <v>0.12817293725611109</v>
      </c>
      <c r="L13" s="7">
        <v>15.963242772560001</v>
      </c>
      <c r="M13" s="3">
        <f t="shared" si="1"/>
        <v>3.8321824097727895</v>
      </c>
      <c r="O13" s="5">
        <v>80</v>
      </c>
      <c r="P13" s="2">
        <v>9.2112223474126037E-3</v>
      </c>
      <c r="Q13" s="3">
        <v>12.916202472320002</v>
      </c>
      <c r="R13" s="2">
        <v>0.13331260038464607</v>
      </c>
      <c r="S13" s="3">
        <v>15.782485102480001</v>
      </c>
      <c r="T13" s="6">
        <f t="shared" si="2"/>
        <v>2.5540316064201272</v>
      </c>
    </row>
    <row r="14" spans="1:20" x14ac:dyDescent="0.25">
      <c r="A14" s="5">
        <v>90</v>
      </c>
      <c r="B14" s="4">
        <v>0.32342562673093472</v>
      </c>
      <c r="C14" s="7">
        <v>21.47970200616</v>
      </c>
      <c r="D14" s="4">
        <v>7.7487408867961863E-2</v>
      </c>
      <c r="E14" s="7">
        <v>16.449894439920001</v>
      </c>
      <c r="F14" s="3">
        <f t="shared" si="0"/>
        <v>4.1739120130091107</v>
      </c>
      <c r="H14" s="5">
        <v>90</v>
      </c>
      <c r="I14" s="4">
        <v>9.6291692770774762E-2</v>
      </c>
      <c r="J14" s="7">
        <v>20.618391799440001</v>
      </c>
      <c r="K14" s="4">
        <v>0.14388042487101016</v>
      </c>
      <c r="L14" s="7">
        <v>16.036337922000001</v>
      </c>
      <c r="M14" s="3">
        <f t="shared" si="1"/>
        <v>3.7924055769938039</v>
      </c>
      <c r="O14" s="5">
        <v>90</v>
      </c>
      <c r="P14" s="2">
        <v>1.0229918082302015E-2</v>
      </c>
      <c r="Q14" s="3">
        <v>12.948411950320001</v>
      </c>
      <c r="R14" s="2">
        <v>0.14866499354367502</v>
      </c>
      <c r="S14" s="3">
        <v>15.8188025572</v>
      </c>
      <c r="T14" s="6">
        <f t="shared" si="2"/>
        <v>2.5645365534290701</v>
      </c>
    </row>
    <row r="15" spans="1:20" x14ac:dyDescent="0.25">
      <c r="A15" s="5">
        <v>100</v>
      </c>
      <c r="B15" s="4">
        <v>0.35728286165533396</v>
      </c>
      <c r="C15" s="7">
        <v>21.655197877839999</v>
      </c>
      <c r="D15" s="4">
        <v>8.4906585902469578E-2</v>
      </c>
      <c r="E15" s="7">
        <v>16.547924472080002</v>
      </c>
      <c r="F15" s="3">
        <f t="shared" si="0"/>
        <v>4.2079522790580386</v>
      </c>
      <c r="H15" s="5">
        <v>100</v>
      </c>
      <c r="I15" s="4">
        <v>0.10575916418199292</v>
      </c>
      <c r="J15" s="7">
        <v>20.706185089839998</v>
      </c>
      <c r="K15" s="4">
        <v>0.15713632843122785</v>
      </c>
      <c r="L15" s="7">
        <v>16.088419935600001</v>
      </c>
      <c r="M15" s="3">
        <f t="shared" si="1"/>
        <v>3.8138980103949449</v>
      </c>
      <c r="O15" s="5">
        <v>100</v>
      </c>
      <c r="P15" s="2">
        <v>1.1285419242909796E-2</v>
      </c>
      <c r="Q15" s="3">
        <v>12.97123014744</v>
      </c>
      <c r="R15" s="2">
        <v>0.16299697062508814</v>
      </c>
      <c r="S15" s="3">
        <v>15.853466453280001</v>
      </c>
      <c r="T15" s="6">
        <f t="shared" si="2"/>
        <v>2.5487906711885517</v>
      </c>
    </row>
    <row r="16" spans="1:20" x14ac:dyDescent="0.25">
      <c r="A16" s="5">
        <v>200</v>
      </c>
      <c r="B16" s="4">
        <v>0.62948329343914933</v>
      </c>
      <c r="C16" s="7">
        <v>22.941338976240001</v>
      </c>
      <c r="D16" s="4">
        <v>0.13617464591349071</v>
      </c>
      <c r="E16" s="7">
        <v>17.305238681040002</v>
      </c>
      <c r="F16" s="3">
        <f t="shared" si="0"/>
        <v>4.6226174425968303</v>
      </c>
      <c r="H16" s="5">
        <v>200</v>
      </c>
      <c r="I16" s="4">
        <v>0.19885737979536566</v>
      </c>
      <c r="J16" s="7">
        <v>21.455018456320001</v>
      </c>
      <c r="K16" s="4">
        <v>0.27806009507362178</v>
      </c>
      <c r="L16" s="7">
        <v>16.576666543760002</v>
      </c>
      <c r="M16" s="3">
        <f t="shared" si="1"/>
        <v>4.0525717478759926</v>
      </c>
      <c r="O16" s="5">
        <v>200</v>
      </c>
      <c r="P16" s="2">
        <v>2.0497594868615698E-2</v>
      </c>
      <c r="Q16" s="3">
        <v>13.181997975920002</v>
      </c>
      <c r="R16" s="2">
        <v>0.29988866461223235</v>
      </c>
      <c r="S16" s="3">
        <v>16.15309675152</v>
      </c>
      <c r="T16" s="6">
        <f t="shared" si="2"/>
        <v>2.5818409129671474</v>
      </c>
    </row>
    <row r="17" spans="1:20" x14ac:dyDescent="0.25">
      <c r="A17" s="5">
        <v>400</v>
      </c>
      <c r="B17" s="4">
        <v>0.95383934711848917</v>
      </c>
      <c r="C17" s="7">
        <v>24.383408759040002</v>
      </c>
      <c r="D17" s="4">
        <v>0.18639176785767003</v>
      </c>
      <c r="E17" s="7">
        <v>18.241912894880002</v>
      </c>
      <c r="F17" s="3">
        <f t="shared" si="0"/>
        <v>5.1173898830491646</v>
      </c>
      <c r="H17" s="5">
        <v>400</v>
      </c>
      <c r="I17" s="4">
        <v>0.33813068242698774</v>
      </c>
      <c r="J17" s="7">
        <v>22.485397701520004</v>
      </c>
      <c r="K17" s="4">
        <v>0.44414190329835651</v>
      </c>
      <c r="L17" s="7">
        <v>17.27421390264</v>
      </c>
      <c r="M17" s="3">
        <f t="shared" si="1"/>
        <v>4.3141028866153235</v>
      </c>
      <c r="O17" s="5">
        <v>400</v>
      </c>
      <c r="P17" s="2">
        <v>3.439012432388993E-2</v>
      </c>
      <c r="Q17" s="3">
        <v>13.531965015839999</v>
      </c>
      <c r="R17" s="2">
        <v>0.51851394061875755</v>
      </c>
      <c r="S17" s="3">
        <v>16.65525164512</v>
      </c>
      <c r="T17" s="6">
        <f t="shared" si="2"/>
        <v>2.6607190845666153</v>
      </c>
    </row>
    <row r="18" spans="1:20" x14ac:dyDescent="0.25">
      <c r="A18" s="5">
        <v>600</v>
      </c>
      <c r="B18" s="4">
        <v>1.1350350136725389</v>
      </c>
      <c r="C18" s="7">
        <v>25.202869802799999</v>
      </c>
      <c r="D18" s="4">
        <v>0.20769645801420719</v>
      </c>
      <c r="E18" s="7">
        <v>18.763935889040003</v>
      </c>
      <c r="F18" s="3">
        <f t="shared" si="0"/>
        <v>5.4648741944116273</v>
      </c>
      <c r="H18" s="5">
        <v>600</v>
      </c>
      <c r="I18" s="4">
        <v>0.43217102912781119</v>
      </c>
      <c r="J18" s="7">
        <v>23.121225621200001</v>
      </c>
      <c r="K18" s="4">
        <v>0.54764786952210065</v>
      </c>
      <c r="L18" s="7">
        <v>17.757121433920002</v>
      </c>
      <c r="M18" s="3">
        <f t="shared" si="1"/>
        <v>4.471795292830528</v>
      </c>
      <c r="O18" s="5">
        <v>600</v>
      </c>
      <c r="P18" s="2">
        <v>4.4099519998753563E-2</v>
      </c>
      <c r="Q18" s="3">
        <v>13.790533035999999</v>
      </c>
      <c r="R18" s="2">
        <v>0.68313135963042049</v>
      </c>
      <c r="S18" s="3">
        <v>17.03749891448</v>
      </c>
      <c r="T18" s="6">
        <f t="shared" si="2"/>
        <v>2.7336486401521802</v>
      </c>
    </row>
    <row r="19" spans="1:20" x14ac:dyDescent="0.25">
      <c r="A19" s="5">
        <v>800</v>
      </c>
      <c r="B19" s="4">
        <v>1.2440846006809483</v>
      </c>
      <c r="C19" s="7">
        <v>25.699675201360002</v>
      </c>
      <c r="D19" s="4">
        <v>0.22389215224407863</v>
      </c>
      <c r="E19" s="7">
        <v>19.12337316192</v>
      </c>
      <c r="F19" s="3">
        <f t="shared" si="0"/>
        <v>5.5566244203356225</v>
      </c>
      <c r="H19" s="5">
        <v>800</v>
      </c>
      <c r="I19" s="4">
        <v>0.50864366471063516</v>
      </c>
      <c r="J19" s="7">
        <v>23.675253914160002</v>
      </c>
      <c r="K19" s="4">
        <v>0.62103000592057578</v>
      </c>
      <c r="L19" s="7">
        <v>18.114489593279998</v>
      </c>
      <c r="M19" s="3">
        <f t="shared" si="1"/>
        <v>4.6411833124783906</v>
      </c>
      <c r="O19" s="5">
        <v>800</v>
      </c>
      <c r="P19" s="2">
        <v>5.0966150967027363E-2</v>
      </c>
      <c r="Q19" s="3">
        <v>13.980205010960001</v>
      </c>
      <c r="R19" s="2">
        <v>0.81033197523635836</v>
      </c>
      <c r="S19" s="3">
        <v>17.334143468480001</v>
      </c>
      <c r="T19" s="6">
        <f t="shared" si="2"/>
        <v>2.8057790832260783</v>
      </c>
    </row>
    <row r="20" spans="1:20" x14ac:dyDescent="0.25">
      <c r="A20" s="5">
        <v>1000</v>
      </c>
      <c r="B20" s="4">
        <v>1.3354820567741117</v>
      </c>
      <c r="C20" s="7">
        <v>26.129422920640003</v>
      </c>
      <c r="D20" s="4">
        <v>0.22391301502995276</v>
      </c>
      <c r="E20" s="7">
        <v>19.331646447760001</v>
      </c>
      <c r="F20" s="3">
        <f t="shared" si="0"/>
        <v>5.9642895550107475</v>
      </c>
      <c r="H20" s="5">
        <v>1000</v>
      </c>
      <c r="I20" s="4">
        <v>0.55784734761761057</v>
      </c>
      <c r="J20" s="7">
        <v>23.975960128000001</v>
      </c>
      <c r="K20" s="4">
        <v>0.66897416048641656</v>
      </c>
      <c r="L20" s="7">
        <v>18.349609473280001</v>
      </c>
      <c r="M20" s="3">
        <f t="shared" si="1"/>
        <v>4.7253468916267849</v>
      </c>
      <c r="O20" s="5">
        <v>1000</v>
      </c>
      <c r="P20" s="2">
        <v>5.7544599757054123E-2</v>
      </c>
      <c r="Q20" s="3">
        <v>14.14606680424</v>
      </c>
      <c r="R20" s="2">
        <v>0.89734352603085266</v>
      </c>
      <c r="S20" s="3">
        <v>17.515251297519999</v>
      </c>
      <c r="T20" s="6">
        <f t="shared" si="2"/>
        <v>2.7518610009688276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65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4">
        <v>4.3746541254487292E-2</v>
      </c>
      <c r="C6" s="7">
        <v>16.847675185840004</v>
      </c>
      <c r="D6" s="4">
        <v>1.3423798418337057E-2</v>
      </c>
      <c r="E6" s="7">
        <v>12.62434474904</v>
      </c>
      <c r="F6" s="3">
        <f t="shared" ref="F6:F20" si="0">B6/D6</f>
        <v>3.2588794833755128</v>
      </c>
      <c r="H6" s="5">
        <v>10</v>
      </c>
      <c r="I6" s="4">
        <v>1.3136826508153619E-2</v>
      </c>
      <c r="J6" s="7">
        <v>16.8126441856</v>
      </c>
      <c r="K6" s="4">
        <v>2.2830808654115138E-2</v>
      </c>
      <c r="L6" s="7">
        <v>12.605001531279999</v>
      </c>
      <c r="M6" s="3">
        <f t="shared" ref="M6:M20" si="1">I6/K6/(15/85)</f>
        <v>3.2605948395139026</v>
      </c>
      <c r="O6" s="5">
        <v>10</v>
      </c>
      <c r="P6" s="4">
        <v>1.9978033305171352E-3</v>
      </c>
      <c r="Q6" s="7">
        <v>10.474579482719999</v>
      </c>
      <c r="R6" s="4">
        <v>2.2863107362740814E-2</v>
      </c>
      <c r="S6" s="7">
        <v>12.597335229920001</v>
      </c>
      <c r="T6" s="6">
        <f t="shared" ref="T6:T20" si="2">R6/P6/(85/15)</f>
        <v>2.0195511457802877</v>
      </c>
    </row>
    <row r="7" spans="1:20" x14ac:dyDescent="0.25">
      <c r="A7" s="5">
        <v>20</v>
      </c>
      <c r="B7" s="4">
        <v>8.8800697711850951E-2</v>
      </c>
      <c r="C7" s="7">
        <v>16.954299363200004</v>
      </c>
      <c r="D7" s="4">
        <v>2.6746133468098478E-2</v>
      </c>
      <c r="E7" s="7">
        <v>12.68349772264</v>
      </c>
      <c r="F7" s="3">
        <f t="shared" si="0"/>
        <v>3.3201321535977608</v>
      </c>
      <c r="H7" s="5">
        <v>20</v>
      </c>
      <c r="I7" s="4">
        <v>2.6285436473183096E-2</v>
      </c>
      <c r="J7" s="7">
        <v>16.857922011039999</v>
      </c>
      <c r="K7" s="4">
        <v>4.5464834896299731E-2</v>
      </c>
      <c r="L7" s="7">
        <v>12.6330411512</v>
      </c>
      <c r="M7" s="3">
        <f t="shared" si="1"/>
        <v>3.2761761264746965</v>
      </c>
      <c r="O7" s="5">
        <v>20</v>
      </c>
      <c r="P7" s="4">
        <v>3.9795312553448023E-3</v>
      </c>
      <c r="Q7" s="7">
        <v>10.50866803696</v>
      </c>
      <c r="R7" s="4">
        <v>4.5543295117856243E-2</v>
      </c>
      <c r="S7" s="7">
        <v>12.61318961928</v>
      </c>
      <c r="T7" s="6">
        <f t="shared" si="2"/>
        <v>2.0195976771956095</v>
      </c>
    </row>
    <row r="8" spans="1:20" x14ac:dyDescent="0.25">
      <c r="A8" s="5">
        <v>30</v>
      </c>
      <c r="B8" s="4">
        <v>0.13249355812309083</v>
      </c>
      <c r="C8" s="7">
        <v>17.030129886320001</v>
      </c>
      <c r="D8" s="4">
        <v>3.9933419295313251E-2</v>
      </c>
      <c r="E8" s="7">
        <v>12.73535735664</v>
      </c>
      <c r="F8" s="3">
        <f t="shared" si="0"/>
        <v>3.3178615921487298</v>
      </c>
      <c r="H8" s="5">
        <v>30</v>
      </c>
      <c r="I8" s="4">
        <v>3.9652216842081589E-2</v>
      </c>
      <c r="J8" s="7">
        <v>16.9134051564</v>
      </c>
      <c r="K8" s="4">
        <v>6.8017410756751273E-2</v>
      </c>
      <c r="L8" s="7">
        <v>12.659814609040001</v>
      </c>
      <c r="M8" s="3">
        <f t="shared" si="1"/>
        <v>3.303505572154692</v>
      </c>
      <c r="O8" s="5">
        <v>30</v>
      </c>
      <c r="P8" s="4">
        <v>5.9510337695394232E-3</v>
      </c>
      <c r="Q8" s="7">
        <v>10.53030525824</v>
      </c>
      <c r="R8" s="4">
        <v>6.80734887068591E-2</v>
      </c>
      <c r="S8" s="7">
        <v>12.633865482880001</v>
      </c>
      <c r="T8" s="6">
        <f t="shared" si="2"/>
        <v>2.0186355951829547</v>
      </c>
    </row>
    <row r="9" spans="1:20" x14ac:dyDescent="0.25">
      <c r="A9" s="5">
        <v>40</v>
      </c>
      <c r="B9" s="4">
        <v>0.17790308237777069</v>
      </c>
      <c r="C9" s="7">
        <v>17.137307314000001</v>
      </c>
      <c r="D9" s="4">
        <v>5.284480354091195E-2</v>
      </c>
      <c r="E9" s="7">
        <v>12.78330817232</v>
      </c>
      <c r="F9" s="3">
        <f t="shared" si="0"/>
        <v>3.3665198932954645</v>
      </c>
      <c r="H9" s="5">
        <v>40</v>
      </c>
      <c r="I9" s="4">
        <v>5.2467385874869904E-2</v>
      </c>
      <c r="J9" s="7">
        <v>16.948842004639999</v>
      </c>
      <c r="K9" s="4">
        <v>9.045146674239006E-2</v>
      </c>
      <c r="L9" s="7">
        <v>12.693716849760001</v>
      </c>
      <c r="M9" s="3">
        <f t="shared" si="1"/>
        <v>3.2870134375048901</v>
      </c>
      <c r="O9" s="5">
        <v>40</v>
      </c>
      <c r="P9" s="4">
        <v>7.9122757292007847E-3</v>
      </c>
      <c r="Q9" s="7">
        <v>10.531665267440001</v>
      </c>
      <c r="R9" s="4">
        <v>9.0440979216834583E-2</v>
      </c>
      <c r="S9" s="7">
        <v>12.645821932320001</v>
      </c>
      <c r="T9" s="6">
        <f t="shared" si="2"/>
        <v>2.017140624165652</v>
      </c>
    </row>
    <row r="10" spans="1:20" x14ac:dyDescent="0.25">
      <c r="A10" s="5">
        <v>50</v>
      </c>
      <c r="B10" s="4">
        <v>0.22470093126649715</v>
      </c>
      <c r="C10" s="7">
        <v>17.231323216560003</v>
      </c>
      <c r="D10" s="4">
        <v>6.5948331203612987E-2</v>
      </c>
      <c r="E10" s="7">
        <v>12.841782794</v>
      </c>
      <c r="F10" s="3">
        <f t="shared" si="0"/>
        <v>3.4072269482110396</v>
      </c>
      <c r="H10" s="5">
        <v>50</v>
      </c>
      <c r="I10" s="4">
        <v>6.582283965759532E-2</v>
      </c>
      <c r="J10" s="7">
        <v>16.990447616960001</v>
      </c>
      <c r="K10" s="4">
        <v>0.112610290344846</v>
      </c>
      <c r="L10" s="7">
        <v>12.728517186080001</v>
      </c>
      <c r="M10" s="3">
        <f t="shared" si="1"/>
        <v>3.3122735964077155</v>
      </c>
      <c r="O10" s="5">
        <v>50</v>
      </c>
      <c r="P10" s="4">
        <v>9.8387940511217228E-3</v>
      </c>
      <c r="Q10" s="7">
        <v>10.544149486640002</v>
      </c>
      <c r="R10" s="4">
        <v>0.11296623069486988</v>
      </c>
      <c r="S10" s="7">
        <v>12.665686769360001</v>
      </c>
      <c r="T10" s="6">
        <f t="shared" si="2"/>
        <v>2.0261850261186032</v>
      </c>
    </row>
    <row r="11" spans="1:20" x14ac:dyDescent="0.25">
      <c r="A11" s="5">
        <v>60</v>
      </c>
      <c r="B11" s="4">
        <v>0.26927896694973913</v>
      </c>
      <c r="C11" s="7">
        <v>17.319349137360003</v>
      </c>
      <c r="D11" s="4">
        <v>7.9130099438494195E-2</v>
      </c>
      <c r="E11" s="7">
        <v>12.89971098528</v>
      </c>
      <c r="F11" s="3">
        <f t="shared" si="0"/>
        <v>3.4029903773726811</v>
      </c>
      <c r="H11" s="5">
        <v>60</v>
      </c>
      <c r="I11" s="4">
        <v>7.9062498682103743E-2</v>
      </c>
      <c r="J11" s="7">
        <v>17.043044764640001</v>
      </c>
      <c r="K11" s="4">
        <v>0.13515860354306744</v>
      </c>
      <c r="L11" s="7">
        <v>12.753684824720001</v>
      </c>
      <c r="M11" s="3">
        <f t="shared" si="1"/>
        <v>3.314778446364278</v>
      </c>
      <c r="O11" s="5">
        <v>60</v>
      </c>
      <c r="P11" s="4">
        <v>1.1768018453359124E-2</v>
      </c>
      <c r="Q11" s="7">
        <v>10.558736793440001</v>
      </c>
      <c r="R11" s="4">
        <v>0.13484520781291073</v>
      </c>
      <c r="S11" s="7">
        <v>12.682420175280001</v>
      </c>
      <c r="T11" s="6">
        <f t="shared" si="2"/>
        <v>2.022108754992844</v>
      </c>
    </row>
    <row r="12" spans="1:20" x14ac:dyDescent="0.25">
      <c r="A12" s="5">
        <v>70</v>
      </c>
      <c r="B12" s="4">
        <v>0.31347696235338557</v>
      </c>
      <c r="C12" s="7">
        <v>17.406117389600002</v>
      </c>
      <c r="D12" s="4">
        <v>9.1970648224553586E-2</v>
      </c>
      <c r="E12" s="7">
        <v>12.94797137512</v>
      </c>
      <c r="F12" s="3">
        <f t="shared" si="0"/>
        <v>3.4084457205086438</v>
      </c>
      <c r="H12" s="5">
        <v>70</v>
      </c>
      <c r="I12" s="4">
        <v>9.2096811897662834E-2</v>
      </c>
      <c r="J12" s="7">
        <v>17.08031278232</v>
      </c>
      <c r="K12" s="4">
        <v>0.15721535461601069</v>
      </c>
      <c r="L12" s="7">
        <v>12.781618966000002</v>
      </c>
      <c r="M12" s="3">
        <f t="shared" si="1"/>
        <v>3.3195353937369676</v>
      </c>
      <c r="O12" s="5">
        <v>70</v>
      </c>
      <c r="P12" s="4">
        <v>1.3643668908378915E-2</v>
      </c>
      <c r="Q12" s="7">
        <v>10.56795749264</v>
      </c>
      <c r="R12" s="4">
        <v>0.15734540608308112</v>
      </c>
      <c r="S12" s="7">
        <v>12.703579876639999</v>
      </c>
      <c r="T12" s="6">
        <f t="shared" si="2"/>
        <v>2.0351443995060778</v>
      </c>
    </row>
    <row r="13" spans="1:20" x14ac:dyDescent="0.25">
      <c r="A13" s="5">
        <v>80</v>
      </c>
      <c r="B13" s="4">
        <v>0.36143081419513673</v>
      </c>
      <c r="C13" s="7">
        <v>17.51567630824</v>
      </c>
      <c r="D13" s="4">
        <v>0.10473787512013356</v>
      </c>
      <c r="E13" s="7">
        <v>13.007141084719999</v>
      </c>
      <c r="F13" s="3">
        <f t="shared" si="0"/>
        <v>3.4508129344860041</v>
      </c>
      <c r="H13" s="5">
        <v>80</v>
      </c>
      <c r="I13" s="4">
        <v>0.10520634330998373</v>
      </c>
      <c r="J13" s="7">
        <v>17.13494385608</v>
      </c>
      <c r="K13" s="4">
        <v>0.1784974609117827</v>
      </c>
      <c r="L13" s="7">
        <v>12.81380246136</v>
      </c>
      <c r="M13" s="3">
        <f t="shared" si="1"/>
        <v>3.3399314237372497</v>
      </c>
      <c r="O13" s="5">
        <v>80</v>
      </c>
      <c r="P13" s="4">
        <v>1.5586536465545156E-2</v>
      </c>
      <c r="Q13" s="7">
        <v>10.58114859864</v>
      </c>
      <c r="R13" s="4">
        <v>0.17918866089088381</v>
      </c>
      <c r="S13" s="7">
        <v>12.71767401536</v>
      </c>
      <c r="T13" s="6">
        <f t="shared" si="2"/>
        <v>2.0287719765330756</v>
      </c>
    </row>
    <row r="14" spans="1:20" x14ac:dyDescent="0.25">
      <c r="A14" s="5">
        <v>90</v>
      </c>
      <c r="B14" s="4">
        <v>0.40869627024815813</v>
      </c>
      <c r="C14" s="7">
        <v>17.62110130936</v>
      </c>
      <c r="D14" s="4">
        <v>0.11722182021505256</v>
      </c>
      <c r="E14" s="7">
        <v>13.06365223888</v>
      </c>
      <c r="F14" s="3">
        <f t="shared" si="0"/>
        <v>3.4865204234021703</v>
      </c>
      <c r="H14" s="5">
        <v>90</v>
      </c>
      <c r="I14" s="4">
        <v>0.11887432886865225</v>
      </c>
      <c r="J14" s="7">
        <v>17.18226954032</v>
      </c>
      <c r="K14" s="4">
        <v>0.20009488853057733</v>
      </c>
      <c r="L14" s="7">
        <v>12.83854341568</v>
      </c>
      <c r="M14" s="3">
        <f t="shared" si="1"/>
        <v>3.3665087692603595</v>
      </c>
      <c r="O14" s="5">
        <v>90</v>
      </c>
      <c r="P14" s="4">
        <v>1.7424099718708223E-2</v>
      </c>
      <c r="Q14" s="7">
        <v>10.587354683999999</v>
      </c>
      <c r="R14" s="4">
        <v>0.20021317704138031</v>
      </c>
      <c r="S14" s="7">
        <v>12.72774381552</v>
      </c>
      <c r="T14" s="6">
        <f t="shared" si="2"/>
        <v>2.0277510858718193</v>
      </c>
    </row>
    <row r="15" spans="1:20" x14ac:dyDescent="0.25">
      <c r="A15" s="5">
        <v>100</v>
      </c>
      <c r="B15" s="4">
        <v>0.45829823775598233</v>
      </c>
      <c r="C15" s="7">
        <v>17.708101815439999</v>
      </c>
      <c r="D15" s="4">
        <v>0.12984873948201639</v>
      </c>
      <c r="E15" s="7">
        <v>13.12612998624</v>
      </c>
      <c r="F15" s="3">
        <f t="shared" si="0"/>
        <v>3.5294777568438014</v>
      </c>
      <c r="H15" s="5">
        <v>100</v>
      </c>
      <c r="I15" s="4">
        <v>0.13146796100479691</v>
      </c>
      <c r="J15" s="7">
        <v>17.220936311040003</v>
      </c>
      <c r="K15" s="4">
        <v>0.22159562649390863</v>
      </c>
      <c r="L15" s="7">
        <v>12.86382607248</v>
      </c>
      <c r="M15" s="3">
        <f t="shared" si="1"/>
        <v>3.3619125257465061</v>
      </c>
      <c r="O15" s="5">
        <v>100</v>
      </c>
      <c r="P15" s="4">
        <v>1.9346126943047673E-2</v>
      </c>
      <c r="Q15" s="7">
        <v>10.600056596720002</v>
      </c>
      <c r="R15" s="4">
        <v>0.22221210907682598</v>
      </c>
      <c r="S15" s="7">
        <v>12.748346333600001</v>
      </c>
      <c r="T15" s="6">
        <f t="shared" si="2"/>
        <v>2.0269639353258215</v>
      </c>
    </row>
    <row r="16" spans="1:20" x14ac:dyDescent="0.25">
      <c r="A16" s="5">
        <v>200</v>
      </c>
      <c r="B16" s="4">
        <v>0.92979495906438503</v>
      </c>
      <c r="C16" s="7">
        <v>18.65007146704</v>
      </c>
      <c r="D16" s="4">
        <v>0.24443690070864163</v>
      </c>
      <c r="E16" s="7">
        <v>13.668950849440002</v>
      </c>
      <c r="F16" s="3">
        <f t="shared" si="0"/>
        <v>3.8038240395326439</v>
      </c>
      <c r="H16" s="5">
        <v>200</v>
      </c>
      <c r="I16" s="4">
        <v>0.2635481287513185</v>
      </c>
      <c r="J16" s="7">
        <v>17.671120527280003</v>
      </c>
      <c r="K16" s="4">
        <v>0.4250164649172502</v>
      </c>
      <c r="L16" s="7">
        <v>13.146544433520001</v>
      </c>
      <c r="M16" s="3">
        <f t="shared" si="1"/>
        <v>3.5138389204480371</v>
      </c>
      <c r="O16" s="5">
        <v>200</v>
      </c>
      <c r="P16" s="4">
        <v>3.7072787820342512E-2</v>
      </c>
      <c r="Q16" s="7">
        <v>10.721356907200001</v>
      </c>
      <c r="R16" s="4">
        <v>0.43001832344383983</v>
      </c>
      <c r="S16" s="7">
        <v>12.910562607679999</v>
      </c>
      <c r="T16" s="6">
        <f t="shared" si="2"/>
        <v>2.0469349879441645</v>
      </c>
    </row>
    <row r="17" spans="1:20" x14ac:dyDescent="0.25">
      <c r="A17" s="5">
        <v>400</v>
      </c>
      <c r="B17" s="4">
        <v>1.8606099639751594</v>
      </c>
      <c r="C17" s="7">
        <v>20.432307771840001</v>
      </c>
      <c r="D17" s="4">
        <v>0.41820004921317494</v>
      </c>
      <c r="E17" s="7">
        <v>14.707954783040002</v>
      </c>
      <c r="F17" s="3">
        <f t="shared" si="0"/>
        <v>4.449090734149399</v>
      </c>
      <c r="H17" s="5">
        <v>400</v>
      </c>
      <c r="I17" s="4">
        <v>0.52003912951136388</v>
      </c>
      <c r="J17" s="7">
        <v>18.510458876400001</v>
      </c>
      <c r="K17" s="4">
        <v>0.78266026028509672</v>
      </c>
      <c r="L17" s="7">
        <v>13.663078647280001</v>
      </c>
      <c r="M17" s="3">
        <f t="shared" si="1"/>
        <v>3.7652204284537754</v>
      </c>
      <c r="O17" s="5">
        <v>400</v>
      </c>
      <c r="P17" s="4">
        <v>6.9169694313670094E-2</v>
      </c>
      <c r="Q17" s="7">
        <v>10.93865625256</v>
      </c>
      <c r="R17" s="4">
        <v>0.80642390080423298</v>
      </c>
      <c r="S17" s="7">
        <v>13.2056027232</v>
      </c>
      <c r="T17" s="6">
        <f t="shared" si="2"/>
        <v>2.0574053645022188</v>
      </c>
    </row>
    <row r="18" spans="1:20" x14ac:dyDescent="0.25">
      <c r="A18" s="5">
        <v>600</v>
      </c>
      <c r="B18" s="4">
        <v>2.6032073216575928</v>
      </c>
      <c r="C18" s="7">
        <v>21.79407500496</v>
      </c>
      <c r="D18" s="4">
        <v>0.51976324257303963</v>
      </c>
      <c r="E18" s="7">
        <v>15.5268254644</v>
      </c>
      <c r="F18" s="3">
        <f t="shared" si="0"/>
        <v>5.0084482865134072</v>
      </c>
      <c r="H18" s="5">
        <v>600</v>
      </c>
      <c r="I18" s="4">
        <v>0.75943908783069836</v>
      </c>
      <c r="J18" s="7">
        <v>19.24361266104</v>
      </c>
      <c r="K18" s="4">
        <v>1.0744217217652736</v>
      </c>
      <c r="L18" s="7">
        <v>14.12231557512</v>
      </c>
      <c r="M18" s="3">
        <f t="shared" si="1"/>
        <v>4.0053994415743297</v>
      </c>
      <c r="O18" s="5">
        <v>600</v>
      </c>
      <c r="P18" s="4">
        <v>9.6434857793722184E-2</v>
      </c>
      <c r="Q18" s="7">
        <v>11.12817634832</v>
      </c>
      <c r="R18" s="4">
        <v>1.1308500272716666</v>
      </c>
      <c r="S18" s="7">
        <v>13.454373028719999</v>
      </c>
      <c r="T18" s="6">
        <f t="shared" si="2"/>
        <v>2.0693945538386087</v>
      </c>
    </row>
    <row r="19" spans="1:20" x14ac:dyDescent="0.25">
      <c r="A19" s="5">
        <v>800</v>
      </c>
      <c r="B19" s="4">
        <v>3.1915090902040832</v>
      </c>
      <c r="C19" s="7">
        <v>22.837042316240002</v>
      </c>
      <c r="D19" s="4">
        <v>0.57303207044899374</v>
      </c>
      <c r="E19" s="7">
        <v>16.179596826800001</v>
      </c>
      <c r="F19" s="3">
        <f t="shared" si="0"/>
        <v>5.5695121700665151</v>
      </c>
      <c r="H19" s="5">
        <v>800</v>
      </c>
      <c r="I19" s="4">
        <v>0.97629727996755511</v>
      </c>
      <c r="J19" s="7">
        <v>19.857440648480001</v>
      </c>
      <c r="K19" s="4">
        <v>1.2998516473468935</v>
      </c>
      <c r="L19" s="7">
        <v>14.512151448960001</v>
      </c>
      <c r="M19" s="3">
        <f t="shared" si="1"/>
        <v>4.2561405099123979</v>
      </c>
      <c r="O19" s="5">
        <v>800</v>
      </c>
      <c r="P19" s="4">
        <v>0.1193118909269227</v>
      </c>
      <c r="Q19" s="7">
        <v>11.293393680080001</v>
      </c>
      <c r="R19" s="4">
        <v>1.4124294442273333</v>
      </c>
      <c r="S19" s="7">
        <v>13.6825919028</v>
      </c>
      <c r="T19" s="6">
        <f t="shared" si="2"/>
        <v>2.0890814228760441</v>
      </c>
    </row>
    <row r="20" spans="1:20" x14ac:dyDescent="0.25">
      <c r="A20" s="5">
        <v>1000</v>
      </c>
      <c r="B20" s="4">
        <v>3.6052811046360431</v>
      </c>
      <c r="C20" s="7">
        <v>23.592160469120003</v>
      </c>
      <c r="D20" s="4">
        <v>0.60693882044419079</v>
      </c>
      <c r="E20" s="7">
        <v>16.646929878320002</v>
      </c>
      <c r="F20" s="3">
        <f t="shared" si="0"/>
        <v>5.9401062894568231</v>
      </c>
      <c r="H20" s="5">
        <v>1000</v>
      </c>
      <c r="I20" s="4">
        <v>1.1742569203025373</v>
      </c>
      <c r="J20" s="7">
        <v>20.421750117280002</v>
      </c>
      <c r="K20" s="4">
        <v>1.4850628100570598</v>
      </c>
      <c r="L20" s="7">
        <v>14.865315901680001</v>
      </c>
      <c r="M20" s="3">
        <f t="shared" si="1"/>
        <v>4.4807010877374109</v>
      </c>
      <c r="O20" s="5">
        <v>1000</v>
      </c>
      <c r="P20" s="4">
        <v>0.13966514394004356</v>
      </c>
      <c r="Q20" s="7">
        <v>11.43811957896</v>
      </c>
      <c r="R20" s="4">
        <v>1.6638826283935537</v>
      </c>
      <c r="S20" s="7">
        <v>13.890831130880002</v>
      </c>
      <c r="T20" s="6">
        <f t="shared" si="2"/>
        <v>2.1023595286820287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66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4">
        <v>0.11009497282712684</v>
      </c>
      <c r="C6" s="7">
        <v>21.844999180240002</v>
      </c>
      <c r="D6" s="4">
        <v>2.6301622923835047E-2</v>
      </c>
      <c r="E6" s="7">
        <v>16.57352469448</v>
      </c>
      <c r="F6" s="3">
        <f>B6/D6</f>
        <v>4.185862338074835</v>
      </c>
      <c r="H6" s="5">
        <v>10</v>
      </c>
      <c r="I6" s="4">
        <v>3.3263149500277166E-2</v>
      </c>
      <c r="J6" s="7">
        <v>21.738679430720001</v>
      </c>
      <c r="K6" s="4">
        <v>4.5275607446695683E-2</v>
      </c>
      <c r="L6" s="7">
        <v>16.503335374879999</v>
      </c>
      <c r="M6" s="3">
        <f>I6/K6/(15/85)</f>
        <v>4.1631949548879463</v>
      </c>
      <c r="O6" s="5">
        <v>10</v>
      </c>
      <c r="P6" s="4">
        <v>2.971742576319665E-3</v>
      </c>
      <c r="Q6" s="7">
        <v>13.557169055280001</v>
      </c>
      <c r="R6" s="4">
        <v>4.5394710856684894E-2</v>
      </c>
      <c r="S6" s="7">
        <v>16.457562331199998</v>
      </c>
      <c r="T6" s="6">
        <f>R6/P6/(85/15)</f>
        <v>2.6956679866838389</v>
      </c>
    </row>
    <row r="7" spans="1:20" x14ac:dyDescent="0.25">
      <c r="A7" s="5">
        <v>20</v>
      </c>
      <c r="B7" s="4">
        <v>0.21886769911830983</v>
      </c>
      <c r="C7" s="7">
        <v>22.118768258159999</v>
      </c>
      <c r="D7" s="4">
        <v>5.0799662108971397E-2</v>
      </c>
      <c r="E7" s="7">
        <v>16.713507276240001</v>
      </c>
      <c r="F7" s="3">
        <f t="shared" ref="F7:F20" si="0">B7/D7</f>
        <v>4.3084479311852952</v>
      </c>
      <c r="H7" s="5">
        <v>20</v>
      </c>
      <c r="I7" s="4">
        <v>6.5964197942394928E-2</v>
      </c>
      <c r="J7" s="7">
        <v>21.874625331120001</v>
      </c>
      <c r="K7" s="4">
        <v>8.8811287252338986E-2</v>
      </c>
      <c r="L7" s="7">
        <v>16.574376096640002</v>
      </c>
      <c r="M7" s="3">
        <f t="shared" ref="M7:M20" si="1">I7/K7/(15/85)</f>
        <v>4.2088920590859544</v>
      </c>
      <c r="O7" s="5">
        <v>20</v>
      </c>
      <c r="P7" s="4">
        <v>5.8773860658184332E-3</v>
      </c>
      <c r="Q7" s="7">
        <v>13.5899941252</v>
      </c>
      <c r="R7" s="4">
        <v>8.9038410076677746E-2</v>
      </c>
      <c r="S7" s="7">
        <v>16.499719771279999</v>
      </c>
      <c r="T7" s="6">
        <f t="shared" ref="T7:T20" si="2">R7/P7/(85/15)</f>
        <v>2.6734096460241044</v>
      </c>
    </row>
    <row r="8" spans="1:20" x14ac:dyDescent="0.25">
      <c r="A8" s="5">
        <v>30</v>
      </c>
      <c r="B8" s="4">
        <v>0.32314892831019221</v>
      </c>
      <c r="C8" s="7">
        <v>22.355152417439999</v>
      </c>
      <c r="D8" s="4">
        <v>7.3898111087603746E-2</v>
      </c>
      <c r="E8" s="7">
        <v>16.85436318432</v>
      </c>
      <c r="F8" s="3">
        <f t="shared" si="0"/>
        <v>4.3728983536143424</v>
      </c>
      <c r="H8" s="5">
        <v>30</v>
      </c>
      <c r="I8" s="4">
        <v>9.710008130541313E-2</v>
      </c>
      <c r="J8" s="7">
        <v>21.972104079440001</v>
      </c>
      <c r="K8" s="4">
        <v>0.1294772748021828</v>
      </c>
      <c r="L8" s="7">
        <v>16.638606981840002</v>
      </c>
      <c r="M8" s="3">
        <f t="shared" si="1"/>
        <v>4.2496553538423063</v>
      </c>
      <c r="O8" s="5">
        <v>30</v>
      </c>
      <c r="P8" s="4">
        <v>8.6050791487491361E-3</v>
      </c>
      <c r="Q8" s="7">
        <v>13.60950750624</v>
      </c>
      <c r="R8" s="4">
        <v>0.13154743307781375</v>
      </c>
      <c r="S8" s="7">
        <v>16.539105897119999</v>
      </c>
      <c r="T8" s="6">
        <f t="shared" si="2"/>
        <v>2.6977384513028313</v>
      </c>
    </row>
    <row r="9" spans="1:20" x14ac:dyDescent="0.25">
      <c r="A9" s="5">
        <v>40</v>
      </c>
      <c r="B9" s="4">
        <v>0.42019620175660144</v>
      </c>
      <c r="C9" s="7">
        <v>22.558987860000002</v>
      </c>
      <c r="D9" s="4">
        <v>9.5214384087919726E-2</v>
      </c>
      <c r="E9" s="7">
        <v>16.979924062000002</v>
      </c>
      <c r="F9" s="3">
        <f t="shared" si="0"/>
        <v>4.4131588497027687</v>
      </c>
      <c r="H9" s="5">
        <v>40</v>
      </c>
      <c r="I9" s="4">
        <v>0.12837319744983361</v>
      </c>
      <c r="J9" s="7">
        <v>22.089832969360003</v>
      </c>
      <c r="K9" s="4">
        <v>0.16910278130388243</v>
      </c>
      <c r="L9" s="7">
        <v>16.711848403920001</v>
      </c>
      <c r="M9" s="3">
        <f t="shared" si="1"/>
        <v>4.3018104922540914</v>
      </c>
      <c r="O9" s="5">
        <v>40</v>
      </c>
      <c r="P9" s="4">
        <v>1.1269517604282494E-2</v>
      </c>
      <c r="Q9" s="7">
        <v>13.635916914240001</v>
      </c>
      <c r="R9" s="4">
        <v>0.1722519976476235</v>
      </c>
      <c r="S9" s="7">
        <v>16.568755018160001</v>
      </c>
      <c r="T9" s="6">
        <f t="shared" si="2"/>
        <v>2.6973125573741856</v>
      </c>
    </row>
    <row r="10" spans="1:20" x14ac:dyDescent="0.25">
      <c r="A10" s="5">
        <v>50</v>
      </c>
      <c r="B10" s="4">
        <v>0.51771620215021308</v>
      </c>
      <c r="C10" s="7">
        <v>22.79020151576</v>
      </c>
      <c r="D10" s="4">
        <v>0.11394338121455444</v>
      </c>
      <c r="E10" s="7">
        <v>17.097025519280002</v>
      </c>
      <c r="F10" s="3">
        <f t="shared" si="0"/>
        <v>4.5436268138766023</v>
      </c>
      <c r="H10" s="5">
        <v>50</v>
      </c>
      <c r="I10" s="4">
        <v>0.15819753046937099</v>
      </c>
      <c r="J10" s="7">
        <v>22.217565384880004</v>
      </c>
      <c r="K10" s="4">
        <v>0.20713119815396122</v>
      </c>
      <c r="L10" s="7">
        <v>16.780130154240002</v>
      </c>
      <c r="M10" s="3">
        <f t="shared" si="1"/>
        <v>4.3279461551389913</v>
      </c>
      <c r="O10" s="5">
        <v>50</v>
      </c>
      <c r="P10" s="4">
        <v>1.3858549696755E-2</v>
      </c>
      <c r="Q10" s="7">
        <v>13.66818170472</v>
      </c>
      <c r="R10" s="4">
        <v>0.21289196992533405</v>
      </c>
      <c r="S10" s="7">
        <v>16.607409320560002</v>
      </c>
      <c r="T10" s="6">
        <f t="shared" si="2"/>
        <v>2.7109020774440138</v>
      </c>
    </row>
    <row r="11" spans="1:20" x14ac:dyDescent="0.25">
      <c r="A11" s="5">
        <v>60</v>
      </c>
      <c r="B11" s="4">
        <v>0.60382568858810393</v>
      </c>
      <c r="C11" s="7">
        <v>22.940236826960003</v>
      </c>
      <c r="D11" s="4">
        <v>0.13343962557142028</v>
      </c>
      <c r="E11" s="7">
        <v>17.221286511839999</v>
      </c>
      <c r="F11" s="3">
        <f t="shared" si="0"/>
        <v>4.5250853035773924</v>
      </c>
      <c r="H11" s="5">
        <v>60</v>
      </c>
      <c r="I11" s="4">
        <v>0.18847954640627068</v>
      </c>
      <c r="J11" s="7">
        <v>22.35464477272</v>
      </c>
      <c r="K11" s="4">
        <v>0.24280477673744025</v>
      </c>
      <c r="L11" s="7">
        <v>16.848571984399999</v>
      </c>
      <c r="M11" s="3">
        <f t="shared" si="1"/>
        <v>4.3988045759240402</v>
      </c>
      <c r="O11" s="5">
        <v>60</v>
      </c>
      <c r="P11" s="4">
        <v>1.6366102120910948E-2</v>
      </c>
      <c r="Q11" s="7">
        <v>13.687166813920001</v>
      </c>
      <c r="R11" s="4">
        <v>0.25013271068885329</v>
      </c>
      <c r="S11" s="7">
        <v>16.641641051280001</v>
      </c>
      <c r="T11" s="6">
        <f t="shared" si="2"/>
        <v>2.6971032116286011</v>
      </c>
    </row>
    <row r="12" spans="1:20" x14ac:dyDescent="0.25">
      <c r="A12" s="5">
        <v>70</v>
      </c>
      <c r="B12" s="4">
        <v>0.69293763263893682</v>
      </c>
      <c r="C12" s="7">
        <v>23.163423395040002</v>
      </c>
      <c r="D12" s="4">
        <v>0.14981569269642589</v>
      </c>
      <c r="E12" s="7">
        <v>17.317818672000001</v>
      </c>
      <c r="F12" s="3">
        <f t="shared" si="0"/>
        <v>4.6252673546225109</v>
      </c>
      <c r="H12" s="5">
        <v>70</v>
      </c>
      <c r="I12" s="4">
        <v>0.21601924549287288</v>
      </c>
      <c r="J12" s="7">
        <v>22.425488637280001</v>
      </c>
      <c r="K12" s="4">
        <v>0.27803145059845374</v>
      </c>
      <c r="L12" s="7">
        <v>16.906490092240002</v>
      </c>
      <c r="M12" s="3">
        <f t="shared" si="1"/>
        <v>4.4027718992153257</v>
      </c>
      <c r="O12" s="5">
        <v>70</v>
      </c>
      <c r="P12" s="4">
        <v>1.8771862190536483E-2</v>
      </c>
      <c r="Q12" s="7">
        <v>13.718486648000001</v>
      </c>
      <c r="R12" s="4">
        <v>0.29050050151321821</v>
      </c>
      <c r="S12" s="7">
        <v>16.68730016464</v>
      </c>
      <c r="T12" s="6">
        <f t="shared" si="2"/>
        <v>2.7309381383872426</v>
      </c>
    </row>
    <row r="13" spans="1:20" x14ac:dyDescent="0.25">
      <c r="A13" s="5">
        <v>80</v>
      </c>
      <c r="B13" s="4">
        <v>0.78355358674545461</v>
      </c>
      <c r="C13" s="7">
        <v>23.3710616752</v>
      </c>
      <c r="D13" s="4">
        <v>0.1646637930963791</v>
      </c>
      <c r="E13" s="7">
        <v>17.43860673536</v>
      </c>
      <c r="F13" s="3">
        <f t="shared" si="0"/>
        <v>4.7585056314525325</v>
      </c>
      <c r="H13" s="5">
        <v>80</v>
      </c>
      <c r="I13" s="4">
        <v>0.24365829394483093</v>
      </c>
      <c r="J13" s="7">
        <v>22.504018133280002</v>
      </c>
      <c r="K13" s="4">
        <v>0.31168433033259091</v>
      </c>
      <c r="L13" s="7">
        <v>16.964265776720001</v>
      </c>
      <c r="M13" s="3">
        <f t="shared" si="1"/>
        <v>4.4298997350322287</v>
      </c>
      <c r="O13" s="5">
        <v>80</v>
      </c>
      <c r="P13" s="4">
        <v>2.1161298650677285E-2</v>
      </c>
      <c r="Q13" s="7">
        <v>13.739615304080001</v>
      </c>
      <c r="R13" s="4">
        <v>0.32589912935282583</v>
      </c>
      <c r="S13" s="7">
        <v>16.709408295119999</v>
      </c>
      <c r="T13" s="6">
        <f t="shared" si="2"/>
        <v>2.7177732336584488</v>
      </c>
    </row>
    <row r="14" spans="1:20" x14ac:dyDescent="0.25">
      <c r="A14" s="5">
        <v>90</v>
      </c>
      <c r="B14" s="4">
        <v>0.86536000571830318</v>
      </c>
      <c r="C14" s="7">
        <v>23.557100097199999</v>
      </c>
      <c r="D14" s="4">
        <v>0.18133966453624342</v>
      </c>
      <c r="E14" s="7">
        <v>17.545692324240001</v>
      </c>
      <c r="F14" s="3">
        <f t="shared" si="0"/>
        <v>4.7720392994625183</v>
      </c>
      <c r="H14" s="5">
        <v>90</v>
      </c>
      <c r="I14" s="4">
        <v>0.27211815771692105</v>
      </c>
      <c r="J14" s="7">
        <v>22.616503759920001</v>
      </c>
      <c r="K14" s="4">
        <v>0.34323259197666317</v>
      </c>
      <c r="L14" s="7">
        <v>17.02623148616</v>
      </c>
      <c r="M14" s="3">
        <f t="shared" si="1"/>
        <v>4.4925887860732701</v>
      </c>
      <c r="O14" s="5">
        <v>90</v>
      </c>
      <c r="P14" s="4">
        <v>2.3541212578189318E-2</v>
      </c>
      <c r="Q14" s="7">
        <v>13.768170811200001</v>
      </c>
      <c r="R14" s="4">
        <v>0.36062731212695731</v>
      </c>
      <c r="S14" s="7">
        <v>16.742973933039998</v>
      </c>
      <c r="T14" s="6">
        <f t="shared" si="2"/>
        <v>2.7033490179566644</v>
      </c>
    </row>
    <row r="15" spans="1:20" x14ac:dyDescent="0.25">
      <c r="A15" s="5">
        <v>100</v>
      </c>
      <c r="B15" s="4">
        <v>0.92988778581948306</v>
      </c>
      <c r="C15" s="7">
        <v>23.717474030560002</v>
      </c>
      <c r="D15" s="4">
        <v>0.19582227325507021</v>
      </c>
      <c r="E15" s="7">
        <v>17.627359987600002</v>
      </c>
      <c r="F15" s="3">
        <f t="shared" si="0"/>
        <v>4.7486313500622508</v>
      </c>
      <c r="H15" s="5">
        <v>100</v>
      </c>
      <c r="I15" s="4">
        <v>0.30084834592890719</v>
      </c>
      <c r="J15" s="7">
        <v>22.764465146000003</v>
      </c>
      <c r="K15" s="4">
        <v>0.37134774826783523</v>
      </c>
      <c r="L15" s="7">
        <v>17.076334718799998</v>
      </c>
      <c r="M15" s="3">
        <f t="shared" si="1"/>
        <v>4.5908647663794246</v>
      </c>
      <c r="O15" s="5">
        <v>100</v>
      </c>
      <c r="P15" s="4">
        <v>2.5605531597177808E-2</v>
      </c>
      <c r="Q15" s="7">
        <v>13.78145681032</v>
      </c>
      <c r="R15" s="4">
        <v>0.39463082914300901</v>
      </c>
      <c r="S15" s="7">
        <v>16.768234623839998</v>
      </c>
      <c r="T15" s="6">
        <f t="shared" si="2"/>
        <v>2.7197535146008964</v>
      </c>
    </row>
    <row r="16" spans="1:20" x14ac:dyDescent="0.25">
      <c r="A16" s="5">
        <v>200</v>
      </c>
      <c r="B16" s="4">
        <v>1.5523149099148597</v>
      </c>
      <c r="C16" s="7">
        <v>25.10025130336</v>
      </c>
      <c r="D16" s="4">
        <v>0.28435798620336383</v>
      </c>
      <c r="E16" s="7">
        <v>18.380683371840004</v>
      </c>
      <c r="F16" s="3">
        <f t="shared" si="0"/>
        <v>5.4590163991550185</v>
      </c>
      <c r="H16" s="5">
        <v>200</v>
      </c>
      <c r="I16" s="4">
        <v>0.52992281965095389</v>
      </c>
      <c r="J16" s="7">
        <v>23.569228843760001</v>
      </c>
      <c r="K16" s="4">
        <v>0.61647358339428848</v>
      </c>
      <c r="L16" s="7">
        <v>17.54788327584</v>
      </c>
      <c r="M16" s="3">
        <f t="shared" si="1"/>
        <v>4.8710862215509705</v>
      </c>
      <c r="O16" s="5">
        <v>200</v>
      </c>
      <c r="P16" s="4">
        <v>4.4489193855940308E-2</v>
      </c>
      <c r="Q16" s="7">
        <v>13.976155861280001</v>
      </c>
      <c r="R16" s="4">
        <v>0.68938920111315571</v>
      </c>
      <c r="S16" s="7">
        <v>17.039044776960001</v>
      </c>
      <c r="T16" s="6">
        <f t="shared" si="2"/>
        <v>2.7345273604514668</v>
      </c>
    </row>
    <row r="17" spans="1:20" x14ac:dyDescent="0.25">
      <c r="A17" s="5">
        <v>400</v>
      </c>
      <c r="B17" s="4">
        <v>2.2440237651253487</v>
      </c>
      <c r="C17" s="7">
        <v>26.664093519200001</v>
      </c>
      <c r="D17" s="4">
        <v>0.35326453055793361</v>
      </c>
      <c r="E17" s="7">
        <v>19.241319410639999</v>
      </c>
      <c r="F17" s="3">
        <f t="shared" si="0"/>
        <v>6.3522475963868104</v>
      </c>
      <c r="H17" s="5">
        <v>400</v>
      </c>
      <c r="I17" s="4">
        <v>0.85876600550837678</v>
      </c>
      <c r="J17" s="7">
        <v>24.562339318160003</v>
      </c>
      <c r="K17" s="4">
        <v>0.89591414331510677</v>
      </c>
      <c r="L17" s="7">
        <v>18.154073789679998</v>
      </c>
      <c r="M17" s="3">
        <f t="shared" si="1"/>
        <v>5.4317042924159251</v>
      </c>
      <c r="O17" s="5">
        <v>400</v>
      </c>
      <c r="P17" s="4">
        <v>7.0793791076385809E-2</v>
      </c>
      <c r="Q17" s="7">
        <v>14.253220299440001</v>
      </c>
      <c r="R17" s="4">
        <v>1.1034388608987249</v>
      </c>
      <c r="S17" s="7">
        <v>17.419886013119999</v>
      </c>
      <c r="T17" s="6">
        <f t="shared" si="2"/>
        <v>2.7505873312304328</v>
      </c>
    </row>
    <row r="18" spans="1:20" x14ac:dyDescent="0.25">
      <c r="A18" s="5">
        <v>600</v>
      </c>
      <c r="B18" s="4">
        <v>2.6123978557183576</v>
      </c>
      <c r="C18" s="7">
        <v>27.52499185296</v>
      </c>
      <c r="D18" s="4">
        <v>0.39099191818179829</v>
      </c>
      <c r="E18" s="7">
        <v>19.71548133592</v>
      </c>
      <c r="F18" s="3">
        <f t="shared" si="0"/>
        <v>6.6814625424141862</v>
      </c>
      <c r="H18" s="5">
        <v>600</v>
      </c>
      <c r="I18" s="4">
        <v>1.0698690974648126</v>
      </c>
      <c r="J18" s="7">
        <v>25.231452756960003</v>
      </c>
      <c r="K18" s="4">
        <v>1.0577018001310945</v>
      </c>
      <c r="L18" s="7">
        <v>18.55699190184</v>
      </c>
      <c r="M18" s="3">
        <f t="shared" si="1"/>
        <v>5.731853298868538</v>
      </c>
      <c r="O18" s="5">
        <v>600</v>
      </c>
      <c r="P18" s="4">
        <v>8.8684210814043624E-2</v>
      </c>
      <c r="Q18" s="7">
        <v>14.43547793352</v>
      </c>
      <c r="R18" s="4">
        <v>1.3869807195877573</v>
      </c>
      <c r="S18" s="7">
        <v>17.691401504960002</v>
      </c>
      <c r="T18" s="6">
        <f t="shared" si="2"/>
        <v>2.7599197332869965</v>
      </c>
    </row>
    <row r="19" spans="1:20" x14ac:dyDescent="0.25">
      <c r="A19" s="5">
        <v>800</v>
      </c>
      <c r="B19" s="4">
        <v>2.8544988807351133</v>
      </c>
      <c r="C19" s="7">
        <v>28.061932146</v>
      </c>
      <c r="D19" s="4">
        <v>0.4008530884029971</v>
      </c>
      <c r="E19" s="7">
        <v>20.021944817440001</v>
      </c>
      <c r="F19" s="3">
        <f t="shared" si="0"/>
        <v>7.1210599676491624</v>
      </c>
      <c r="H19" s="5">
        <v>800</v>
      </c>
      <c r="I19" s="4">
        <v>1.2607518686987964</v>
      </c>
      <c r="J19" s="7">
        <v>25.865486326400003</v>
      </c>
      <c r="K19" s="4">
        <v>1.1590266809952252</v>
      </c>
      <c r="L19" s="7">
        <v>18.870054681039999</v>
      </c>
      <c r="M19" s="3">
        <f t="shared" si="1"/>
        <v>6.1640173659838391</v>
      </c>
      <c r="O19" s="5">
        <v>800</v>
      </c>
      <c r="P19" s="4">
        <v>0.10216477200043297</v>
      </c>
      <c r="Q19" s="7">
        <v>14.574806472400001</v>
      </c>
      <c r="R19" s="4">
        <v>1.5943001287028198</v>
      </c>
      <c r="S19" s="7">
        <v>17.89131428016</v>
      </c>
      <c r="T19" s="6">
        <f t="shared" si="2"/>
        <v>2.7538561093700613</v>
      </c>
    </row>
    <row r="20" spans="1:20" x14ac:dyDescent="0.25">
      <c r="A20" s="5">
        <v>1000</v>
      </c>
      <c r="B20" s="4">
        <v>3.0305598880174762</v>
      </c>
      <c r="C20" s="7">
        <v>28.46110628944</v>
      </c>
      <c r="D20" s="4">
        <v>0.41076005869187526</v>
      </c>
      <c r="E20" s="7">
        <v>20.23247177304</v>
      </c>
      <c r="F20" s="3">
        <f t="shared" si="0"/>
        <v>7.3779322596961636</v>
      </c>
      <c r="H20" s="5">
        <v>1000</v>
      </c>
      <c r="I20" s="4">
        <v>1.3658436611981977</v>
      </c>
      <c r="J20" s="7">
        <v>26.161219856239999</v>
      </c>
      <c r="K20" s="4">
        <v>1.2347548045225982</v>
      </c>
      <c r="L20" s="7">
        <v>19.058200081759999</v>
      </c>
      <c r="M20" s="3">
        <f t="shared" si="1"/>
        <v>6.2682734405575129</v>
      </c>
      <c r="O20" s="5">
        <v>1000</v>
      </c>
      <c r="P20" s="4">
        <v>0.11293098258322974</v>
      </c>
      <c r="Q20" s="7">
        <v>14.69330731032</v>
      </c>
      <c r="R20" s="4">
        <v>1.7523928088102319</v>
      </c>
      <c r="S20" s="7">
        <v>18.04364786256</v>
      </c>
      <c r="T20" s="6">
        <f t="shared" si="2"/>
        <v>2.7383609237803967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15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0.13410905965318681</v>
      </c>
      <c r="C6" s="3">
        <v>29.129458365760001</v>
      </c>
      <c r="D6" s="2">
        <v>1.5516376007521385E-2</v>
      </c>
      <c r="E6" s="3">
        <v>20.879424446640002</v>
      </c>
      <c r="F6" s="3">
        <f>B6/D6</f>
        <v>8.6430658543063785</v>
      </c>
      <c r="H6" s="5">
        <v>10</v>
      </c>
      <c r="I6" s="4">
        <v>4.1718237086165608E-2</v>
      </c>
      <c r="J6" s="3">
        <v>29.137264370880001</v>
      </c>
      <c r="K6" s="2">
        <v>2.7154020190578516E-2</v>
      </c>
      <c r="L6" s="3">
        <v>20.848383518000002</v>
      </c>
      <c r="M6" s="3">
        <f>I6/K6/(15/85)</f>
        <v>8.7060163404568485</v>
      </c>
      <c r="O6" s="5">
        <v>10</v>
      </c>
      <c r="P6" s="2">
        <v>1.4620760610841595E-3</v>
      </c>
      <c r="Q6" s="3">
        <v>16.02616235032</v>
      </c>
      <c r="R6" s="2">
        <v>2.7242421851376847E-2</v>
      </c>
      <c r="S6" s="3">
        <v>20.820759160080001</v>
      </c>
      <c r="T6" s="6">
        <f>R6/P6/(85/15)</f>
        <v>3.2881231948368348</v>
      </c>
    </row>
    <row r="7" spans="1:20" x14ac:dyDescent="0.25">
      <c r="A7" s="5">
        <v>20</v>
      </c>
      <c r="B7" s="2">
        <v>0.25377274064160887</v>
      </c>
      <c r="C7" s="3">
        <v>29.116064377600001</v>
      </c>
      <c r="D7" s="2">
        <v>3.1148922129638434E-2</v>
      </c>
      <c r="E7" s="3">
        <v>20.976115347760004</v>
      </c>
      <c r="F7" s="3">
        <f t="shared" ref="F7:F20" si="0">B7/D7</f>
        <v>8.1470793623430779</v>
      </c>
      <c r="H7" s="5">
        <v>20</v>
      </c>
      <c r="I7" s="4">
        <v>7.9814121438679858E-2</v>
      </c>
      <c r="J7" s="3">
        <v>29.106127461280003</v>
      </c>
      <c r="K7" s="2">
        <v>5.3538400464170216E-2</v>
      </c>
      <c r="L7" s="3">
        <v>20.886244701360003</v>
      </c>
      <c r="M7" s="3">
        <f t="shared" ref="M7:M20" si="1">I7/K7/(15/85)</f>
        <v>8.4477686588439305</v>
      </c>
      <c r="O7" s="5">
        <v>20</v>
      </c>
      <c r="P7" s="2">
        <v>2.9690226391104473E-3</v>
      </c>
      <c r="Q7" s="3">
        <v>16.035776303679999</v>
      </c>
      <c r="R7" s="2">
        <v>5.3977356455347007E-2</v>
      </c>
      <c r="S7" s="3">
        <v>20.85132118808</v>
      </c>
      <c r="T7" s="6">
        <f t="shared" ref="T7:T20" si="2">R7/P7/(85/15)</f>
        <v>3.2082664913310186</v>
      </c>
    </row>
    <row r="8" spans="1:20" x14ac:dyDescent="0.25">
      <c r="A8" s="5">
        <v>30</v>
      </c>
      <c r="B8" s="2">
        <v>0.36808307496492426</v>
      </c>
      <c r="C8" s="3">
        <v>29.144313783280001</v>
      </c>
      <c r="D8" s="2">
        <v>4.616335060972758E-2</v>
      </c>
      <c r="E8" s="3">
        <v>21.044866417360002</v>
      </c>
      <c r="F8" s="3">
        <f t="shared" si="0"/>
        <v>7.9734913108183596</v>
      </c>
      <c r="H8" s="5">
        <v>30</v>
      </c>
      <c r="I8" s="4">
        <v>0.11737505835839876</v>
      </c>
      <c r="J8" s="3">
        <v>29.102911513359999</v>
      </c>
      <c r="K8" s="2">
        <v>8.1591830941838653E-2</v>
      </c>
      <c r="L8" s="3">
        <v>20.942435026400002</v>
      </c>
      <c r="M8" s="3">
        <f t="shared" si="1"/>
        <v>8.1518618104270288</v>
      </c>
      <c r="O8" s="5">
        <v>30</v>
      </c>
      <c r="P8" s="2">
        <v>4.4319490958047193E-3</v>
      </c>
      <c r="Q8" s="3">
        <v>16.049473590000002</v>
      </c>
      <c r="R8" s="2">
        <v>8.1160710738783615E-2</v>
      </c>
      <c r="S8" s="3">
        <v>20.868071873919998</v>
      </c>
      <c r="T8" s="6">
        <f t="shared" si="2"/>
        <v>3.2316432468110583</v>
      </c>
    </row>
    <row r="9" spans="1:20" x14ac:dyDescent="0.25">
      <c r="A9" s="5">
        <v>40</v>
      </c>
      <c r="B9" s="2">
        <v>0.46965853305785377</v>
      </c>
      <c r="C9" s="3">
        <v>29.138212632640002</v>
      </c>
      <c r="D9" s="2">
        <v>6.0504186801301298E-2</v>
      </c>
      <c r="E9" s="3">
        <v>21.113946307520003</v>
      </c>
      <c r="F9" s="3">
        <f t="shared" si="0"/>
        <v>7.7624137747728978</v>
      </c>
      <c r="H9" s="5">
        <v>40</v>
      </c>
      <c r="I9" s="4">
        <v>0.15633952615713634</v>
      </c>
      <c r="J9" s="3">
        <v>29.163314540640002</v>
      </c>
      <c r="K9" s="2">
        <v>0.10809270630263418</v>
      </c>
      <c r="L9" s="3">
        <v>20.97821466976</v>
      </c>
      <c r="M9" s="3">
        <f t="shared" si="1"/>
        <v>8.1959644814214094</v>
      </c>
      <c r="O9" s="5">
        <v>40</v>
      </c>
      <c r="P9" s="2">
        <v>5.966401416127364E-3</v>
      </c>
      <c r="Q9" s="3">
        <v>16.073868611200002</v>
      </c>
      <c r="R9" s="2">
        <v>0.10904271968421653</v>
      </c>
      <c r="S9" s="3">
        <v>20.884401230960002</v>
      </c>
      <c r="T9" s="6">
        <f t="shared" si="2"/>
        <v>3.2251991683690635</v>
      </c>
    </row>
    <row r="10" spans="1:20" x14ac:dyDescent="0.25">
      <c r="A10" s="5">
        <v>50</v>
      </c>
      <c r="B10" s="2">
        <v>0.59212626297415172</v>
      </c>
      <c r="C10" s="3">
        <v>29.204119670080001</v>
      </c>
      <c r="D10" s="2">
        <v>7.5100500056915764E-2</v>
      </c>
      <c r="E10" s="3">
        <v>21.193190723600001</v>
      </c>
      <c r="F10" s="3">
        <f t="shared" si="0"/>
        <v>7.8844516684363235</v>
      </c>
      <c r="H10" s="5">
        <v>50</v>
      </c>
      <c r="I10" s="4">
        <v>0.194625742714266</v>
      </c>
      <c r="J10" s="3">
        <v>29.16071899624</v>
      </c>
      <c r="K10" s="2">
        <v>0.13334689106906025</v>
      </c>
      <c r="L10" s="3">
        <v>21.008354866880001</v>
      </c>
      <c r="M10" s="3">
        <f t="shared" si="1"/>
        <v>8.2707530702233889</v>
      </c>
      <c r="O10" s="5">
        <v>50</v>
      </c>
      <c r="P10" s="2">
        <v>7.4409464028447917E-3</v>
      </c>
      <c r="Q10" s="3">
        <v>16.089857557999999</v>
      </c>
      <c r="R10" s="2">
        <v>0.13538608203669264</v>
      </c>
      <c r="S10" s="3">
        <v>20.901491030000003</v>
      </c>
      <c r="T10" s="6">
        <f t="shared" si="2"/>
        <v>3.2108363966649156</v>
      </c>
    </row>
    <row r="11" spans="1:20" x14ac:dyDescent="0.25">
      <c r="A11" s="5">
        <v>60</v>
      </c>
      <c r="B11" s="2">
        <v>0.66869755716571888</v>
      </c>
      <c r="C11" s="3">
        <v>29.203025595920003</v>
      </c>
      <c r="D11" s="2">
        <v>8.9333059627431974E-2</v>
      </c>
      <c r="E11" s="3">
        <v>21.252937950720003</v>
      </c>
      <c r="F11" s="3">
        <f t="shared" si="0"/>
        <v>7.4854433504746813</v>
      </c>
      <c r="H11" s="5">
        <v>60</v>
      </c>
      <c r="I11" s="4">
        <v>0.22896291035992022</v>
      </c>
      <c r="J11" s="3">
        <v>29.203172370640001</v>
      </c>
      <c r="K11" s="2">
        <v>0.1598731659244535</v>
      </c>
      <c r="L11" s="3">
        <v>21.05752213872</v>
      </c>
      <c r="M11" s="3">
        <f t="shared" si="1"/>
        <v>8.1155363662007431</v>
      </c>
      <c r="O11" s="5">
        <v>60</v>
      </c>
      <c r="P11" s="2">
        <v>8.8851474519171126E-3</v>
      </c>
      <c r="Q11" s="3">
        <v>16.091401956080002</v>
      </c>
      <c r="R11" s="2">
        <v>0.16504477849198865</v>
      </c>
      <c r="S11" s="3">
        <v>20.93116190784</v>
      </c>
      <c r="T11" s="6">
        <f t="shared" si="2"/>
        <v>3.2780040290001882</v>
      </c>
    </row>
    <row r="12" spans="1:20" x14ac:dyDescent="0.25">
      <c r="A12" s="5">
        <v>70</v>
      </c>
      <c r="B12" s="2">
        <v>0.77827372242334081</v>
      </c>
      <c r="C12" s="3">
        <v>29.240777284000004</v>
      </c>
      <c r="D12" s="2">
        <v>9.9446609612410336E-2</v>
      </c>
      <c r="E12" s="3">
        <v>21.311875113600003</v>
      </c>
      <c r="F12" s="3">
        <f t="shared" si="0"/>
        <v>7.8260458094713865</v>
      </c>
      <c r="H12" s="5">
        <v>70</v>
      </c>
      <c r="I12" s="4">
        <v>0.2665906686332673</v>
      </c>
      <c r="J12" s="3">
        <v>29.192717014880003</v>
      </c>
      <c r="K12" s="2">
        <v>0.18330566206760571</v>
      </c>
      <c r="L12" s="3">
        <v>21.09351642128</v>
      </c>
      <c r="M12" s="3">
        <f t="shared" si="1"/>
        <v>8.2413191090155973</v>
      </c>
      <c r="O12" s="5">
        <v>70</v>
      </c>
      <c r="P12" s="2">
        <v>1.0448150286285682E-2</v>
      </c>
      <c r="Q12" s="3">
        <v>16.126444462320002</v>
      </c>
      <c r="R12" s="2">
        <v>0.19283727722520286</v>
      </c>
      <c r="S12" s="3">
        <v>20.947603521600001</v>
      </c>
      <c r="T12" s="6">
        <f t="shared" si="2"/>
        <v>3.2570461577579142</v>
      </c>
    </row>
    <row r="13" spans="1:20" x14ac:dyDescent="0.25">
      <c r="A13" s="5">
        <v>80</v>
      </c>
      <c r="B13" s="2">
        <v>0.83393487889090911</v>
      </c>
      <c r="C13" s="3">
        <v>29.198189728720003</v>
      </c>
      <c r="D13" s="2">
        <v>0.11472617777666011</v>
      </c>
      <c r="E13" s="3">
        <v>21.35417983048</v>
      </c>
      <c r="F13" s="3">
        <f t="shared" si="0"/>
        <v>7.2689153866378069</v>
      </c>
      <c r="H13" s="5">
        <v>80</v>
      </c>
      <c r="I13" s="4">
        <v>0.29627389748335142</v>
      </c>
      <c r="J13" s="3">
        <v>29.203564369600002</v>
      </c>
      <c r="K13" s="2">
        <v>0.21056934532779895</v>
      </c>
      <c r="L13" s="3">
        <v>21.12942120808</v>
      </c>
      <c r="M13" s="3">
        <f t="shared" si="1"/>
        <v>7.973076121117054</v>
      </c>
      <c r="O13" s="5">
        <v>80</v>
      </c>
      <c r="P13" s="2">
        <v>1.1789330462883696E-2</v>
      </c>
      <c r="Q13" s="3">
        <v>16.140120703120001</v>
      </c>
      <c r="R13" s="2">
        <v>0.21944022891192005</v>
      </c>
      <c r="S13" s="3">
        <v>20.976247520320001</v>
      </c>
      <c r="T13" s="6">
        <f t="shared" si="2"/>
        <v>3.2847282040732586</v>
      </c>
    </row>
    <row r="14" spans="1:20" x14ac:dyDescent="0.25">
      <c r="A14" s="5">
        <v>90</v>
      </c>
      <c r="B14" s="2">
        <v>0.92518829277371473</v>
      </c>
      <c r="C14" s="3">
        <v>29.225681412000004</v>
      </c>
      <c r="D14" s="2">
        <v>0.12616143084163775</v>
      </c>
      <c r="E14" s="3">
        <v>21.422696721599998</v>
      </c>
      <c r="F14" s="3">
        <f t="shared" si="0"/>
        <v>7.3333687371938856</v>
      </c>
      <c r="H14" s="5">
        <v>90</v>
      </c>
      <c r="I14" s="4">
        <v>0.33153478913772677</v>
      </c>
      <c r="J14" s="3">
        <v>29.222847421440001</v>
      </c>
      <c r="K14" s="2">
        <v>0.23798846116419403</v>
      </c>
      <c r="L14" s="3">
        <v>21.163685615840002</v>
      </c>
      <c r="M14" s="3">
        <f t="shared" si="1"/>
        <v>7.894068179847423</v>
      </c>
      <c r="O14" s="5">
        <v>90</v>
      </c>
      <c r="P14" s="2">
        <v>1.3247509889797235E-2</v>
      </c>
      <c r="Q14" s="3">
        <v>16.14309209624</v>
      </c>
      <c r="R14" s="2">
        <v>0.24681652732934595</v>
      </c>
      <c r="S14" s="3">
        <v>21.007216358640001</v>
      </c>
      <c r="T14" s="6">
        <f t="shared" si="2"/>
        <v>3.2878524436918828</v>
      </c>
    </row>
    <row r="15" spans="1:20" x14ac:dyDescent="0.25">
      <c r="A15" s="5">
        <v>100</v>
      </c>
      <c r="B15" s="2">
        <v>1.0121178215828703</v>
      </c>
      <c r="C15" s="3">
        <v>29.258056032480003</v>
      </c>
      <c r="D15" s="2">
        <v>0.13942908447744953</v>
      </c>
      <c r="E15" s="3">
        <v>21.47521106792</v>
      </c>
      <c r="F15" s="3">
        <f t="shared" si="0"/>
        <v>7.2590150424932647</v>
      </c>
      <c r="H15" s="5">
        <v>100</v>
      </c>
      <c r="I15" s="4">
        <v>0.36482435746841113</v>
      </c>
      <c r="J15" s="3">
        <v>29.236827211440001</v>
      </c>
      <c r="K15" s="2">
        <v>0.26766184061083675</v>
      </c>
      <c r="L15" s="3">
        <v>21.212260349600001</v>
      </c>
      <c r="M15" s="3">
        <f t="shared" si="1"/>
        <v>7.7236935266394857</v>
      </c>
      <c r="O15" s="5">
        <v>100</v>
      </c>
      <c r="P15" s="2">
        <v>1.4695856617468851E-2</v>
      </c>
      <c r="Q15" s="3">
        <v>16.163919964560002</v>
      </c>
      <c r="R15" s="2">
        <v>0.27832311218552519</v>
      </c>
      <c r="S15" s="3">
        <v>21.028557687439999</v>
      </c>
      <c r="T15" s="6">
        <f t="shared" si="2"/>
        <v>3.3421558610250566</v>
      </c>
    </row>
    <row r="16" spans="1:20" x14ac:dyDescent="0.25">
      <c r="A16" s="5">
        <v>200</v>
      </c>
      <c r="B16" s="2">
        <v>1.5952297346777846</v>
      </c>
      <c r="C16" s="3">
        <v>29.34928798512</v>
      </c>
      <c r="D16" s="2">
        <v>0.24743678766459862</v>
      </c>
      <c r="E16" s="3">
        <v>21.90218810056</v>
      </c>
      <c r="F16" s="3">
        <f t="shared" si="0"/>
        <v>6.4470192558437338</v>
      </c>
      <c r="H16" s="5">
        <v>200</v>
      </c>
      <c r="I16" s="4">
        <v>0.64268317035501465</v>
      </c>
      <c r="J16" s="3">
        <v>29.314800570159999</v>
      </c>
      <c r="K16" s="2">
        <v>0.50343587919911681</v>
      </c>
      <c r="L16" s="3">
        <v>21.516770070480003</v>
      </c>
      <c r="M16" s="3">
        <f t="shared" si="1"/>
        <v>7.2340320766808093</v>
      </c>
      <c r="O16" s="5">
        <v>200</v>
      </c>
      <c r="P16" s="2">
        <v>2.9258816142403846E-2</v>
      </c>
      <c r="Q16" s="3">
        <v>16.322992757600002</v>
      </c>
      <c r="R16" s="2">
        <v>0.55565975483337526</v>
      </c>
      <c r="S16" s="3">
        <v>21.218583419600002</v>
      </c>
      <c r="T16" s="6">
        <f t="shared" si="2"/>
        <v>3.3513865809496428</v>
      </c>
    </row>
    <row r="17" spans="1:20" x14ac:dyDescent="0.25">
      <c r="A17" s="5">
        <v>400</v>
      </c>
      <c r="B17" s="2">
        <v>2.2339379281665965</v>
      </c>
      <c r="C17" s="3">
        <v>29.469508865439998</v>
      </c>
      <c r="D17" s="2">
        <v>0.39294890076041156</v>
      </c>
      <c r="E17" s="3">
        <v>22.375325866320001</v>
      </c>
      <c r="F17" s="3">
        <f t="shared" si="0"/>
        <v>5.68505961931338</v>
      </c>
      <c r="H17" s="5">
        <v>400</v>
      </c>
      <c r="I17" s="4">
        <v>1.0353629953144416</v>
      </c>
      <c r="J17" s="3">
        <v>29.491581933999999</v>
      </c>
      <c r="K17" s="2">
        <v>0.91811263380519359</v>
      </c>
      <c r="L17" s="3">
        <v>22.021240766240002</v>
      </c>
      <c r="M17" s="3">
        <f t="shared" si="1"/>
        <v>6.3903455386862502</v>
      </c>
      <c r="O17" s="5">
        <v>400</v>
      </c>
      <c r="P17" s="2">
        <v>5.7808542053824456E-2</v>
      </c>
      <c r="Q17" s="3">
        <v>16.653469679520001</v>
      </c>
      <c r="R17" s="2">
        <v>1.1412596885875574</v>
      </c>
      <c r="S17" s="3">
        <v>21.639547249280003</v>
      </c>
      <c r="T17" s="6">
        <f t="shared" si="2"/>
        <v>3.4838928888183371</v>
      </c>
    </row>
    <row r="18" spans="1:20" x14ac:dyDescent="0.25">
      <c r="A18" s="5">
        <v>600</v>
      </c>
      <c r="B18" s="2">
        <v>2.6144024579834713</v>
      </c>
      <c r="C18" s="3">
        <v>29.575595356960001</v>
      </c>
      <c r="D18" s="2">
        <v>0.51568134212593797</v>
      </c>
      <c r="E18" s="3">
        <v>22.715901290639998</v>
      </c>
      <c r="F18" s="3">
        <f t="shared" si="0"/>
        <v>5.0698023069932798</v>
      </c>
      <c r="H18" s="5">
        <v>600</v>
      </c>
      <c r="I18" s="4">
        <v>1.2291279144424267</v>
      </c>
      <c r="J18" s="3">
        <v>29.55194856048</v>
      </c>
      <c r="K18" s="2">
        <v>1.3175220583509881</v>
      </c>
      <c r="L18" s="3">
        <v>22.41853905512</v>
      </c>
      <c r="M18" s="3">
        <f t="shared" si="1"/>
        <v>5.2864831656464952</v>
      </c>
      <c r="O18" s="5">
        <v>600</v>
      </c>
      <c r="P18" s="2">
        <v>8.365787315086029E-2</v>
      </c>
      <c r="Q18" s="3">
        <v>16.93758729568</v>
      </c>
      <c r="R18" s="2">
        <v>1.6986286444463152</v>
      </c>
      <c r="S18" s="3">
        <v>21.993539757440001</v>
      </c>
      <c r="T18" s="6">
        <f t="shared" si="2"/>
        <v>3.5831414879291481</v>
      </c>
    </row>
    <row r="19" spans="1:20" x14ac:dyDescent="0.25">
      <c r="A19" s="5">
        <v>800</v>
      </c>
      <c r="B19" s="2">
        <v>2.8594855434568558</v>
      </c>
      <c r="C19" s="3">
        <v>29.642413334880001</v>
      </c>
      <c r="D19" s="2">
        <v>0.59777802712591921</v>
      </c>
      <c r="E19" s="3">
        <v>22.899989131839998</v>
      </c>
      <c r="F19" s="3">
        <f t="shared" si="0"/>
        <v>4.7835240067372338</v>
      </c>
      <c r="H19" s="5">
        <v>800</v>
      </c>
      <c r="I19" s="4">
        <v>1.4310053343494347</v>
      </c>
      <c r="J19" s="3">
        <v>29.60412509064</v>
      </c>
      <c r="K19" s="2">
        <v>1.5205182511298416</v>
      </c>
      <c r="L19" s="3">
        <v>22.64587769928</v>
      </c>
      <c r="M19" s="3">
        <f t="shared" si="1"/>
        <v>5.3330699726587332</v>
      </c>
      <c r="O19" s="5">
        <v>800</v>
      </c>
      <c r="P19" s="2">
        <v>0.10791047563476869</v>
      </c>
      <c r="Q19" s="3">
        <v>17.190941800800001</v>
      </c>
      <c r="R19" s="2">
        <v>2.1966266051368994</v>
      </c>
      <c r="S19" s="3">
        <v>22.310932474560001</v>
      </c>
      <c r="T19" s="6">
        <f t="shared" si="2"/>
        <v>3.5922368691414461</v>
      </c>
    </row>
    <row r="20" spans="1:20" x14ac:dyDescent="0.25">
      <c r="A20" s="5">
        <v>1000</v>
      </c>
      <c r="B20" s="2">
        <v>3.0181414849948305</v>
      </c>
      <c r="C20" s="3">
        <v>29.686389308719999</v>
      </c>
      <c r="D20" s="2">
        <v>0.6765757162487398</v>
      </c>
      <c r="E20" s="3">
        <v>23.066496307120001</v>
      </c>
      <c r="F20" s="3">
        <f t="shared" si="0"/>
        <v>4.4609072015307527</v>
      </c>
      <c r="H20" s="5">
        <v>1000</v>
      </c>
      <c r="I20" s="4">
        <v>1.5159838734013626</v>
      </c>
      <c r="J20" s="3">
        <v>29.639801096320003</v>
      </c>
      <c r="K20" s="2">
        <v>1.7488155522900364</v>
      </c>
      <c r="L20" s="3">
        <v>22.826513824159999</v>
      </c>
      <c r="M20" s="3">
        <f t="shared" si="1"/>
        <v>4.9122248892163318</v>
      </c>
      <c r="O20" s="5">
        <v>1000</v>
      </c>
      <c r="P20" s="2">
        <v>0.12478358039148084</v>
      </c>
      <c r="Q20" s="3">
        <v>17.428026068800001</v>
      </c>
      <c r="R20" s="2">
        <v>2.6824207844340666</v>
      </c>
      <c r="S20" s="3">
        <v>22.60973262536</v>
      </c>
      <c r="T20" s="6">
        <f t="shared" si="2"/>
        <v>3.7935149178968128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67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4">
        <v>0.1147527685843938</v>
      </c>
      <c r="C6" s="7">
        <v>22.897298778000003</v>
      </c>
      <c r="D6" s="4">
        <v>2.8798138617643063E-2</v>
      </c>
      <c r="E6" s="7">
        <v>17.582972350000002</v>
      </c>
      <c r="F6" s="3">
        <f>B6/D6</f>
        <v>3.9847286697235003</v>
      </c>
      <c r="H6" s="5">
        <v>10</v>
      </c>
      <c r="I6" s="4">
        <v>3.4853253000104605E-2</v>
      </c>
      <c r="J6" s="7">
        <v>22.807965524560004</v>
      </c>
      <c r="K6" s="4">
        <v>4.9906685785989689E-2</v>
      </c>
      <c r="L6" s="7">
        <v>17.546072817199999</v>
      </c>
      <c r="M6" s="3">
        <f>I6/K6/(15/85)</f>
        <v>3.9574210126378988</v>
      </c>
      <c r="O6" s="5">
        <v>10</v>
      </c>
      <c r="P6" s="4">
        <v>2.9302681370249736E-3</v>
      </c>
      <c r="Q6" s="7">
        <v>14.310084876080001</v>
      </c>
      <c r="R6" s="4">
        <v>5.0444218573296146E-2</v>
      </c>
      <c r="S6" s="7">
        <v>17.536314641360001</v>
      </c>
      <c r="T6" s="6">
        <f>R6/P6/(85/15)</f>
        <v>3.0379202545393036</v>
      </c>
    </row>
    <row r="7" spans="1:20" x14ac:dyDescent="0.25">
      <c r="A7" s="5">
        <v>20</v>
      </c>
      <c r="B7" s="4">
        <v>0.22239061194225135</v>
      </c>
      <c r="C7" s="7">
        <v>23.052553294480003</v>
      </c>
      <c r="D7" s="4">
        <v>5.4193825417182824E-2</v>
      </c>
      <c r="E7" s="7">
        <v>17.664846284560003</v>
      </c>
      <c r="F7" s="3">
        <f t="shared" ref="F7:F20" si="0">B7/D7</f>
        <v>4.1036153146653431</v>
      </c>
      <c r="H7" s="5">
        <v>20</v>
      </c>
      <c r="I7" s="4">
        <v>6.7709088439078205E-2</v>
      </c>
      <c r="J7" s="7">
        <v>22.874776933600003</v>
      </c>
      <c r="K7" s="4">
        <v>9.6218400817691827E-2</v>
      </c>
      <c r="L7" s="7">
        <v>17.598849584</v>
      </c>
      <c r="M7" s="3">
        <f t="shared" ref="M7:M20" si="1">I7/K7/(15/85)</f>
        <v>3.9876450993515271</v>
      </c>
      <c r="O7" s="5">
        <v>20</v>
      </c>
      <c r="P7" s="4">
        <v>5.7632586090710725E-3</v>
      </c>
      <c r="Q7" s="7">
        <v>14.345350682400001</v>
      </c>
      <c r="R7" s="4">
        <v>9.8020099069873717E-2</v>
      </c>
      <c r="S7" s="7">
        <v>17.553317622400002</v>
      </c>
      <c r="T7" s="6">
        <f t="shared" ref="T7:T20" si="2">R7/P7/(85/15)</f>
        <v>3.0013687941257374</v>
      </c>
    </row>
    <row r="8" spans="1:20" x14ac:dyDescent="0.25">
      <c r="A8" s="5">
        <v>30</v>
      </c>
      <c r="B8" s="4">
        <v>0.32154902779736722</v>
      </c>
      <c r="C8" s="7">
        <v>23.212275569840003</v>
      </c>
      <c r="D8" s="4">
        <v>7.7084857211895383E-2</v>
      </c>
      <c r="E8" s="7">
        <v>17.74294102112</v>
      </c>
      <c r="F8" s="3">
        <f t="shared" si="0"/>
        <v>4.1713643824165665</v>
      </c>
      <c r="H8" s="5">
        <v>30</v>
      </c>
      <c r="I8" s="4">
        <v>9.9221753623869785E-2</v>
      </c>
      <c r="J8" s="7">
        <v>22.932898634880004</v>
      </c>
      <c r="K8" s="4">
        <v>0.14036689847843573</v>
      </c>
      <c r="L8" s="7">
        <v>17.640078845519998</v>
      </c>
      <c r="M8" s="3">
        <f t="shared" si="1"/>
        <v>4.0056210542756538</v>
      </c>
      <c r="O8" s="5">
        <v>30</v>
      </c>
      <c r="P8" s="4">
        <v>8.4571501748838575E-3</v>
      </c>
      <c r="Q8" s="7">
        <v>14.356524054400001</v>
      </c>
      <c r="R8" s="4">
        <v>0.14432258882776974</v>
      </c>
      <c r="S8" s="7">
        <v>17.578177486000001</v>
      </c>
      <c r="T8" s="6">
        <f t="shared" si="2"/>
        <v>3.0114981547465276</v>
      </c>
    </row>
    <row r="9" spans="1:20" x14ac:dyDescent="0.25">
      <c r="A9" s="5">
        <v>40</v>
      </c>
      <c r="B9" s="4">
        <v>0.40736019222828312</v>
      </c>
      <c r="C9" s="7">
        <v>23.336864839040004</v>
      </c>
      <c r="D9" s="4">
        <v>9.8254612363561616E-2</v>
      </c>
      <c r="E9" s="7">
        <v>17.807229896560003</v>
      </c>
      <c r="F9" s="3">
        <f t="shared" si="0"/>
        <v>4.1459650842748159</v>
      </c>
      <c r="H9" s="5">
        <v>40</v>
      </c>
      <c r="I9" s="4">
        <v>0.12901894611565404</v>
      </c>
      <c r="J9" s="7">
        <v>23.015551588400001</v>
      </c>
      <c r="K9" s="4">
        <v>0.18022035694019398</v>
      </c>
      <c r="L9" s="7">
        <v>17.673032447920001</v>
      </c>
      <c r="M9" s="3">
        <f t="shared" si="1"/>
        <v>4.0567412790368467</v>
      </c>
      <c r="O9" s="5">
        <v>40</v>
      </c>
      <c r="P9" s="4">
        <v>1.0983515324068152E-2</v>
      </c>
      <c r="Q9" s="7">
        <v>14.394471051600002</v>
      </c>
      <c r="R9" s="4">
        <v>0.18870359983395418</v>
      </c>
      <c r="S9" s="7">
        <v>17.608429856160001</v>
      </c>
      <c r="T9" s="6">
        <f t="shared" si="2"/>
        <v>3.0318740660236378</v>
      </c>
    </row>
    <row r="10" spans="1:20" x14ac:dyDescent="0.25">
      <c r="A10" s="5">
        <v>50</v>
      </c>
      <c r="B10" s="4">
        <v>0.49475620403080239</v>
      </c>
      <c r="C10" s="7">
        <v>23.486567396720002</v>
      </c>
      <c r="D10" s="4">
        <v>0.11672602959522507</v>
      </c>
      <c r="E10" s="7">
        <v>17.880141242880001</v>
      </c>
      <c r="F10" s="3">
        <f t="shared" si="0"/>
        <v>4.2386107515734555</v>
      </c>
      <c r="H10" s="5">
        <v>50</v>
      </c>
      <c r="I10" s="4">
        <v>0.15721152637143607</v>
      </c>
      <c r="J10" s="7">
        <v>23.082738553280002</v>
      </c>
      <c r="K10" s="4">
        <v>0.21987802092410547</v>
      </c>
      <c r="L10" s="7">
        <v>17.71576970672</v>
      </c>
      <c r="M10" s="3">
        <f t="shared" si="1"/>
        <v>4.0516342304731818</v>
      </c>
      <c r="O10" s="5">
        <v>50</v>
      </c>
      <c r="P10" s="4">
        <v>1.3482042924811788E-2</v>
      </c>
      <c r="Q10" s="7">
        <v>14.401384776880001</v>
      </c>
      <c r="R10" s="4">
        <v>0.23240084949054624</v>
      </c>
      <c r="S10" s="7">
        <v>17.637035738640002</v>
      </c>
      <c r="T10" s="6">
        <f t="shared" si="2"/>
        <v>3.0419658834123822</v>
      </c>
    </row>
    <row r="11" spans="1:20" x14ac:dyDescent="0.25">
      <c r="A11" s="5">
        <v>60</v>
      </c>
      <c r="B11" s="4">
        <v>0.56899706649960047</v>
      </c>
      <c r="C11" s="7">
        <v>23.578719871200001</v>
      </c>
      <c r="D11" s="4">
        <v>0.13275953269181917</v>
      </c>
      <c r="E11" s="7">
        <v>17.925023805840002</v>
      </c>
      <c r="F11" s="3">
        <f t="shared" si="0"/>
        <v>4.2859224867900041</v>
      </c>
      <c r="H11" s="5">
        <v>60</v>
      </c>
      <c r="I11" s="4">
        <v>0.18504382437848535</v>
      </c>
      <c r="J11" s="7">
        <v>23.136079323280004</v>
      </c>
      <c r="K11" s="4">
        <v>0.25652114104746632</v>
      </c>
      <c r="L11" s="7">
        <v>17.761317693040002</v>
      </c>
      <c r="M11" s="3">
        <f t="shared" si="1"/>
        <v>4.0877007922089952</v>
      </c>
      <c r="O11" s="5">
        <v>60</v>
      </c>
      <c r="P11" s="4">
        <v>1.5831528824219947E-2</v>
      </c>
      <c r="Q11" s="7">
        <v>14.4154000472</v>
      </c>
      <c r="R11" s="4">
        <v>0.27439380384143136</v>
      </c>
      <c r="S11" s="7">
        <v>17.656529538560001</v>
      </c>
      <c r="T11" s="6">
        <f t="shared" si="2"/>
        <v>3.0586077004728676</v>
      </c>
    </row>
    <row r="12" spans="1:20" x14ac:dyDescent="0.25">
      <c r="A12" s="5">
        <v>70</v>
      </c>
      <c r="B12" s="4">
        <v>0.63938675299882897</v>
      </c>
      <c r="C12" s="7">
        <v>23.672450299440001</v>
      </c>
      <c r="D12" s="4">
        <v>0.14887900395105949</v>
      </c>
      <c r="E12" s="7">
        <v>17.998580785200001</v>
      </c>
      <c r="F12" s="3">
        <f t="shared" si="0"/>
        <v>4.2946737688345396</v>
      </c>
      <c r="H12" s="5">
        <v>70</v>
      </c>
      <c r="I12" s="4">
        <v>0.21048821606803067</v>
      </c>
      <c r="J12" s="7">
        <v>23.232834365119999</v>
      </c>
      <c r="K12" s="4">
        <v>0.28957644057320064</v>
      </c>
      <c r="L12" s="7">
        <v>17.788667957120001</v>
      </c>
      <c r="M12" s="3">
        <f t="shared" si="1"/>
        <v>4.119004140522704</v>
      </c>
      <c r="O12" s="5">
        <v>70</v>
      </c>
      <c r="P12" s="4">
        <v>1.8054992927745653E-2</v>
      </c>
      <c r="Q12" s="7">
        <v>14.42955104648</v>
      </c>
      <c r="R12" s="4">
        <v>0.31169584313262422</v>
      </c>
      <c r="S12" s="7">
        <v>17.678640472320001</v>
      </c>
      <c r="T12" s="6">
        <f t="shared" si="2"/>
        <v>3.0465339426182814</v>
      </c>
    </row>
    <row r="13" spans="1:20" x14ac:dyDescent="0.25">
      <c r="A13" s="5">
        <v>80</v>
      </c>
      <c r="B13" s="4">
        <v>0.72004028779574192</v>
      </c>
      <c r="C13" s="7">
        <v>23.852840321439999</v>
      </c>
      <c r="D13" s="4">
        <v>0.15987739588333205</v>
      </c>
      <c r="E13" s="7">
        <v>18.047440658560003</v>
      </c>
      <c r="F13" s="3">
        <f t="shared" si="0"/>
        <v>4.5037028769293919</v>
      </c>
      <c r="H13" s="5">
        <v>80</v>
      </c>
      <c r="I13" s="4">
        <v>0.23662462857453168</v>
      </c>
      <c r="J13" s="7">
        <v>23.283075544239999</v>
      </c>
      <c r="K13" s="4">
        <v>0.32329593475667695</v>
      </c>
      <c r="L13" s="7">
        <v>17.831316556960001</v>
      </c>
      <c r="M13" s="3">
        <f t="shared" si="1"/>
        <v>4.1475092975260086</v>
      </c>
      <c r="O13" s="5">
        <v>80</v>
      </c>
      <c r="P13" s="4">
        <v>2.0294750459304744E-2</v>
      </c>
      <c r="Q13" s="7">
        <v>14.446764315360001</v>
      </c>
      <c r="R13" s="4">
        <v>0.34994700592713596</v>
      </c>
      <c r="S13" s="7">
        <v>17.698604679359999</v>
      </c>
      <c r="T13" s="6">
        <f t="shared" si="2"/>
        <v>3.0429225582730939</v>
      </c>
    </row>
    <row r="14" spans="1:20" x14ac:dyDescent="0.25">
      <c r="A14" s="5">
        <v>90</v>
      </c>
      <c r="B14" s="4">
        <v>0.77898420897354459</v>
      </c>
      <c r="C14" s="7">
        <v>23.972076037120001</v>
      </c>
      <c r="D14" s="4">
        <v>0.17294136762201326</v>
      </c>
      <c r="E14" s="7">
        <v>18.09063999832</v>
      </c>
      <c r="F14" s="3">
        <f t="shared" si="0"/>
        <v>4.5043254814320646</v>
      </c>
      <c r="H14" s="5">
        <v>90</v>
      </c>
      <c r="I14" s="4">
        <v>0.25752730635489707</v>
      </c>
      <c r="J14" s="7">
        <v>23.334982875840002</v>
      </c>
      <c r="K14" s="4">
        <v>0.35173416469223029</v>
      </c>
      <c r="L14" s="7">
        <v>17.855516729280001</v>
      </c>
      <c r="M14" s="3">
        <f t="shared" si="1"/>
        <v>4.1489327713009221</v>
      </c>
      <c r="O14" s="5">
        <v>90</v>
      </c>
      <c r="P14" s="4">
        <v>2.2357118503721636E-2</v>
      </c>
      <c r="Q14" s="7">
        <v>14.46241515312</v>
      </c>
      <c r="R14" s="4">
        <v>0.38807753175225357</v>
      </c>
      <c r="S14" s="7">
        <v>17.719912452479999</v>
      </c>
      <c r="T14" s="6">
        <f t="shared" si="2"/>
        <v>3.0631975358461832</v>
      </c>
    </row>
    <row r="15" spans="1:20" x14ac:dyDescent="0.25">
      <c r="A15" s="5">
        <v>100</v>
      </c>
      <c r="B15" s="4">
        <v>0.83527932397922455</v>
      </c>
      <c r="C15" s="7">
        <v>24.048564536080001</v>
      </c>
      <c r="D15" s="4">
        <v>0.18353014600806686</v>
      </c>
      <c r="E15" s="7">
        <v>18.149044872720001</v>
      </c>
      <c r="F15" s="3">
        <f t="shared" si="0"/>
        <v>4.5511832369081793</v>
      </c>
      <c r="H15" s="5">
        <v>100</v>
      </c>
      <c r="I15" s="4">
        <v>0.28112865234284606</v>
      </c>
      <c r="J15" s="7">
        <v>23.418275604800002</v>
      </c>
      <c r="K15" s="4">
        <v>0.38137344099706216</v>
      </c>
      <c r="L15" s="7">
        <v>17.889492775760001</v>
      </c>
      <c r="M15" s="3">
        <f t="shared" si="1"/>
        <v>4.1771717482770372</v>
      </c>
      <c r="O15" s="5">
        <v>100</v>
      </c>
      <c r="P15" s="4">
        <v>2.4369610845605454E-2</v>
      </c>
      <c r="Q15" s="7">
        <v>14.479995860880001</v>
      </c>
      <c r="R15" s="4">
        <v>0.42257355253859491</v>
      </c>
      <c r="S15" s="7">
        <v>17.740063726159999</v>
      </c>
      <c r="T15" s="6">
        <f t="shared" si="2"/>
        <v>3.0600325898356013</v>
      </c>
    </row>
    <row r="16" spans="1:20" x14ac:dyDescent="0.25">
      <c r="A16" s="5">
        <v>200</v>
      </c>
      <c r="B16" s="4">
        <v>1.2475864519770059</v>
      </c>
      <c r="C16" s="7">
        <v>24.778044768720001</v>
      </c>
      <c r="D16" s="4">
        <v>0.25130168613404447</v>
      </c>
      <c r="E16" s="7">
        <v>18.483770855840003</v>
      </c>
      <c r="F16" s="3">
        <f t="shared" si="0"/>
        <v>4.9644969405877468</v>
      </c>
      <c r="H16" s="5">
        <v>200</v>
      </c>
      <c r="I16" s="4">
        <v>0.45340007830321294</v>
      </c>
      <c r="J16" s="7">
        <v>23.839193870720003</v>
      </c>
      <c r="K16" s="4">
        <v>0.59417895017568578</v>
      </c>
      <c r="L16" s="7">
        <v>18.126938708720001</v>
      </c>
      <c r="M16" s="3">
        <f t="shared" si="1"/>
        <v>4.3240628258964691</v>
      </c>
      <c r="O16" s="5">
        <v>200</v>
      </c>
      <c r="P16" s="4">
        <v>4.0504796960151558E-2</v>
      </c>
      <c r="Q16" s="7">
        <v>14.594994900000001</v>
      </c>
      <c r="R16" s="4">
        <v>0.71287682396191299</v>
      </c>
      <c r="S16" s="7">
        <v>17.913325843920003</v>
      </c>
      <c r="T16" s="6">
        <f t="shared" si="2"/>
        <v>3.1058492303425256</v>
      </c>
    </row>
    <row r="17" spans="1:20" x14ac:dyDescent="0.25">
      <c r="A17" s="5">
        <v>400</v>
      </c>
      <c r="B17" s="4">
        <v>1.6823400059624882</v>
      </c>
      <c r="C17" s="7">
        <v>25.73927479488</v>
      </c>
      <c r="D17" s="4">
        <v>0.30163757721440287</v>
      </c>
      <c r="E17" s="7">
        <v>18.872980384880002</v>
      </c>
      <c r="F17" s="3">
        <f t="shared" si="0"/>
        <v>5.5773555188274413</v>
      </c>
      <c r="H17" s="5">
        <v>400</v>
      </c>
      <c r="I17" s="4">
        <v>0.6702946639011802</v>
      </c>
      <c r="J17" s="7">
        <v>24.523984046240002</v>
      </c>
      <c r="K17" s="4">
        <v>0.81782147277464534</v>
      </c>
      <c r="L17" s="7">
        <v>18.433468381120001</v>
      </c>
      <c r="M17" s="3">
        <f t="shared" si="1"/>
        <v>4.6444567124003653</v>
      </c>
      <c r="O17" s="5">
        <v>400</v>
      </c>
      <c r="P17" s="4">
        <v>6.1339829566141521E-2</v>
      </c>
      <c r="Q17" s="7">
        <v>14.750134649360001</v>
      </c>
      <c r="R17" s="4">
        <v>1.0699090474560842</v>
      </c>
      <c r="S17" s="7">
        <v>18.128338800640002</v>
      </c>
      <c r="T17" s="6">
        <f t="shared" si="2"/>
        <v>3.0780567911303214</v>
      </c>
    </row>
    <row r="18" spans="1:20" x14ac:dyDescent="0.25">
      <c r="A18" s="5">
        <v>600</v>
      </c>
      <c r="B18" s="4">
        <v>1.9475595210110281</v>
      </c>
      <c r="C18" s="7">
        <v>26.405225087840002</v>
      </c>
      <c r="D18" s="4">
        <v>0.32035148703213512</v>
      </c>
      <c r="E18" s="7">
        <v>19.127546074320001</v>
      </c>
      <c r="F18" s="3">
        <f t="shared" si="0"/>
        <v>6.0794458582165545</v>
      </c>
      <c r="H18" s="5">
        <v>600</v>
      </c>
      <c r="I18" s="4">
        <v>0.80248799939937776</v>
      </c>
      <c r="J18" s="7">
        <v>24.86638683256</v>
      </c>
      <c r="K18" s="4">
        <v>0.93178651003472901</v>
      </c>
      <c r="L18" s="7">
        <v>18.61003573336</v>
      </c>
      <c r="M18" s="3">
        <f t="shared" si="1"/>
        <v>4.8803368020717368</v>
      </c>
      <c r="O18" s="5">
        <v>600</v>
      </c>
      <c r="P18" s="4">
        <v>7.3597751547932619E-2</v>
      </c>
      <c r="Q18" s="7">
        <v>14.851240925680001</v>
      </c>
      <c r="R18" s="4">
        <v>1.2933886631088547</v>
      </c>
      <c r="S18" s="7">
        <v>18.276216339359998</v>
      </c>
      <c r="T18" s="6">
        <f t="shared" si="2"/>
        <v>3.1012504240299945</v>
      </c>
    </row>
    <row r="19" spans="1:20" x14ac:dyDescent="0.25">
      <c r="A19" s="5">
        <v>800</v>
      </c>
      <c r="B19" s="4">
        <v>2.0929798969211184</v>
      </c>
      <c r="C19" s="7">
        <v>26.711171050400001</v>
      </c>
      <c r="D19" s="4">
        <v>0.33438806230435586</v>
      </c>
      <c r="E19" s="7">
        <v>19.298964721680001</v>
      </c>
      <c r="F19" s="3">
        <f t="shared" si="0"/>
        <v>6.2591346189150556</v>
      </c>
      <c r="H19" s="5">
        <v>800</v>
      </c>
      <c r="I19" s="4">
        <v>0.89021505502727771</v>
      </c>
      <c r="J19" s="7">
        <v>25.18673613144</v>
      </c>
      <c r="K19" s="4">
        <v>1.0111959881858181</v>
      </c>
      <c r="L19" s="7">
        <v>18.756547656320002</v>
      </c>
      <c r="M19" s="3">
        <f t="shared" si="1"/>
        <v>4.9886985682551153</v>
      </c>
      <c r="O19" s="5">
        <v>800</v>
      </c>
      <c r="P19" s="4">
        <v>8.3660327149620919E-2</v>
      </c>
      <c r="Q19" s="7">
        <v>14.909736174480001</v>
      </c>
      <c r="R19" s="4">
        <v>1.4362947396167609</v>
      </c>
      <c r="S19" s="7">
        <v>18.370761183200003</v>
      </c>
      <c r="T19" s="6">
        <f t="shared" si="2"/>
        <v>3.0296771028175078</v>
      </c>
    </row>
    <row r="20" spans="1:20" x14ac:dyDescent="0.25">
      <c r="A20" s="5">
        <v>1000</v>
      </c>
      <c r="B20" s="4">
        <v>2.2342963038587436</v>
      </c>
      <c r="C20" s="7">
        <v>27.150641632560003</v>
      </c>
      <c r="D20" s="4">
        <v>0.33938679400004595</v>
      </c>
      <c r="E20" s="7">
        <v>19.412287106480001</v>
      </c>
      <c r="F20" s="3">
        <f t="shared" si="0"/>
        <v>6.5833330682231583</v>
      </c>
      <c r="H20" s="5">
        <v>1000</v>
      </c>
      <c r="I20" s="4">
        <v>0.98216728833622891</v>
      </c>
      <c r="J20" s="7">
        <v>25.422923559040001</v>
      </c>
      <c r="K20" s="4">
        <v>1.0386803293655089</v>
      </c>
      <c r="L20" s="7">
        <v>18.840731870159999</v>
      </c>
      <c r="M20" s="3">
        <f t="shared" si="1"/>
        <v>5.3583518206271643</v>
      </c>
      <c r="O20" s="5">
        <v>1000</v>
      </c>
      <c r="P20" s="4">
        <v>8.9890812848214235E-2</v>
      </c>
      <c r="Q20" s="7">
        <v>14.976329722640001</v>
      </c>
      <c r="R20" s="4">
        <v>1.5442664353833577</v>
      </c>
      <c r="S20" s="7">
        <v>18.438817625120002</v>
      </c>
      <c r="T20" s="6">
        <f t="shared" si="2"/>
        <v>3.0316513735867918</v>
      </c>
    </row>
    <row r="21" spans="1:20" x14ac:dyDescent="0.25">
      <c r="J21" s="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68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4">
        <v>0.16570127023592285</v>
      </c>
      <c r="C6" s="7">
        <v>24.52115323552</v>
      </c>
      <c r="D6" s="4">
        <v>2.3674085563526192E-2</v>
      </c>
      <c r="E6" s="7">
        <v>16.335387564720001</v>
      </c>
      <c r="F6" s="3">
        <f>B6/D6</f>
        <v>6.9992680304920754</v>
      </c>
      <c r="H6" s="5">
        <v>10</v>
      </c>
      <c r="I6" s="4">
        <v>5.0779807839141121E-2</v>
      </c>
      <c r="J6" s="7">
        <v>24.433039869120002</v>
      </c>
      <c r="K6" s="4">
        <v>4.1254478016240853E-2</v>
      </c>
      <c r="L6" s="7">
        <v>16.29294419008</v>
      </c>
      <c r="M6" s="3">
        <f>I6/K6/(15/85)</f>
        <v>6.9750547881982374</v>
      </c>
      <c r="O6" s="5">
        <v>10</v>
      </c>
      <c r="P6" s="4">
        <v>2.8624680691634037E-3</v>
      </c>
      <c r="Q6" s="7">
        <v>13.406458153600001</v>
      </c>
      <c r="R6" s="4">
        <v>4.1449641530916195E-2</v>
      </c>
      <c r="S6" s="7">
        <v>16.255267019040001</v>
      </c>
      <c r="T6" s="6">
        <f>R6/P6/(85/15)</f>
        <v>2.555362172211292</v>
      </c>
    </row>
    <row r="7" spans="1:20" x14ac:dyDescent="0.25">
      <c r="A7" s="5">
        <v>20</v>
      </c>
      <c r="B7" s="4">
        <v>0.3227779515773806</v>
      </c>
      <c r="C7" s="7">
        <v>24.738245514719999</v>
      </c>
      <c r="D7" s="4">
        <v>4.5767825916850996E-2</v>
      </c>
      <c r="E7" s="7">
        <v>16.455777646000001</v>
      </c>
      <c r="F7" s="3">
        <f t="shared" ref="F7:F20" si="0">B7/D7</f>
        <v>7.052507850466605</v>
      </c>
      <c r="H7" s="5">
        <v>20</v>
      </c>
      <c r="I7" s="4">
        <v>9.9920615949436936E-2</v>
      </c>
      <c r="J7" s="7">
        <v>24.484331566960002</v>
      </c>
      <c r="K7" s="4">
        <v>8.0373597849495285E-2</v>
      </c>
      <c r="L7" s="7">
        <v>16.346350355999999</v>
      </c>
      <c r="M7" s="3">
        <f t="shared" ref="M7:M20" si="1">I7/K7/(15/85)</f>
        <v>7.044811217406906</v>
      </c>
      <c r="O7" s="5">
        <v>20</v>
      </c>
      <c r="P7" s="4">
        <v>5.65703470634564E-3</v>
      </c>
      <c r="Q7" s="7">
        <v>13.42039104096</v>
      </c>
      <c r="R7" s="4">
        <v>8.2091575033502562E-2</v>
      </c>
      <c r="S7" s="7">
        <v>16.284666146079999</v>
      </c>
      <c r="T7" s="6">
        <f t="shared" ref="T7:T20" si="2">R7/P7/(85/15)</f>
        <v>2.5608378394910369</v>
      </c>
    </row>
    <row r="8" spans="1:20" x14ac:dyDescent="0.25">
      <c r="A8" s="5">
        <v>30</v>
      </c>
      <c r="B8" s="4">
        <v>0.47758827470888232</v>
      </c>
      <c r="C8" s="7">
        <v>24.997432474000004</v>
      </c>
      <c r="D8" s="4">
        <v>6.6267175865335246E-2</v>
      </c>
      <c r="E8" s="7">
        <v>16.561966980240001</v>
      </c>
      <c r="F8" s="3">
        <f t="shared" si="0"/>
        <v>7.2070111404688904</v>
      </c>
      <c r="H8" s="5">
        <v>30</v>
      </c>
      <c r="I8" s="4">
        <v>0.14806479495200306</v>
      </c>
      <c r="J8" s="7">
        <v>24.601271019760002</v>
      </c>
      <c r="K8" s="4">
        <v>0.11864506535776205</v>
      </c>
      <c r="L8" s="7">
        <v>16.391297561760002</v>
      </c>
      <c r="M8" s="3">
        <f t="shared" si="1"/>
        <v>7.0717971753088085</v>
      </c>
      <c r="O8" s="5">
        <v>30</v>
      </c>
      <c r="P8" s="4">
        <v>8.3433672422508626E-3</v>
      </c>
      <c r="Q8" s="7">
        <v>13.413639487520001</v>
      </c>
      <c r="R8" s="4">
        <v>0.12196059117923509</v>
      </c>
      <c r="S8" s="7">
        <v>16.306539428640001</v>
      </c>
      <c r="T8" s="6">
        <f t="shared" si="2"/>
        <v>2.5795888688602826</v>
      </c>
    </row>
    <row r="9" spans="1:20" x14ac:dyDescent="0.25">
      <c r="A9" s="5">
        <v>40</v>
      </c>
      <c r="B9" s="4">
        <v>0.61805064793767528</v>
      </c>
      <c r="C9" s="7">
        <v>25.129730344800002</v>
      </c>
      <c r="D9" s="4">
        <v>8.5337852077449664E-2</v>
      </c>
      <c r="E9" s="7">
        <v>16.663517220800003</v>
      </c>
      <c r="F9" s="3">
        <f t="shared" si="0"/>
        <v>7.2423975163653527</v>
      </c>
      <c r="H9" s="5">
        <v>40</v>
      </c>
      <c r="I9" s="4">
        <v>0.19524399664737607</v>
      </c>
      <c r="J9" s="7">
        <v>24.71913773064</v>
      </c>
      <c r="K9" s="4">
        <v>0.15454106814001353</v>
      </c>
      <c r="L9" s="7">
        <v>16.429484929760001</v>
      </c>
      <c r="M9" s="3">
        <f t="shared" si="1"/>
        <v>7.159149739188333</v>
      </c>
      <c r="O9" s="5">
        <v>40</v>
      </c>
      <c r="P9" s="4">
        <v>1.1018331051843395E-2</v>
      </c>
      <c r="Q9" s="7">
        <v>13.438052332560002</v>
      </c>
      <c r="R9" s="4">
        <v>0.1611939893764936</v>
      </c>
      <c r="S9" s="7">
        <v>16.334641599360001</v>
      </c>
      <c r="T9" s="6">
        <f t="shared" si="2"/>
        <v>2.5816975358082463</v>
      </c>
    </row>
    <row r="10" spans="1:20" x14ac:dyDescent="0.25">
      <c r="A10" s="5">
        <v>50</v>
      </c>
      <c r="B10" s="4">
        <v>0.76096644856752682</v>
      </c>
      <c r="C10" s="7">
        <v>25.37753000416</v>
      </c>
      <c r="D10" s="4">
        <v>0.1024872682110094</v>
      </c>
      <c r="E10" s="7">
        <v>16.773669346959998</v>
      </c>
      <c r="F10" s="3">
        <f t="shared" si="0"/>
        <v>7.4249851893874776</v>
      </c>
      <c r="H10" s="5">
        <v>50</v>
      </c>
      <c r="I10" s="4">
        <v>0.23751436864868372</v>
      </c>
      <c r="J10" s="7">
        <v>24.769194771920002</v>
      </c>
      <c r="K10" s="4">
        <v>0.19102054671204866</v>
      </c>
      <c r="L10" s="7">
        <v>16.483765384320002</v>
      </c>
      <c r="M10" s="3">
        <f t="shared" si="1"/>
        <v>7.0459161532228016</v>
      </c>
      <c r="O10" s="5">
        <v>50</v>
      </c>
      <c r="P10" s="4">
        <v>1.3532763707982409E-2</v>
      </c>
      <c r="Q10" s="7">
        <v>13.440937577120001</v>
      </c>
      <c r="R10" s="4">
        <v>0.19831720641579753</v>
      </c>
      <c r="S10" s="7">
        <v>16.343227209200002</v>
      </c>
      <c r="T10" s="6">
        <f t="shared" si="2"/>
        <v>2.5861054569904804</v>
      </c>
    </row>
    <row r="11" spans="1:20" x14ac:dyDescent="0.25">
      <c r="A11" s="5">
        <v>60</v>
      </c>
      <c r="B11" s="4">
        <v>0.90927192749636376</v>
      </c>
      <c r="C11" s="7">
        <v>25.673583024239999</v>
      </c>
      <c r="D11" s="4">
        <v>0.11885260212856452</v>
      </c>
      <c r="E11" s="7">
        <v>16.896135780079998</v>
      </c>
      <c r="F11" s="3">
        <f t="shared" si="0"/>
        <v>7.6504166607374033</v>
      </c>
      <c r="H11" s="5">
        <v>60</v>
      </c>
      <c r="I11" s="4">
        <v>0.28259456885124801</v>
      </c>
      <c r="J11" s="7">
        <v>24.868960578319999</v>
      </c>
      <c r="K11" s="4">
        <v>0.2227518679698858</v>
      </c>
      <c r="L11" s="7">
        <v>16.519703141040001</v>
      </c>
      <c r="M11" s="3">
        <f t="shared" si="1"/>
        <v>7.1890271362702869</v>
      </c>
      <c r="O11" s="5">
        <v>60</v>
      </c>
      <c r="P11" s="4">
        <v>1.6061479593603229E-2</v>
      </c>
      <c r="Q11" s="7">
        <v>13.461231943600001</v>
      </c>
      <c r="R11" s="4">
        <v>0.23450408777576964</v>
      </c>
      <c r="S11" s="7">
        <v>16.359668990320003</v>
      </c>
      <c r="T11" s="6">
        <f t="shared" si="2"/>
        <v>2.5765418479784801</v>
      </c>
    </row>
    <row r="12" spans="1:20" x14ac:dyDescent="0.25">
      <c r="A12" s="5">
        <v>70</v>
      </c>
      <c r="B12" s="4">
        <v>1.028987629158389</v>
      </c>
      <c r="C12" s="7">
        <v>25.794358410080001</v>
      </c>
      <c r="D12" s="4">
        <v>0.13435875098995162</v>
      </c>
      <c r="E12" s="7">
        <v>16.985346526000001</v>
      </c>
      <c r="F12" s="3">
        <f t="shared" si="0"/>
        <v>7.6585084453140286</v>
      </c>
      <c r="H12" s="5">
        <v>70</v>
      </c>
      <c r="I12" s="4">
        <v>0.32467332622098893</v>
      </c>
      <c r="J12" s="7">
        <v>24.918378388080004</v>
      </c>
      <c r="K12" s="4">
        <v>0.25546232903859256</v>
      </c>
      <c r="L12" s="7">
        <v>16.570614973520001</v>
      </c>
      <c r="M12" s="3">
        <f t="shared" si="1"/>
        <v>7.2019053540153486</v>
      </c>
      <c r="O12" s="5">
        <v>70</v>
      </c>
      <c r="P12" s="4">
        <v>1.8640675949706632E-2</v>
      </c>
      <c r="Q12" s="7">
        <v>13.4799302396</v>
      </c>
      <c r="R12" s="4">
        <v>0.27232912606179488</v>
      </c>
      <c r="S12" s="7">
        <v>16.38306591832</v>
      </c>
      <c r="T12" s="6">
        <f t="shared" si="2"/>
        <v>2.5781297416140561</v>
      </c>
    </row>
    <row r="13" spans="1:20" x14ac:dyDescent="0.25">
      <c r="A13" s="5">
        <v>80</v>
      </c>
      <c r="B13" s="4">
        <v>1.1645852888635957</v>
      </c>
      <c r="C13" s="7">
        <v>26.041148888640002</v>
      </c>
      <c r="D13" s="4">
        <v>0.14886397928290512</v>
      </c>
      <c r="E13" s="7">
        <v>17.112549874720003</v>
      </c>
      <c r="F13" s="3">
        <f t="shared" si="0"/>
        <v>7.8231503314202451</v>
      </c>
      <c r="H13" s="5">
        <v>80</v>
      </c>
      <c r="I13" s="4">
        <v>0.36741807774632529</v>
      </c>
      <c r="J13" s="7">
        <v>24.997364818720001</v>
      </c>
      <c r="K13" s="4">
        <v>0.28691424522590941</v>
      </c>
      <c r="L13" s="7">
        <v>16.621883324639999</v>
      </c>
      <c r="M13" s="3">
        <f t="shared" si="1"/>
        <v>7.2566483140511133</v>
      </c>
      <c r="O13" s="5">
        <v>80</v>
      </c>
      <c r="P13" s="4">
        <v>2.1009958603349126E-2</v>
      </c>
      <c r="Q13" s="7">
        <v>13.502516057360001</v>
      </c>
      <c r="R13" s="4">
        <v>0.30590026303647355</v>
      </c>
      <c r="S13" s="7">
        <v>16.40162660256</v>
      </c>
      <c r="T13" s="6">
        <f t="shared" si="2"/>
        <v>2.5693720001320006</v>
      </c>
    </row>
    <row r="14" spans="1:20" x14ac:dyDescent="0.25">
      <c r="A14" s="5">
        <v>90</v>
      </c>
      <c r="B14" s="4">
        <v>1.2893486879246132</v>
      </c>
      <c r="C14" s="7">
        <v>26.234158147519999</v>
      </c>
      <c r="D14" s="4">
        <v>0.16142036392862363</v>
      </c>
      <c r="E14" s="7">
        <v>17.207661525040002</v>
      </c>
      <c r="F14" s="3">
        <f t="shared" si="0"/>
        <v>7.9875218748406089</v>
      </c>
      <c r="H14" s="5">
        <v>90</v>
      </c>
      <c r="I14" s="4">
        <v>0.41164962564977825</v>
      </c>
      <c r="J14" s="7">
        <v>25.133140555840001</v>
      </c>
      <c r="K14" s="4">
        <v>0.31710429315542094</v>
      </c>
      <c r="L14" s="7">
        <v>16.665599221040001</v>
      </c>
      <c r="M14" s="3">
        <f t="shared" si="1"/>
        <v>7.3561956188089299</v>
      </c>
      <c r="O14" s="5">
        <v>90</v>
      </c>
      <c r="P14" s="4">
        <v>2.3251769612522101E-2</v>
      </c>
      <c r="Q14" s="7">
        <v>13.49579831064</v>
      </c>
      <c r="R14" s="4">
        <v>0.34109630329383733</v>
      </c>
      <c r="S14" s="7">
        <v>16.411653809600001</v>
      </c>
      <c r="T14" s="6">
        <f t="shared" si="2"/>
        <v>2.5887692115584584</v>
      </c>
    </row>
    <row r="15" spans="1:20" x14ac:dyDescent="0.25">
      <c r="A15" s="5">
        <v>100</v>
      </c>
      <c r="B15" s="4">
        <v>1.4343007627410826</v>
      </c>
      <c r="C15" s="7">
        <v>26.45059035888</v>
      </c>
      <c r="D15" s="4">
        <v>0.17448251225207478</v>
      </c>
      <c r="E15" s="7">
        <v>17.348092003999998</v>
      </c>
      <c r="F15" s="3">
        <f t="shared" si="0"/>
        <v>8.2203124211608625</v>
      </c>
      <c r="H15" s="5">
        <v>100</v>
      </c>
      <c r="I15" s="4">
        <v>0.44872717872266449</v>
      </c>
      <c r="J15" s="7">
        <v>25.216516211680002</v>
      </c>
      <c r="K15" s="4">
        <v>0.34551418783331717</v>
      </c>
      <c r="L15" s="7">
        <v>16.714261400400002</v>
      </c>
      <c r="M15" s="3">
        <f t="shared" si="1"/>
        <v>7.3594296142819733</v>
      </c>
      <c r="O15" s="5">
        <v>100</v>
      </c>
      <c r="P15" s="4">
        <v>2.5737326022725243E-2</v>
      </c>
      <c r="Q15" s="7">
        <v>13.524456995200001</v>
      </c>
      <c r="R15" s="4">
        <v>0.37459944544487417</v>
      </c>
      <c r="S15" s="7">
        <v>16.434216113280002</v>
      </c>
      <c r="T15" s="6">
        <f t="shared" si="2"/>
        <v>2.5684791198550538</v>
      </c>
    </row>
    <row r="16" spans="1:20" x14ac:dyDescent="0.25">
      <c r="A16" s="5">
        <v>200</v>
      </c>
      <c r="B16" s="4">
        <v>2.4202397382154306</v>
      </c>
      <c r="C16" s="7">
        <v>28.060834055200001</v>
      </c>
      <c r="D16" s="4">
        <v>0.25609314642791936</v>
      </c>
      <c r="E16" s="7">
        <v>18.259114741440001</v>
      </c>
      <c r="F16" s="3">
        <f t="shared" si="0"/>
        <v>9.4506228377206405</v>
      </c>
      <c r="H16" s="5">
        <v>200</v>
      </c>
      <c r="I16" s="4">
        <v>0.80084902017114101</v>
      </c>
      <c r="J16" s="7">
        <v>25.88597248744</v>
      </c>
      <c r="K16" s="4">
        <v>0.58649873092122273</v>
      </c>
      <c r="L16" s="7">
        <v>17.137932194400001</v>
      </c>
      <c r="M16" s="3">
        <f t="shared" si="1"/>
        <v>7.7376884354179785</v>
      </c>
      <c r="O16" s="5">
        <v>200</v>
      </c>
      <c r="P16" s="4">
        <v>4.6231327590247326E-2</v>
      </c>
      <c r="Q16" s="7">
        <v>13.649800430400001</v>
      </c>
      <c r="R16" s="4">
        <v>0.67947618940885723</v>
      </c>
      <c r="S16" s="7">
        <v>16.626166694639998</v>
      </c>
      <c r="T16" s="6">
        <f t="shared" si="2"/>
        <v>2.5936430789876801</v>
      </c>
    </row>
    <row r="17" spans="1:20" x14ac:dyDescent="0.25">
      <c r="A17" s="5">
        <v>400</v>
      </c>
      <c r="B17" s="4">
        <v>3.6039914832727793</v>
      </c>
      <c r="C17" s="7">
        <v>30.074349035120001</v>
      </c>
      <c r="D17" s="4">
        <v>0.30279831369283927</v>
      </c>
      <c r="E17" s="7">
        <v>19.369705659840001</v>
      </c>
      <c r="F17" s="3">
        <f t="shared" si="0"/>
        <v>11.902283864528696</v>
      </c>
      <c r="H17" s="5">
        <v>400</v>
      </c>
      <c r="I17" s="4">
        <v>1.4035235887745594</v>
      </c>
      <c r="J17" s="7">
        <v>27.23780502176</v>
      </c>
      <c r="K17" s="4">
        <v>0.89665789172289301</v>
      </c>
      <c r="L17" s="7">
        <v>17.88191488232</v>
      </c>
      <c r="M17" s="3">
        <f t="shared" si="1"/>
        <v>8.869938479108475</v>
      </c>
      <c r="O17" s="5">
        <v>400</v>
      </c>
      <c r="P17" s="4">
        <v>7.7850222372377792E-2</v>
      </c>
      <c r="Q17" s="7">
        <v>13.874657962559999</v>
      </c>
      <c r="R17" s="4">
        <v>1.1421181128433668</v>
      </c>
      <c r="S17" s="7">
        <v>16.946986107760001</v>
      </c>
      <c r="T17" s="6">
        <f t="shared" si="2"/>
        <v>2.5889489980335041</v>
      </c>
    </row>
    <row r="18" spans="1:20" x14ac:dyDescent="0.25">
      <c r="A18" s="5">
        <v>600</v>
      </c>
      <c r="B18" s="4">
        <v>4.2251939084218684</v>
      </c>
      <c r="C18" s="7">
        <v>31.184180724880001</v>
      </c>
      <c r="D18" s="4">
        <v>0.30413686333765944</v>
      </c>
      <c r="E18" s="7">
        <v>19.938082395040002</v>
      </c>
      <c r="F18" s="3">
        <f t="shared" si="0"/>
        <v>13.892409693628506</v>
      </c>
      <c r="H18" s="5">
        <v>600</v>
      </c>
      <c r="I18" s="4">
        <v>1.8156965812911996</v>
      </c>
      <c r="J18" s="7">
        <v>28.135426407200001</v>
      </c>
      <c r="K18" s="4">
        <v>1.0689283404875902</v>
      </c>
      <c r="L18" s="7">
        <v>18.40908335968</v>
      </c>
      <c r="M18" s="3">
        <f t="shared" si="1"/>
        <v>9.6254790001078785</v>
      </c>
      <c r="O18" s="5">
        <v>600</v>
      </c>
      <c r="P18" s="4">
        <v>0.10060039334745234</v>
      </c>
      <c r="Q18" s="7">
        <v>14.078351693040002</v>
      </c>
      <c r="R18" s="4">
        <v>1.4917193885370075</v>
      </c>
      <c r="S18" s="7">
        <v>17.213067964320004</v>
      </c>
      <c r="T18" s="6">
        <f t="shared" si="2"/>
        <v>2.616735275258101</v>
      </c>
    </row>
    <row r="19" spans="1:20" x14ac:dyDescent="0.25">
      <c r="A19" s="5">
        <v>800</v>
      </c>
      <c r="B19" s="4">
        <v>4.6716143541251416</v>
      </c>
      <c r="C19" s="7">
        <v>31.973609267680001</v>
      </c>
      <c r="D19" s="4">
        <v>0.30156462010459134</v>
      </c>
      <c r="E19" s="7">
        <v>20.395160086000001</v>
      </c>
      <c r="F19" s="3">
        <f t="shared" si="0"/>
        <v>15.491254751651207</v>
      </c>
      <c r="H19" s="5">
        <v>800</v>
      </c>
      <c r="I19" s="4">
        <v>2.201167954970459</v>
      </c>
      <c r="J19" s="7">
        <v>28.930418833200001</v>
      </c>
      <c r="K19" s="4">
        <v>1.1675596401423416</v>
      </c>
      <c r="L19" s="7">
        <v>18.848804186880002</v>
      </c>
      <c r="M19" s="3">
        <f t="shared" si="1"/>
        <v>10.683210218405005</v>
      </c>
      <c r="O19" s="5">
        <v>800</v>
      </c>
      <c r="P19" s="4">
        <v>0.11756656820907778</v>
      </c>
      <c r="Q19" s="7">
        <v>14.231590860399999</v>
      </c>
      <c r="R19" s="4">
        <v>1.7677100428562942</v>
      </c>
      <c r="S19" s="7">
        <v>17.447849526079999</v>
      </c>
      <c r="T19" s="6">
        <f t="shared" si="2"/>
        <v>2.653380428163254</v>
      </c>
    </row>
    <row r="20" spans="1:20" x14ac:dyDescent="0.25">
      <c r="A20" s="5">
        <v>1000</v>
      </c>
      <c r="B20" s="4">
        <v>4.8672114771699757</v>
      </c>
      <c r="C20" s="7">
        <v>32.41141880184</v>
      </c>
      <c r="D20" s="4">
        <v>0.31331771915879358</v>
      </c>
      <c r="E20" s="7">
        <v>20.528485338000003</v>
      </c>
      <c r="F20" s="3">
        <f t="shared" si="0"/>
        <v>15.534427769478331</v>
      </c>
      <c r="H20" s="5">
        <v>1000</v>
      </c>
      <c r="I20" s="4">
        <v>2.4327309730663917</v>
      </c>
      <c r="J20" s="7">
        <v>29.366231762560002</v>
      </c>
      <c r="K20" s="4">
        <v>1.2353017356999603</v>
      </c>
      <c r="L20" s="7">
        <v>19.12715562344</v>
      </c>
      <c r="M20" s="3">
        <f t="shared" si="1"/>
        <v>11.159601833014188</v>
      </c>
      <c r="O20" s="5">
        <v>1000</v>
      </c>
      <c r="P20" s="4">
        <v>0.13275934363065231</v>
      </c>
      <c r="Q20" s="7">
        <v>14.371109562080001</v>
      </c>
      <c r="R20" s="4">
        <v>1.9933890958994775</v>
      </c>
      <c r="S20" s="7">
        <v>17.634036731120002</v>
      </c>
      <c r="T20" s="6">
        <f t="shared" si="2"/>
        <v>2.64971591991196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69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4">
        <v>7.33508362403196E-2</v>
      </c>
      <c r="C6" s="7">
        <v>22.420282318719998</v>
      </c>
      <c r="D6" s="4">
        <v>1.6148731606854091E-2</v>
      </c>
      <c r="E6" s="7">
        <v>16.268988112320002</v>
      </c>
      <c r="F6" s="3">
        <f>B6/D6</f>
        <v>4.5422041821034984</v>
      </c>
      <c r="H6" s="5">
        <v>10</v>
      </c>
      <c r="I6" s="4">
        <v>2.1845955762967044E-2</v>
      </c>
      <c r="J6" s="7">
        <v>22.390367764720001</v>
      </c>
      <c r="K6" s="4">
        <v>2.7548799648373562E-2</v>
      </c>
      <c r="L6" s="7">
        <v>16.22200053712</v>
      </c>
      <c r="M6" s="3">
        <f>I6/K6/(15/85)</f>
        <v>4.4936168146545183</v>
      </c>
      <c r="O6" s="5">
        <v>10</v>
      </c>
      <c r="P6" s="4">
        <v>1.9318415245564487E-3</v>
      </c>
      <c r="Q6" s="7">
        <v>12.397525632160001</v>
      </c>
      <c r="R6" s="4">
        <v>2.7484973566515455E-2</v>
      </c>
      <c r="S6" s="7">
        <v>16.193350638960002</v>
      </c>
      <c r="T6" s="6">
        <f>R6/P6/(85/15)</f>
        <v>2.5107077321097129</v>
      </c>
    </row>
    <row r="7" spans="1:20" x14ac:dyDescent="0.25">
      <c r="A7" s="5">
        <v>20</v>
      </c>
      <c r="B7" s="4">
        <v>0.1485215909333189</v>
      </c>
      <c r="C7" s="7">
        <v>22.585167691919999</v>
      </c>
      <c r="D7" s="4">
        <v>3.196932278700032E-2</v>
      </c>
      <c r="E7" s="7">
        <v>16.297188690720002</v>
      </c>
      <c r="F7" s="3">
        <f t="shared" ref="F7:F20" si="0">B7/D7</f>
        <v>4.6457534281493196</v>
      </c>
      <c r="H7" s="5">
        <v>20</v>
      </c>
      <c r="I7" s="4">
        <v>4.4331978960635551E-2</v>
      </c>
      <c r="J7" s="7">
        <v>22.506426778400002</v>
      </c>
      <c r="K7" s="4">
        <v>5.4834527801285143E-2</v>
      </c>
      <c r="L7" s="7">
        <v>16.271140236400001</v>
      </c>
      <c r="M7" s="3">
        <f t="shared" ref="M7:M20" si="1">I7/K7/(15/85)</f>
        <v>4.581320520420598</v>
      </c>
      <c r="O7" s="5">
        <v>20</v>
      </c>
      <c r="P7" s="4">
        <v>3.8153272389124513E-3</v>
      </c>
      <c r="Q7" s="7">
        <v>12.388885630320001</v>
      </c>
      <c r="R7" s="4">
        <v>5.4704953705525985E-2</v>
      </c>
      <c r="S7" s="7">
        <v>16.232250542160003</v>
      </c>
      <c r="T7" s="6">
        <f t="shared" ref="T7:T20" si="2">R7/P7/(85/15)</f>
        <v>2.5302719151688011</v>
      </c>
    </row>
    <row r="8" spans="1:20" x14ac:dyDescent="0.25">
      <c r="A8" s="5">
        <v>30</v>
      </c>
      <c r="B8" s="4">
        <v>0.22462772432585801</v>
      </c>
      <c r="C8" s="7">
        <v>22.699885482560003</v>
      </c>
      <c r="D8" s="4">
        <v>4.7940872760103524E-2</v>
      </c>
      <c r="E8" s="7">
        <v>16.374499262</v>
      </c>
      <c r="F8" s="3">
        <f t="shared" si="0"/>
        <v>4.6855159573313729</v>
      </c>
      <c r="H8" s="5">
        <v>30</v>
      </c>
      <c r="I8" s="4">
        <v>6.5755658065431377E-2</v>
      </c>
      <c r="J8" s="7">
        <v>22.526829175760003</v>
      </c>
      <c r="K8" s="4">
        <v>8.1900561183655921E-2</v>
      </c>
      <c r="L8" s="7">
        <v>16.295436849920002</v>
      </c>
      <c r="M8" s="3">
        <f t="shared" si="1"/>
        <v>4.5496073570063675</v>
      </c>
      <c r="O8" s="5">
        <v>30</v>
      </c>
      <c r="P8" s="4">
        <v>5.6594184715402359E-3</v>
      </c>
      <c r="Q8" s="7">
        <v>12.39111176936</v>
      </c>
      <c r="R8" s="4">
        <v>8.2242729151701222E-2</v>
      </c>
      <c r="S8" s="7">
        <v>16.27155123072</v>
      </c>
      <c r="T8" s="6">
        <f t="shared" si="2"/>
        <v>2.5644724567481565</v>
      </c>
    </row>
    <row r="9" spans="1:20" x14ac:dyDescent="0.25">
      <c r="A9" s="5">
        <v>40</v>
      </c>
      <c r="B9" s="4">
        <v>0.30145252961107888</v>
      </c>
      <c r="C9" s="7">
        <v>22.883051295680001</v>
      </c>
      <c r="D9" s="4">
        <v>6.3486051078496017E-2</v>
      </c>
      <c r="E9" s="7">
        <v>16.422979311839999</v>
      </c>
      <c r="F9" s="3">
        <f t="shared" si="0"/>
        <v>4.7483269866376494</v>
      </c>
      <c r="H9" s="5">
        <v>40</v>
      </c>
      <c r="I9" s="4">
        <v>8.733942898425226E-2</v>
      </c>
      <c r="J9" s="7">
        <v>22.516941086720003</v>
      </c>
      <c r="K9" s="4">
        <v>0.10928557378332988</v>
      </c>
      <c r="L9" s="7">
        <v>16.356013052960002</v>
      </c>
      <c r="M9" s="3">
        <f t="shared" si="1"/>
        <v>4.5287169548288269</v>
      </c>
      <c r="O9" s="5">
        <v>40</v>
      </c>
      <c r="P9" s="4">
        <v>7.5690065856154612E-3</v>
      </c>
      <c r="Q9" s="7">
        <v>12.40280383184</v>
      </c>
      <c r="R9" s="4">
        <v>0.1087537726244715</v>
      </c>
      <c r="S9" s="7">
        <v>16.24118610176</v>
      </c>
      <c r="T9" s="6">
        <f t="shared" si="2"/>
        <v>2.5355827096677519</v>
      </c>
    </row>
    <row r="10" spans="1:20" x14ac:dyDescent="0.25">
      <c r="A10" s="5">
        <v>50</v>
      </c>
      <c r="B10" s="4">
        <v>0.37913568768471051</v>
      </c>
      <c r="C10" s="7">
        <v>22.96973791808</v>
      </c>
      <c r="D10" s="4">
        <v>7.853076085548219E-2</v>
      </c>
      <c r="E10" s="7">
        <v>16.49600203624</v>
      </c>
      <c r="F10" s="3">
        <f t="shared" si="0"/>
        <v>4.8278621466869849</v>
      </c>
      <c r="H10" s="5">
        <v>50</v>
      </c>
      <c r="I10" s="4">
        <v>0.10999352898294022</v>
      </c>
      <c r="J10" s="7">
        <v>22.655782984559998</v>
      </c>
      <c r="K10" s="4">
        <v>0.13493959444466311</v>
      </c>
      <c r="L10" s="7">
        <v>16.343965308640001</v>
      </c>
      <c r="M10" s="3">
        <f t="shared" si="1"/>
        <v>4.6190791279743078</v>
      </c>
      <c r="O10" s="5">
        <v>50</v>
      </c>
      <c r="P10" s="4">
        <v>9.445547718856296E-3</v>
      </c>
      <c r="Q10" s="7">
        <v>12.41932485792</v>
      </c>
      <c r="R10" s="4">
        <v>0.13588784496373854</v>
      </c>
      <c r="S10" s="7">
        <v>16.305753255039999</v>
      </c>
      <c r="T10" s="6">
        <f t="shared" si="2"/>
        <v>2.5387842662533289</v>
      </c>
    </row>
    <row r="11" spans="1:20" x14ac:dyDescent="0.25">
      <c r="A11" s="5">
        <v>60</v>
      </c>
      <c r="B11" s="4">
        <v>0.45953565814333369</v>
      </c>
      <c r="C11" s="7">
        <v>23.09529477912</v>
      </c>
      <c r="D11" s="4">
        <v>9.3762771879069368E-2</v>
      </c>
      <c r="E11" s="7">
        <v>16.569947416320002</v>
      </c>
      <c r="F11" s="3">
        <f t="shared" si="0"/>
        <v>4.9010460008159775</v>
      </c>
      <c r="H11" s="5">
        <v>60</v>
      </c>
      <c r="I11" s="4">
        <v>0.13154049618442679</v>
      </c>
      <c r="J11" s="7">
        <v>22.636726454480002</v>
      </c>
      <c r="K11" s="4">
        <v>0.16230863194519612</v>
      </c>
      <c r="L11" s="7">
        <v>16.428049357520003</v>
      </c>
      <c r="M11" s="3">
        <f t="shared" si="1"/>
        <v>4.5924615105915603</v>
      </c>
      <c r="O11" s="5">
        <v>60</v>
      </c>
      <c r="P11" s="4">
        <v>1.1190644075816171E-2</v>
      </c>
      <c r="Q11" s="7">
        <v>12.431130641520001</v>
      </c>
      <c r="R11" s="4">
        <v>0.16299511788259877</v>
      </c>
      <c r="S11" s="7">
        <v>16.291181052480002</v>
      </c>
      <c r="T11" s="6">
        <f t="shared" si="2"/>
        <v>2.5703475275729799</v>
      </c>
    </row>
    <row r="12" spans="1:20" x14ac:dyDescent="0.25">
      <c r="A12" s="5">
        <v>70</v>
      </c>
      <c r="B12" s="4">
        <v>0.53301526895568252</v>
      </c>
      <c r="C12" s="7">
        <v>23.18541600528</v>
      </c>
      <c r="D12" s="4">
        <v>0.10654094463523678</v>
      </c>
      <c r="E12" s="7">
        <v>16.569907835680002</v>
      </c>
      <c r="F12" s="3">
        <f t="shared" si="0"/>
        <v>5.0029148021970506</v>
      </c>
      <c r="H12" s="5">
        <v>70</v>
      </c>
      <c r="I12" s="4">
        <v>0.15507539201263495</v>
      </c>
      <c r="J12" s="7">
        <v>22.780539153520003</v>
      </c>
      <c r="K12" s="4">
        <v>0.18697340855826602</v>
      </c>
      <c r="L12" s="7">
        <v>16.431446640000001</v>
      </c>
      <c r="M12" s="3">
        <f t="shared" si="1"/>
        <v>4.6999226334605693</v>
      </c>
      <c r="O12" s="5">
        <v>70</v>
      </c>
      <c r="P12" s="4">
        <v>1.2993129323578325E-2</v>
      </c>
      <c r="Q12" s="7">
        <v>12.439382033439999</v>
      </c>
      <c r="R12" s="4">
        <v>0.1897221224525944</v>
      </c>
      <c r="S12" s="7">
        <v>16.340026072640001</v>
      </c>
      <c r="T12" s="6">
        <f t="shared" si="2"/>
        <v>2.5767752876669818</v>
      </c>
    </row>
    <row r="13" spans="1:20" x14ac:dyDescent="0.25">
      <c r="A13" s="5">
        <v>80</v>
      </c>
      <c r="B13" s="4">
        <v>0.60700861732826228</v>
      </c>
      <c r="C13" s="7">
        <v>23.250812050800004</v>
      </c>
      <c r="D13" s="4">
        <v>0.12048368008062479</v>
      </c>
      <c r="E13" s="7">
        <v>16.62085878856</v>
      </c>
      <c r="F13" s="3">
        <f t="shared" si="0"/>
        <v>5.0380982463522583</v>
      </c>
      <c r="H13" s="5">
        <v>80</v>
      </c>
      <c r="I13" s="4">
        <v>0.17729055860877951</v>
      </c>
      <c r="J13" s="7">
        <v>22.813498613520004</v>
      </c>
      <c r="K13" s="4">
        <v>0.21380877934457096</v>
      </c>
      <c r="L13" s="7">
        <v>16.436166610400001</v>
      </c>
      <c r="M13" s="3">
        <f t="shared" si="1"/>
        <v>4.6988084486652948</v>
      </c>
      <c r="O13" s="5">
        <v>80</v>
      </c>
      <c r="P13" s="4">
        <v>1.4832213282590229E-2</v>
      </c>
      <c r="Q13" s="7">
        <v>12.45019926336</v>
      </c>
      <c r="R13" s="4">
        <v>0.21492633926374935</v>
      </c>
      <c r="S13" s="7">
        <v>16.30487243936</v>
      </c>
      <c r="T13" s="6">
        <f t="shared" si="2"/>
        <v>2.5571488755256513</v>
      </c>
    </row>
    <row r="14" spans="1:20" x14ac:dyDescent="0.25">
      <c r="A14" s="5">
        <v>90</v>
      </c>
      <c r="B14" s="4">
        <v>0.69513499291908987</v>
      </c>
      <c r="C14" s="7">
        <v>23.4413968072</v>
      </c>
      <c r="D14" s="4">
        <v>0.13531711827457041</v>
      </c>
      <c r="E14" s="7">
        <v>16.716165413280002</v>
      </c>
      <c r="F14" s="3">
        <f t="shared" si="0"/>
        <v>5.1370809678979379</v>
      </c>
      <c r="H14" s="5">
        <v>90</v>
      </c>
      <c r="I14" s="4">
        <v>0.19806031699270835</v>
      </c>
      <c r="J14" s="7">
        <v>22.820240501920001</v>
      </c>
      <c r="K14" s="4">
        <v>0.23937219500424772</v>
      </c>
      <c r="L14" s="7">
        <v>16.456956571679999</v>
      </c>
      <c r="M14" s="3">
        <f t="shared" si="1"/>
        <v>4.6886890779946171</v>
      </c>
      <c r="O14" s="5">
        <v>90</v>
      </c>
      <c r="P14" s="4">
        <v>1.672659250776563E-2</v>
      </c>
      <c r="Q14" s="7">
        <v>12.503668984239999</v>
      </c>
      <c r="R14" s="4">
        <v>0.24196566804102748</v>
      </c>
      <c r="S14" s="7">
        <v>16.331042104160002</v>
      </c>
      <c r="T14" s="6">
        <f t="shared" si="2"/>
        <v>2.5528106667345329</v>
      </c>
    </row>
    <row r="15" spans="1:20" x14ac:dyDescent="0.25">
      <c r="A15" s="5">
        <v>100</v>
      </c>
      <c r="B15" s="4">
        <v>0.76635481909853087</v>
      </c>
      <c r="C15" s="7">
        <v>23.522411682880001</v>
      </c>
      <c r="D15" s="4">
        <v>0.1484695527013242</v>
      </c>
      <c r="E15" s="7">
        <v>16.79400806384</v>
      </c>
      <c r="F15" s="3">
        <f t="shared" si="0"/>
        <v>5.1616968270942714</v>
      </c>
      <c r="H15" s="5">
        <v>100</v>
      </c>
      <c r="I15" s="4">
        <v>0.21785182477965948</v>
      </c>
      <c r="J15" s="7">
        <v>22.818440377759998</v>
      </c>
      <c r="K15" s="4">
        <v>0.26226528340861155</v>
      </c>
      <c r="L15" s="7">
        <v>16.501009405600001</v>
      </c>
      <c r="M15" s="3">
        <f t="shared" si="1"/>
        <v>4.7070418841065287</v>
      </c>
      <c r="O15" s="5">
        <v>100</v>
      </c>
      <c r="P15" s="4">
        <v>1.8403229645355876E-2</v>
      </c>
      <c r="Q15" s="7">
        <v>12.493512073200002</v>
      </c>
      <c r="R15" s="4">
        <v>0.26756072382728319</v>
      </c>
      <c r="S15" s="7">
        <v>16.39199557848</v>
      </c>
      <c r="T15" s="6">
        <f t="shared" si="2"/>
        <v>2.5656691370135145</v>
      </c>
    </row>
    <row r="16" spans="1:20" x14ac:dyDescent="0.25">
      <c r="A16" s="5">
        <v>200</v>
      </c>
      <c r="B16" s="4">
        <v>1.4801983059732211</v>
      </c>
      <c r="C16" s="7">
        <v>24.579379620480001</v>
      </c>
      <c r="D16" s="4">
        <v>0.26129771362864046</v>
      </c>
      <c r="E16" s="7">
        <v>17.482120168000002</v>
      </c>
      <c r="F16" s="3">
        <f t="shared" si="0"/>
        <v>5.6647962411064077</v>
      </c>
      <c r="H16" s="5">
        <v>200</v>
      </c>
      <c r="I16" s="4">
        <v>0.43678818556084748</v>
      </c>
      <c r="J16" s="7">
        <v>23.391930379360002</v>
      </c>
      <c r="K16" s="4">
        <v>0.49690086664272198</v>
      </c>
      <c r="L16" s="7">
        <v>16.81733951224</v>
      </c>
      <c r="M16" s="3">
        <f t="shared" si="1"/>
        <v>4.9811405406364901</v>
      </c>
      <c r="O16" s="5">
        <v>200</v>
      </c>
      <c r="P16" s="4">
        <v>3.5371719082622377E-2</v>
      </c>
      <c r="Q16" s="7">
        <v>12.648679227760001</v>
      </c>
      <c r="R16" s="4">
        <v>0.5120720728616226</v>
      </c>
      <c r="S16" s="7">
        <v>16.523162430400003</v>
      </c>
      <c r="T16" s="6">
        <f t="shared" si="2"/>
        <v>2.5547432316104839</v>
      </c>
    </row>
    <row r="17" spans="1:20" x14ac:dyDescent="0.25">
      <c r="A17" s="5">
        <v>400</v>
      </c>
      <c r="B17" s="4">
        <v>2.5460371862586881</v>
      </c>
      <c r="C17" s="7">
        <v>26.194604578000003</v>
      </c>
      <c r="D17" s="4">
        <v>0.37730329461178408</v>
      </c>
      <c r="E17" s="7">
        <v>18.448381747039999</v>
      </c>
      <c r="F17" s="3">
        <f t="shared" si="0"/>
        <v>6.7479855665675101</v>
      </c>
      <c r="H17" s="5">
        <v>400</v>
      </c>
      <c r="I17" s="4">
        <v>0.81334942989857939</v>
      </c>
      <c r="J17" s="7">
        <v>24.124597104560003</v>
      </c>
      <c r="K17" s="4">
        <v>0.86904781490164629</v>
      </c>
      <c r="L17" s="7">
        <v>17.361652682720003</v>
      </c>
      <c r="M17" s="3">
        <f t="shared" si="1"/>
        <v>5.3034827586330602</v>
      </c>
      <c r="O17" s="5">
        <v>400</v>
      </c>
      <c r="P17" s="4">
        <v>6.4334299629513009E-2</v>
      </c>
      <c r="Q17" s="7">
        <v>12.864237192320001</v>
      </c>
      <c r="R17" s="4">
        <v>0.94957888931393497</v>
      </c>
      <c r="S17" s="7">
        <v>16.81081356008</v>
      </c>
      <c r="T17" s="6">
        <f t="shared" si="2"/>
        <v>2.6047185737322343</v>
      </c>
    </row>
    <row r="18" spans="1:20" x14ac:dyDescent="0.25">
      <c r="A18" s="5">
        <v>600</v>
      </c>
      <c r="B18" s="4">
        <v>3.2151898822732061</v>
      </c>
      <c r="C18" s="7">
        <v>27.312786109200001</v>
      </c>
      <c r="D18" s="4">
        <v>0.43496309070453215</v>
      </c>
      <c r="E18" s="7">
        <v>19.227367569759998</v>
      </c>
      <c r="F18" s="3">
        <f t="shared" si="0"/>
        <v>7.3918683009756005</v>
      </c>
      <c r="H18" s="5">
        <v>600</v>
      </c>
      <c r="I18" s="4">
        <v>1.1414927548799647</v>
      </c>
      <c r="J18" s="7">
        <v>24.8500065144</v>
      </c>
      <c r="K18" s="4">
        <v>1.133803425098157</v>
      </c>
      <c r="L18" s="7">
        <v>17.810072548000001</v>
      </c>
      <c r="M18" s="3">
        <f t="shared" si="1"/>
        <v>5.7050973750231924</v>
      </c>
      <c r="O18" s="5">
        <v>600</v>
      </c>
      <c r="P18" s="4">
        <v>8.8293465800064946E-2</v>
      </c>
      <c r="Q18" s="7">
        <v>13.093630557040001</v>
      </c>
      <c r="R18" s="4">
        <v>1.3295541358542522</v>
      </c>
      <c r="S18" s="7">
        <v>17.129964896080001</v>
      </c>
      <c r="T18" s="6">
        <f t="shared" si="2"/>
        <v>2.6573563323039862</v>
      </c>
    </row>
    <row r="19" spans="1:20" x14ac:dyDescent="0.25">
      <c r="A19" s="5">
        <v>800</v>
      </c>
      <c r="B19" s="4">
        <v>3.6468943141357437</v>
      </c>
      <c r="C19" s="7">
        <v>28.021257431840002</v>
      </c>
      <c r="D19" s="4">
        <v>0.45659887166701107</v>
      </c>
      <c r="E19" s="7">
        <v>19.723463905839999</v>
      </c>
      <c r="F19" s="3">
        <f t="shared" si="0"/>
        <v>7.9870856903811074</v>
      </c>
      <c r="H19" s="5">
        <v>800</v>
      </c>
      <c r="I19" s="4">
        <v>1.4053730762229022</v>
      </c>
      <c r="J19" s="7">
        <v>25.367516562480002</v>
      </c>
      <c r="K19" s="4">
        <v>1.336379275299391</v>
      </c>
      <c r="L19" s="7">
        <v>18.214375564160001</v>
      </c>
      <c r="M19" s="3">
        <f t="shared" si="1"/>
        <v>5.9592219906874675</v>
      </c>
      <c r="O19" s="5">
        <v>800</v>
      </c>
      <c r="P19" s="4">
        <v>0.10858217740652543</v>
      </c>
      <c r="Q19" s="7">
        <v>13.290802352000002</v>
      </c>
      <c r="R19" s="4">
        <v>1.6480384710318201</v>
      </c>
      <c r="S19" s="7">
        <v>17.374226397680001</v>
      </c>
      <c r="T19" s="6">
        <f t="shared" si="2"/>
        <v>2.678435129630234</v>
      </c>
    </row>
    <row r="20" spans="1:20" x14ac:dyDescent="0.25">
      <c r="A20" s="5">
        <v>1000</v>
      </c>
      <c r="B20" s="4">
        <v>3.9228344617893263</v>
      </c>
      <c r="C20" s="7">
        <v>28.512651328480001</v>
      </c>
      <c r="D20" s="4">
        <v>0.46397983129639286</v>
      </c>
      <c r="E20" s="7">
        <v>20.006011266800002</v>
      </c>
      <c r="F20" s="3">
        <f t="shared" si="0"/>
        <v>8.454752118920009</v>
      </c>
      <c r="H20" s="5">
        <v>1000</v>
      </c>
      <c r="I20" s="4">
        <v>1.6155863256021441</v>
      </c>
      <c r="J20" s="7">
        <v>25.824165644480001</v>
      </c>
      <c r="K20" s="4">
        <v>1.4782903835335834</v>
      </c>
      <c r="L20" s="7">
        <v>18.5357804444</v>
      </c>
      <c r="M20" s="3">
        <f t="shared" si="1"/>
        <v>6.1929572703630917</v>
      </c>
      <c r="O20" s="5">
        <v>1000</v>
      </c>
      <c r="P20" s="4">
        <v>0.1254428900199758</v>
      </c>
      <c r="Q20" s="7">
        <v>13.441074561280001</v>
      </c>
      <c r="R20" s="4">
        <v>1.9340417600469382</v>
      </c>
      <c r="S20" s="7">
        <v>17.624343742000001</v>
      </c>
      <c r="T20" s="6">
        <f t="shared" si="2"/>
        <v>2.7207718748568142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44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4">
        <v>0.25647355457954435</v>
      </c>
      <c r="C6" s="7">
        <v>29.240303069439999</v>
      </c>
      <c r="D6" s="4">
        <v>2.3386415331029246E-2</v>
      </c>
      <c r="E6" s="7">
        <v>17.601206305679998</v>
      </c>
      <c r="F6" s="3">
        <f>B6/D6</f>
        <v>10.966774982365664</v>
      </c>
      <c r="H6" s="5">
        <v>10</v>
      </c>
      <c r="I6" s="4">
        <v>8.4050031567899905E-2</v>
      </c>
      <c r="J6" s="7">
        <v>29.476589908880001</v>
      </c>
      <c r="K6" s="4">
        <v>4.225958374592706E-2</v>
      </c>
      <c r="L6" s="7">
        <v>17.744736291840002</v>
      </c>
      <c r="M6" s="3">
        <f>I6/K6/(15/85)</f>
        <v>11.270426019376094</v>
      </c>
      <c r="O6" s="5">
        <v>10</v>
      </c>
      <c r="P6" s="4">
        <v>2.8517348617129179E-3</v>
      </c>
      <c r="Q6" s="7">
        <v>14.337873163119999</v>
      </c>
      <c r="R6" s="4">
        <v>4.3451636422346791E-2</v>
      </c>
      <c r="S6" s="7">
        <v>17.837172859919999</v>
      </c>
      <c r="T6" s="6">
        <f>R6/P6/(85/15)</f>
        <v>2.6888670269408776</v>
      </c>
    </row>
    <row r="7" spans="1:20" x14ac:dyDescent="0.25">
      <c r="A7" s="5">
        <v>20</v>
      </c>
      <c r="B7" s="4">
        <v>0.458831953687941</v>
      </c>
      <c r="C7" s="7">
        <v>29.006915030720002</v>
      </c>
      <c r="D7" s="4">
        <v>4.3883757358807299E-2</v>
      </c>
      <c r="E7" s="7">
        <v>17.417722173839998</v>
      </c>
      <c r="F7" s="3">
        <f t="shared" ref="F7:F20" si="0">B7/D7</f>
        <v>10.455621425858951</v>
      </c>
      <c r="H7" s="5">
        <v>20</v>
      </c>
      <c r="I7" s="4">
        <v>0.15790582883018486</v>
      </c>
      <c r="J7" s="7">
        <v>29.351861940080003</v>
      </c>
      <c r="K7" s="4">
        <v>8.144232076363582E-2</v>
      </c>
      <c r="L7" s="7">
        <v>17.687768244880001</v>
      </c>
      <c r="M7" s="3">
        <f t="shared" ref="M7:M20" si="1">I7/K7/(15/85)</f>
        <v>10.986913048576962</v>
      </c>
      <c r="O7" s="5">
        <v>20</v>
      </c>
      <c r="P7" s="4">
        <v>5.6426087318864225E-3</v>
      </c>
      <c r="Q7" s="7">
        <v>14.32985130544</v>
      </c>
      <c r="R7" s="4">
        <v>8.52603297858473E-2</v>
      </c>
      <c r="S7" s="7">
        <v>17.845783197200003</v>
      </c>
      <c r="T7" s="6">
        <f t="shared" ref="T7:T20" si="2">R7/P7/(85/15)</f>
        <v>2.6664865960701691</v>
      </c>
    </row>
    <row r="8" spans="1:20" x14ac:dyDescent="0.25">
      <c r="A8" s="5">
        <v>30</v>
      </c>
      <c r="B8" s="4">
        <v>0.63220026014816566</v>
      </c>
      <c r="C8" s="7">
        <v>28.786521868400001</v>
      </c>
      <c r="D8" s="4">
        <v>6.171312134914534E-2</v>
      </c>
      <c r="E8" s="7">
        <v>17.286157716399998</v>
      </c>
      <c r="F8" s="3">
        <f t="shared" si="0"/>
        <v>10.24417897405413</v>
      </c>
      <c r="H8" s="5">
        <v>30</v>
      </c>
      <c r="I8" s="4">
        <v>0.22765209841798473</v>
      </c>
      <c r="J8" s="7">
        <v>29.266924815439999</v>
      </c>
      <c r="K8" s="4">
        <v>0.11834046238196053</v>
      </c>
      <c r="L8" s="7">
        <v>17.642704472879998</v>
      </c>
      <c r="M8" s="3">
        <f t="shared" si="1"/>
        <v>10.90099304782302</v>
      </c>
      <c r="O8" s="5">
        <v>30</v>
      </c>
      <c r="P8" s="4">
        <v>8.3089087565600423E-3</v>
      </c>
      <c r="Q8" s="7">
        <v>14.291722848159999</v>
      </c>
      <c r="R8" s="4">
        <v>0.12644708328276516</v>
      </c>
      <c r="S8" s="7">
        <v>17.835731722959999</v>
      </c>
      <c r="T8" s="6">
        <f t="shared" si="2"/>
        <v>2.6855742217567751</v>
      </c>
    </row>
    <row r="9" spans="1:20" x14ac:dyDescent="0.25">
      <c r="A9" s="5">
        <v>40</v>
      </c>
      <c r="B9" s="4">
        <v>0.76614792686306188</v>
      </c>
      <c r="C9" s="7">
        <v>28.535142002080001</v>
      </c>
      <c r="D9" s="4">
        <v>7.8362681396976441E-2</v>
      </c>
      <c r="E9" s="7">
        <v>17.227161977519998</v>
      </c>
      <c r="F9" s="3">
        <f t="shared" si="0"/>
        <v>9.7769488384635981</v>
      </c>
      <c r="H9" s="5">
        <v>40</v>
      </c>
      <c r="I9" s="4">
        <v>0.28962385544343699</v>
      </c>
      <c r="J9" s="7">
        <v>29.171315310960001</v>
      </c>
      <c r="K9" s="4">
        <v>0.1531473870440771</v>
      </c>
      <c r="L9" s="7">
        <v>17.594920305920002</v>
      </c>
      <c r="M9" s="3">
        <f t="shared" si="1"/>
        <v>10.716486119612721</v>
      </c>
      <c r="O9" s="5">
        <v>40</v>
      </c>
      <c r="P9" s="4">
        <v>1.0996007028155261E-2</v>
      </c>
      <c r="Q9" s="7">
        <v>14.307254944</v>
      </c>
      <c r="R9" s="4">
        <v>0.16613882459290652</v>
      </c>
      <c r="S9" s="7">
        <v>17.828641683920001</v>
      </c>
      <c r="T9" s="6">
        <f t="shared" si="2"/>
        <v>2.6662965956242375</v>
      </c>
    </row>
    <row r="10" spans="1:20" x14ac:dyDescent="0.25">
      <c r="A10" s="5">
        <v>50</v>
      </c>
      <c r="B10" s="4">
        <v>0.9082593230996725</v>
      </c>
      <c r="C10" s="7">
        <v>28.420975411600001</v>
      </c>
      <c r="D10" s="4">
        <v>9.3859073107660201E-2</v>
      </c>
      <c r="E10" s="7">
        <v>17.188482822160001</v>
      </c>
      <c r="F10" s="3">
        <f t="shared" si="0"/>
        <v>9.6768409598277394</v>
      </c>
      <c r="H10" s="5">
        <v>50</v>
      </c>
      <c r="I10" s="4">
        <v>0.35143901667297783</v>
      </c>
      <c r="J10" s="7">
        <v>29.140028823360002</v>
      </c>
      <c r="K10" s="4">
        <v>0.18553405239141574</v>
      </c>
      <c r="L10" s="7">
        <v>17.506614391839999</v>
      </c>
      <c r="M10" s="3">
        <f t="shared" si="1"/>
        <v>10.7338126639173</v>
      </c>
      <c r="O10" s="5">
        <v>50</v>
      </c>
      <c r="P10" s="4">
        <v>1.3675363662571282E-2</v>
      </c>
      <c r="Q10" s="7">
        <v>14.324924770960001</v>
      </c>
      <c r="R10" s="4">
        <v>0.20665761967222596</v>
      </c>
      <c r="S10" s="7">
        <v>17.848797308960002</v>
      </c>
      <c r="T10" s="6">
        <f t="shared" si="2"/>
        <v>2.6667657699427059</v>
      </c>
    </row>
    <row r="11" spans="1:20" x14ac:dyDescent="0.25">
      <c r="A11" s="5">
        <v>60</v>
      </c>
      <c r="B11" s="4">
        <v>1.0202600102800681</v>
      </c>
      <c r="C11" s="7">
        <v>28.291970306960003</v>
      </c>
      <c r="D11" s="4">
        <v>0.10819337947579913</v>
      </c>
      <c r="E11" s="7">
        <v>17.124303818559998</v>
      </c>
      <c r="F11" s="3">
        <f t="shared" si="0"/>
        <v>9.4299671128054694</v>
      </c>
      <c r="H11" s="5">
        <v>60</v>
      </c>
      <c r="I11" s="4">
        <v>0.40346003650869838</v>
      </c>
      <c r="J11" s="7">
        <v>29.052250804560003</v>
      </c>
      <c r="K11" s="4">
        <v>0.21419880797617627</v>
      </c>
      <c r="L11" s="7">
        <v>17.476727535919999</v>
      </c>
      <c r="M11" s="3">
        <f t="shared" si="1"/>
        <v>10.673605338038307</v>
      </c>
      <c r="O11" s="5">
        <v>60</v>
      </c>
      <c r="P11" s="4">
        <v>1.6207480371350756E-2</v>
      </c>
      <c r="Q11" s="7">
        <v>14.313212499760001</v>
      </c>
      <c r="R11" s="4">
        <v>0.24396546367273958</v>
      </c>
      <c r="S11" s="7">
        <v>17.84968804072</v>
      </c>
      <c r="T11" s="6">
        <f t="shared" si="2"/>
        <v>2.6563492842186025</v>
      </c>
    </row>
    <row r="12" spans="1:20" x14ac:dyDescent="0.25">
      <c r="A12" s="5">
        <v>70</v>
      </c>
      <c r="B12" s="4">
        <v>1.1490287328024194</v>
      </c>
      <c r="C12" s="7">
        <v>28.253970214799999</v>
      </c>
      <c r="D12" s="4">
        <v>0.11947399569189585</v>
      </c>
      <c r="E12" s="7">
        <v>17.08240017992</v>
      </c>
      <c r="F12" s="3">
        <f t="shared" si="0"/>
        <v>9.6173960379259356</v>
      </c>
      <c r="H12" s="5">
        <v>70</v>
      </c>
      <c r="I12" s="4">
        <v>0.45796700872007806</v>
      </c>
      <c r="J12" s="7">
        <v>29.019350548160002</v>
      </c>
      <c r="K12" s="4">
        <v>0.24473091690991022</v>
      </c>
      <c r="L12" s="7">
        <v>17.437825624399999</v>
      </c>
      <c r="M12" s="3">
        <f t="shared" si="1"/>
        <v>10.604080659340758</v>
      </c>
      <c r="O12" s="5">
        <v>70</v>
      </c>
      <c r="P12" s="4">
        <v>1.868238671545994E-2</v>
      </c>
      <c r="Q12" s="7">
        <v>14.337989771200002</v>
      </c>
      <c r="R12" s="4">
        <v>0.28096261108140802</v>
      </c>
      <c r="S12" s="7">
        <v>17.8275474424</v>
      </c>
      <c r="T12" s="6">
        <f t="shared" si="2"/>
        <v>2.6539241481727132</v>
      </c>
    </row>
    <row r="13" spans="1:20" x14ac:dyDescent="0.25">
      <c r="A13" s="5">
        <v>80</v>
      </c>
      <c r="B13" s="4">
        <v>1.2381426743338335</v>
      </c>
      <c r="C13" s="7">
        <v>28.130149295359999</v>
      </c>
      <c r="D13" s="4">
        <v>0.13184844541000793</v>
      </c>
      <c r="E13" s="7">
        <v>17.114819820240001</v>
      </c>
      <c r="F13" s="3">
        <f t="shared" si="0"/>
        <v>9.3906505342826936</v>
      </c>
      <c r="H13" s="5">
        <v>80</v>
      </c>
      <c r="I13" s="4">
        <v>0.5053954564334433</v>
      </c>
      <c r="J13" s="7">
        <v>28.966759550960003</v>
      </c>
      <c r="K13" s="4">
        <v>0.27397958904753628</v>
      </c>
      <c r="L13" s="7">
        <v>17.420640220960003</v>
      </c>
      <c r="M13" s="3">
        <f t="shared" si="1"/>
        <v>10.452996138917786</v>
      </c>
      <c r="O13" s="5">
        <v>80</v>
      </c>
      <c r="P13" s="4">
        <v>2.1081301100424069E-2</v>
      </c>
      <c r="Q13" s="7">
        <v>14.324208972240001</v>
      </c>
      <c r="R13" s="4">
        <v>0.31773845821818064</v>
      </c>
      <c r="S13" s="7">
        <v>17.81791436816</v>
      </c>
      <c r="T13" s="6">
        <f t="shared" si="2"/>
        <v>2.6597738137524081</v>
      </c>
    </row>
    <row r="14" spans="1:20" x14ac:dyDescent="0.25">
      <c r="A14" s="5">
        <v>90</v>
      </c>
      <c r="B14" s="4">
        <v>1.3380888989600026</v>
      </c>
      <c r="C14" s="7">
        <v>28.060499586239999</v>
      </c>
      <c r="D14" s="4">
        <v>0.14478326483396692</v>
      </c>
      <c r="E14" s="7">
        <v>17.147459789999999</v>
      </c>
      <c r="F14" s="3">
        <f t="shared" si="0"/>
        <v>9.2420135745279861</v>
      </c>
      <c r="H14" s="5">
        <v>90</v>
      </c>
      <c r="I14" s="4">
        <v>0.54338334813629119</v>
      </c>
      <c r="J14" s="7">
        <v>28.839981464000001</v>
      </c>
      <c r="K14" s="4">
        <v>0.30250451985266774</v>
      </c>
      <c r="L14" s="7">
        <v>17.429377919200004</v>
      </c>
      <c r="M14" s="3">
        <f t="shared" si="1"/>
        <v>10.178929913527687</v>
      </c>
      <c r="O14" s="5">
        <v>90</v>
      </c>
      <c r="P14" s="4">
        <v>2.3377454287287693E-2</v>
      </c>
      <c r="Q14" s="7">
        <v>14.316570494480001</v>
      </c>
      <c r="R14" s="4">
        <v>0.35412010598844945</v>
      </c>
      <c r="S14" s="7">
        <v>17.837247711680003</v>
      </c>
      <c r="T14" s="6">
        <f t="shared" si="2"/>
        <v>2.6731646073074971</v>
      </c>
    </row>
    <row r="15" spans="1:20" x14ac:dyDescent="0.25">
      <c r="A15" s="5">
        <v>100</v>
      </c>
      <c r="B15" s="4">
        <v>1.4547780965546466</v>
      </c>
      <c r="C15" s="7">
        <v>28.054849470800001</v>
      </c>
      <c r="D15" s="4">
        <v>0.15499086553629654</v>
      </c>
      <c r="E15" s="7">
        <v>17.165838219200001</v>
      </c>
      <c r="F15" s="3">
        <f t="shared" si="0"/>
        <v>9.386218287902647</v>
      </c>
      <c r="H15" s="5">
        <v>100</v>
      </c>
      <c r="I15" s="4">
        <v>0.59210599166879574</v>
      </c>
      <c r="J15" s="7">
        <v>28.84513075464</v>
      </c>
      <c r="K15" s="4">
        <v>0.32655267963908724</v>
      </c>
      <c r="L15" s="7">
        <v>17.355560695040001</v>
      </c>
      <c r="M15" s="3">
        <f t="shared" si="1"/>
        <v>10.274811677648723</v>
      </c>
      <c r="O15" s="5">
        <v>100</v>
      </c>
      <c r="P15" s="4">
        <v>2.5513397496896968E-2</v>
      </c>
      <c r="Q15" s="7">
        <v>14.29013857656</v>
      </c>
      <c r="R15" s="4">
        <v>0.38846383231024667</v>
      </c>
      <c r="S15" s="7">
        <v>17.828875151120002</v>
      </c>
      <c r="T15" s="6">
        <f t="shared" si="2"/>
        <v>2.6869193334311308</v>
      </c>
    </row>
    <row r="16" spans="1:20" x14ac:dyDescent="0.25">
      <c r="A16" s="5">
        <v>200</v>
      </c>
      <c r="B16" s="4">
        <v>2.2528270080907853</v>
      </c>
      <c r="C16" s="7">
        <v>28.29396452688</v>
      </c>
      <c r="D16" s="4">
        <v>0.22927907074356044</v>
      </c>
      <c r="E16" s="7">
        <v>17.568781016959999</v>
      </c>
      <c r="F16" s="3">
        <f t="shared" si="0"/>
        <v>9.825698441575085</v>
      </c>
      <c r="H16" s="5">
        <v>200</v>
      </c>
      <c r="I16" s="4">
        <v>0.92939348084295592</v>
      </c>
      <c r="J16" s="7">
        <v>28.488887212640002</v>
      </c>
      <c r="K16" s="4">
        <v>0.53444178604702464</v>
      </c>
      <c r="L16" s="7">
        <v>17.317194837599999</v>
      </c>
      <c r="M16" s="3">
        <f t="shared" si="1"/>
        <v>9.8543250090229417</v>
      </c>
      <c r="O16" s="5">
        <v>200</v>
      </c>
      <c r="P16" s="4">
        <v>4.662152706025649E-2</v>
      </c>
      <c r="Q16" s="7">
        <v>14.364515243360001</v>
      </c>
      <c r="R16" s="4">
        <v>0.69481993814465304</v>
      </c>
      <c r="S16" s="7">
        <v>17.840456128400003</v>
      </c>
      <c r="T16" s="6">
        <f t="shared" si="2"/>
        <v>2.6300143074147306</v>
      </c>
    </row>
    <row r="17" spans="1:20" x14ac:dyDescent="0.25">
      <c r="A17" s="5">
        <v>400</v>
      </c>
      <c r="B17" s="4">
        <v>3.2445145291912261</v>
      </c>
      <c r="C17" s="7">
        <v>29.181304736480001</v>
      </c>
      <c r="D17" s="4">
        <v>0.28978466373474554</v>
      </c>
      <c r="E17" s="7">
        <v>18.436062753999998</v>
      </c>
      <c r="F17" s="3">
        <f t="shared" si="0"/>
        <v>11.196294818973213</v>
      </c>
      <c r="H17" s="5">
        <v>400</v>
      </c>
      <c r="I17" s="4">
        <v>1.3962012068814498</v>
      </c>
      <c r="J17" s="7">
        <v>28.38999071592</v>
      </c>
      <c r="K17" s="4">
        <v>0.80822284264656241</v>
      </c>
      <c r="L17" s="7">
        <v>17.586969492560002</v>
      </c>
      <c r="M17" s="3">
        <f t="shared" si="1"/>
        <v>9.789140347836879</v>
      </c>
      <c r="O17" s="5">
        <v>400</v>
      </c>
      <c r="P17" s="4">
        <v>7.6895024614700935E-2</v>
      </c>
      <c r="Q17" s="7">
        <v>14.378344325680001</v>
      </c>
      <c r="R17" s="4">
        <v>1.1664325481995121</v>
      </c>
      <c r="S17" s="7">
        <v>17.89737082936</v>
      </c>
      <c r="T17" s="6">
        <f t="shared" si="2"/>
        <v>2.6769097083845379</v>
      </c>
    </row>
    <row r="18" spans="1:20" x14ac:dyDescent="0.25">
      <c r="A18" s="5">
        <v>600</v>
      </c>
      <c r="B18" s="4">
        <v>3.8370233168150061</v>
      </c>
      <c r="C18" s="7">
        <v>29.980798184160001</v>
      </c>
      <c r="D18" s="4">
        <v>0.30749380760139483</v>
      </c>
      <c r="E18" s="7">
        <v>19.060904159120003</v>
      </c>
      <c r="F18" s="3">
        <f t="shared" si="0"/>
        <v>12.478375895585355</v>
      </c>
      <c r="H18" s="5">
        <v>600</v>
      </c>
      <c r="I18" s="4">
        <v>1.7255021024209183</v>
      </c>
      <c r="J18" s="7">
        <v>28.56006596456</v>
      </c>
      <c r="K18" s="4">
        <v>0.97389642339399451</v>
      </c>
      <c r="L18" s="7">
        <v>17.881231509600003</v>
      </c>
      <c r="M18" s="3">
        <f t="shared" si="1"/>
        <v>10.039923150119419</v>
      </c>
      <c r="O18" s="5">
        <v>600</v>
      </c>
      <c r="P18" s="4">
        <v>0.10060287733784383</v>
      </c>
      <c r="Q18" s="7">
        <v>14.458867414000002</v>
      </c>
      <c r="R18" s="4">
        <v>1.4979782163267941</v>
      </c>
      <c r="S18" s="7">
        <v>17.952654397920004</v>
      </c>
      <c r="T18" s="6">
        <f t="shared" si="2"/>
        <v>2.6276494668349377</v>
      </c>
    </row>
    <row r="19" spans="1:20" x14ac:dyDescent="0.25">
      <c r="A19" s="5">
        <v>800</v>
      </c>
      <c r="B19" s="4">
        <v>4.1643472946425195</v>
      </c>
      <c r="C19" s="7">
        <v>30.380452567120003</v>
      </c>
      <c r="D19" s="4">
        <v>0.32306670910140761</v>
      </c>
      <c r="E19" s="7">
        <v>19.495874221680001</v>
      </c>
      <c r="F19" s="3">
        <f t="shared" si="0"/>
        <v>12.890053903187438</v>
      </c>
      <c r="H19" s="5">
        <v>800</v>
      </c>
      <c r="I19" s="4">
        <v>2.0059200320769222</v>
      </c>
      <c r="J19" s="7">
        <v>28.804330269440001</v>
      </c>
      <c r="K19" s="4">
        <v>1.0944603301381539</v>
      </c>
      <c r="L19" s="7">
        <v>18.234060028960002</v>
      </c>
      <c r="M19" s="3">
        <f t="shared" si="1"/>
        <v>10.385831143221409</v>
      </c>
      <c r="O19" s="5">
        <v>800</v>
      </c>
      <c r="P19" s="4">
        <v>0.11720581444635056</v>
      </c>
      <c r="Q19" s="7">
        <v>14.507849376479999</v>
      </c>
      <c r="R19" s="4">
        <v>1.7555096068584648</v>
      </c>
      <c r="S19" s="7">
        <v>18.031684635040001</v>
      </c>
      <c r="T19" s="6">
        <f t="shared" si="2"/>
        <v>2.6431778528942198</v>
      </c>
    </row>
    <row r="20" spans="1:20" x14ac:dyDescent="0.25">
      <c r="A20" s="5">
        <v>1000</v>
      </c>
      <c r="B20" s="4">
        <v>4.4592411670926539</v>
      </c>
      <c r="C20" s="7">
        <v>30.853633260720002</v>
      </c>
      <c r="D20" s="4">
        <v>0.32537899095215517</v>
      </c>
      <c r="E20" s="7">
        <v>19.767079093360003</v>
      </c>
      <c r="F20" s="3">
        <f t="shared" si="0"/>
        <v>13.704760574871768</v>
      </c>
      <c r="H20" s="5">
        <v>1000</v>
      </c>
      <c r="I20" s="4">
        <v>2.2300450387737878</v>
      </c>
      <c r="J20" s="7">
        <v>29.132998364479999</v>
      </c>
      <c r="K20" s="4">
        <v>1.1543494865372048</v>
      </c>
      <c r="L20" s="7">
        <v>18.369395441920002</v>
      </c>
      <c r="M20" s="3">
        <f t="shared" si="1"/>
        <v>10.947223552108808</v>
      </c>
      <c r="O20" s="5">
        <v>1000</v>
      </c>
      <c r="P20" s="4">
        <v>0.13168683987281485</v>
      </c>
      <c r="Q20" s="7">
        <v>14.596556578000001</v>
      </c>
      <c r="R20" s="4">
        <v>1.9550704883809837</v>
      </c>
      <c r="S20" s="7">
        <v>18.083444062240002</v>
      </c>
      <c r="T20" s="6">
        <f t="shared" si="2"/>
        <v>2.619946225904382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35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4">
        <v>0.54947613770176684</v>
      </c>
      <c r="C6" s="7">
        <v>32.277285326559998</v>
      </c>
      <c r="D6" s="4">
        <v>2.3150045593353211E-2</v>
      </c>
      <c r="E6" s="7">
        <v>20.990868550159998</v>
      </c>
      <c r="F6" s="3">
        <f>B6/D6</f>
        <v>23.735423564760978</v>
      </c>
      <c r="H6" s="5">
        <v>10</v>
      </c>
      <c r="I6" s="4">
        <v>0.16848379789078807</v>
      </c>
      <c r="J6" s="7">
        <v>31.864967272640001</v>
      </c>
      <c r="K6" s="4">
        <v>4.093433368102365E-2</v>
      </c>
      <c r="L6" s="7">
        <v>20.72270490256</v>
      </c>
      <c r="M6" s="3">
        <f>I6/K6/(15/85)</f>
        <v>23.323734272086899</v>
      </c>
      <c r="O6" s="5">
        <v>10</v>
      </c>
      <c r="P6" s="4">
        <v>2.4689446532773092E-3</v>
      </c>
      <c r="Q6" s="7">
        <v>16.860508769040003</v>
      </c>
      <c r="R6" s="4">
        <v>4.1907032884069335E-2</v>
      </c>
      <c r="S6" s="7">
        <v>20.601491242719998</v>
      </c>
      <c r="T6" s="6">
        <f>R6/P6/(85/15)</f>
        <v>2.9953521778752044</v>
      </c>
    </row>
    <row r="7" spans="1:20" x14ac:dyDescent="0.25">
      <c r="A7" s="5">
        <v>20</v>
      </c>
      <c r="B7" s="4">
        <v>1.0236639924306286</v>
      </c>
      <c r="C7" s="7">
        <v>32.78239893576</v>
      </c>
      <c r="D7" s="4">
        <v>4.191754798782428E-2</v>
      </c>
      <c r="E7" s="7">
        <v>21.307417689200001</v>
      </c>
      <c r="F7" s="3">
        <f t="shared" ref="F7:F20" si="0">B7/D7</f>
        <v>24.420893911255746</v>
      </c>
      <c r="H7" s="5">
        <v>20</v>
      </c>
      <c r="I7" s="4">
        <v>0.33071503491390292</v>
      </c>
      <c r="J7" s="7">
        <v>32.061085076160005</v>
      </c>
      <c r="K7" s="4">
        <v>8.0324165187889429E-2</v>
      </c>
      <c r="L7" s="7">
        <v>20.884431606800003</v>
      </c>
      <c r="M7" s="3">
        <f t="shared" ref="M7:M20" si="1">I7/K7/(15/85)</f>
        <v>23.331109139179318</v>
      </c>
      <c r="O7" s="5">
        <v>20</v>
      </c>
      <c r="P7" s="4">
        <v>4.8690585136566848E-3</v>
      </c>
      <c r="Q7" s="7">
        <v>16.870634509280002</v>
      </c>
      <c r="R7" s="4">
        <v>8.4537202522504198E-2</v>
      </c>
      <c r="S7" s="7">
        <v>20.651642340320002</v>
      </c>
      <c r="T7" s="6">
        <f t="shared" ref="T7:T20" si="2">R7/P7/(85/15)</f>
        <v>3.0639044108978619</v>
      </c>
    </row>
    <row r="8" spans="1:20" x14ac:dyDescent="0.25">
      <c r="A8" s="5">
        <v>30</v>
      </c>
      <c r="B8" s="4">
        <v>1.4440033926456939</v>
      </c>
      <c r="C8" s="7">
        <v>33.212167323999999</v>
      </c>
      <c r="D8" s="4">
        <v>5.6562089304477224E-2</v>
      </c>
      <c r="E8" s="7">
        <v>21.584234225359999</v>
      </c>
      <c r="F8" s="3">
        <f t="shared" si="0"/>
        <v>25.529527116166701</v>
      </c>
      <c r="H8" s="5">
        <v>30</v>
      </c>
      <c r="I8" s="4">
        <v>0.49620726955676042</v>
      </c>
      <c r="J8" s="7">
        <v>32.29967997736</v>
      </c>
      <c r="K8" s="4">
        <v>0.11700063353713672</v>
      </c>
      <c r="L8" s="7">
        <v>20.982290387839999</v>
      </c>
      <c r="M8" s="3">
        <f t="shared" si="1"/>
        <v>24.032700585868877</v>
      </c>
      <c r="O8" s="5">
        <v>30</v>
      </c>
      <c r="P8" s="4">
        <v>7.2618724490409537E-3</v>
      </c>
      <c r="Q8" s="7">
        <v>16.90320740952</v>
      </c>
      <c r="R8" s="4">
        <v>0.12495605523738611</v>
      </c>
      <c r="S8" s="7">
        <v>20.655665214480003</v>
      </c>
      <c r="T8" s="6">
        <f t="shared" si="2"/>
        <v>3.0365541017200912</v>
      </c>
    </row>
    <row r="9" spans="1:20" x14ac:dyDescent="0.25">
      <c r="A9" s="5">
        <v>40</v>
      </c>
      <c r="B9" s="4">
        <v>1.7262739983539379</v>
      </c>
      <c r="C9" s="7">
        <v>33.475219169599995</v>
      </c>
      <c r="D9" s="4">
        <v>6.891692962113781E-2</v>
      </c>
      <c r="E9" s="7">
        <v>21.80281634328</v>
      </c>
      <c r="F9" s="3">
        <f t="shared" si="0"/>
        <v>25.048620242426832</v>
      </c>
      <c r="H9" s="5">
        <v>40</v>
      </c>
      <c r="I9" s="4">
        <v>0.64660517953339514</v>
      </c>
      <c r="J9" s="7">
        <v>32.51176915488</v>
      </c>
      <c r="K9" s="4">
        <v>0.15085591407019625</v>
      </c>
      <c r="L9" s="7">
        <v>21.104330513200001</v>
      </c>
      <c r="M9" s="3">
        <f t="shared" si="1"/>
        <v>24.288713107070691</v>
      </c>
      <c r="O9" s="5">
        <v>40</v>
      </c>
      <c r="P9" s="4">
        <v>9.6857926409922492E-3</v>
      </c>
      <c r="Q9" s="7">
        <v>16.932697622239999</v>
      </c>
      <c r="R9" s="4">
        <v>0.16499039512326058</v>
      </c>
      <c r="S9" s="7">
        <v>20.690109283200002</v>
      </c>
      <c r="T9" s="6">
        <f t="shared" si="2"/>
        <v>3.0060474304757205</v>
      </c>
    </row>
    <row r="10" spans="1:20" x14ac:dyDescent="0.25">
      <c r="A10" s="5">
        <v>50</v>
      </c>
      <c r="B10" s="4">
        <v>1.9746196402525891</v>
      </c>
      <c r="C10" s="7">
        <v>33.676884455040003</v>
      </c>
      <c r="D10" s="4">
        <v>7.7192399987098287E-2</v>
      </c>
      <c r="E10" s="7">
        <v>21.98946483432</v>
      </c>
      <c r="F10" s="3">
        <f t="shared" si="0"/>
        <v>25.580492905812246</v>
      </c>
      <c r="H10" s="5">
        <v>50</v>
      </c>
      <c r="I10" s="4">
        <v>0.79475233966610803</v>
      </c>
      <c r="J10" s="7">
        <v>32.673532678320001</v>
      </c>
      <c r="K10" s="4">
        <v>0.18459077915432529</v>
      </c>
      <c r="L10" s="7">
        <v>21.237119878480001</v>
      </c>
      <c r="M10" s="3">
        <f t="shared" si="1"/>
        <v>24.397733256632996</v>
      </c>
      <c r="O10" s="5">
        <v>50</v>
      </c>
      <c r="P10" s="4">
        <v>1.2035165787053893E-2</v>
      </c>
      <c r="Q10" s="7">
        <v>16.94888748472</v>
      </c>
      <c r="R10" s="4">
        <v>0.20771260224336793</v>
      </c>
      <c r="S10" s="7">
        <v>20.71889461744</v>
      </c>
      <c r="T10" s="6">
        <f t="shared" si="2"/>
        <v>3.0456718046377396</v>
      </c>
    </row>
    <row r="11" spans="1:20" x14ac:dyDescent="0.25">
      <c r="A11" s="5">
        <v>60</v>
      </c>
      <c r="B11" s="4">
        <v>2.1476330048725845</v>
      </c>
      <c r="C11" s="7">
        <v>33.834829743759997</v>
      </c>
      <c r="D11" s="4">
        <v>8.652390452948644E-2</v>
      </c>
      <c r="E11" s="7">
        <v>22.141583275440002</v>
      </c>
      <c r="F11" s="3">
        <f t="shared" si="0"/>
        <v>24.821267793580603</v>
      </c>
      <c r="H11" s="5">
        <v>60</v>
      </c>
      <c r="I11" s="4">
        <v>0.93170997727712557</v>
      </c>
      <c r="J11" s="7">
        <v>32.832239706080003</v>
      </c>
      <c r="K11" s="4">
        <v>0.21293210328315879</v>
      </c>
      <c r="L11" s="7">
        <v>21.35164399176</v>
      </c>
      <c r="M11" s="3">
        <f t="shared" si="1"/>
        <v>24.795180199840843</v>
      </c>
      <c r="O11" s="5">
        <v>60</v>
      </c>
      <c r="P11" s="4">
        <v>1.4201347204318357E-2</v>
      </c>
      <c r="Q11" s="7">
        <v>16.957054192480001</v>
      </c>
      <c r="R11" s="4">
        <v>0.24643980112496405</v>
      </c>
      <c r="S11" s="7">
        <v>20.746437261840001</v>
      </c>
      <c r="T11" s="6">
        <f t="shared" si="2"/>
        <v>3.0623416245950961</v>
      </c>
    </row>
    <row r="12" spans="1:20" x14ac:dyDescent="0.25">
      <c r="A12" s="5">
        <v>70</v>
      </c>
      <c r="B12" s="4">
        <v>2.303224130692199</v>
      </c>
      <c r="C12" s="7">
        <v>33.9499061032</v>
      </c>
      <c r="D12" s="4">
        <v>9.2174637576576596E-2</v>
      </c>
      <c r="E12" s="7">
        <v>22.362132626480001</v>
      </c>
      <c r="F12" s="3">
        <f t="shared" si="0"/>
        <v>24.987612549913557</v>
      </c>
      <c r="H12" s="5">
        <v>70</v>
      </c>
      <c r="I12" s="4">
        <v>1.047421467635826</v>
      </c>
      <c r="J12" s="7">
        <v>32.95628773304</v>
      </c>
      <c r="K12" s="4">
        <v>0.24232969734541721</v>
      </c>
      <c r="L12" s="7">
        <v>21.4448738044</v>
      </c>
      <c r="M12" s="3">
        <f t="shared" si="1"/>
        <v>24.493029049356256</v>
      </c>
      <c r="O12" s="5">
        <v>70</v>
      </c>
      <c r="P12" s="4">
        <v>1.6450826010515993E-2</v>
      </c>
      <c r="Q12" s="7">
        <v>16.989407725600003</v>
      </c>
      <c r="R12" s="4">
        <v>0.28570622409406443</v>
      </c>
      <c r="S12" s="7">
        <v>20.756280414720003</v>
      </c>
      <c r="T12" s="6">
        <f t="shared" si="2"/>
        <v>3.0648154321329963</v>
      </c>
    </row>
    <row r="13" spans="1:20" x14ac:dyDescent="0.25">
      <c r="A13" s="5">
        <v>80</v>
      </c>
      <c r="B13" s="4">
        <v>2.3987553294748452</v>
      </c>
      <c r="C13" s="7">
        <v>34.004964949119994</v>
      </c>
      <c r="D13" s="4">
        <v>9.9642853774900036E-2</v>
      </c>
      <c r="E13" s="7">
        <v>22.423481154080001</v>
      </c>
      <c r="F13" s="3">
        <f t="shared" si="0"/>
        <v>24.07353100197026</v>
      </c>
      <c r="H13" s="5">
        <v>80</v>
      </c>
      <c r="I13" s="4">
        <v>1.1551073832121337</v>
      </c>
      <c r="J13" s="7">
        <v>33.077411227680003</v>
      </c>
      <c r="K13" s="4">
        <v>0.26306752005232847</v>
      </c>
      <c r="L13" s="7">
        <v>21.518545718239999</v>
      </c>
      <c r="M13" s="3">
        <f t="shared" si="1"/>
        <v>24.881857340528882</v>
      </c>
      <c r="O13" s="5">
        <v>80</v>
      </c>
      <c r="P13" s="4">
        <v>1.8794657158757805E-2</v>
      </c>
      <c r="Q13" s="7">
        <v>17.00052787712</v>
      </c>
      <c r="R13" s="4">
        <v>0.32441985328124534</v>
      </c>
      <c r="S13" s="7">
        <v>20.798847844960001</v>
      </c>
      <c r="T13" s="6">
        <f t="shared" si="2"/>
        <v>3.0461083626136776</v>
      </c>
    </row>
    <row r="14" spans="1:20" x14ac:dyDescent="0.25">
      <c r="A14" s="5">
        <v>90</v>
      </c>
      <c r="B14" s="4">
        <v>2.5165530813371206</v>
      </c>
      <c r="C14" s="7">
        <v>34.121626709840001</v>
      </c>
      <c r="D14" s="4">
        <v>0.10133416593137816</v>
      </c>
      <c r="E14" s="7">
        <v>22.484324923919999</v>
      </c>
      <c r="F14" s="3">
        <f t="shared" si="0"/>
        <v>24.834201359502867</v>
      </c>
      <c r="H14" s="5">
        <v>90</v>
      </c>
      <c r="I14" s="4">
        <v>1.2864184835672587</v>
      </c>
      <c r="J14" s="7">
        <v>33.231999023760004</v>
      </c>
      <c r="K14" s="4">
        <v>0.28972905849178937</v>
      </c>
      <c r="L14" s="7">
        <v>21.66522487568</v>
      </c>
      <c r="M14" s="3">
        <f t="shared" si="1"/>
        <v>25.160419801043354</v>
      </c>
      <c r="O14" s="5">
        <v>90</v>
      </c>
      <c r="P14" s="4">
        <v>2.0857611178899792E-2</v>
      </c>
      <c r="Q14" s="7">
        <v>17.01210094664</v>
      </c>
      <c r="R14" s="4">
        <v>0.36212286568165342</v>
      </c>
      <c r="S14" s="7">
        <v>20.818985604319998</v>
      </c>
      <c r="T14" s="6">
        <f t="shared" si="2"/>
        <v>3.0638233003853808</v>
      </c>
    </row>
    <row r="15" spans="1:20" x14ac:dyDescent="0.25">
      <c r="A15" s="5">
        <v>100</v>
      </c>
      <c r="B15" s="4">
        <v>2.5974675837545527</v>
      </c>
      <c r="C15" s="7">
        <v>34.181465943120003</v>
      </c>
      <c r="D15" s="4">
        <v>0.11044054304198415</v>
      </c>
      <c r="E15" s="7">
        <v>22.657042201200003</v>
      </c>
      <c r="F15" s="3">
        <f t="shared" si="0"/>
        <v>23.519148966581241</v>
      </c>
      <c r="H15" s="5">
        <v>100</v>
      </c>
      <c r="I15" s="4">
        <v>1.3314671834460048</v>
      </c>
      <c r="J15" s="7">
        <v>33.255698622320004</v>
      </c>
      <c r="K15" s="4">
        <v>0.31338403919661673</v>
      </c>
      <c r="L15" s="7">
        <v>21.681262356880001</v>
      </c>
      <c r="M15" s="3">
        <f t="shared" si="1"/>
        <v>24.075829533425331</v>
      </c>
      <c r="O15" s="5">
        <v>100</v>
      </c>
      <c r="P15" s="4">
        <v>2.2992455707752071E-2</v>
      </c>
      <c r="Q15" s="7">
        <v>17.030417494480002</v>
      </c>
      <c r="R15" s="4">
        <v>0.40221235220428003</v>
      </c>
      <c r="S15" s="7">
        <v>20.86841286992</v>
      </c>
      <c r="T15" s="6">
        <f t="shared" si="2"/>
        <v>3.0870408664116566</v>
      </c>
    </row>
    <row r="16" spans="1:20" x14ac:dyDescent="0.25">
      <c r="A16" s="5">
        <v>200</v>
      </c>
      <c r="B16" s="4">
        <v>3.081352323661966</v>
      </c>
      <c r="C16" s="7">
        <v>34.530438529919998</v>
      </c>
      <c r="D16" s="4">
        <v>0.14447249781873528</v>
      </c>
      <c r="E16" s="7">
        <v>23.368971348799999</v>
      </c>
      <c r="F16" s="3">
        <f t="shared" si="0"/>
        <v>21.328296874385281</v>
      </c>
      <c r="H16" s="5">
        <v>200</v>
      </c>
      <c r="I16" s="4">
        <v>1.9682099968893743</v>
      </c>
      <c r="J16" s="7">
        <v>33.872010399520001</v>
      </c>
      <c r="K16" s="4">
        <v>0.45713051821711398</v>
      </c>
      <c r="L16" s="7">
        <v>22.275934235040001</v>
      </c>
      <c r="M16" s="3">
        <f t="shared" si="1"/>
        <v>24.398261629681691</v>
      </c>
      <c r="O16" s="5">
        <v>200</v>
      </c>
      <c r="P16" s="4">
        <v>4.2817065143826799E-2</v>
      </c>
      <c r="Q16" s="7">
        <v>17.217809817039999</v>
      </c>
      <c r="R16" s="4">
        <v>0.75789256170956487</v>
      </c>
      <c r="S16" s="7">
        <v>21.083164703200001</v>
      </c>
      <c r="T16" s="6">
        <f t="shared" si="2"/>
        <v>3.1236551532613346</v>
      </c>
    </row>
    <row r="17" spans="1:20" x14ac:dyDescent="0.25">
      <c r="A17" s="5">
        <v>400</v>
      </c>
      <c r="B17" s="4">
        <v>3.4269818484879302</v>
      </c>
      <c r="C17" s="7">
        <v>34.771853112400002</v>
      </c>
      <c r="D17" s="4">
        <v>0.18364634345680714</v>
      </c>
      <c r="E17" s="7">
        <v>23.905469476720004</v>
      </c>
      <c r="F17" s="3">
        <f t="shared" si="0"/>
        <v>18.660768213410915</v>
      </c>
      <c r="H17" s="5">
        <v>400</v>
      </c>
      <c r="I17" s="4">
        <v>2.444017920743554</v>
      </c>
      <c r="J17" s="7">
        <v>34.299732644399995</v>
      </c>
      <c r="K17" s="4">
        <v>0.5995543782739472</v>
      </c>
      <c r="L17" s="7">
        <v>22.866570017600001</v>
      </c>
      <c r="M17" s="3">
        <f t="shared" si="1"/>
        <v>23.099547574124152</v>
      </c>
      <c r="O17" s="5">
        <v>400</v>
      </c>
      <c r="P17" s="4">
        <v>7.4331022436412583E-2</v>
      </c>
      <c r="Q17" s="7">
        <v>17.476991420800001</v>
      </c>
      <c r="R17" s="4">
        <v>1.3561881189133693</v>
      </c>
      <c r="S17" s="7">
        <v>21.460153646880002</v>
      </c>
      <c r="T17" s="6">
        <f t="shared" si="2"/>
        <v>3.2197500755097899</v>
      </c>
    </row>
    <row r="18" spans="1:20" x14ac:dyDescent="0.25">
      <c r="A18" s="5">
        <v>600</v>
      </c>
      <c r="B18" s="4">
        <v>3.6452140167853511</v>
      </c>
      <c r="C18" s="7">
        <v>35.021004915040002</v>
      </c>
      <c r="D18" s="4">
        <v>0.20620276488972861</v>
      </c>
      <c r="E18" s="7">
        <v>24.228488795200001</v>
      </c>
      <c r="F18" s="3">
        <f t="shared" si="0"/>
        <v>17.677813480021513</v>
      </c>
      <c r="H18" s="5">
        <v>600</v>
      </c>
      <c r="I18" s="4">
        <v>2.628027300933625</v>
      </c>
      <c r="J18" s="7">
        <v>34.472515192080003</v>
      </c>
      <c r="K18" s="4">
        <v>0.69759265284160299</v>
      </c>
      <c r="L18" s="7">
        <v>23.172529578159999</v>
      </c>
      <c r="M18" s="3">
        <f t="shared" si="1"/>
        <v>21.347923669534385</v>
      </c>
      <c r="O18" s="5">
        <v>600</v>
      </c>
      <c r="P18" s="4">
        <v>9.8076043521971745E-2</v>
      </c>
      <c r="Q18" s="7">
        <v>17.660528898639999</v>
      </c>
      <c r="R18" s="4">
        <v>1.7633049444324174</v>
      </c>
      <c r="S18" s="7">
        <v>21.676061979600004</v>
      </c>
      <c r="T18" s="6">
        <f t="shared" si="2"/>
        <v>3.1727570730611729</v>
      </c>
    </row>
    <row r="19" spans="1:20" x14ac:dyDescent="0.25">
      <c r="A19" s="5">
        <v>800</v>
      </c>
      <c r="B19" s="4">
        <v>3.7929805182034468</v>
      </c>
      <c r="C19" s="7">
        <v>35.080480433200002</v>
      </c>
      <c r="D19" s="4">
        <v>0.20592506535593977</v>
      </c>
      <c r="E19" s="7">
        <v>24.339344586479999</v>
      </c>
      <c r="F19" s="3">
        <f t="shared" si="0"/>
        <v>18.41922697291518</v>
      </c>
      <c r="H19" s="5">
        <v>800</v>
      </c>
      <c r="I19" s="4">
        <v>2.7745571475644732</v>
      </c>
      <c r="J19" s="7">
        <v>34.613233613920002</v>
      </c>
      <c r="K19" s="4">
        <v>0.74738890071090647</v>
      </c>
      <c r="L19" s="7">
        <v>23.362400083920004</v>
      </c>
      <c r="M19" s="3">
        <f t="shared" si="1"/>
        <v>21.036558728541891</v>
      </c>
      <c r="O19" s="5">
        <v>800</v>
      </c>
      <c r="P19" s="4">
        <v>0.11361171212061574</v>
      </c>
      <c r="Q19" s="7">
        <v>17.790853051120003</v>
      </c>
      <c r="R19" s="4">
        <v>2.0890150103405065</v>
      </c>
      <c r="S19" s="7">
        <v>21.868195652800001</v>
      </c>
      <c r="T19" s="6">
        <f t="shared" si="2"/>
        <v>3.2448213377488027</v>
      </c>
    </row>
    <row r="20" spans="1:20" x14ac:dyDescent="0.25">
      <c r="A20" s="5">
        <v>1000</v>
      </c>
      <c r="B20" s="4">
        <v>3.8513335440795884</v>
      </c>
      <c r="C20" s="7">
        <v>35.120874861200001</v>
      </c>
      <c r="D20" s="4">
        <v>0.23740353438690059</v>
      </c>
      <c r="E20" s="7">
        <v>24.539960022639999</v>
      </c>
      <c r="F20" s="3">
        <f t="shared" si="0"/>
        <v>16.222730440916706</v>
      </c>
      <c r="H20" s="5">
        <v>1000</v>
      </c>
      <c r="I20" s="4">
        <v>2.8914149345702582</v>
      </c>
      <c r="J20" s="7">
        <v>34.706391587280002</v>
      </c>
      <c r="K20" s="4">
        <v>0.75538090916371725</v>
      </c>
      <c r="L20" s="7">
        <v>23.50091613184</v>
      </c>
      <c r="M20" s="3">
        <f t="shared" si="1"/>
        <v>21.690625789538366</v>
      </c>
      <c r="O20" s="5">
        <v>1000</v>
      </c>
      <c r="P20" s="4">
        <v>0.12824096852527916</v>
      </c>
      <c r="Q20" s="7">
        <v>17.914029425359999</v>
      </c>
      <c r="R20" s="4">
        <v>2.3397977440720443</v>
      </c>
      <c r="S20" s="7">
        <v>22.027214514080001</v>
      </c>
      <c r="T20" s="6">
        <f t="shared" si="2"/>
        <v>3.219762677997982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70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4">
        <v>0.15988167595480901</v>
      </c>
      <c r="C6" s="7">
        <v>24.91714678584</v>
      </c>
      <c r="D6" s="4">
        <v>3.1525963246144706E-2</v>
      </c>
      <c r="E6" s="7">
        <v>17.853908190480002</v>
      </c>
      <c r="F6" s="3">
        <f>B6/D6</f>
        <v>5.071428736578282</v>
      </c>
      <c r="H6" s="5">
        <v>10</v>
      </c>
      <c r="I6" s="4">
        <v>4.9760236272701458E-2</v>
      </c>
      <c r="J6" s="7">
        <v>24.942110580000001</v>
      </c>
      <c r="K6" s="4">
        <v>5.5599720699710371E-2</v>
      </c>
      <c r="L6" s="7">
        <v>17.894326885679998</v>
      </c>
      <c r="M6" s="3">
        <f>I6/K6/(15/85)</f>
        <v>5.071512386454196</v>
      </c>
      <c r="O6" s="5">
        <v>10</v>
      </c>
      <c r="P6" s="4">
        <v>3.2762022376824147E-3</v>
      </c>
      <c r="Q6" s="7">
        <v>14.4093190216</v>
      </c>
      <c r="R6" s="4">
        <v>5.7102998428104464E-2</v>
      </c>
      <c r="S6" s="7">
        <v>17.921104234640001</v>
      </c>
      <c r="T6" s="6">
        <f>R6/P6/(85/15)</f>
        <v>3.0758173615482112</v>
      </c>
    </row>
    <row r="7" spans="1:20" x14ac:dyDescent="0.25">
      <c r="A7" s="5">
        <v>20</v>
      </c>
      <c r="B7" s="4">
        <v>0.30028511107320777</v>
      </c>
      <c r="C7" s="7">
        <v>24.88656890048</v>
      </c>
      <c r="D7" s="4">
        <v>5.8509608954082651E-2</v>
      </c>
      <c r="E7" s="7">
        <v>17.827946972559999</v>
      </c>
      <c r="F7" s="3">
        <f t="shared" ref="F7:F20" si="0">B7/D7</f>
        <v>5.1322358231596867</v>
      </c>
      <c r="H7" s="5">
        <v>20</v>
      </c>
      <c r="I7" s="4">
        <v>9.5369078832037504E-2</v>
      </c>
      <c r="J7" s="7">
        <v>24.930524289040001</v>
      </c>
      <c r="K7" s="4">
        <v>0.1070353714764921</v>
      </c>
      <c r="L7" s="7">
        <v>17.866484122960003</v>
      </c>
      <c r="M7" s="3">
        <f t="shared" ref="M7:M20" si="1">I7/K7/(15/85)</f>
        <v>5.0490297982186627</v>
      </c>
      <c r="O7" s="5">
        <v>20</v>
      </c>
      <c r="P7" s="4">
        <v>6.3883654400195928E-3</v>
      </c>
      <c r="Q7" s="7">
        <v>14.43885877288</v>
      </c>
      <c r="R7" s="4">
        <v>0.11083745304449526</v>
      </c>
      <c r="S7" s="7">
        <v>17.901812312720001</v>
      </c>
      <c r="T7" s="6">
        <f t="shared" ref="T7:T20" si="2">R7/P7/(85/15)</f>
        <v>3.0617457189806414</v>
      </c>
    </row>
    <row r="8" spans="1:20" x14ac:dyDescent="0.25">
      <c r="A8" s="5">
        <v>30</v>
      </c>
      <c r="B8" s="4">
        <v>0.42408885273492697</v>
      </c>
      <c r="C8" s="7">
        <v>24.946081070480002</v>
      </c>
      <c r="D8" s="4">
        <v>8.2021349060306795E-2</v>
      </c>
      <c r="E8" s="7">
        <v>17.817306893200001</v>
      </c>
      <c r="F8" s="3">
        <f t="shared" si="0"/>
        <v>5.1704691229000943</v>
      </c>
      <c r="H8" s="5">
        <v>30</v>
      </c>
      <c r="I8" s="4">
        <v>0.13606637422776488</v>
      </c>
      <c r="J8" s="7">
        <v>24.878231234480001</v>
      </c>
      <c r="K8" s="4">
        <v>0.1530067399622643</v>
      </c>
      <c r="L8" s="7">
        <v>17.847143792160001</v>
      </c>
      <c r="M8" s="3">
        <f t="shared" si="1"/>
        <v>5.0392733514930663</v>
      </c>
      <c r="O8" s="5">
        <v>30</v>
      </c>
      <c r="P8" s="4">
        <v>9.3207200834165213E-3</v>
      </c>
      <c r="Q8" s="7">
        <v>14.411826618320001</v>
      </c>
      <c r="R8" s="4">
        <v>0.1624962051095899</v>
      </c>
      <c r="S8" s="7">
        <v>17.894473702239999</v>
      </c>
      <c r="T8" s="6">
        <f t="shared" si="2"/>
        <v>3.0765649697722903</v>
      </c>
    </row>
    <row r="9" spans="1:20" x14ac:dyDescent="0.25">
      <c r="A9" s="5">
        <v>40</v>
      </c>
      <c r="B9" s="4">
        <v>0.53154804240145415</v>
      </c>
      <c r="C9" s="7">
        <v>24.954048243280003</v>
      </c>
      <c r="D9" s="4">
        <v>0.10271441950841546</v>
      </c>
      <c r="E9" s="7">
        <v>17.804990577919998</v>
      </c>
      <c r="F9" s="3">
        <f t="shared" si="0"/>
        <v>5.1750089709449609</v>
      </c>
      <c r="H9" s="5">
        <v>40</v>
      </c>
      <c r="I9" s="4">
        <v>0.17385989966182197</v>
      </c>
      <c r="J9" s="7">
        <v>24.854798700640004</v>
      </c>
      <c r="K9" s="4">
        <v>0.19673009600480498</v>
      </c>
      <c r="L9" s="7">
        <v>17.83661107424</v>
      </c>
      <c r="M9" s="3">
        <f t="shared" si="1"/>
        <v>5.007907372035211</v>
      </c>
      <c r="O9" s="5">
        <v>40</v>
      </c>
      <c r="P9" s="4">
        <v>1.2182901144061512E-2</v>
      </c>
      <c r="Q9" s="7">
        <v>14.42264284408</v>
      </c>
      <c r="R9" s="4">
        <v>0.21206172204746593</v>
      </c>
      <c r="S9" s="7">
        <v>17.897307776479998</v>
      </c>
      <c r="T9" s="6">
        <f t="shared" si="2"/>
        <v>3.0717360659326385</v>
      </c>
    </row>
    <row r="10" spans="1:20" x14ac:dyDescent="0.25">
      <c r="A10" s="5">
        <v>50</v>
      </c>
      <c r="B10" s="4">
        <v>0.6358523615425351</v>
      </c>
      <c r="C10" s="7">
        <v>25.017011920399998</v>
      </c>
      <c r="D10" s="4">
        <v>0.1218435873732288</v>
      </c>
      <c r="E10" s="7">
        <v>17.823471473280001</v>
      </c>
      <c r="F10" s="3">
        <f t="shared" si="0"/>
        <v>5.2185952108813494</v>
      </c>
      <c r="H10" s="5">
        <v>50</v>
      </c>
      <c r="I10" s="4">
        <v>0.2113182583703529</v>
      </c>
      <c r="J10" s="7">
        <v>24.876429227520003</v>
      </c>
      <c r="K10" s="4">
        <v>0.2381473978258786</v>
      </c>
      <c r="L10" s="7">
        <v>17.848664299600003</v>
      </c>
      <c r="M10" s="3">
        <f t="shared" si="1"/>
        <v>5.0282730010800414</v>
      </c>
      <c r="O10" s="5">
        <v>50</v>
      </c>
      <c r="P10" s="4">
        <v>1.4939996085750492E-2</v>
      </c>
      <c r="Q10" s="7">
        <v>14.414732197120001</v>
      </c>
      <c r="R10" s="4">
        <v>0.25897372450681011</v>
      </c>
      <c r="S10" s="7">
        <v>17.886655186960002</v>
      </c>
      <c r="T10" s="6">
        <f t="shared" si="2"/>
        <v>3.0589864440989269</v>
      </c>
    </row>
    <row r="11" spans="1:20" x14ac:dyDescent="0.25">
      <c r="A11" s="5">
        <v>60</v>
      </c>
      <c r="B11" s="4">
        <v>0.73113891175845658</v>
      </c>
      <c r="C11" s="7">
        <v>25.059537217759999</v>
      </c>
      <c r="D11" s="4">
        <v>0.13772497595506411</v>
      </c>
      <c r="E11" s="7">
        <v>17.836478483280004</v>
      </c>
      <c r="F11" s="3">
        <f t="shared" si="0"/>
        <v>5.3086878882230275</v>
      </c>
      <c r="H11" s="5">
        <v>60</v>
      </c>
      <c r="I11" s="4">
        <v>0.24703159161986155</v>
      </c>
      <c r="J11" s="7">
        <v>24.886981150000004</v>
      </c>
      <c r="K11" s="4">
        <v>0.27553877193519549</v>
      </c>
      <c r="L11" s="7">
        <v>17.8359438936</v>
      </c>
      <c r="M11" s="3">
        <f t="shared" si="1"/>
        <v>5.0803945884433075</v>
      </c>
      <c r="O11" s="5">
        <v>60</v>
      </c>
      <c r="P11" s="4">
        <v>1.7528266238941975E-2</v>
      </c>
      <c r="Q11" s="7">
        <v>14.41532490256</v>
      </c>
      <c r="R11" s="4">
        <v>0.30284505166335562</v>
      </c>
      <c r="S11" s="7">
        <v>17.869858309760001</v>
      </c>
      <c r="T11" s="6">
        <f t="shared" si="2"/>
        <v>3.0489749346941855</v>
      </c>
    </row>
    <row r="12" spans="1:20" x14ac:dyDescent="0.25">
      <c r="A12" s="5">
        <v>70</v>
      </c>
      <c r="B12" s="4">
        <v>0.82739989689560667</v>
      </c>
      <c r="C12" s="7">
        <v>25.186563415919998</v>
      </c>
      <c r="D12" s="4">
        <v>0.15185143500614656</v>
      </c>
      <c r="E12" s="7">
        <v>17.850801654160001</v>
      </c>
      <c r="F12" s="3">
        <f t="shared" si="0"/>
        <v>5.4487459855885829</v>
      </c>
      <c r="H12" s="5">
        <v>70</v>
      </c>
      <c r="I12" s="4">
        <v>0.28004894679718545</v>
      </c>
      <c r="J12" s="7">
        <v>24.911514034</v>
      </c>
      <c r="K12" s="4">
        <v>0.30920585745207141</v>
      </c>
      <c r="L12" s="7">
        <v>17.825307119600001</v>
      </c>
      <c r="M12" s="3">
        <f t="shared" si="1"/>
        <v>5.1323220230286308</v>
      </c>
      <c r="O12" s="5">
        <v>70</v>
      </c>
      <c r="P12" s="4">
        <v>2.0060599343032948E-2</v>
      </c>
      <c r="Q12" s="7">
        <v>14.4184072972</v>
      </c>
      <c r="R12" s="4">
        <v>0.34427205027222985</v>
      </c>
      <c r="S12" s="7">
        <v>17.861463239279999</v>
      </c>
      <c r="T12" s="6">
        <f t="shared" si="2"/>
        <v>3.0285182504086547</v>
      </c>
    </row>
    <row r="13" spans="1:20" x14ac:dyDescent="0.25">
      <c r="A13" s="5">
        <v>80</v>
      </c>
      <c r="B13" s="4">
        <v>0.90644188797301284</v>
      </c>
      <c r="C13" s="7">
        <v>25.25930451528</v>
      </c>
      <c r="D13" s="4">
        <v>0.16722106234335257</v>
      </c>
      <c r="E13" s="7">
        <v>17.88200170032</v>
      </c>
      <c r="F13" s="3">
        <f t="shared" si="0"/>
        <v>5.4206203170257874</v>
      </c>
      <c r="H13" s="5">
        <v>80</v>
      </c>
      <c r="I13" s="4">
        <v>0.31272867973165891</v>
      </c>
      <c r="J13" s="7">
        <v>24.941778119360002</v>
      </c>
      <c r="K13" s="4">
        <v>0.34181764453657876</v>
      </c>
      <c r="L13" s="7">
        <v>17.82501808888</v>
      </c>
      <c r="M13" s="3">
        <f t="shared" si="1"/>
        <v>5.1844286375229149</v>
      </c>
      <c r="O13" s="5">
        <v>80</v>
      </c>
      <c r="P13" s="4">
        <v>2.2328260480548843E-2</v>
      </c>
      <c r="Q13" s="7">
        <v>14.41988625752</v>
      </c>
      <c r="R13" s="4">
        <v>0.38572184100201873</v>
      </c>
      <c r="S13" s="7">
        <v>17.870078681039999</v>
      </c>
      <c r="T13" s="6">
        <f t="shared" si="2"/>
        <v>3.0485384312013215</v>
      </c>
    </row>
    <row r="14" spans="1:20" x14ac:dyDescent="0.25">
      <c r="A14" s="5">
        <v>90</v>
      </c>
      <c r="B14" s="4">
        <v>0.98845738524852766</v>
      </c>
      <c r="C14" s="7">
        <v>25.332202221760003</v>
      </c>
      <c r="D14" s="4">
        <v>0.1771987995937053</v>
      </c>
      <c r="E14" s="7">
        <v>17.89996549512</v>
      </c>
      <c r="F14" s="3">
        <f t="shared" si="0"/>
        <v>5.5782397370351093</v>
      </c>
      <c r="H14" s="5">
        <v>90</v>
      </c>
      <c r="I14" s="4">
        <v>0.34120863979465138</v>
      </c>
      <c r="J14" s="7">
        <v>24.933254390880002</v>
      </c>
      <c r="K14" s="4">
        <v>0.3732105497224491</v>
      </c>
      <c r="L14" s="7">
        <v>17.8260487336</v>
      </c>
      <c r="M14" s="3">
        <f t="shared" si="1"/>
        <v>5.1807635849012037</v>
      </c>
      <c r="O14" s="5">
        <v>90</v>
      </c>
      <c r="P14" s="4">
        <v>2.4728984234029843E-2</v>
      </c>
      <c r="Q14" s="7">
        <v>14.420787281920001</v>
      </c>
      <c r="R14" s="4">
        <v>0.42785461178043321</v>
      </c>
      <c r="S14" s="7">
        <v>17.86650985456</v>
      </c>
      <c r="T14" s="6">
        <f t="shared" si="2"/>
        <v>3.0532493492464141</v>
      </c>
    </row>
    <row r="15" spans="1:20" x14ac:dyDescent="0.25">
      <c r="A15" s="5">
        <v>100</v>
      </c>
      <c r="B15" s="4">
        <v>1.0517086118227101</v>
      </c>
      <c r="C15" s="7">
        <v>25.37661588384</v>
      </c>
      <c r="D15" s="4">
        <v>0.19007224323306804</v>
      </c>
      <c r="E15" s="7">
        <v>17.929426210640003</v>
      </c>
      <c r="F15" s="3">
        <f t="shared" si="0"/>
        <v>5.5332046064879501</v>
      </c>
      <c r="H15" s="5">
        <v>100</v>
      </c>
      <c r="I15" s="4">
        <v>0.36690494979446547</v>
      </c>
      <c r="J15" s="7">
        <v>24.930864699280001</v>
      </c>
      <c r="K15" s="4">
        <v>0.40479632235484753</v>
      </c>
      <c r="L15" s="7">
        <v>17.837572431920002</v>
      </c>
      <c r="M15" s="3">
        <f t="shared" si="1"/>
        <v>5.1362325545357219</v>
      </c>
      <c r="O15" s="5">
        <v>100</v>
      </c>
      <c r="P15" s="4">
        <v>2.6896859798798831E-2</v>
      </c>
      <c r="Q15" s="7">
        <v>14.41674926168</v>
      </c>
      <c r="R15" s="4">
        <v>0.46486963116398627</v>
      </c>
      <c r="S15" s="7">
        <v>17.86274714152</v>
      </c>
      <c r="T15" s="6">
        <f t="shared" si="2"/>
        <v>3.0500146811895283</v>
      </c>
    </row>
    <row r="16" spans="1:20" x14ac:dyDescent="0.25">
      <c r="A16" s="5">
        <v>200</v>
      </c>
      <c r="B16" s="4">
        <v>1.6326579157313836</v>
      </c>
      <c r="C16" s="7">
        <v>26.202425227120003</v>
      </c>
      <c r="D16" s="4">
        <v>0.26278455755677937</v>
      </c>
      <c r="E16" s="7">
        <v>18.298745003680001</v>
      </c>
      <c r="F16" s="3">
        <f t="shared" si="0"/>
        <v>6.2129142249107172</v>
      </c>
      <c r="H16" s="5">
        <v>200</v>
      </c>
      <c r="I16" s="4">
        <v>0.59296458296660026</v>
      </c>
      <c r="J16" s="7">
        <v>25.215308709279999</v>
      </c>
      <c r="K16" s="4">
        <v>0.62741191025216292</v>
      </c>
      <c r="L16" s="7">
        <v>17.915029275840002</v>
      </c>
      <c r="M16" s="3">
        <f t="shared" si="1"/>
        <v>5.3555448691757617</v>
      </c>
      <c r="O16" s="5">
        <v>200</v>
      </c>
      <c r="P16" s="4">
        <v>4.5170869838083459E-2</v>
      </c>
      <c r="Q16" s="7">
        <v>14.42444016496</v>
      </c>
      <c r="R16" s="4">
        <v>0.77575278234258005</v>
      </c>
      <c r="S16" s="7">
        <v>17.86702021888</v>
      </c>
      <c r="T16" s="6">
        <f t="shared" si="2"/>
        <v>3.0306600319160375</v>
      </c>
    </row>
    <row r="17" spans="1:20" x14ac:dyDescent="0.25">
      <c r="A17" s="5">
        <v>400</v>
      </c>
      <c r="B17" s="4">
        <v>2.3055819352829507</v>
      </c>
      <c r="C17" s="7">
        <v>27.428517808560002</v>
      </c>
      <c r="D17" s="4">
        <v>0.31427195186930929</v>
      </c>
      <c r="E17" s="7">
        <v>18.860075255280002</v>
      </c>
      <c r="F17" s="3">
        <f t="shared" si="0"/>
        <v>7.336263772726789</v>
      </c>
      <c r="H17" s="5">
        <v>400</v>
      </c>
      <c r="I17" s="4">
        <v>0.91234914968942948</v>
      </c>
      <c r="J17" s="7">
        <v>25.860607573199999</v>
      </c>
      <c r="K17" s="4">
        <v>0.86524839812801213</v>
      </c>
      <c r="L17" s="7">
        <v>18.16313846752</v>
      </c>
      <c r="M17" s="3">
        <f t="shared" si="1"/>
        <v>5.9751379211936744</v>
      </c>
      <c r="O17" s="5">
        <v>400</v>
      </c>
      <c r="P17" s="4">
        <v>6.8718670514585314E-2</v>
      </c>
      <c r="Q17" s="7">
        <v>14.447696677920002</v>
      </c>
      <c r="R17" s="4">
        <v>1.167061941176192</v>
      </c>
      <c r="S17" s="7">
        <v>17.923715427200001</v>
      </c>
      <c r="T17" s="6">
        <f t="shared" si="2"/>
        <v>2.9970327674292556</v>
      </c>
    </row>
    <row r="18" spans="1:20" x14ac:dyDescent="0.25">
      <c r="A18" s="5">
        <v>600</v>
      </c>
      <c r="B18" s="4">
        <v>2.6269034541611864</v>
      </c>
      <c r="C18" s="7">
        <v>27.943644064480001</v>
      </c>
      <c r="D18" s="4">
        <v>0.33303079446509087</v>
      </c>
      <c r="E18" s="7">
        <v>19.156570356800003</v>
      </c>
      <c r="F18" s="3">
        <f t="shared" si="0"/>
        <v>7.8878695238393188</v>
      </c>
      <c r="H18" s="5">
        <v>600</v>
      </c>
      <c r="I18" s="4">
        <v>1.1177993047833661</v>
      </c>
      <c r="J18" s="7">
        <v>26.347790315680005</v>
      </c>
      <c r="K18" s="4">
        <v>0.99695029987378914</v>
      </c>
      <c r="L18" s="7">
        <v>18.366339322800002</v>
      </c>
      <c r="M18" s="3">
        <f t="shared" si="1"/>
        <v>6.3535725514511237</v>
      </c>
      <c r="O18" s="5">
        <v>600</v>
      </c>
      <c r="P18" s="4">
        <v>8.4891042455028945E-2</v>
      </c>
      <c r="Q18" s="7">
        <v>14.522529526240001</v>
      </c>
      <c r="R18" s="4">
        <v>1.4122807619374589</v>
      </c>
      <c r="S18" s="7">
        <v>17.98240096432</v>
      </c>
      <c r="T18" s="6">
        <f t="shared" si="2"/>
        <v>2.9358340951522686</v>
      </c>
    </row>
    <row r="19" spans="1:20" x14ac:dyDescent="0.25">
      <c r="A19" s="5">
        <v>800</v>
      </c>
      <c r="B19" s="4">
        <v>2.8905810022774814</v>
      </c>
      <c r="C19" s="7">
        <v>28.484330376399999</v>
      </c>
      <c r="D19" s="4">
        <v>0.34523866307240886</v>
      </c>
      <c r="E19" s="7">
        <v>19.460126418560002</v>
      </c>
      <c r="F19" s="3">
        <f t="shared" si="0"/>
        <v>8.372703614806964</v>
      </c>
      <c r="H19" s="5">
        <v>800</v>
      </c>
      <c r="I19" s="4">
        <v>1.2819874296646905</v>
      </c>
      <c r="J19" s="7">
        <v>26.785353537760002</v>
      </c>
      <c r="K19" s="4">
        <v>1.0745334858760831</v>
      </c>
      <c r="L19" s="7">
        <v>18.537040916240002</v>
      </c>
      <c r="M19" s="3">
        <f t="shared" si="1"/>
        <v>6.7606971120529078</v>
      </c>
      <c r="O19" s="5">
        <v>800</v>
      </c>
      <c r="P19" s="4">
        <v>9.4651088299856301E-2</v>
      </c>
      <c r="Q19" s="7">
        <v>14.54451778512</v>
      </c>
      <c r="R19" s="4">
        <v>1.5893337475367384</v>
      </c>
      <c r="S19" s="7">
        <v>18.045071845120003</v>
      </c>
      <c r="T19" s="6">
        <f t="shared" si="2"/>
        <v>2.9632058792760705</v>
      </c>
    </row>
    <row r="20" spans="1:20" x14ac:dyDescent="0.25">
      <c r="A20" s="5">
        <v>1000</v>
      </c>
      <c r="B20" s="4">
        <v>3.0914322832101662</v>
      </c>
      <c r="C20" s="7">
        <v>28.88357112912</v>
      </c>
      <c r="D20" s="4">
        <v>0.34793336555117843</v>
      </c>
      <c r="E20" s="7">
        <v>19.658597847600003</v>
      </c>
      <c r="F20" s="3">
        <f t="shared" si="0"/>
        <v>8.8851274102812052</v>
      </c>
      <c r="H20" s="5">
        <v>1000</v>
      </c>
      <c r="I20" s="4">
        <v>1.4413327345333387</v>
      </c>
      <c r="J20" s="7">
        <v>27.159764886400001</v>
      </c>
      <c r="K20" s="4">
        <v>1.1153126470349195</v>
      </c>
      <c r="L20" s="7">
        <v>18.69073852448</v>
      </c>
      <c r="M20" s="3">
        <f t="shared" si="1"/>
        <v>7.3231054844300232</v>
      </c>
      <c r="O20" s="5">
        <v>1000</v>
      </c>
      <c r="P20" s="4">
        <v>0.10316945556944132</v>
      </c>
      <c r="Q20" s="7">
        <v>14.595676682800001</v>
      </c>
      <c r="R20" s="4">
        <v>1.724448442518663</v>
      </c>
      <c r="S20" s="7">
        <v>18.101081965279999</v>
      </c>
      <c r="T20" s="6">
        <f t="shared" si="2"/>
        <v>2.9496562655395349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71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4">
        <v>1.2977185829542088E-2</v>
      </c>
      <c r="C6" s="7">
        <v>14.466368447360001</v>
      </c>
      <c r="D6" s="4">
        <v>4.7515065061945853E-3</v>
      </c>
      <c r="E6" s="7">
        <v>10.31758233024</v>
      </c>
      <c r="F6" s="3">
        <f>B6/D6</f>
        <v>2.7311729053982363</v>
      </c>
      <c r="H6" s="5">
        <v>10</v>
      </c>
      <c r="I6" s="4">
        <v>3.8593883614613834E-3</v>
      </c>
      <c r="J6" s="7">
        <v>14.44366438976</v>
      </c>
      <c r="K6" s="4">
        <v>8.0552691544625785E-3</v>
      </c>
      <c r="L6" s="7">
        <v>10.344864520640002</v>
      </c>
      <c r="M6" s="3">
        <f>I6/K6/(15/85)</f>
        <v>2.7149766149649648</v>
      </c>
      <c r="O6" s="5">
        <v>10</v>
      </c>
      <c r="P6" s="4">
        <v>8.5114729908887402E-4</v>
      </c>
      <c r="Q6" s="7">
        <v>8.5047121163200003</v>
      </c>
      <c r="R6" s="4">
        <v>8.0607116863672962E-3</v>
      </c>
      <c r="S6" s="7">
        <v>10.33119108312</v>
      </c>
      <c r="T6" s="6">
        <f>R6/P6/(85/15)</f>
        <v>1.6712483660713771</v>
      </c>
    </row>
    <row r="7" spans="1:20" x14ac:dyDescent="0.25">
      <c r="A7" s="5">
        <v>20</v>
      </c>
      <c r="B7" s="4">
        <v>2.597818881042167E-2</v>
      </c>
      <c r="C7" s="7">
        <v>14.48764701616</v>
      </c>
      <c r="D7" s="4">
        <v>9.4770577235176786E-3</v>
      </c>
      <c r="E7" s="7">
        <v>10.347156557680002</v>
      </c>
      <c r="F7" s="3">
        <f t="shared" ref="F7:F20" si="0">B7/D7</f>
        <v>2.7411660420676567</v>
      </c>
      <c r="H7" s="5">
        <v>20</v>
      </c>
      <c r="I7" s="4">
        <v>7.7472907914425413E-3</v>
      </c>
      <c r="J7" s="7">
        <v>14.43092950712</v>
      </c>
      <c r="K7" s="4">
        <v>1.6127265286863344E-2</v>
      </c>
      <c r="L7" s="7">
        <v>10.334283059119999</v>
      </c>
      <c r="M7" s="3">
        <f t="shared" ref="M7:M20" si="1">I7/K7/(15/85)</f>
        <v>2.7221797188765415</v>
      </c>
      <c r="O7" s="5">
        <v>20</v>
      </c>
      <c r="P7" s="4">
        <v>1.7041320601210257E-3</v>
      </c>
      <c r="Q7" s="7">
        <v>8.4990054750400006</v>
      </c>
      <c r="R7" s="4">
        <v>1.607866062205467E-2</v>
      </c>
      <c r="S7" s="7">
        <v>10.323296168000001</v>
      </c>
      <c r="T7" s="6">
        <f t="shared" ref="T7:T20" si="2">R7/P7/(85/15)</f>
        <v>1.6650180842253137</v>
      </c>
    </row>
    <row r="8" spans="1:20" x14ac:dyDescent="0.25">
      <c r="A8" s="5">
        <v>30</v>
      </c>
      <c r="B8" s="4">
        <v>3.8995249082696477E-2</v>
      </c>
      <c r="C8" s="7">
        <v>14.527318616320001</v>
      </c>
      <c r="D8" s="4">
        <v>1.4252566645807678E-2</v>
      </c>
      <c r="E8" s="7">
        <v>10.37473305064</v>
      </c>
      <c r="F8" s="3">
        <f t="shared" si="0"/>
        <v>2.7360159086971705</v>
      </c>
      <c r="H8" s="5">
        <v>30</v>
      </c>
      <c r="I8" s="4">
        <v>1.16113046975975E-2</v>
      </c>
      <c r="J8" s="7">
        <v>14.47245336408</v>
      </c>
      <c r="K8" s="4">
        <v>2.4272119063160465E-2</v>
      </c>
      <c r="L8" s="7">
        <v>10.36677600312</v>
      </c>
      <c r="M8" s="3">
        <f t="shared" si="1"/>
        <v>2.7108219564665554</v>
      </c>
      <c r="O8" s="5">
        <v>30</v>
      </c>
      <c r="P8" s="4">
        <v>2.5523621985544978E-3</v>
      </c>
      <c r="Q8" s="7">
        <v>8.5093064412000015</v>
      </c>
      <c r="R8" s="4">
        <v>2.4249905514973462E-2</v>
      </c>
      <c r="S8" s="7">
        <v>10.350250709359999</v>
      </c>
      <c r="T8" s="6">
        <f t="shared" si="2"/>
        <v>1.6766409929206982</v>
      </c>
    </row>
    <row r="9" spans="1:20" x14ac:dyDescent="0.25">
      <c r="A9" s="5">
        <v>40</v>
      </c>
      <c r="B9" s="4">
        <v>5.2128962372788405E-2</v>
      </c>
      <c r="C9" s="7">
        <v>14.54549684112</v>
      </c>
      <c r="D9" s="4">
        <v>1.9021606487206463E-2</v>
      </c>
      <c r="E9" s="7">
        <v>10.3937250216</v>
      </c>
      <c r="F9" s="3">
        <f t="shared" si="0"/>
        <v>2.7405131321504976</v>
      </c>
      <c r="H9" s="5">
        <v>40</v>
      </c>
      <c r="I9" s="4">
        <v>1.5610484430289001E-2</v>
      </c>
      <c r="J9" s="7">
        <v>14.489057065999999</v>
      </c>
      <c r="K9" s="4">
        <v>3.2275946876029207E-2</v>
      </c>
      <c r="L9" s="7">
        <v>10.363066761600001</v>
      </c>
      <c r="M9" s="3">
        <f t="shared" si="1"/>
        <v>2.7407224367857341</v>
      </c>
      <c r="O9" s="5">
        <v>40</v>
      </c>
      <c r="P9" s="4">
        <v>3.3910542390824089E-3</v>
      </c>
      <c r="Q9" s="7">
        <v>8.5183263502399988</v>
      </c>
      <c r="R9" s="4">
        <v>3.215876995377371E-2</v>
      </c>
      <c r="S9" s="7">
        <v>10.342011618399999</v>
      </c>
      <c r="T9" s="6">
        <f t="shared" si="2"/>
        <v>1.6735435798283123</v>
      </c>
    </row>
    <row r="10" spans="1:20" x14ac:dyDescent="0.25">
      <c r="A10" s="5">
        <v>50</v>
      </c>
      <c r="B10" s="4">
        <v>6.5345690978626761E-2</v>
      </c>
      <c r="C10" s="7">
        <v>14.57369762872</v>
      </c>
      <c r="D10" s="4">
        <v>2.3773185884453346E-2</v>
      </c>
      <c r="E10" s="7">
        <v>10.41230152136</v>
      </c>
      <c r="F10" s="3">
        <f t="shared" si="0"/>
        <v>2.7487140888996318</v>
      </c>
      <c r="H10" s="5">
        <v>50</v>
      </c>
      <c r="I10" s="4">
        <v>1.9447672910635691E-2</v>
      </c>
      <c r="J10" s="7">
        <v>14.517912649600001</v>
      </c>
      <c r="K10" s="4">
        <v>4.0294141819018081E-2</v>
      </c>
      <c r="L10" s="7">
        <v>10.38084700432</v>
      </c>
      <c r="M10" s="3">
        <f t="shared" si="1"/>
        <v>2.7349752309384487</v>
      </c>
      <c r="O10" s="5">
        <v>50</v>
      </c>
      <c r="P10" s="4">
        <v>4.261710524605407E-3</v>
      </c>
      <c r="Q10" s="7">
        <v>8.5284025937599992</v>
      </c>
      <c r="R10" s="4">
        <v>4.0343209645721544E-2</v>
      </c>
      <c r="S10" s="7">
        <v>10.350487983999999</v>
      </c>
      <c r="T10" s="6">
        <f t="shared" si="2"/>
        <v>1.6705475175697106</v>
      </c>
    </row>
    <row r="11" spans="1:20" x14ac:dyDescent="0.25">
      <c r="A11" s="5">
        <v>60</v>
      </c>
      <c r="B11" s="4">
        <v>7.9190186179540628E-2</v>
      </c>
      <c r="C11" s="7">
        <v>14.639409817280001</v>
      </c>
      <c r="D11" s="4">
        <v>2.8575108701818862E-2</v>
      </c>
      <c r="E11" s="7">
        <v>10.43268822872</v>
      </c>
      <c r="F11" s="3">
        <f t="shared" si="0"/>
        <v>2.7712995602532922</v>
      </c>
      <c r="H11" s="5">
        <v>60</v>
      </c>
      <c r="I11" s="4">
        <v>2.3325268849535008E-2</v>
      </c>
      <c r="J11" s="7">
        <v>14.52927643544</v>
      </c>
      <c r="K11" s="4">
        <v>4.8372046682345536E-2</v>
      </c>
      <c r="L11" s="7">
        <v>10.39477842728</v>
      </c>
      <c r="M11" s="3">
        <f t="shared" si="1"/>
        <v>2.7324980550996441</v>
      </c>
      <c r="O11" s="5">
        <v>60</v>
      </c>
      <c r="P11" s="4">
        <v>5.1058071329482977E-3</v>
      </c>
      <c r="Q11" s="7">
        <v>8.5378836214399989</v>
      </c>
      <c r="R11" s="4">
        <v>4.8194546340061303E-2</v>
      </c>
      <c r="S11" s="7">
        <v>10.357686639680001</v>
      </c>
      <c r="T11" s="6">
        <f t="shared" si="2"/>
        <v>1.6657346666074864</v>
      </c>
    </row>
    <row r="12" spans="1:20" x14ac:dyDescent="0.25">
      <c r="A12" s="5">
        <v>70</v>
      </c>
      <c r="B12" s="4">
        <v>9.2598227982073178E-2</v>
      </c>
      <c r="C12" s="7">
        <v>14.658840648000002</v>
      </c>
      <c r="D12" s="4">
        <v>3.3425586071394599E-2</v>
      </c>
      <c r="E12" s="7">
        <v>10.466371437040001</v>
      </c>
      <c r="F12" s="3">
        <f t="shared" si="0"/>
        <v>2.7702798623871594</v>
      </c>
      <c r="H12" s="5">
        <v>70</v>
      </c>
      <c r="I12" s="4">
        <v>2.7271960950319526E-2</v>
      </c>
      <c r="J12" s="7">
        <v>14.54454393512</v>
      </c>
      <c r="K12" s="4">
        <v>5.6590467271735292E-2</v>
      </c>
      <c r="L12" s="7">
        <v>10.397606727600001</v>
      </c>
      <c r="M12" s="3">
        <f t="shared" si="1"/>
        <v>2.7308682805133477</v>
      </c>
      <c r="O12" s="5">
        <v>70</v>
      </c>
      <c r="P12" s="4">
        <v>5.9576286742709051E-3</v>
      </c>
      <c r="Q12" s="7">
        <v>8.554598952480001</v>
      </c>
      <c r="R12" s="4">
        <v>5.6512858042367442E-2</v>
      </c>
      <c r="S12" s="7">
        <v>10.37606615672</v>
      </c>
      <c r="T12" s="6">
        <f t="shared" si="2"/>
        <v>1.6739642308799536</v>
      </c>
    </row>
    <row r="13" spans="1:20" x14ac:dyDescent="0.25">
      <c r="A13" s="5">
        <v>80</v>
      </c>
      <c r="B13" s="4">
        <v>0.10570560786095982</v>
      </c>
      <c r="C13" s="7">
        <v>14.690877870720001</v>
      </c>
      <c r="D13" s="4">
        <v>3.804608609672424E-2</v>
      </c>
      <c r="E13" s="7">
        <v>10.480196126160001</v>
      </c>
      <c r="F13" s="3">
        <f t="shared" si="0"/>
        <v>2.7783569535175143</v>
      </c>
      <c r="H13" s="5">
        <v>80</v>
      </c>
      <c r="I13" s="4">
        <v>3.10138701953711E-2</v>
      </c>
      <c r="J13" s="7">
        <v>14.551316868800001</v>
      </c>
      <c r="K13" s="4">
        <v>6.4813454181838634E-2</v>
      </c>
      <c r="L13" s="7">
        <v>10.4227818556</v>
      </c>
      <c r="M13" s="3">
        <f t="shared" si="1"/>
        <v>2.7115552883105214</v>
      </c>
      <c r="O13" s="5">
        <v>80</v>
      </c>
      <c r="P13" s="4">
        <v>6.7987094153250755E-3</v>
      </c>
      <c r="Q13" s="7">
        <v>8.5507310955200015</v>
      </c>
      <c r="R13" s="4">
        <v>6.436781651086812E-2</v>
      </c>
      <c r="S13" s="7">
        <v>10.375387804800001</v>
      </c>
      <c r="T13" s="6">
        <f t="shared" si="2"/>
        <v>1.6707621622259392</v>
      </c>
    </row>
    <row r="14" spans="1:20" x14ac:dyDescent="0.25">
      <c r="A14" s="5">
        <v>90</v>
      </c>
      <c r="B14" s="4">
        <v>0.11956512165577371</v>
      </c>
      <c r="C14" s="7">
        <v>14.720202397040001</v>
      </c>
      <c r="D14" s="4">
        <v>4.2973609308576133E-2</v>
      </c>
      <c r="E14" s="7">
        <v>10.49980695256</v>
      </c>
      <c r="F14" s="3">
        <f t="shared" si="0"/>
        <v>2.7822918200150437</v>
      </c>
      <c r="H14" s="5">
        <v>90</v>
      </c>
      <c r="I14" s="4">
        <v>3.5172553773247843E-2</v>
      </c>
      <c r="J14" s="7">
        <v>14.59433035528</v>
      </c>
      <c r="K14" s="4">
        <v>7.2810925287521783E-2</v>
      </c>
      <c r="L14" s="7">
        <v>10.42661515272</v>
      </c>
      <c r="M14" s="3">
        <f t="shared" si="1"/>
        <v>2.7373795520568951</v>
      </c>
      <c r="O14" s="5">
        <v>90</v>
      </c>
      <c r="P14" s="4">
        <v>7.6215127250161968E-3</v>
      </c>
      <c r="Q14" s="7">
        <v>8.5633517131200012</v>
      </c>
      <c r="R14" s="4">
        <v>7.2571633074217795E-2</v>
      </c>
      <c r="S14" s="7">
        <v>10.397891532479999</v>
      </c>
      <c r="T14" s="6">
        <f t="shared" si="2"/>
        <v>1.6803434226078686</v>
      </c>
    </row>
    <row r="15" spans="1:20" x14ac:dyDescent="0.25">
      <c r="A15" s="5">
        <v>100</v>
      </c>
      <c r="B15" s="4">
        <v>0.13238831298883322</v>
      </c>
      <c r="C15" s="7">
        <v>14.741807401520001</v>
      </c>
      <c r="D15" s="4">
        <v>4.7414774566805443E-2</v>
      </c>
      <c r="E15" s="7">
        <v>10.504784197120001</v>
      </c>
      <c r="F15" s="3">
        <f t="shared" si="0"/>
        <v>2.7921320769395117</v>
      </c>
      <c r="H15" s="5">
        <v>100</v>
      </c>
      <c r="I15" s="4">
        <v>3.9320952119932993E-2</v>
      </c>
      <c r="J15" s="7">
        <v>14.613446549200001</v>
      </c>
      <c r="K15" s="4">
        <v>8.0478906058376251E-2</v>
      </c>
      <c r="L15" s="7">
        <v>10.433809164160001</v>
      </c>
      <c r="M15" s="3">
        <f t="shared" si="1"/>
        <v>2.7686600078534407</v>
      </c>
      <c r="O15" s="5">
        <v>100</v>
      </c>
      <c r="P15" s="4">
        <v>8.5088975070409714E-3</v>
      </c>
      <c r="Q15" s="7">
        <v>8.5697482541600003</v>
      </c>
      <c r="R15" s="4">
        <v>8.0531006456567925E-2</v>
      </c>
      <c r="S15" s="7">
        <v>10.40094668928</v>
      </c>
      <c r="T15" s="6">
        <f t="shared" si="2"/>
        <v>1.6701757270916886</v>
      </c>
    </row>
    <row r="16" spans="1:20" x14ac:dyDescent="0.25">
      <c r="A16" s="5">
        <v>200</v>
      </c>
      <c r="B16" s="4">
        <v>0.27067640041630514</v>
      </c>
      <c r="C16" s="7">
        <v>15.096004172560001</v>
      </c>
      <c r="D16" s="4">
        <v>9.5586701902201351E-2</v>
      </c>
      <c r="E16" s="7">
        <v>10.73561225544</v>
      </c>
      <c r="F16" s="3">
        <f t="shared" si="0"/>
        <v>2.8317369992872563</v>
      </c>
      <c r="H16" s="5">
        <v>200</v>
      </c>
      <c r="I16" s="4">
        <v>7.9190316776009323E-2</v>
      </c>
      <c r="J16" s="7">
        <v>14.798347550800001</v>
      </c>
      <c r="K16" s="4">
        <v>0.16170945401807674</v>
      </c>
      <c r="L16" s="7">
        <v>10.580261799840001</v>
      </c>
      <c r="M16" s="3">
        <f t="shared" si="1"/>
        <v>2.7750086172897661</v>
      </c>
      <c r="O16" s="5">
        <v>200</v>
      </c>
      <c r="P16" s="4">
        <v>1.688518948575727E-2</v>
      </c>
      <c r="Q16" s="7">
        <v>8.6370085227200004</v>
      </c>
      <c r="R16" s="4">
        <v>0.15977947662523662</v>
      </c>
      <c r="S16" s="7">
        <v>10.48881462224</v>
      </c>
      <c r="T16" s="6">
        <f t="shared" si="2"/>
        <v>1.6698881734058537</v>
      </c>
    </row>
    <row r="17" spans="1:20" x14ac:dyDescent="0.25">
      <c r="A17" s="5">
        <v>400</v>
      </c>
      <c r="B17" s="4">
        <v>0.57565674534405364</v>
      </c>
      <c r="C17" s="7">
        <v>15.85496650096</v>
      </c>
      <c r="D17" s="4">
        <v>0.1908747509403857</v>
      </c>
      <c r="E17" s="7">
        <v>11.18667322888</v>
      </c>
      <c r="F17" s="3">
        <f t="shared" si="0"/>
        <v>3.0158873423957666</v>
      </c>
      <c r="H17" s="5">
        <v>400</v>
      </c>
      <c r="I17" s="4">
        <v>0.16164802963944566</v>
      </c>
      <c r="J17" s="7">
        <v>15.15406771624</v>
      </c>
      <c r="K17" s="4">
        <v>0.3193941693596874</v>
      </c>
      <c r="L17" s="7">
        <v>10.840340787920001</v>
      </c>
      <c r="M17" s="3">
        <f t="shared" si="1"/>
        <v>2.867946848017215</v>
      </c>
      <c r="O17" s="5">
        <v>400</v>
      </c>
      <c r="P17" s="4">
        <v>3.3146288818889182E-2</v>
      </c>
      <c r="Q17" s="7">
        <v>8.7527161640800006</v>
      </c>
      <c r="R17" s="4">
        <v>0.31828581990832</v>
      </c>
      <c r="S17" s="7">
        <v>10.6763853924</v>
      </c>
      <c r="T17" s="6">
        <f t="shared" si="2"/>
        <v>1.6945512715790201</v>
      </c>
    </row>
    <row r="18" spans="1:20" x14ac:dyDescent="0.25">
      <c r="A18" s="5">
        <v>600</v>
      </c>
      <c r="B18" s="4">
        <v>0.90809286575181103</v>
      </c>
      <c r="C18" s="7">
        <v>16.616064008240002</v>
      </c>
      <c r="D18" s="4">
        <v>0.28260629216215882</v>
      </c>
      <c r="E18" s="7">
        <v>11.659488324560002</v>
      </c>
      <c r="F18" s="3">
        <f t="shared" si="0"/>
        <v>3.213279006649822</v>
      </c>
      <c r="H18" s="5">
        <v>600</v>
      </c>
      <c r="I18" s="4">
        <v>0.24723832658908873</v>
      </c>
      <c r="J18" s="7">
        <v>15.521076690240001</v>
      </c>
      <c r="K18" s="4">
        <v>0.47441796191029473</v>
      </c>
      <c r="L18" s="7">
        <v>11.090570640000001</v>
      </c>
      <c r="M18" s="3">
        <f t="shared" si="1"/>
        <v>2.9531284573701431</v>
      </c>
      <c r="O18" s="5">
        <v>600</v>
      </c>
      <c r="P18" s="4">
        <v>4.893266391405756E-2</v>
      </c>
      <c r="Q18" s="7">
        <v>8.8745864608800016</v>
      </c>
      <c r="R18" s="4">
        <v>0.47274892992898104</v>
      </c>
      <c r="S18" s="7">
        <v>10.84028530808</v>
      </c>
      <c r="T18" s="6">
        <f t="shared" si="2"/>
        <v>1.7049200897522792</v>
      </c>
    </row>
    <row r="19" spans="1:20" x14ac:dyDescent="0.25">
      <c r="A19" s="5">
        <v>800</v>
      </c>
      <c r="B19" s="4">
        <v>1.2556218848945808</v>
      </c>
      <c r="C19" s="7">
        <v>17.441148306159999</v>
      </c>
      <c r="D19" s="4">
        <v>0.36939916239676956</v>
      </c>
      <c r="E19" s="7">
        <v>12.156753586560001</v>
      </c>
      <c r="F19" s="3">
        <f t="shared" si="0"/>
        <v>3.399092398444381</v>
      </c>
      <c r="H19" s="5">
        <v>800</v>
      </c>
      <c r="I19" s="4">
        <v>0.33071503814085051</v>
      </c>
      <c r="J19" s="7">
        <v>15.883406278639999</v>
      </c>
      <c r="K19" s="4">
        <v>0.62633953405366705</v>
      </c>
      <c r="L19" s="7">
        <v>11.3459120012</v>
      </c>
      <c r="M19" s="3">
        <f t="shared" si="1"/>
        <v>2.9920702445034824</v>
      </c>
      <c r="O19" s="5">
        <v>800</v>
      </c>
      <c r="P19" s="4">
        <v>6.4111211154080389E-2</v>
      </c>
      <c r="Q19" s="7">
        <v>9.0015362173600018</v>
      </c>
      <c r="R19" s="4">
        <v>0.62094533195374857</v>
      </c>
      <c r="S19" s="7">
        <v>11.00424735616</v>
      </c>
      <c r="T19" s="6">
        <f t="shared" si="2"/>
        <v>1.7091954124604585</v>
      </c>
    </row>
    <row r="20" spans="1:20" x14ac:dyDescent="0.25">
      <c r="A20" s="5">
        <v>1000</v>
      </c>
      <c r="B20" s="4">
        <v>1.6310620769965194</v>
      </c>
      <c r="C20" s="7">
        <v>18.275594806160001</v>
      </c>
      <c r="D20" s="4">
        <v>0.4467833451963521</v>
      </c>
      <c r="E20" s="7">
        <v>12.672221005840001</v>
      </c>
      <c r="F20" s="3">
        <f t="shared" si="0"/>
        <v>3.6506778834374436</v>
      </c>
      <c r="H20" s="5">
        <v>1000</v>
      </c>
      <c r="I20" s="4">
        <v>0.41952264439504861</v>
      </c>
      <c r="J20" s="7">
        <v>16.236375924320001</v>
      </c>
      <c r="K20" s="4">
        <v>0.76945310784972243</v>
      </c>
      <c r="L20" s="7">
        <v>11.593057952400001</v>
      </c>
      <c r="M20" s="3">
        <f t="shared" si="1"/>
        <v>3.0895904645167427</v>
      </c>
      <c r="O20" s="5">
        <v>1000</v>
      </c>
      <c r="P20" s="4">
        <v>7.8352986887021178E-2</v>
      </c>
      <c r="Q20" s="7">
        <v>9.1232883579999999</v>
      </c>
      <c r="R20" s="4">
        <v>0.76722595059954701</v>
      </c>
      <c r="S20" s="7">
        <v>11.162722966880001</v>
      </c>
      <c r="T20" s="6">
        <f t="shared" si="2"/>
        <v>1.727985367129788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36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4">
        <v>0.25295233234397396</v>
      </c>
      <c r="C6" s="4">
        <v>27.642944335840003</v>
      </c>
      <c r="D6" s="4">
        <v>4.5651692817242816E-2</v>
      </c>
      <c r="E6" s="4">
        <v>21.032797502000001</v>
      </c>
      <c r="F6" s="3">
        <f>B6/D6</f>
        <v>5.5409190050545707</v>
      </c>
      <c r="H6" s="5">
        <v>10</v>
      </c>
      <c r="I6" s="4">
        <v>8.1498622410363139E-2</v>
      </c>
      <c r="J6" s="7">
        <v>27.606404292320001</v>
      </c>
      <c r="K6" s="4">
        <v>8.2380703371776082E-2</v>
      </c>
      <c r="L6" s="7">
        <v>20.996141938240001</v>
      </c>
      <c r="M6" s="3">
        <f>I6/K6/(15/85)</f>
        <v>5.605991550082841</v>
      </c>
      <c r="O6" s="5">
        <v>10</v>
      </c>
      <c r="P6" s="2">
        <v>3.7710074860021849E-3</v>
      </c>
      <c r="Q6" s="3">
        <v>17.038643071119999</v>
      </c>
      <c r="R6" s="2">
        <v>8.4352627429732124E-2</v>
      </c>
      <c r="S6" s="3">
        <v>20.969848343359999</v>
      </c>
      <c r="T6" s="6">
        <f>R6/P6/(85/15)</f>
        <v>3.9474219653428735</v>
      </c>
    </row>
    <row r="7" spans="1:20" x14ac:dyDescent="0.25">
      <c r="A7" s="5">
        <v>20</v>
      </c>
      <c r="B7" s="4">
        <v>0.45858486426752149</v>
      </c>
      <c r="C7" s="4">
        <v>27.760846359680002</v>
      </c>
      <c r="D7" s="4">
        <v>8.1679720941617545E-2</v>
      </c>
      <c r="E7" s="4">
        <v>21.093893316000003</v>
      </c>
      <c r="F7" s="3">
        <f t="shared" ref="F7:F20" si="0">B7/D7</f>
        <v>5.6144274121027609</v>
      </c>
      <c r="H7" s="5">
        <v>20</v>
      </c>
      <c r="I7" s="4">
        <v>0.15180804860038244</v>
      </c>
      <c r="J7" s="7">
        <v>27.639234341200002</v>
      </c>
      <c r="K7" s="4">
        <v>0.15441006526573711</v>
      </c>
      <c r="L7" s="7">
        <v>21.031246744240001</v>
      </c>
      <c r="M7" s="3">
        <f t="shared" ref="M7:M20" si="1">I7/K7/(15/85)</f>
        <v>5.5711757342698629</v>
      </c>
      <c r="O7" s="5">
        <v>20</v>
      </c>
      <c r="P7" s="2">
        <v>7.2649838434704749E-3</v>
      </c>
      <c r="Q7" s="3">
        <v>17.052807626560003</v>
      </c>
      <c r="R7" s="2">
        <v>0.16463712436735126</v>
      </c>
      <c r="S7" s="3">
        <v>20.98901733936</v>
      </c>
      <c r="T7" s="6">
        <f t="shared" ref="T7:T20" si="2">R7/P7/(85/15)</f>
        <v>3.9991293591913717</v>
      </c>
    </row>
    <row r="8" spans="1:20" x14ac:dyDescent="0.25">
      <c r="A8" s="5">
        <v>30</v>
      </c>
      <c r="B8" s="4">
        <v>0.6158258047411348</v>
      </c>
      <c r="C8" s="4">
        <v>27.815260995120003</v>
      </c>
      <c r="D8" s="4">
        <v>0.10932772431560769</v>
      </c>
      <c r="E8" s="4">
        <v>21.135830426640002</v>
      </c>
      <c r="F8" s="3">
        <f t="shared" si="0"/>
        <v>5.6328420681598246</v>
      </c>
      <c r="H8" s="5">
        <v>30</v>
      </c>
      <c r="I8" s="4">
        <v>0.21433290302556182</v>
      </c>
      <c r="J8" s="7">
        <v>27.673834556799999</v>
      </c>
      <c r="K8" s="4">
        <v>0.21790133631166173</v>
      </c>
      <c r="L8" s="7">
        <v>21.05462798224</v>
      </c>
      <c r="M8" s="3">
        <f t="shared" si="1"/>
        <v>5.5738672268062146</v>
      </c>
      <c r="O8" s="5">
        <v>30</v>
      </c>
      <c r="P8" s="2">
        <v>1.0590384978876174E-2</v>
      </c>
      <c r="Q8" s="3">
        <v>17.05970336064</v>
      </c>
      <c r="R8" s="2">
        <v>0.23776292030347462</v>
      </c>
      <c r="S8" s="3">
        <v>21.00746706392</v>
      </c>
      <c r="T8" s="6">
        <f t="shared" si="2"/>
        <v>3.9619109683157161</v>
      </c>
    </row>
    <row r="9" spans="1:20" x14ac:dyDescent="0.25">
      <c r="A9" s="5">
        <v>40</v>
      </c>
      <c r="B9" s="4">
        <v>0.7491170336685592</v>
      </c>
      <c r="C9" s="4">
        <v>27.9160310452</v>
      </c>
      <c r="D9" s="4">
        <v>0.13150293266329147</v>
      </c>
      <c r="E9" s="4">
        <v>21.177127594479998</v>
      </c>
      <c r="F9" s="3">
        <f t="shared" si="0"/>
        <v>5.6965804373857303</v>
      </c>
      <c r="H9" s="5">
        <v>40</v>
      </c>
      <c r="I9" s="4">
        <v>0.26932499978474361</v>
      </c>
      <c r="J9" s="7">
        <v>27.705419112559998</v>
      </c>
      <c r="K9" s="4">
        <v>0.27478088437164816</v>
      </c>
      <c r="L9" s="7">
        <v>21.082776930080001</v>
      </c>
      <c r="M9" s="3">
        <f t="shared" si="1"/>
        <v>5.5541527288922437</v>
      </c>
      <c r="O9" s="5">
        <v>40</v>
      </c>
      <c r="P9" s="2">
        <v>1.3444864074815743E-2</v>
      </c>
      <c r="Q9" s="3">
        <v>17.065813255839998</v>
      </c>
      <c r="R9" s="2">
        <v>0.30697377526289982</v>
      </c>
      <c r="S9" s="3">
        <v>21.019084107280001</v>
      </c>
      <c r="T9" s="6">
        <f t="shared" si="2"/>
        <v>4.0291848539342938</v>
      </c>
    </row>
    <row r="10" spans="1:20" x14ac:dyDescent="0.25">
      <c r="A10" s="5">
        <v>50</v>
      </c>
      <c r="B10" s="4">
        <v>0.86154588630690565</v>
      </c>
      <c r="C10" s="4">
        <v>27.978630044880003</v>
      </c>
      <c r="D10" s="4">
        <v>0.1470089304750565</v>
      </c>
      <c r="E10" s="4">
        <v>21.20557753928</v>
      </c>
      <c r="F10" s="3">
        <f t="shared" si="0"/>
        <v>5.8605003350669707</v>
      </c>
      <c r="H10" s="5">
        <v>50</v>
      </c>
      <c r="I10" s="4">
        <v>0.3191525563541226</v>
      </c>
      <c r="J10" s="7">
        <v>27.741678158639999</v>
      </c>
      <c r="K10" s="4">
        <v>0.32197106456994645</v>
      </c>
      <c r="L10" s="7">
        <v>21.104069808160002</v>
      </c>
      <c r="M10" s="3">
        <f t="shared" si="1"/>
        <v>5.6170611327729043</v>
      </c>
      <c r="O10" s="5">
        <v>50</v>
      </c>
      <c r="P10" s="2">
        <v>1.6405482508470851E-2</v>
      </c>
      <c r="Q10" s="3">
        <v>17.080531019759999</v>
      </c>
      <c r="R10" s="2">
        <v>0.36737106501070949</v>
      </c>
      <c r="S10" s="3">
        <v>21.031293563199998</v>
      </c>
      <c r="T10" s="6">
        <f t="shared" si="2"/>
        <v>3.9517391768021319</v>
      </c>
    </row>
    <row r="11" spans="1:20" x14ac:dyDescent="0.25">
      <c r="A11" s="5">
        <v>60</v>
      </c>
      <c r="B11" s="4">
        <v>0.95362365295626983</v>
      </c>
      <c r="C11" s="4">
        <v>28.039913636800001</v>
      </c>
      <c r="D11" s="4">
        <v>0.16162349520408764</v>
      </c>
      <c r="E11" s="4">
        <v>21.233491555520001</v>
      </c>
      <c r="F11" s="3">
        <f t="shared" si="0"/>
        <v>5.9002786182299536</v>
      </c>
      <c r="H11" s="5">
        <v>60</v>
      </c>
      <c r="I11" s="4">
        <v>0.36950098597676384</v>
      </c>
      <c r="J11" s="7">
        <v>27.78721727488</v>
      </c>
      <c r="K11" s="4">
        <v>0.3679366460471547</v>
      </c>
      <c r="L11" s="7">
        <v>21.120724638559999</v>
      </c>
      <c r="M11" s="3">
        <f t="shared" si="1"/>
        <v>5.6907593821645293</v>
      </c>
      <c r="O11" s="5">
        <v>60</v>
      </c>
      <c r="P11" s="2">
        <v>1.8982808753513807E-2</v>
      </c>
      <c r="Q11" s="3">
        <v>17.09181915888</v>
      </c>
      <c r="R11" s="2">
        <v>0.42808713153231392</v>
      </c>
      <c r="S11" s="3">
        <v>21.047669069759998</v>
      </c>
      <c r="T11" s="6">
        <f t="shared" si="2"/>
        <v>3.9796422593934344</v>
      </c>
    </row>
    <row r="12" spans="1:20" x14ac:dyDescent="0.25">
      <c r="A12" s="5">
        <v>70</v>
      </c>
      <c r="B12" s="4">
        <v>1.0307924277005041</v>
      </c>
      <c r="C12" s="4">
        <v>28.067527241840004</v>
      </c>
      <c r="D12" s="4">
        <v>0.17691854687997141</v>
      </c>
      <c r="E12" s="4">
        <v>21.265135063840003</v>
      </c>
      <c r="F12" s="3">
        <f t="shared" si="0"/>
        <v>5.8263672513647462</v>
      </c>
      <c r="H12" s="5">
        <v>70</v>
      </c>
      <c r="I12" s="4">
        <v>0.40572594038341059</v>
      </c>
      <c r="J12" s="7">
        <v>27.804734678720003</v>
      </c>
      <c r="K12" s="4">
        <v>0.40288366299336764</v>
      </c>
      <c r="L12" s="7">
        <v>21.142679425440001</v>
      </c>
      <c r="M12" s="3">
        <f t="shared" si="1"/>
        <v>5.7066440597034296</v>
      </c>
      <c r="O12" s="5">
        <v>70</v>
      </c>
      <c r="P12" s="2">
        <v>2.1486047080877362E-2</v>
      </c>
      <c r="Q12" s="3">
        <v>17.103995603040001</v>
      </c>
      <c r="R12" s="2">
        <v>0.48267649255704914</v>
      </c>
      <c r="S12" s="3">
        <v>21.051484501200001</v>
      </c>
      <c r="T12" s="6">
        <f t="shared" si="2"/>
        <v>3.9643497125490268</v>
      </c>
    </row>
    <row r="13" spans="1:20" x14ac:dyDescent="0.25">
      <c r="A13" s="5">
        <v>80</v>
      </c>
      <c r="B13" s="4">
        <v>1.0954799528137495</v>
      </c>
      <c r="C13" s="4">
        <v>28.121206497439999</v>
      </c>
      <c r="D13" s="4">
        <v>0.18471353936034821</v>
      </c>
      <c r="E13" s="4">
        <v>21.277623006799999</v>
      </c>
      <c r="F13" s="3">
        <f t="shared" si="0"/>
        <v>5.9306965618618444</v>
      </c>
      <c r="H13" s="5">
        <v>80</v>
      </c>
      <c r="I13" s="4">
        <v>0.44304587969545939</v>
      </c>
      <c r="J13" s="7">
        <v>27.85849129648</v>
      </c>
      <c r="K13" s="4">
        <v>0.43910947330041761</v>
      </c>
      <c r="L13" s="7">
        <v>21.15817658488</v>
      </c>
      <c r="M13" s="3">
        <f t="shared" si="1"/>
        <v>5.7174656228758751</v>
      </c>
      <c r="O13" s="5">
        <v>80</v>
      </c>
      <c r="P13" s="2">
        <v>2.3928293535502135E-2</v>
      </c>
      <c r="Q13" s="3">
        <v>17.108250731040002</v>
      </c>
      <c r="R13" s="2">
        <v>0.54110706283887511</v>
      </c>
      <c r="S13" s="3">
        <v>21.077413460479999</v>
      </c>
      <c r="T13" s="6">
        <f t="shared" si="2"/>
        <v>3.9906515496298094</v>
      </c>
    </row>
    <row r="14" spans="1:20" x14ac:dyDescent="0.25">
      <c r="A14" s="5">
        <v>90</v>
      </c>
      <c r="B14" s="4">
        <v>1.1584058824240904</v>
      </c>
      <c r="C14" s="4">
        <v>28.181483921039998</v>
      </c>
      <c r="D14" s="4">
        <v>0.19351775885708286</v>
      </c>
      <c r="E14" s="4">
        <v>21.300320704720004</v>
      </c>
      <c r="F14" s="3">
        <f t="shared" si="0"/>
        <v>5.9860443261933325</v>
      </c>
      <c r="H14" s="5">
        <v>90</v>
      </c>
      <c r="I14" s="4">
        <v>0.47079602991366781</v>
      </c>
      <c r="J14" s="7">
        <v>27.840026802400001</v>
      </c>
      <c r="K14" s="4">
        <v>0.47325064720420906</v>
      </c>
      <c r="L14" s="7">
        <v>21.173249737759999</v>
      </c>
      <c r="M14" s="3">
        <f t="shared" si="1"/>
        <v>5.6372752689751762</v>
      </c>
      <c r="O14" s="5">
        <v>90</v>
      </c>
      <c r="P14" s="2">
        <v>2.595946178932591E-2</v>
      </c>
      <c r="Q14" s="3">
        <v>17.110240306719998</v>
      </c>
      <c r="R14" s="2">
        <v>0.58534135768149609</v>
      </c>
      <c r="S14" s="3">
        <v>21.080670955520002</v>
      </c>
      <c r="T14" s="6">
        <f t="shared" si="2"/>
        <v>3.9791092183187202</v>
      </c>
    </row>
    <row r="15" spans="1:20" x14ac:dyDescent="0.25">
      <c r="A15" s="5">
        <v>100</v>
      </c>
      <c r="B15" s="4">
        <v>1.1889864888689898</v>
      </c>
      <c r="C15" s="4">
        <v>28.187063703440003</v>
      </c>
      <c r="D15" s="4">
        <v>0.20386843534641108</v>
      </c>
      <c r="E15" s="4">
        <v>21.312529993280002</v>
      </c>
      <c r="F15" s="3">
        <f t="shared" si="0"/>
        <v>5.8321264243220226</v>
      </c>
      <c r="H15" s="5">
        <v>100</v>
      </c>
      <c r="I15" s="4">
        <v>0.51221247640379974</v>
      </c>
      <c r="J15" s="7">
        <v>27.917049012400003</v>
      </c>
      <c r="K15" s="4">
        <v>0.49781673388816183</v>
      </c>
      <c r="L15" s="7">
        <v>21.186326620560003</v>
      </c>
      <c r="M15" s="3">
        <f t="shared" si="1"/>
        <v>5.8305339469369359</v>
      </c>
      <c r="O15" s="5">
        <v>100</v>
      </c>
      <c r="P15" s="2">
        <v>2.7986086595800166E-2</v>
      </c>
      <c r="Q15" s="3">
        <v>17.11819526224</v>
      </c>
      <c r="R15" s="2">
        <v>0.62738868989631613</v>
      </c>
      <c r="S15" s="3">
        <v>21.084574418319999</v>
      </c>
      <c r="T15" s="6">
        <f t="shared" si="2"/>
        <v>3.9560962115649412</v>
      </c>
    </row>
    <row r="16" spans="1:20" x14ac:dyDescent="0.25">
      <c r="A16" s="5">
        <v>200</v>
      </c>
      <c r="B16" s="4">
        <v>1.519417913667428</v>
      </c>
      <c r="C16" s="4">
        <v>28.617373961519998</v>
      </c>
      <c r="D16" s="4">
        <v>0.24064996974110192</v>
      </c>
      <c r="E16" s="4">
        <v>21.410361745680003</v>
      </c>
      <c r="F16" s="3">
        <f t="shared" si="0"/>
        <v>6.3138088706267483</v>
      </c>
      <c r="H16" s="5">
        <v>200</v>
      </c>
      <c r="I16" s="4">
        <v>0.69772275141126205</v>
      </c>
      <c r="J16" s="7">
        <v>28.069817688960004</v>
      </c>
      <c r="K16" s="4">
        <v>0.68363702422187889</v>
      </c>
      <c r="L16" s="7">
        <v>21.277881452480003</v>
      </c>
      <c r="M16" s="3">
        <f t="shared" si="1"/>
        <v>5.7834232464184563</v>
      </c>
      <c r="O16" s="5">
        <v>200</v>
      </c>
      <c r="P16" s="2">
        <v>4.2974846368440213E-2</v>
      </c>
      <c r="Q16" s="3">
        <v>17.183437838640003</v>
      </c>
      <c r="R16" s="2">
        <v>0.97291949318805782</v>
      </c>
      <c r="S16" s="3">
        <v>21.15743672816</v>
      </c>
      <c r="T16" s="6">
        <f t="shared" si="2"/>
        <v>3.9951667027847111</v>
      </c>
    </row>
    <row r="17" spans="1:20" x14ac:dyDescent="0.25">
      <c r="A17" s="5">
        <v>400</v>
      </c>
      <c r="B17" s="4">
        <v>1.8058298425922283</v>
      </c>
      <c r="C17" s="4">
        <v>29.148842628560001</v>
      </c>
      <c r="D17" s="4">
        <v>0.25039022395684707</v>
      </c>
      <c r="E17" s="4">
        <v>21.509812287680003</v>
      </c>
      <c r="F17" s="3">
        <f t="shared" si="0"/>
        <v>7.2120620927414878</v>
      </c>
      <c r="H17" s="5">
        <v>400</v>
      </c>
      <c r="I17" s="4">
        <v>0.88543403452589475</v>
      </c>
      <c r="J17" s="7">
        <v>28.305982104560002</v>
      </c>
      <c r="K17" s="4">
        <v>0.81301572996311533</v>
      </c>
      <c r="L17" s="7">
        <v>21.357223188399999</v>
      </c>
      <c r="M17" s="3">
        <f t="shared" si="1"/>
        <v>6.1714175311315334</v>
      </c>
      <c r="O17" s="5">
        <v>400</v>
      </c>
      <c r="P17" s="2">
        <v>5.790441319673368E-2</v>
      </c>
      <c r="Q17" s="3">
        <v>17.223981217039999</v>
      </c>
      <c r="R17" s="2">
        <v>1.3092230597404131</v>
      </c>
      <c r="S17" s="3">
        <v>21.223130297920001</v>
      </c>
      <c r="T17" s="6">
        <f t="shared" si="2"/>
        <v>3.9900130357703887</v>
      </c>
    </row>
    <row r="18" spans="1:20" x14ac:dyDescent="0.25">
      <c r="A18" s="5">
        <v>600</v>
      </c>
      <c r="B18" s="4">
        <v>1.9912741043591675</v>
      </c>
      <c r="C18" s="4">
        <v>29.661851738640003</v>
      </c>
      <c r="D18" s="4">
        <v>0.25380332413266027</v>
      </c>
      <c r="E18" s="4">
        <v>21.585361604160003</v>
      </c>
      <c r="F18" s="3">
        <f t="shared" si="0"/>
        <v>7.8457368955433777</v>
      </c>
      <c r="H18" s="5">
        <v>600</v>
      </c>
      <c r="I18" s="4">
        <v>0.97711996279549573</v>
      </c>
      <c r="J18" s="7">
        <v>28.503839573440001</v>
      </c>
      <c r="K18" s="4">
        <v>0.87108576757558165</v>
      </c>
      <c r="L18" s="7">
        <v>21.394285395120001</v>
      </c>
      <c r="M18" s="3">
        <f t="shared" si="1"/>
        <v>6.3564499944919355</v>
      </c>
      <c r="O18" s="5">
        <v>600</v>
      </c>
      <c r="P18" s="2">
        <v>6.5277694066959921E-2</v>
      </c>
      <c r="Q18" s="3">
        <v>17.2516593812</v>
      </c>
      <c r="R18" s="2">
        <v>1.4835342815787271</v>
      </c>
      <c r="S18" s="3">
        <v>21.25877835448</v>
      </c>
      <c r="T18" s="6">
        <f t="shared" si="2"/>
        <v>4.0105608980132716</v>
      </c>
    </row>
    <row r="19" spans="1:20" x14ac:dyDescent="0.25">
      <c r="A19" s="5">
        <v>800</v>
      </c>
      <c r="B19" s="4">
        <v>2.0538058367384844</v>
      </c>
      <c r="C19" s="4">
        <v>29.749714943680001</v>
      </c>
      <c r="D19" s="4">
        <v>0.26102467371231575</v>
      </c>
      <c r="E19" s="4">
        <v>21.613369467520002</v>
      </c>
      <c r="F19" s="3">
        <f t="shared" si="0"/>
        <v>7.8682440534416846</v>
      </c>
      <c r="H19" s="5">
        <v>800</v>
      </c>
      <c r="I19" s="4">
        <v>1.0479142501574448</v>
      </c>
      <c r="J19" s="7">
        <v>28.660038209520003</v>
      </c>
      <c r="K19" s="4">
        <v>0.89206392489479092</v>
      </c>
      <c r="L19" s="7">
        <v>21.418139550640003</v>
      </c>
      <c r="M19" s="3">
        <f t="shared" si="1"/>
        <v>6.6566762595993669</v>
      </c>
      <c r="O19" s="5">
        <v>800</v>
      </c>
      <c r="P19" s="2">
        <v>7.0877676149428123E-2</v>
      </c>
      <c r="Q19" s="3">
        <v>17.259951274240002</v>
      </c>
      <c r="R19" s="2">
        <v>1.5821573172104249</v>
      </c>
      <c r="S19" s="3">
        <v>21.282887357440003</v>
      </c>
      <c r="T19" s="6">
        <f t="shared" si="2"/>
        <v>3.9392407823905673</v>
      </c>
    </row>
    <row r="20" spans="1:20" x14ac:dyDescent="0.25">
      <c r="A20" s="5">
        <v>1000</v>
      </c>
      <c r="B20" s="4">
        <v>2.1464022662192619</v>
      </c>
      <c r="C20" s="4">
        <v>30.0586419644</v>
      </c>
      <c r="D20" s="4">
        <v>0.27046563057616552</v>
      </c>
      <c r="E20" s="4">
        <v>21.63859476168</v>
      </c>
      <c r="F20" s="3">
        <f t="shared" si="0"/>
        <v>7.9359520159616581</v>
      </c>
      <c r="H20" s="5">
        <v>1000</v>
      </c>
      <c r="I20" s="4">
        <v>1.0941529061457544</v>
      </c>
      <c r="J20" s="7">
        <v>28.815085869040001</v>
      </c>
      <c r="K20" s="4">
        <v>0.91627038478002043</v>
      </c>
      <c r="L20" s="7">
        <v>21.435423278080002</v>
      </c>
      <c r="M20" s="3">
        <f t="shared" si="1"/>
        <v>6.7667796585842526</v>
      </c>
      <c r="O20" s="5">
        <v>1000</v>
      </c>
      <c r="P20" s="2">
        <v>7.399580332044256E-2</v>
      </c>
      <c r="Q20" s="3">
        <v>17.263782019120001</v>
      </c>
      <c r="R20" s="2">
        <v>1.6568486536430402</v>
      </c>
      <c r="S20" s="3">
        <v>21.292344954720001</v>
      </c>
      <c r="T20" s="6">
        <f t="shared" si="2"/>
        <v>3.9513735023465335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workbookViewId="0"/>
  </sheetViews>
  <sheetFormatPr baseColWidth="10" defaultRowHeight="14.4" x14ac:dyDescent="0.3"/>
  <cols>
    <col min="1" max="1" width="13.109375" customWidth="1"/>
  </cols>
  <sheetData>
    <row r="1" spans="1:8" ht="15" x14ac:dyDescent="0.25">
      <c r="A1" s="1" t="s">
        <v>83</v>
      </c>
    </row>
    <row r="2" spans="1:8" ht="15.75" customHeight="1" x14ac:dyDescent="0.25"/>
    <row r="3" spans="1:8" ht="15.75" customHeight="1" x14ac:dyDescent="0.25">
      <c r="A3" s="1" t="s">
        <v>94</v>
      </c>
    </row>
    <row r="4" spans="1:8" ht="15.75" customHeight="1" x14ac:dyDescent="0.25"/>
    <row r="5" spans="1:8" ht="15" x14ac:dyDescent="0.25">
      <c r="A5" s="1" t="s">
        <v>84</v>
      </c>
      <c r="B5" s="1"/>
      <c r="C5" s="1"/>
      <c r="D5" s="1"/>
      <c r="E5" s="1"/>
      <c r="F5" s="1"/>
      <c r="G5" s="1" t="s">
        <v>85</v>
      </c>
      <c r="H5" s="1"/>
    </row>
    <row r="7" spans="1:8" ht="15" x14ac:dyDescent="0.25">
      <c r="A7" s="1" t="s">
        <v>87</v>
      </c>
      <c r="G7" s="1" t="s">
        <v>87</v>
      </c>
    </row>
    <row r="9" spans="1:8" ht="15" x14ac:dyDescent="0.25">
      <c r="A9" t="s">
        <v>2</v>
      </c>
      <c r="B9" t="s">
        <v>4</v>
      </c>
      <c r="G9" t="s">
        <v>2</v>
      </c>
      <c r="H9" t="s">
        <v>4</v>
      </c>
    </row>
    <row r="10" spans="1:8" ht="15" x14ac:dyDescent="0.25">
      <c r="A10">
        <v>0</v>
      </c>
      <c r="B10">
        <v>0</v>
      </c>
      <c r="G10">
        <v>0</v>
      </c>
      <c r="H10">
        <v>0</v>
      </c>
    </row>
    <row r="11" spans="1:8" ht="15" x14ac:dyDescent="0.25">
      <c r="A11" s="13">
        <v>10</v>
      </c>
      <c r="B11" s="4">
        <v>9.2345242785972559E-2</v>
      </c>
      <c r="G11" s="13">
        <v>10</v>
      </c>
      <c r="H11" s="4">
        <v>0.14561028244234955</v>
      </c>
    </row>
    <row r="12" spans="1:8" ht="15" x14ac:dyDescent="0.25">
      <c r="A12" s="13">
        <v>20</v>
      </c>
      <c r="B12" s="4">
        <v>0.18130097476293097</v>
      </c>
      <c r="G12" s="13">
        <v>20</v>
      </c>
      <c r="H12" s="4">
        <v>0.2810016863800518</v>
      </c>
    </row>
    <row r="13" spans="1:8" ht="15" x14ac:dyDescent="0.25">
      <c r="A13" s="13">
        <v>30</v>
      </c>
      <c r="B13" s="4">
        <v>0.26730390160063283</v>
      </c>
      <c r="G13" s="13">
        <v>30</v>
      </c>
      <c r="H13" s="4">
        <v>0.40568581044235386</v>
      </c>
    </row>
    <row r="14" spans="1:8" ht="15" x14ac:dyDescent="0.25">
      <c r="A14" s="13">
        <v>40</v>
      </c>
      <c r="B14" s="4">
        <v>0.34771011961968368</v>
      </c>
      <c r="G14" s="13">
        <v>40</v>
      </c>
      <c r="H14" s="4">
        <v>0.52607399356362905</v>
      </c>
    </row>
    <row r="15" spans="1:8" ht="15" x14ac:dyDescent="0.25">
      <c r="A15" s="13">
        <v>50</v>
      </c>
      <c r="B15" s="4">
        <v>0.4248505309179243</v>
      </c>
      <c r="G15" s="13">
        <v>50</v>
      </c>
      <c r="H15" s="4">
        <v>0.63621478525065944</v>
      </c>
    </row>
    <row r="16" spans="1:8" ht="15" x14ac:dyDescent="0.25">
      <c r="A16" s="13">
        <v>60</v>
      </c>
      <c r="B16" s="4">
        <v>0.50374210846161249</v>
      </c>
      <c r="G16" s="13">
        <v>60</v>
      </c>
      <c r="H16" s="4">
        <v>0.74009864175268725</v>
      </c>
    </row>
    <row r="17" spans="1:8" ht="15" x14ac:dyDescent="0.25">
      <c r="A17" s="13">
        <v>70</v>
      </c>
      <c r="B17" s="4">
        <v>0.57855813514711785</v>
      </c>
      <c r="G17" s="13">
        <v>70</v>
      </c>
      <c r="H17" s="4">
        <v>0.83595626232769915</v>
      </c>
    </row>
    <row r="18" spans="1:8" ht="15" x14ac:dyDescent="0.25">
      <c r="A18" s="13">
        <v>80</v>
      </c>
      <c r="B18" s="4">
        <v>0.64573774497543757</v>
      </c>
      <c r="G18" s="13">
        <v>80</v>
      </c>
      <c r="H18" s="4">
        <v>0.93177891228144982</v>
      </c>
    </row>
    <row r="19" spans="1:8" ht="15" x14ac:dyDescent="0.25">
      <c r="A19" s="13">
        <v>90</v>
      </c>
      <c r="B19" s="4">
        <v>0.71431931880988231</v>
      </c>
      <c r="G19" s="13">
        <v>90</v>
      </c>
      <c r="H19" s="4">
        <v>1.0170186484468191</v>
      </c>
    </row>
    <row r="20" spans="1:8" ht="15" x14ac:dyDescent="0.25">
      <c r="A20" s="12">
        <v>100</v>
      </c>
      <c r="B20" s="4">
        <v>0.78350253852200991</v>
      </c>
      <c r="G20" s="12">
        <v>100</v>
      </c>
      <c r="H20" s="4">
        <v>1.1021318616903217</v>
      </c>
    </row>
    <row r="23" spans="1:8" ht="15" x14ac:dyDescent="0.25">
      <c r="A23" s="1" t="s">
        <v>86</v>
      </c>
      <c r="G23" s="1" t="s">
        <v>86</v>
      </c>
    </row>
    <row r="25" spans="1:8" ht="15" x14ac:dyDescent="0.25">
      <c r="A25" t="s">
        <v>2</v>
      </c>
      <c r="B25" t="s">
        <v>4</v>
      </c>
      <c r="G25" t="s">
        <v>2</v>
      </c>
      <c r="H25" t="s">
        <v>4</v>
      </c>
    </row>
    <row r="26" spans="1:8" ht="15" x14ac:dyDescent="0.25">
      <c r="A26">
        <v>0</v>
      </c>
      <c r="B26">
        <v>0</v>
      </c>
      <c r="G26">
        <v>0</v>
      </c>
      <c r="H26">
        <v>0</v>
      </c>
    </row>
    <row r="27" spans="1:8" ht="15" x14ac:dyDescent="0.25">
      <c r="A27" s="13">
        <v>10</v>
      </c>
      <c r="B27" s="4">
        <v>5.6797781383151447E-2</v>
      </c>
      <c r="G27" s="13">
        <v>10</v>
      </c>
      <c r="H27" s="4">
        <v>8.8536708081995874E-2</v>
      </c>
    </row>
    <row r="28" spans="1:8" ht="15" x14ac:dyDescent="0.25">
      <c r="A28" s="13">
        <v>20</v>
      </c>
      <c r="B28" s="4">
        <v>0.11239541016660708</v>
      </c>
      <c r="G28" s="13">
        <v>20</v>
      </c>
      <c r="H28" s="4">
        <v>0.17229486954506143</v>
      </c>
    </row>
    <row r="29" spans="1:8" ht="15" x14ac:dyDescent="0.25">
      <c r="A29" s="13">
        <v>30</v>
      </c>
      <c r="B29" s="4">
        <v>0.16750223729973637</v>
      </c>
      <c r="G29" s="13">
        <v>30</v>
      </c>
      <c r="H29" s="4">
        <v>0.25227030998696703</v>
      </c>
    </row>
    <row r="30" spans="1:8" ht="15" x14ac:dyDescent="0.25">
      <c r="A30" s="13">
        <v>40</v>
      </c>
      <c r="B30" s="4">
        <v>0.21895061126664239</v>
      </c>
      <c r="G30" s="13">
        <v>40</v>
      </c>
      <c r="H30" s="4">
        <v>0.32872316504520521</v>
      </c>
    </row>
    <row r="31" spans="1:8" ht="15" x14ac:dyDescent="0.25">
      <c r="A31" s="13">
        <v>50</v>
      </c>
      <c r="B31" s="4">
        <v>0.26825066667978703</v>
      </c>
      <c r="G31" s="13">
        <v>50</v>
      </c>
      <c r="H31" s="4">
        <v>0.40394178097122585</v>
      </c>
    </row>
    <row r="32" spans="1:8" x14ac:dyDescent="0.3">
      <c r="A32" s="13">
        <v>60</v>
      </c>
      <c r="B32" s="4">
        <v>0.31923416372414598</v>
      </c>
      <c r="G32" s="13">
        <v>60</v>
      </c>
      <c r="H32" s="4">
        <v>0.47463847091565009</v>
      </c>
    </row>
    <row r="33" spans="1:8" x14ac:dyDescent="0.3">
      <c r="A33" s="13">
        <v>70</v>
      </c>
      <c r="B33" s="4">
        <v>0.36947476996950596</v>
      </c>
      <c r="G33" s="13">
        <v>70</v>
      </c>
      <c r="H33" s="4">
        <v>0.5410524940630238</v>
      </c>
    </row>
    <row r="34" spans="1:8" x14ac:dyDescent="0.3">
      <c r="A34" s="13">
        <v>80</v>
      </c>
      <c r="B34" s="4">
        <v>0.41732272884692551</v>
      </c>
      <c r="G34" s="13">
        <v>80</v>
      </c>
      <c r="H34" s="4">
        <v>0.60582921049013405</v>
      </c>
    </row>
    <row r="35" spans="1:8" x14ac:dyDescent="0.3">
      <c r="A35" s="13">
        <v>90</v>
      </c>
      <c r="B35" s="4">
        <v>0.46080238390642098</v>
      </c>
      <c r="G35" s="13">
        <v>90</v>
      </c>
      <c r="H35" s="4">
        <v>0.667589223944</v>
      </c>
    </row>
    <row r="36" spans="1:8" x14ac:dyDescent="0.3">
      <c r="A36" s="12">
        <v>100</v>
      </c>
      <c r="B36" s="4">
        <v>0.50504919736017773</v>
      </c>
      <c r="G36" s="12">
        <v>100</v>
      </c>
      <c r="H36" s="4">
        <v>0.72818397000022961</v>
      </c>
    </row>
    <row r="37" spans="1:8" x14ac:dyDescent="0.3">
      <c r="A37" s="12"/>
      <c r="B37" s="4"/>
      <c r="G37" s="12"/>
      <c r="H37" s="4"/>
    </row>
    <row r="38" spans="1:8" x14ac:dyDescent="0.3">
      <c r="A38" s="12"/>
      <c r="B38" s="4"/>
      <c r="G38" s="12"/>
      <c r="H38" s="4"/>
    </row>
    <row r="39" spans="1:8" x14ac:dyDescent="0.3">
      <c r="A39" s="1" t="s">
        <v>93</v>
      </c>
      <c r="B39" s="4"/>
      <c r="G39" s="12"/>
      <c r="H39" s="4"/>
    </row>
    <row r="41" spans="1:8" x14ac:dyDescent="0.3">
      <c r="A41" s="1" t="s">
        <v>84</v>
      </c>
      <c r="B41" s="1"/>
      <c r="C41" s="1"/>
      <c r="D41" s="1"/>
      <c r="E41" s="1"/>
      <c r="F41" s="1"/>
      <c r="G41" s="1" t="s">
        <v>85</v>
      </c>
    </row>
    <row r="43" spans="1:8" x14ac:dyDescent="0.3">
      <c r="A43" s="1" t="s">
        <v>88</v>
      </c>
      <c r="G43" s="1" t="s">
        <v>88</v>
      </c>
    </row>
    <row r="44" spans="1:8" x14ac:dyDescent="0.3">
      <c r="G44" s="1"/>
    </row>
    <row r="45" spans="1:8" x14ac:dyDescent="0.3">
      <c r="A45" t="s">
        <v>2</v>
      </c>
      <c r="B45" t="s">
        <v>4</v>
      </c>
      <c r="G45" t="s">
        <v>2</v>
      </c>
      <c r="H45" t="s">
        <v>4</v>
      </c>
    </row>
    <row r="46" spans="1:8" x14ac:dyDescent="0.3">
      <c r="A46">
        <v>0</v>
      </c>
      <c r="B46">
        <v>0</v>
      </c>
      <c r="G46">
        <v>0</v>
      </c>
      <c r="H46">
        <v>0</v>
      </c>
    </row>
    <row r="47" spans="1:8" x14ac:dyDescent="0.3">
      <c r="A47" s="13">
        <v>10</v>
      </c>
      <c r="B47" s="4">
        <v>5.1864984769414632E-2</v>
      </c>
      <c r="G47" s="13">
        <v>10</v>
      </c>
      <c r="H47" s="4">
        <v>8.4068809745606599E-2</v>
      </c>
    </row>
    <row r="48" spans="1:8" x14ac:dyDescent="0.3">
      <c r="A48" s="13">
        <v>20</v>
      </c>
      <c r="B48" s="4">
        <v>0.10148730547655989</v>
      </c>
      <c r="G48" s="13">
        <v>20</v>
      </c>
      <c r="H48" s="4">
        <v>0.15814699646952191</v>
      </c>
    </row>
    <row r="49" spans="1:8" x14ac:dyDescent="0.3">
      <c r="A49" s="13">
        <v>30</v>
      </c>
      <c r="B49" s="4">
        <v>0.14766674716572256</v>
      </c>
      <c r="G49" s="13">
        <v>30</v>
      </c>
      <c r="H49" s="4">
        <v>0.22734168541788988</v>
      </c>
    </row>
    <row r="50" spans="1:8" x14ac:dyDescent="0.3">
      <c r="A50" s="13">
        <v>40</v>
      </c>
      <c r="B50" s="4">
        <v>0.19096243318168349</v>
      </c>
      <c r="G50" s="13">
        <v>40</v>
      </c>
      <c r="H50" s="4">
        <v>0.28763430290277681</v>
      </c>
    </row>
    <row r="51" spans="1:8" x14ac:dyDescent="0.3">
      <c r="A51" s="13">
        <v>50</v>
      </c>
      <c r="B51" s="4">
        <v>0.23170725582135279</v>
      </c>
      <c r="G51" s="13">
        <v>50</v>
      </c>
      <c r="H51" s="4">
        <v>0.34750674675024357</v>
      </c>
    </row>
    <row r="52" spans="1:8" x14ac:dyDescent="0.3">
      <c r="A52" s="13">
        <v>60</v>
      </c>
      <c r="B52" s="4">
        <v>0.27221602078816365</v>
      </c>
      <c r="G52" s="13">
        <v>60</v>
      </c>
      <c r="H52" s="4">
        <v>0.39592457129127595</v>
      </c>
    </row>
    <row r="53" spans="1:8" x14ac:dyDescent="0.3">
      <c r="A53" s="13">
        <v>70</v>
      </c>
      <c r="B53" s="4">
        <v>0.30719350633660142</v>
      </c>
      <c r="G53" s="13">
        <v>70</v>
      </c>
      <c r="H53" s="4">
        <v>0.44753763091688564</v>
      </c>
    </row>
    <row r="54" spans="1:8" x14ac:dyDescent="0.3">
      <c r="A54" s="13">
        <v>80</v>
      </c>
      <c r="B54" s="4">
        <v>0.34144938071761971</v>
      </c>
      <c r="G54" s="13">
        <v>80</v>
      </c>
      <c r="H54" s="4">
        <v>0.48878562732408565</v>
      </c>
    </row>
    <row r="55" spans="1:8" x14ac:dyDescent="0.3">
      <c r="A55" s="13">
        <v>90</v>
      </c>
      <c r="B55" s="4">
        <v>0.37773482558629012</v>
      </c>
      <c r="G55" s="13">
        <v>90</v>
      </c>
      <c r="H55" s="4">
        <v>0.52783716120694468</v>
      </c>
    </row>
    <row r="56" spans="1:8" x14ac:dyDescent="0.3">
      <c r="A56" s="12">
        <v>100</v>
      </c>
      <c r="B56" s="4">
        <v>0.40913928058718119</v>
      </c>
      <c r="G56" s="12">
        <v>100</v>
      </c>
      <c r="H56" s="4">
        <v>0.57261528722172472</v>
      </c>
    </row>
    <row r="59" spans="1:8" x14ac:dyDescent="0.3">
      <c r="A59" s="1" t="s">
        <v>89</v>
      </c>
      <c r="G59" s="1" t="s">
        <v>89</v>
      </c>
    </row>
    <row r="61" spans="1:8" x14ac:dyDescent="0.3">
      <c r="A61" t="s">
        <v>2</v>
      </c>
      <c r="B61" t="s">
        <v>4</v>
      </c>
      <c r="G61" t="s">
        <v>2</v>
      </c>
      <c r="H61" t="s">
        <v>4</v>
      </c>
    </row>
    <row r="62" spans="1:8" x14ac:dyDescent="0.3">
      <c r="A62">
        <v>0</v>
      </c>
      <c r="B62">
        <v>0</v>
      </c>
      <c r="G62">
        <v>0</v>
      </c>
      <c r="H62">
        <v>0</v>
      </c>
    </row>
    <row r="63" spans="1:8" x14ac:dyDescent="0.3">
      <c r="A63" s="13">
        <v>10</v>
      </c>
      <c r="B63" s="4">
        <v>3.4122439337332867E-2</v>
      </c>
      <c r="G63" s="13">
        <v>10</v>
      </c>
      <c r="H63" s="4">
        <v>5.3355006576595192E-2</v>
      </c>
    </row>
    <row r="64" spans="1:8" x14ac:dyDescent="0.3">
      <c r="A64" s="13">
        <v>20</v>
      </c>
      <c r="B64" s="4">
        <v>6.5857357313031717E-2</v>
      </c>
      <c r="G64" s="13">
        <v>20</v>
      </c>
      <c r="H64" s="4">
        <v>0.10387937797327158</v>
      </c>
    </row>
    <row r="65" spans="1:8" x14ac:dyDescent="0.3">
      <c r="A65" s="13">
        <v>30</v>
      </c>
      <c r="B65" s="4">
        <v>9.6734956926854923E-2</v>
      </c>
      <c r="G65" s="13">
        <v>30</v>
      </c>
      <c r="H65" s="4">
        <v>0.15095410515117422</v>
      </c>
    </row>
    <row r="66" spans="1:8" x14ac:dyDescent="0.3">
      <c r="A66" s="13">
        <v>40</v>
      </c>
      <c r="B66" s="4">
        <v>0.12764685405862847</v>
      </c>
      <c r="G66" s="13">
        <v>40</v>
      </c>
      <c r="H66" s="4">
        <v>0.19509823959908465</v>
      </c>
    </row>
    <row r="67" spans="1:8" x14ac:dyDescent="0.3">
      <c r="A67" s="13">
        <v>50</v>
      </c>
      <c r="B67" s="4">
        <v>0.15710314307128637</v>
      </c>
      <c r="G67" s="13">
        <v>50</v>
      </c>
      <c r="H67" s="4">
        <v>0.23748716661910527</v>
      </c>
    </row>
    <row r="68" spans="1:8" x14ac:dyDescent="0.3">
      <c r="A68" s="13">
        <v>60</v>
      </c>
      <c r="B68" s="4">
        <v>0.18616249246944319</v>
      </c>
      <c r="G68" s="13">
        <v>60</v>
      </c>
      <c r="H68" s="4">
        <v>0.27621046184317416</v>
      </c>
    </row>
    <row r="69" spans="1:8" x14ac:dyDescent="0.3">
      <c r="A69" s="13">
        <v>70</v>
      </c>
      <c r="B69" s="4">
        <v>0.21018269322233488</v>
      </c>
      <c r="G69" s="13">
        <v>70</v>
      </c>
      <c r="H69" s="4">
        <v>0.31469397853394959</v>
      </c>
    </row>
    <row r="70" spans="1:8" x14ac:dyDescent="0.3">
      <c r="A70" s="13">
        <v>80</v>
      </c>
      <c r="B70" s="4">
        <v>0.23792893081399991</v>
      </c>
      <c r="G70" s="13">
        <v>80</v>
      </c>
      <c r="H70" s="4">
        <v>0.34981265518960603</v>
      </c>
    </row>
    <row r="71" spans="1:8" x14ac:dyDescent="0.3">
      <c r="A71" s="13">
        <v>90</v>
      </c>
      <c r="B71" s="4">
        <v>0.26075060791137616</v>
      </c>
      <c r="G71" s="13">
        <v>90</v>
      </c>
      <c r="H71" s="4">
        <v>0.38221811390028726</v>
      </c>
    </row>
    <row r="72" spans="1:8" x14ac:dyDescent="0.3">
      <c r="A72" s="12">
        <v>100</v>
      </c>
      <c r="B72" s="4">
        <v>0.28683068246798904</v>
      </c>
      <c r="G72" s="12">
        <v>100</v>
      </c>
      <c r="H72" s="4">
        <v>0.41195378178824349</v>
      </c>
    </row>
    <row r="73" spans="1:8" x14ac:dyDescent="0.3">
      <c r="A73" s="12"/>
      <c r="B73" s="4"/>
      <c r="G73" s="12"/>
      <c r="H73" s="4"/>
    </row>
    <row r="75" spans="1:8" x14ac:dyDescent="0.3">
      <c r="A75" s="1" t="s">
        <v>92</v>
      </c>
    </row>
    <row r="76" spans="1:8" x14ac:dyDescent="0.3">
      <c r="A76" s="1"/>
    </row>
    <row r="77" spans="1:8" x14ac:dyDescent="0.3">
      <c r="A77" s="1" t="s">
        <v>84</v>
      </c>
      <c r="B77" s="1"/>
      <c r="C77" s="1"/>
      <c r="D77" s="1"/>
      <c r="E77" s="1"/>
      <c r="F77" s="1"/>
      <c r="G77" s="1" t="s">
        <v>85</v>
      </c>
    </row>
    <row r="79" spans="1:8" x14ac:dyDescent="0.3">
      <c r="A79" s="1" t="s">
        <v>90</v>
      </c>
      <c r="G79" s="1" t="s">
        <v>90</v>
      </c>
    </row>
    <row r="80" spans="1:8" x14ac:dyDescent="0.3">
      <c r="G80" s="1"/>
    </row>
    <row r="81" spans="1:8" x14ac:dyDescent="0.3">
      <c r="A81" t="s">
        <v>2</v>
      </c>
      <c r="B81" t="s">
        <v>4</v>
      </c>
      <c r="G81" t="s">
        <v>2</v>
      </c>
      <c r="H81" t="s">
        <v>4</v>
      </c>
    </row>
    <row r="82" spans="1:8" x14ac:dyDescent="0.3">
      <c r="A82">
        <v>0</v>
      </c>
      <c r="B82">
        <v>0</v>
      </c>
      <c r="G82">
        <v>0</v>
      </c>
      <c r="H82">
        <v>0</v>
      </c>
    </row>
    <row r="83" spans="1:8" x14ac:dyDescent="0.3">
      <c r="A83" s="13">
        <v>10</v>
      </c>
      <c r="B83" s="4">
        <v>6.6359455937541112E-2</v>
      </c>
      <c r="G83" s="13">
        <v>10</v>
      </c>
      <c r="H83" s="4">
        <v>0.10552962114693343</v>
      </c>
    </row>
    <row r="84" spans="1:8" x14ac:dyDescent="0.3">
      <c r="A84" s="13">
        <v>20</v>
      </c>
      <c r="B84" s="4">
        <v>0.12966659336560221</v>
      </c>
      <c r="G84" s="13">
        <v>20</v>
      </c>
      <c r="H84" s="4">
        <v>0.20547403374709941</v>
      </c>
    </row>
    <row r="85" spans="1:8" x14ac:dyDescent="0.3">
      <c r="A85" s="13">
        <v>30</v>
      </c>
      <c r="B85" s="4">
        <v>0.18921721638364894</v>
      </c>
      <c r="G85" s="13">
        <v>30</v>
      </c>
      <c r="H85" s="4">
        <v>0.29561104068013183</v>
      </c>
    </row>
    <row r="86" spans="1:8" x14ac:dyDescent="0.3">
      <c r="A86" s="13">
        <v>40</v>
      </c>
      <c r="B86" s="4">
        <v>0.24878372167863719</v>
      </c>
      <c r="G86" s="13">
        <v>40</v>
      </c>
      <c r="H86" s="4">
        <v>0.38161700417046163</v>
      </c>
    </row>
    <row r="87" spans="1:8" x14ac:dyDescent="0.3">
      <c r="A87" s="13">
        <v>50</v>
      </c>
      <c r="B87" s="4">
        <v>0.30438802312541524</v>
      </c>
      <c r="G87" s="13">
        <v>50</v>
      </c>
      <c r="H87" s="4">
        <v>0.46211825816990248</v>
      </c>
    </row>
    <row r="88" spans="1:8" x14ac:dyDescent="0.3">
      <c r="A88" s="13">
        <v>60</v>
      </c>
      <c r="B88" s="4">
        <v>0.35974139712466668</v>
      </c>
      <c r="G88" s="13">
        <v>60</v>
      </c>
      <c r="H88" s="4">
        <v>0.53651114517856668</v>
      </c>
    </row>
    <row r="89" spans="1:8" x14ac:dyDescent="0.3">
      <c r="A89" s="13">
        <v>70</v>
      </c>
      <c r="B89" s="4">
        <v>0.40941605702412803</v>
      </c>
      <c r="G89" s="13">
        <v>70</v>
      </c>
      <c r="H89" s="4">
        <v>0.60480141106143592</v>
      </c>
    </row>
    <row r="90" spans="1:8" x14ac:dyDescent="0.3">
      <c r="A90" s="13">
        <v>80</v>
      </c>
      <c r="B90" s="4">
        <v>0.46125640120109879</v>
      </c>
      <c r="G90" s="13">
        <v>80</v>
      </c>
      <c r="H90" s="4">
        <v>0.6686269690151071</v>
      </c>
    </row>
    <row r="91" spans="1:8" x14ac:dyDescent="0.3">
      <c r="A91" s="13">
        <v>90</v>
      </c>
      <c r="B91" s="4">
        <v>0.50523887923993582</v>
      </c>
      <c r="G91" s="13">
        <v>90</v>
      </c>
      <c r="H91" s="4">
        <v>0.73289772045989887</v>
      </c>
    </row>
    <row r="92" spans="1:8" x14ac:dyDescent="0.3">
      <c r="A92" s="12">
        <v>100</v>
      </c>
      <c r="B92" s="4">
        <v>0.55227214393723201</v>
      </c>
      <c r="G92" s="12">
        <v>100</v>
      </c>
      <c r="H92" s="4">
        <v>0.7920540939988433</v>
      </c>
    </row>
    <row r="95" spans="1:8" x14ac:dyDescent="0.3">
      <c r="A95" s="1" t="s">
        <v>91</v>
      </c>
      <c r="G95" s="1" t="s">
        <v>91</v>
      </c>
    </row>
    <row r="97" spans="1:8" x14ac:dyDescent="0.3">
      <c r="A97" t="s">
        <v>2</v>
      </c>
      <c r="B97" t="s">
        <v>4</v>
      </c>
      <c r="G97" t="s">
        <v>2</v>
      </c>
      <c r="H97" t="s">
        <v>4</v>
      </c>
    </row>
    <row r="98" spans="1:8" x14ac:dyDescent="0.3">
      <c r="A98">
        <v>0</v>
      </c>
      <c r="B98">
        <v>0</v>
      </c>
      <c r="G98">
        <v>0</v>
      </c>
      <c r="H98">
        <v>0</v>
      </c>
    </row>
    <row r="99" spans="1:8" x14ac:dyDescent="0.3">
      <c r="A99" s="13">
        <v>10</v>
      </c>
      <c r="B99" s="4">
        <v>4.2457955985466984E-2</v>
      </c>
      <c r="G99" s="13">
        <v>10</v>
      </c>
      <c r="H99" s="4">
        <v>6.6967560930541764E-2</v>
      </c>
    </row>
    <row r="100" spans="1:8" x14ac:dyDescent="0.3">
      <c r="A100" s="13">
        <v>20</v>
      </c>
      <c r="B100" s="4">
        <v>8.3760178779883981E-2</v>
      </c>
      <c r="G100" s="13">
        <v>20</v>
      </c>
      <c r="H100" s="4">
        <v>0.1296495095252205</v>
      </c>
    </row>
    <row r="101" spans="1:8" x14ac:dyDescent="0.3">
      <c r="A101" s="13">
        <v>30</v>
      </c>
      <c r="B101" s="4">
        <v>0.1241294017995343</v>
      </c>
      <c r="G101" s="13">
        <v>30</v>
      </c>
      <c r="H101" s="4">
        <v>0.19155334044203323</v>
      </c>
    </row>
    <row r="102" spans="1:8" x14ac:dyDescent="0.3">
      <c r="A102" s="13">
        <v>40</v>
      </c>
      <c r="B102" s="4">
        <v>0.16212362363470503</v>
      </c>
      <c r="G102" s="13">
        <v>40</v>
      </c>
      <c r="H102" s="4">
        <v>0.24928017238551639</v>
      </c>
    </row>
    <row r="103" spans="1:8" x14ac:dyDescent="0.3">
      <c r="A103" s="13">
        <v>50</v>
      </c>
      <c r="B103" s="4">
        <v>0.20156198235963646</v>
      </c>
      <c r="G103" s="13">
        <v>50</v>
      </c>
      <c r="H103" s="4">
        <v>0.30434859362181427</v>
      </c>
    </row>
    <row r="104" spans="1:8" x14ac:dyDescent="0.3">
      <c r="A104" s="13">
        <v>60</v>
      </c>
      <c r="B104" s="4">
        <v>0.23781270717003772</v>
      </c>
      <c r="G104" s="13">
        <v>60</v>
      </c>
      <c r="H104" s="4">
        <v>0.35727793581469058</v>
      </c>
    </row>
    <row r="105" spans="1:8" x14ac:dyDescent="0.3">
      <c r="A105" s="13">
        <v>70</v>
      </c>
      <c r="B105" s="4">
        <v>0.2730910710374328</v>
      </c>
      <c r="G105" s="13">
        <v>70</v>
      </c>
      <c r="H105" s="4">
        <v>0.40871225405192257</v>
      </c>
    </row>
    <row r="106" spans="1:8" x14ac:dyDescent="0.3">
      <c r="A106" s="13">
        <v>80</v>
      </c>
      <c r="B106" s="4">
        <v>0.30709441664561937</v>
      </c>
      <c r="G106" s="13">
        <v>80</v>
      </c>
      <c r="H106" s="4">
        <v>0.45562768580749258</v>
      </c>
    </row>
    <row r="107" spans="1:8" x14ac:dyDescent="0.3">
      <c r="A107" s="13">
        <v>90</v>
      </c>
      <c r="B107" s="4">
        <v>0.3433142424833836</v>
      </c>
      <c r="G107" s="13">
        <v>90</v>
      </c>
      <c r="H107" s="4">
        <v>0.50345065672104705</v>
      </c>
    </row>
    <row r="108" spans="1:8" x14ac:dyDescent="0.3">
      <c r="A108" s="12">
        <v>100</v>
      </c>
      <c r="B108" s="4">
        <v>0.37451709108393005</v>
      </c>
      <c r="G108" s="12">
        <v>100</v>
      </c>
      <c r="H108" s="4">
        <v>0.54824457162110796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10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0.15049716708925254</v>
      </c>
      <c r="C6" s="3">
        <v>23.369190423040003</v>
      </c>
      <c r="D6" s="2">
        <v>2.4915739082469298E-2</v>
      </c>
      <c r="E6" s="3">
        <v>16.250821267999999</v>
      </c>
      <c r="F6" s="3">
        <f>B6/D6</f>
        <v>6.0402449468232824</v>
      </c>
      <c r="H6" s="5">
        <v>10</v>
      </c>
      <c r="I6" s="4">
        <v>4.5067490394781577E-2</v>
      </c>
      <c r="J6" s="3">
        <v>23.184453810800004</v>
      </c>
      <c r="K6" s="2">
        <v>4.3144710993355623E-2</v>
      </c>
      <c r="L6" s="3">
        <v>16.163248599919999</v>
      </c>
      <c r="M6" s="3">
        <f>I6/K6/(15/85)</f>
        <v>5.9192063103576791</v>
      </c>
      <c r="O6" s="5">
        <v>10</v>
      </c>
      <c r="P6" s="2">
        <v>2.9621431664091794E-3</v>
      </c>
      <c r="Q6" s="3">
        <v>13.334199762320001</v>
      </c>
      <c r="R6" s="2">
        <v>4.3393844637642169E-2</v>
      </c>
      <c r="S6" s="3">
        <v>16.134631127760002</v>
      </c>
      <c r="T6" s="6">
        <f>R6/P6/(85/15)</f>
        <v>2.5852016120742305</v>
      </c>
    </row>
    <row r="7" spans="1:20" x14ac:dyDescent="0.25">
      <c r="A7" s="5">
        <v>20</v>
      </c>
      <c r="B7" s="2">
        <v>0.29907241580263433</v>
      </c>
      <c r="C7" s="3">
        <v>23.664903116560001</v>
      </c>
      <c r="D7" s="2">
        <v>4.867861619799542E-2</v>
      </c>
      <c r="E7" s="3">
        <v>16.418467495440002</v>
      </c>
      <c r="F7" s="3">
        <f t="shared" ref="F7:F20" si="0">B7/D7</f>
        <v>6.1438150703830008</v>
      </c>
      <c r="H7" s="5">
        <v>20</v>
      </c>
      <c r="I7" s="4">
        <v>8.9325396386098072E-2</v>
      </c>
      <c r="J7" s="3">
        <v>23.296084604400001</v>
      </c>
      <c r="K7" s="2">
        <v>8.4802755445781627E-2</v>
      </c>
      <c r="L7" s="3">
        <v>16.240469382560001</v>
      </c>
      <c r="M7" s="3">
        <f t="shared" ref="M7:M20" si="1">I7/K7/(15/85)</f>
        <v>5.9688773498817715</v>
      </c>
      <c r="O7" s="5">
        <v>20</v>
      </c>
      <c r="P7" s="2">
        <v>5.8715621846323063E-3</v>
      </c>
      <c r="Q7" s="3">
        <v>13.37682986888</v>
      </c>
      <c r="R7" s="2">
        <v>8.5417199682486566E-2</v>
      </c>
      <c r="S7" s="3">
        <v>16.15527594608</v>
      </c>
      <c r="T7" s="6">
        <f t="shared" ref="T7:T20" si="2">R7/P7/(85/15)</f>
        <v>2.567225382170407</v>
      </c>
    </row>
    <row r="8" spans="1:20" x14ac:dyDescent="0.25">
      <c r="A8" s="5">
        <v>30</v>
      </c>
      <c r="B8" s="2">
        <v>0.45046016690775381</v>
      </c>
      <c r="C8" s="3">
        <v>23.988999396640004</v>
      </c>
      <c r="D8" s="2">
        <v>7.0599617854991276E-2</v>
      </c>
      <c r="E8" s="3">
        <v>16.566893389200001</v>
      </c>
      <c r="F8" s="3">
        <f t="shared" si="0"/>
        <v>6.3804901583600717</v>
      </c>
      <c r="H8" s="5">
        <v>30</v>
      </c>
      <c r="I8" s="4">
        <v>0.13447813172761633</v>
      </c>
      <c r="J8" s="3">
        <v>23.467455470480001</v>
      </c>
      <c r="K8" s="2">
        <v>0.12500017767193999</v>
      </c>
      <c r="L8" s="3">
        <v>16.312685515440002</v>
      </c>
      <c r="M8" s="3">
        <f t="shared" si="1"/>
        <v>6.0963333064730172</v>
      </c>
      <c r="O8" s="5">
        <v>30</v>
      </c>
      <c r="P8" s="2">
        <v>8.711687437883156E-3</v>
      </c>
      <c r="Q8" s="3">
        <v>13.393429093920002</v>
      </c>
      <c r="R8" s="2">
        <v>0.12696917569513463</v>
      </c>
      <c r="S8" s="3">
        <v>16.187089199280003</v>
      </c>
      <c r="T8" s="6">
        <f t="shared" si="2"/>
        <v>2.5719845072994612</v>
      </c>
    </row>
    <row r="9" spans="1:20" x14ac:dyDescent="0.25">
      <c r="A9" s="5">
        <v>40</v>
      </c>
      <c r="B9" s="2">
        <v>0.59445408998072391</v>
      </c>
      <c r="C9" s="3">
        <v>24.257370989040002</v>
      </c>
      <c r="D9" s="2">
        <v>9.1599106911493144E-2</v>
      </c>
      <c r="E9" s="3">
        <v>16.725507155599999</v>
      </c>
      <c r="F9" s="3">
        <f t="shared" si="0"/>
        <v>6.4897367455242776</v>
      </c>
      <c r="H9" s="5">
        <v>40</v>
      </c>
      <c r="I9" s="4">
        <v>0.17627708198712672</v>
      </c>
      <c r="J9" s="3">
        <v>23.570553456319999</v>
      </c>
      <c r="K9" s="2">
        <v>0.16288776388383208</v>
      </c>
      <c r="L9" s="3">
        <v>16.379825368479999</v>
      </c>
      <c r="M9" s="3">
        <f t="shared" si="1"/>
        <v>6.132464715435062</v>
      </c>
      <c r="O9" s="5">
        <v>40</v>
      </c>
      <c r="P9" s="2">
        <v>1.1506531972202267E-2</v>
      </c>
      <c r="Q9" s="3">
        <v>13.418166450000001</v>
      </c>
      <c r="R9" s="2">
        <v>0.1666707411625977</v>
      </c>
      <c r="S9" s="3">
        <v>16.214267961200001</v>
      </c>
      <c r="T9" s="6">
        <f t="shared" si="2"/>
        <v>2.5561553911840149</v>
      </c>
    </row>
    <row r="10" spans="1:20" x14ac:dyDescent="0.25">
      <c r="A10" s="5">
        <v>50</v>
      </c>
      <c r="B10" s="2">
        <v>0.74229763268540461</v>
      </c>
      <c r="C10" s="3">
        <v>24.537606438960001</v>
      </c>
      <c r="D10" s="2">
        <v>0.1114091592071786</v>
      </c>
      <c r="E10" s="3">
        <v>16.889523051760001</v>
      </c>
      <c r="F10" s="3">
        <f t="shared" si="0"/>
        <v>6.6628061639439693</v>
      </c>
      <c r="H10" s="5">
        <v>50</v>
      </c>
      <c r="I10" s="4">
        <v>0.21907013750168103</v>
      </c>
      <c r="J10" s="3">
        <v>23.695252890240003</v>
      </c>
      <c r="K10" s="2">
        <v>0.20161726395872764</v>
      </c>
      <c r="L10" s="3">
        <v>16.45475582952</v>
      </c>
      <c r="M10" s="3">
        <f t="shared" si="1"/>
        <v>6.1571981558929449</v>
      </c>
      <c r="O10" s="5">
        <v>50</v>
      </c>
      <c r="P10" s="2">
        <v>1.4130954948409534E-2</v>
      </c>
      <c r="Q10" s="3">
        <v>13.443305051680001</v>
      </c>
      <c r="R10" s="2">
        <v>0.20684708876326116</v>
      </c>
      <c r="S10" s="3">
        <v>16.250056474640001</v>
      </c>
      <c r="T10" s="6">
        <f t="shared" si="2"/>
        <v>2.5831536199837086</v>
      </c>
    </row>
    <row r="11" spans="1:20" x14ac:dyDescent="0.25">
      <c r="A11" s="5">
        <v>60</v>
      </c>
      <c r="B11" s="2">
        <v>0.89486542956428283</v>
      </c>
      <c r="C11" s="3">
        <v>24.883182956640002</v>
      </c>
      <c r="D11" s="2">
        <v>0.127928211242643</v>
      </c>
      <c r="E11" s="3">
        <v>17.030066289520001</v>
      </c>
      <c r="F11" s="3">
        <f t="shared" si="0"/>
        <v>6.9950593451743073</v>
      </c>
      <c r="H11" s="5">
        <v>60</v>
      </c>
      <c r="I11" s="4">
        <v>0.26056812516195477</v>
      </c>
      <c r="J11" s="3">
        <v>23.784615933759998</v>
      </c>
      <c r="K11" s="2">
        <v>0.23779714606929531</v>
      </c>
      <c r="L11" s="3">
        <v>16.5281830212</v>
      </c>
      <c r="M11" s="3">
        <f t="shared" si="1"/>
        <v>6.2092953328413865</v>
      </c>
      <c r="O11" s="5">
        <v>60</v>
      </c>
      <c r="P11" s="2">
        <v>1.6804012201415471E-2</v>
      </c>
      <c r="Q11" s="3">
        <v>13.456438585839999</v>
      </c>
      <c r="R11" s="2">
        <v>0.24517281910427099</v>
      </c>
      <c r="S11" s="3">
        <v>16.28448401656</v>
      </c>
      <c r="T11" s="6">
        <f t="shared" si="2"/>
        <v>2.5747298376153047</v>
      </c>
    </row>
    <row r="12" spans="1:20" x14ac:dyDescent="0.25">
      <c r="A12" s="5">
        <v>70</v>
      </c>
      <c r="B12" s="2">
        <v>1.0286003612753891</v>
      </c>
      <c r="C12" s="3">
        <v>25.077526200240001</v>
      </c>
      <c r="D12" s="2">
        <v>0.14508797733616732</v>
      </c>
      <c r="E12" s="3">
        <v>17.167918880560002</v>
      </c>
      <c r="F12" s="3">
        <f t="shared" si="0"/>
        <v>7.0894941135758813</v>
      </c>
      <c r="H12" s="5">
        <v>70</v>
      </c>
      <c r="I12" s="4">
        <v>0.30270824313065614</v>
      </c>
      <c r="J12" s="3">
        <v>23.92147674944</v>
      </c>
      <c r="K12" s="2">
        <v>0.27190648722620753</v>
      </c>
      <c r="L12" s="3">
        <v>16.5905771304</v>
      </c>
      <c r="M12" s="3">
        <f t="shared" si="1"/>
        <v>6.308590606176554</v>
      </c>
      <c r="O12" s="5">
        <v>70</v>
      </c>
      <c r="P12" s="2">
        <v>1.9309784489403646E-2</v>
      </c>
      <c r="Q12" s="3">
        <v>13.482147550400001</v>
      </c>
      <c r="R12" s="2">
        <v>0.28530554653528778</v>
      </c>
      <c r="S12" s="3">
        <v>16.318697379520003</v>
      </c>
      <c r="T12" s="6">
        <f t="shared" si="2"/>
        <v>2.6073847510573245</v>
      </c>
    </row>
    <row r="13" spans="1:20" x14ac:dyDescent="0.25">
      <c r="A13" s="5">
        <v>80</v>
      </c>
      <c r="B13" s="2">
        <v>1.1657354453196838</v>
      </c>
      <c r="C13" s="3">
        <v>25.364190198800003</v>
      </c>
      <c r="D13" s="2">
        <v>0.16105191218742038</v>
      </c>
      <c r="E13" s="3">
        <v>17.293014832160001</v>
      </c>
      <c r="F13" s="3">
        <f t="shared" si="0"/>
        <v>7.2382589531944612</v>
      </c>
      <c r="H13" s="5">
        <v>80</v>
      </c>
      <c r="I13" s="4">
        <v>0.34689973398410462</v>
      </c>
      <c r="J13" s="3">
        <v>24.094807359280001</v>
      </c>
      <c r="K13" s="2">
        <v>0.30466877781932566</v>
      </c>
      <c r="L13" s="3">
        <v>16.65947258984</v>
      </c>
      <c r="M13" s="3">
        <f t="shared" si="1"/>
        <v>6.4521385266756646</v>
      </c>
      <c r="O13" s="5">
        <v>80</v>
      </c>
      <c r="P13" s="2">
        <v>2.1813834726281341E-2</v>
      </c>
      <c r="Q13" s="3">
        <v>13.508203954319999</v>
      </c>
      <c r="R13" s="2">
        <v>0.32066712806702768</v>
      </c>
      <c r="S13" s="3">
        <v>16.352564432800001</v>
      </c>
      <c r="T13" s="6">
        <f t="shared" si="2"/>
        <v>2.5941480453930952</v>
      </c>
    </row>
    <row r="14" spans="1:20" x14ac:dyDescent="0.25">
      <c r="A14" s="5">
        <v>90</v>
      </c>
      <c r="B14" s="2">
        <v>1.297024522896173</v>
      </c>
      <c r="C14" s="3">
        <v>25.582987834560001</v>
      </c>
      <c r="D14" s="2">
        <v>0.17316891640343884</v>
      </c>
      <c r="E14" s="3">
        <v>17.43702966024</v>
      </c>
      <c r="F14" s="3">
        <f t="shared" si="0"/>
        <v>7.4899384360322543</v>
      </c>
      <c r="H14" s="5">
        <v>90</v>
      </c>
      <c r="I14" s="4">
        <v>0.38998577394443734</v>
      </c>
      <c r="J14" s="3">
        <v>24.195021146560002</v>
      </c>
      <c r="K14" s="2">
        <v>0.33800373582587928</v>
      </c>
      <c r="L14" s="3">
        <v>16.725021811600001</v>
      </c>
      <c r="M14" s="3">
        <f t="shared" si="1"/>
        <v>6.5381507700955481</v>
      </c>
      <c r="O14" s="5">
        <v>90</v>
      </c>
      <c r="P14" s="2">
        <v>2.4207991451519612E-2</v>
      </c>
      <c r="Q14" s="3">
        <v>13.528597146879999</v>
      </c>
      <c r="R14" s="2">
        <v>0.35666206223000702</v>
      </c>
      <c r="S14" s="3">
        <v>16.371108381039999</v>
      </c>
      <c r="T14" s="6">
        <f t="shared" si="2"/>
        <v>2.5999829043640648</v>
      </c>
    </row>
    <row r="15" spans="1:20" x14ac:dyDescent="0.25">
      <c r="A15" s="5">
        <v>100</v>
      </c>
      <c r="B15" s="2">
        <v>1.4217406731798465</v>
      </c>
      <c r="C15" s="3">
        <v>25.815469786239998</v>
      </c>
      <c r="D15" s="2">
        <v>0.18625060408459587</v>
      </c>
      <c r="E15" s="3">
        <v>17.546759955519999</v>
      </c>
      <c r="F15" s="3">
        <f t="shared" si="0"/>
        <v>7.6334822116017698</v>
      </c>
      <c r="H15" s="5">
        <v>100</v>
      </c>
      <c r="I15" s="4">
        <v>0.42640060840339072</v>
      </c>
      <c r="J15" s="3">
        <v>24.302566598880002</v>
      </c>
      <c r="K15" s="2">
        <v>0.36873550948658818</v>
      </c>
      <c r="L15" s="3">
        <v>16.78842895088</v>
      </c>
      <c r="M15" s="3">
        <f t="shared" si="1"/>
        <v>6.5528544230800927</v>
      </c>
      <c r="O15" s="5">
        <v>100</v>
      </c>
      <c r="P15" s="2">
        <v>2.6809669002642662E-2</v>
      </c>
      <c r="Q15" s="3">
        <v>13.539577803840002</v>
      </c>
      <c r="R15" s="2">
        <v>0.39038096075691531</v>
      </c>
      <c r="S15" s="3">
        <v>16.402364241760001</v>
      </c>
      <c r="T15" s="6">
        <f t="shared" si="2"/>
        <v>2.5696235852013487</v>
      </c>
    </row>
    <row r="16" spans="1:20" x14ac:dyDescent="0.25">
      <c r="A16" s="5">
        <v>200</v>
      </c>
      <c r="B16" s="2">
        <v>2.478460212282434</v>
      </c>
      <c r="C16" s="3">
        <v>27.678536577839999</v>
      </c>
      <c r="D16" s="2">
        <v>0.26645075767515441</v>
      </c>
      <c r="E16" s="3">
        <v>18.567742020400001</v>
      </c>
      <c r="F16" s="3">
        <f t="shared" si="0"/>
        <v>9.3017570447447131</v>
      </c>
      <c r="H16" s="5">
        <v>200</v>
      </c>
      <c r="I16" s="4">
        <v>0.8014534948480605</v>
      </c>
      <c r="J16" s="3">
        <v>25.305453742400001</v>
      </c>
      <c r="K16" s="2">
        <v>0.63342986386502609</v>
      </c>
      <c r="L16" s="3">
        <v>17.362506637119999</v>
      </c>
      <c r="M16" s="3">
        <f t="shared" si="1"/>
        <v>7.1698068929486816</v>
      </c>
      <c r="O16" s="5">
        <v>200</v>
      </c>
      <c r="P16" s="2">
        <v>4.8044610964053408E-2</v>
      </c>
      <c r="Q16" s="3">
        <v>13.74226021968</v>
      </c>
      <c r="R16" s="2">
        <v>0.70644444997960876</v>
      </c>
      <c r="S16" s="3">
        <v>16.671373977840002</v>
      </c>
      <c r="T16" s="6">
        <f t="shared" si="2"/>
        <v>2.5948106383197684</v>
      </c>
    </row>
    <row r="17" spans="1:20" x14ac:dyDescent="0.25">
      <c r="A17" s="5">
        <v>400</v>
      </c>
      <c r="B17" s="2">
        <v>3.5931774487566788</v>
      </c>
      <c r="C17" s="3">
        <v>29.542245236879999</v>
      </c>
      <c r="D17" s="2">
        <v>0.31299875076125594</v>
      </c>
      <c r="E17" s="3">
        <v>19.669631557679999</v>
      </c>
      <c r="F17" s="3">
        <f t="shared" si="0"/>
        <v>11.479845973881934</v>
      </c>
      <c r="H17" s="5">
        <v>400</v>
      </c>
      <c r="I17" s="4">
        <v>1.3868351926018498</v>
      </c>
      <c r="J17" s="3">
        <v>26.679383738000002</v>
      </c>
      <c r="K17" s="2">
        <v>0.95489985042756054</v>
      </c>
      <c r="L17" s="3">
        <v>18.182699127759999</v>
      </c>
      <c r="M17" s="3">
        <f t="shared" si="1"/>
        <v>8.2299025961291825</v>
      </c>
      <c r="O17" s="5">
        <v>400</v>
      </c>
      <c r="P17" s="2">
        <v>8.0565090046872581E-2</v>
      </c>
      <c r="Q17" s="3">
        <v>14.049306323200002</v>
      </c>
      <c r="R17" s="2">
        <v>1.2020667585913949</v>
      </c>
      <c r="S17" s="3">
        <v>17.118047399679998</v>
      </c>
      <c r="T17" s="6">
        <f t="shared" si="2"/>
        <v>2.6330191881285101</v>
      </c>
    </row>
    <row r="18" spans="1:20" x14ac:dyDescent="0.25">
      <c r="A18" s="5">
        <v>600</v>
      </c>
      <c r="B18" s="2">
        <v>4.1441164654600282</v>
      </c>
      <c r="C18" s="3">
        <v>30.48024950248</v>
      </c>
      <c r="D18" s="2">
        <v>0.32988710588263587</v>
      </c>
      <c r="E18" s="3">
        <v>20.217786225920001</v>
      </c>
      <c r="F18" s="3">
        <f t="shared" si="0"/>
        <v>12.562226263351993</v>
      </c>
      <c r="H18" s="5">
        <v>600</v>
      </c>
      <c r="I18" s="4">
        <v>1.8200483872444668</v>
      </c>
      <c r="J18" s="3">
        <v>27.62734086096</v>
      </c>
      <c r="K18" s="2">
        <v>1.1287109261819555</v>
      </c>
      <c r="L18" s="3">
        <v>18.740675275760001</v>
      </c>
      <c r="M18" s="3">
        <f t="shared" si="1"/>
        <v>9.1375101352177612</v>
      </c>
      <c r="O18" s="5">
        <v>600</v>
      </c>
      <c r="P18" s="2">
        <v>0.1053405127147507</v>
      </c>
      <c r="Q18" s="3">
        <v>14.293667696880002</v>
      </c>
      <c r="R18" s="2">
        <v>1.5765237196823334</v>
      </c>
      <c r="S18" s="3">
        <v>17.463998259840004</v>
      </c>
      <c r="T18" s="6">
        <f t="shared" si="2"/>
        <v>2.6410548136650362</v>
      </c>
    </row>
    <row r="19" spans="1:20" x14ac:dyDescent="0.25">
      <c r="A19" s="5">
        <v>800</v>
      </c>
      <c r="B19" s="2">
        <v>4.5064882085283626</v>
      </c>
      <c r="C19" s="3">
        <v>31.065501523040002</v>
      </c>
      <c r="D19" s="2">
        <v>0.3334876397048131</v>
      </c>
      <c r="E19" s="3">
        <v>20.574046671280001</v>
      </c>
      <c r="F19" s="3">
        <f t="shared" si="0"/>
        <v>13.51320910279399</v>
      </c>
      <c r="H19" s="5">
        <v>800</v>
      </c>
      <c r="I19" s="4">
        <v>2.1381956420216555</v>
      </c>
      <c r="J19" s="3">
        <v>28.25972032784</v>
      </c>
      <c r="K19" s="2">
        <v>1.2315380352572198</v>
      </c>
      <c r="L19" s="3">
        <v>19.132030192640002</v>
      </c>
      <c r="M19" s="3">
        <f t="shared" si="1"/>
        <v>9.838463469725804</v>
      </c>
      <c r="O19" s="5">
        <v>800</v>
      </c>
      <c r="P19" s="2">
        <v>0.12371105670249626</v>
      </c>
      <c r="Q19" s="3">
        <v>14.502821421840002</v>
      </c>
      <c r="R19" s="2">
        <v>1.8769240213966218</v>
      </c>
      <c r="S19" s="3">
        <v>17.756588308640001</v>
      </c>
      <c r="T19" s="6">
        <f t="shared" si="2"/>
        <v>2.677383048512366</v>
      </c>
    </row>
    <row r="20" spans="1:20" x14ac:dyDescent="0.25">
      <c r="A20" s="5">
        <v>1000</v>
      </c>
      <c r="B20" s="2">
        <v>4.7099790555533687</v>
      </c>
      <c r="C20" s="3">
        <v>31.451346195599999</v>
      </c>
      <c r="D20" s="2">
        <v>0.34512239614938439</v>
      </c>
      <c r="E20" s="3">
        <v>20.799299675120004</v>
      </c>
      <c r="F20" s="3">
        <f t="shared" si="0"/>
        <v>13.64727154222318</v>
      </c>
      <c r="H20" s="5">
        <v>1000</v>
      </c>
      <c r="I20" s="4">
        <v>2.3962666188182462</v>
      </c>
      <c r="J20" s="3">
        <v>28.784671578080001</v>
      </c>
      <c r="K20" s="2">
        <v>1.3000087093418264</v>
      </c>
      <c r="L20" s="3">
        <v>19.428740058879999</v>
      </c>
      <c r="M20" s="3">
        <f t="shared" si="1"/>
        <v>10.445194771178222</v>
      </c>
      <c r="O20" s="5">
        <v>1000</v>
      </c>
      <c r="P20" s="2">
        <v>0.13854659364623273</v>
      </c>
      <c r="Q20" s="3">
        <v>14.66363576304</v>
      </c>
      <c r="R20" s="2">
        <v>2.1216796411600831</v>
      </c>
      <c r="S20" s="3">
        <v>17.98046222424</v>
      </c>
      <c r="T20" s="6">
        <f t="shared" si="2"/>
        <v>2.702441427599461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16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0.11655997466671479</v>
      </c>
      <c r="C6" s="3">
        <v>25.383794163440001</v>
      </c>
      <c r="D6" s="2">
        <v>2.3342688444326361E-2</v>
      </c>
      <c r="E6" s="3">
        <v>19.7507263896</v>
      </c>
      <c r="F6" s="3">
        <f>B6/D6</f>
        <v>4.9934254550291826</v>
      </c>
      <c r="H6" s="5">
        <v>10</v>
      </c>
      <c r="I6" s="4">
        <v>3.6136694503759545E-2</v>
      </c>
      <c r="J6" s="3">
        <v>25.219896590800001</v>
      </c>
      <c r="K6" s="2">
        <v>4.1169969724701432E-2</v>
      </c>
      <c r="L6" s="3">
        <v>19.658913363040003</v>
      </c>
      <c r="M6" s="3">
        <f>I6/K6/(15/85)</f>
        <v>4.9738827489374788</v>
      </c>
      <c r="O6" s="5">
        <v>10</v>
      </c>
      <c r="P6" s="2">
        <v>2.1204230341556538E-3</v>
      </c>
      <c r="Q6" s="3">
        <v>15.917715622559999</v>
      </c>
      <c r="R6" s="2">
        <v>4.2096090178623174E-2</v>
      </c>
      <c r="S6" s="3">
        <v>19.62766306704</v>
      </c>
      <c r="T6" s="6">
        <f>R6/P6/(85/15)</f>
        <v>3.5034149679409206</v>
      </c>
    </row>
    <row r="7" spans="1:20" x14ac:dyDescent="0.25">
      <c r="A7" s="5">
        <v>20</v>
      </c>
      <c r="B7" s="2">
        <v>0.21783048210870901</v>
      </c>
      <c r="C7" s="3">
        <v>25.666768041360001</v>
      </c>
      <c r="D7" s="2">
        <v>4.2735187080352545E-2</v>
      </c>
      <c r="E7" s="3">
        <v>19.897128566239999</v>
      </c>
      <c r="F7" s="3">
        <f t="shared" ref="F7:F20" si="0">B7/D7</f>
        <v>5.0972160645777613</v>
      </c>
      <c r="H7" s="5">
        <v>20</v>
      </c>
      <c r="I7" s="4">
        <v>6.9296498386738792E-2</v>
      </c>
      <c r="J7" s="3">
        <v>25.344572803520002</v>
      </c>
      <c r="K7" s="2">
        <v>7.8003068531074013E-2</v>
      </c>
      <c r="L7" s="3">
        <v>19.750292508800001</v>
      </c>
      <c r="M7" s="3">
        <f t="shared" ref="M7:M20" si="1">I7/K7/(15/85)</f>
        <v>5.0341629492232283</v>
      </c>
      <c r="O7" s="5">
        <v>20</v>
      </c>
      <c r="P7" s="2">
        <v>4.0917492431175352E-3</v>
      </c>
      <c r="Q7" s="3">
        <v>15.924179902560001</v>
      </c>
      <c r="R7" s="2">
        <v>8.2027310637246387E-2</v>
      </c>
      <c r="S7" s="3">
        <v>19.67358853384</v>
      </c>
      <c r="T7" s="6">
        <f t="shared" ref="T7:T20" si="2">R7/P7/(85/15)</f>
        <v>3.5377064671942464</v>
      </c>
    </row>
    <row r="8" spans="1:20" x14ac:dyDescent="0.25">
      <c r="A8" s="5">
        <v>30</v>
      </c>
      <c r="B8" s="2">
        <v>0.30306550655090109</v>
      </c>
      <c r="C8" s="3">
        <v>25.884175752320001</v>
      </c>
      <c r="D8" s="2">
        <v>5.9424795294591014E-2</v>
      </c>
      <c r="E8" s="3">
        <v>20.03303622488</v>
      </c>
      <c r="F8" s="3">
        <f t="shared" si="0"/>
        <v>5.0999840226372113</v>
      </c>
      <c r="H8" s="5">
        <v>30</v>
      </c>
      <c r="I8" s="4">
        <v>0.10009794234026201</v>
      </c>
      <c r="J8" s="3">
        <v>25.468036911440002</v>
      </c>
      <c r="K8" s="2">
        <v>0.11374343023834282</v>
      </c>
      <c r="L8" s="3">
        <v>19.831931428080001</v>
      </c>
      <c r="M8" s="3">
        <f t="shared" si="1"/>
        <v>4.9868521819054017</v>
      </c>
      <c r="O8" s="5">
        <v>30</v>
      </c>
      <c r="P8" s="2">
        <v>5.9447978749342613E-3</v>
      </c>
      <c r="Q8" s="3">
        <v>15.967646390720001</v>
      </c>
      <c r="R8" s="2">
        <v>0.12021244507203642</v>
      </c>
      <c r="S8" s="3">
        <v>19.716875444719999</v>
      </c>
      <c r="T8" s="6">
        <f t="shared" si="2"/>
        <v>3.5684915351810576</v>
      </c>
    </row>
    <row r="9" spans="1:20" x14ac:dyDescent="0.25">
      <c r="A9" s="5">
        <v>40</v>
      </c>
      <c r="B9" s="2">
        <v>0.3794640607933244</v>
      </c>
      <c r="C9" s="3">
        <v>26.06287343</v>
      </c>
      <c r="D9" s="2">
        <v>7.3613772090088972E-2</v>
      </c>
      <c r="E9" s="3">
        <v>20.143044546960002</v>
      </c>
      <c r="F9" s="3">
        <f t="shared" si="0"/>
        <v>5.1547971258548468</v>
      </c>
      <c r="H9" s="5">
        <v>40</v>
      </c>
      <c r="I9" s="4">
        <v>0.12775774731660702</v>
      </c>
      <c r="J9" s="3">
        <v>25.564914377120004</v>
      </c>
      <c r="K9" s="2">
        <v>0.14602035491746729</v>
      </c>
      <c r="L9" s="3">
        <v>19.908577873040002</v>
      </c>
      <c r="M9" s="3">
        <f t="shared" si="1"/>
        <v>4.9579428055535972</v>
      </c>
      <c r="O9" s="5">
        <v>40</v>
      </c>
      <c r="P9" s="2">
        <v>7.7413891977647226E-3</v>
      </c>
      <c r="Q9" s="3">
        <v>15.98694044648</v>
      </c>
      <c r="R9" s="2">
        <v>0.15552864782360074</v>
      </c>
      <c r="S9" s="3">
        <v>19.753673599199999</v>
      </c>
      <c r="T9" s="6">
        <f t="shared" si="2"/>
        <v>3.5453884655218784</v>
      </c>
    </row>
    <row r="10" spans="1:20" x14ac:dyDescent="0.25">
      <c r="A10" s="5">
        <v>50</v>
      </c>
      <c r="B10" s="2">
        <v>0.44298654367394957</v>
      </c>
      <c r="C10" s="3">
        <v>26.239079828560001</v>
      </c>
      <c r="D10" s="2">
        <v>8.611167966131901E-2</v>
      </c>
      <c r="E10" s="3">
        <v>20.24694933352</v>
      </c>
      <c r="F10" s="3">
        <f t="shared" si="0"/>
        <v>5.1443258965129353</v>
      </c>
      <c r="H10" s="5">
        <v>50</v>
      </c>
      <c r="I10" s="4">
        <v>0.15325384290739083</v>
      </c>
      <c r="J10" s="3">
        <v>25.660706094800002</v>
      </c>
      <c r="K10" s="2">
        <v>0.17427783736621305</v>
      </c>
      <c r="L10" s="3">
        <v>19.968320246720001</v>
      </c>
      <c r="M10" s="3">
        <f t="shared" si="1"/>
        <v>4.9830687382068923</v>
      </c>
      <c r="O10" s="5">
        <v>50</v>
      </c>
      <c r="P10" s="2">
        <v>9.4158925636912902E-3</v>
      </c>
      <c r="Q10" s="3">
        <v>16.028201966640001</v>
      </c>
      <c r="R10" s="2">
        <v>0.1900547994931156</v>
      </c>
      <c r="S10" s="3">
        <v>19.803369812320003</v>
      </c>
      <c r="T10" s="6">
        <f t="shared" si="2"/>
        <v>3.561965266343559</v>
      </c>
    </row>
    <row r="11" spans="1:20" x14ac:dyDescent="0.25">
      <c r="A11" s="5">
        <v>60</v>
      </c>
      <c r="B11" s="2">
        <v>0.50562316929566464</v>
      </c>
      <c r="C11" s="3">
        <v>26.40835057768</v>
      </c>
      <c r="D11" s="2">
        <v>9.6388761785116447E-2</v>
      </c>
      <c r="E11" s="3">
        <v>20.325731082880001</v>
      </c>
      <c r="F11" s="3">
        <f t="shared" si="0"/>
        <v>5.2456651577584514</v>
      </c>
      <c r="H11" s="5">
        <v>60</v>
      </c>
      <c r="I11" s="4">
        <v>0.17719211776205518</v>
      </c>
      <c r="J11" s="3">
        <v>25.749335683120002</v>
      </c>
      <c r="K11" s="2">
        <v>0.19948894853199242</v>
      </c>
      <c r="L11" s="3">
        <v>20.029575764000001</v>
      </c>
      <c r="M11" s="3">
        <f t="shared" si="1"/>
        <v>5.0333047254358805</v>
      </c>
      <c r="O11" s="5">
        <v>60</v>
      </c>
      <c r="P11" s="2">
        <v>1.1011076342079169E-2</v>
      </c>
      <c r="Q11" s="3">
        <v>16.043945312640002</v>
      </c>
      <c r="R11" s="2">
        <v>0.22394487741729507</v>
      </c>
      <c r="S11" s="3">
        <v>19.835311556160001</v>
      </c>
      <c r="T11" s="6">
        <f t="shared" si="2"/>
        <v>3.5890845746918671</v>
      </c>
    </row>
    <row r="12" spans="1:20" x14ac:dyDescent="0.25">
      <c r="A12" s="5">
        <v>70</v>
      </c>
      <c r="B12" s="2">
        <v>0.55984690692286421</v>
      </c>
      <c r="C12" s="3">
        <v>26.574531861200004</v>
      </c>
      <c r="D12" s="2">
        <v>0.10429394537763215</v>
      </c>
      <c r="E12" s="3">
        <v>20.412675439680001</v>
      </c>
      <c r="F12" s="3">
        <f t="shared" si="0"/>
        <v>5.3679713131548112</v>
      </c>
      <c r="H12" s="5">
        <v>70</v>
      </c>
      <c r="I12" s="4">
        <v>0.20004580792624591</v>
      </c>
      <c r="J12" s="3">
        <v>25.84805875304</v>
      </c>
      <c r="K12" s="2">
        <v>0.22581985486662576</v>
      </c>
      <c r="L12" s="3">
        <v>20.093837150559999</v>
      </c>
      <c r="M12" s="3">
        <f t="shared" si="1"/>
        <v>5.0198992123681299</v>
      </c>
      <c r="O12" s="5">
        <v>70</v>
      </c>
      <c r="P12" s="2">
        <v>1.2643356654825516E-2</v>
      </c>
      <c r="Q12" s="3">
        <v>16.062699004800002</v>
      </c>
      <c r="R12" s="2">
        <v>0.25515548071466765</v>
      </c>
      <c r="S12" s="3">
        <v>19.878467758880003</v>
      </c>
      <c r="T12" s="6">
        <f t="shared" si="2"/>
        <v>3.5613515463072285</v>
      </c>
    </row>
    <row r="13" spans="1:20" x14ac:dyDescent="0.25">
      <c r="A13" s="5">
        <v>80</v>
      </c>
      <c r="B13" s="2">
        <v>0.59793895902830407</v>
      </c>
      <c r="C13" s="3">
        <v>26.661584374400004</v>
      </c>
      <c r="D13" s="2">
        <v>0.11405064688986637</v>
      </c>
      <c r="E13" s="3">
        <v>20.490633024720001</v>
      </c>
      <c r="F13" s="3">
        <f t="shared" si="0"/>
        <v>5.2427493866449275</v>
      </c>
      <c r="H13" s="5">
        <v>80</v>
      </c>
      <c r="I13" s="4">
        <v>0.22214412583765489</v>
      </c>
      <c r="J13" s="3">
        <v>25.947680546160001</v>
      </c>
      <c r="K13" s="2">
        <v>0.24912495886211236</v>
      </c>
      <c r="L13" s="3">
        <v>20.147537660880001</v>
      </c>
      <c r="M13" s="3">
        <f t="shared" si="1"/>
        <v>5.0529530193591885</v>
      </c>
      <c r="O13" s="5">
        <v>80</v>
      </c>
      <c r="P13" s="2">
        <v>1.3990083992359561E-2</v>
      </c>
      <c r="Q13" s="3">
        <v>16.0882552952</v>
      </c>
      <c r="R13" s="2">
        <v>0.28658368977057908</v>
      </c>
      <c r="S13" s="3">
        <v>19.912895551840002</v>
      </c>
      <c r="T13" s="6">
        <f t="shared" si="2"/>
        <v>3.6149598773013092</v>
      </c>
    </row>
    <row r="14" spans="1:20" x14ac:dyDescent="0.25">
      <c r="A14" s="5">
        <v>90</v>
      </c>
      <c r="B14" s="2">
        <v>0.63552152454551525</v>
      </c>
      <c r="C14" s="3">
        <v>26.756652092720003</v>
      </c>
      <c r="D14" s="2">
        <v>0.1212589601326034</v>
      </c>
      <c r="E14" s="3">
        <v>20.568687134640001</v>
      </c>
      <c r="F14" s="3">
        <f t="shared" si="0"/>
        <v>5.2410273339845332</v>
      </c>
      <c r="H14" s="5">
        <v>90</v>
      </c>
      <c r="I14" s="4">
        <v>0.23854069015435048</v>
      </c>
      <c r="J14" s="3">
        <v>26.010117876080002</v>
      </c>
      <c r="K14" s="2">
        <v>0.27247050919137944</v>
      </c>
      <c r="L14" s="3">
        <v>20.200968888960002</v>
      </c>
      <c r="M14" s="3">
        <f t="shared" si="1"/>
        <v>4.9610160804297641</v>
      </c>
      <c r="O14" s="5">
        <v>90</v>
      </c>
      <c r="P14" s="2">
        <v>1.527905564903833E-2</v>
      </c>
      <c r="Q14" s="3">
        <v>16.116896072239999</v>
      </c>
      <c r="R14" s="2">
        <v>0.31400154519919482</v>
      </c>
      <c r="S14" s="3">
        <v>19.936771798880002</v>
      </c>
      <c r="T14" s="6">
        <f t="shared" si="2"/>
        <v>3.6266663765689509</v>
      </c>
    </row>
    <row r="15" spans="1:20" x14ac:dyDescent="0.25">
      <c r="A15" s="5">
        <v>100</v>
      </c>
      <c r="B15" s="2">
        <v>0.67440991048614329</v>
      </c>
      <c r="C15" s="3">
        <v>26.868245983439998</v>
      </c>
      <c r="D15" s="2">
        <v>0.12638356419751873</v>
      </c>
      <c r="E15" s="3">
        <v>20.603895996719999</v>
      </c>
      <c r="F15" s="3">
        <f t="shared" si="0"/>
        <v>5.336215312239025</v>
      </c>
      <c r="H15" s="5">
        <v>100</v>
      </c>
      <c r="I15" s="4">
        <v>0.26022376004119802</v>
      </c>
      <c r="J15" s="3">
        <v>26.096199324720001</v>
      </c>
      <c r="K15" s="2">
        <v>0.28824070338407648</v>
      </c>
      <c r="L15" s="3">
        <v>20.245480582159999</v>
      </c>
      <c r="M15" s="3">
        <f t="shared" si="1"/>
        <v>5.1158677091321056</v>
      </c>
      <c r="O15" s="5">
        <v>100</v>
      </c>
      <c r="P15" s="2">
        <v>1.683471835444076E-2</v>
      </c>
      <c r="Q15" s="3">
        <v>16.13939164112</v>
      </c>
      <c r="R15" s="2">
        <v>0.34051659619924191</v>
      </c>
      <c r="S15" s="3">
        <v>19.978947355680003</v>
      </c>
      <c r="T15" s="6">
        <f t="shared" si="2"/>
        <v>3.5694784296352151</v>
      </c>
    </row>
    <row r="16" spans="1:20" x14ac:dyDescent="0.25">
      <c r="A16" s="5">
        <v>200</v>
      </c>
      <c r="B16" s="2">
        <v>0.91192542944674593</v>
      </c>
      <c r="C16" s="3">
        <v>27.603391937840001</v>
      </c>
      <c r="D16" s="2">
        <v>0.16833663939812402</v>
      </c>
      <c r="E16" s="3">
        <v>21.046755326</v>
      </c>
      <c r="F16" s="3">
        <f t="shared" si="0"/>
        <v>5.4172723936231115</v>
      </c>
      <c r="H16" s="5">
        <v>200</v>
      </c>
      <c r="I16" s="4">
        <v>0.38900840743619941</v>
      </c>
      <c r="J16" s="3">
        <v>26.60967461608</v>
      </c>
      <c r="K16" s="2">
        <v>0.42910395257197897</v>
      </c>
      <c r="L16" s="3">
        <v>20.605676121359998</v>
      </c>
      <c r="M16" s="3">
        <f t="shared" si="1"/>
        <v>5.1371723850575073</v>
      </c>
      <c r="O16" s="5">
        <v>200</v>
      </c>
      <c r="P16" s="2">
        <v>2.6687869762641224E-2</v>
      </c>
      <c r="Q16" s="3">
        <v>16.308507038319998</v>
      </c>
      <c r="R16" s="2">
        <v>0.5615695839852527</v>
      </c>
      <c r="S16" s="3">
        <v>20.252816514880003</v>
      </c>
      <c r="T16" s="6">
        <f t="shared" si="2"/>
        <v>3.7133167878259026</v>
      </c>
    </row>
    <row r="17" spans="1:20" x14ac:dyDescent="0.25">
      <c r="A17" s="5">
        <v>400</v>
      </c>
      <c r="B17" s="2">
        <v>1.1120602127471144</v>
      </c>
      <c r="C17" s="3">
        <v>28.234329765680002</v>
      </c>
      <c r="D17" s="2">
        <v>0.19771572790280417</v>
      </c>
      <c r="E17" s="3">
        <v>21.448696097600003</v>
      </c>
      <c r="F17" s="3">
        <f t="shared" si="0"/>
        <v>5.6245409737651038</v>
      </c>
      <c r="H17" s="5">
        <v>400</v>
      </c>
      <c r="I17" s="4">
        <v>0.51164449594197292</v>
      </c>
      <c r="J17" s="3">
        <v>27.202653773360002</v>
      </c>
      <c r="K17" s="2">
        <v>0.57284802106259847</v>
      </c>
      <c r="L17" s="3">
        <v>20.98299526632</v>
      </c>
      <c r="M17" s="3">
        <f t="shared" si="1"/>
        <v>5.061235622250706</v>
      </c>
      <c r="O17" s="5">
        <v>400</v>
      </c>
      <c r="P17" s="2">
        <v>3.9080870253562459E-2</v>
      </c>
      <c r="Q17" s="3">
        <v>16.537973915920002</v>
      </c>
      <c r="R17" s="2">
        <v>0.82208763982781674</v>
      </c>
      <c r="S17" s="3">
        <v>20.579164330880001</v>
      </c>
      <c r="T17" s="6">
        <f t="shared" si="2"/>
        <v>3.7121560610118451</v>
      </c>
    </row>
    <row r="18" spans="1:20" x14ac:dyDescent="0.25">
      <c r="A18" s="5">
        <v>600</v>
      </c>
      <c r="B18" s="2">
        <v>1.192086698166535</v>
      </c>
      <c r="C18" s="3">
        <v>28.541273235679999</v>
      </c>
      <c r="D18" s="2">
        <v>0.22218340090333882</v>
      </c>
      <c r="E18" s="3">
        <v>21.650621962559999</v>
      </c>
      <c r="F18" s="3">
        <f t="shared" si="0"/>
        <v>5.3653274426434487</v>
      </c>
      <c r="H18" s="5">
        <v>600</v>
      </c>
      <c r="I18" s="4">
        <v>0.58100841809651582</v>
      </c>
      <c r="J18" s="3">
        <v>27.519680599680001</v>
      </c>
      <c r="K18" s="2">
        <v>0.64653765087081116</v>
      </c>
      <c r="L18" s="3">
        <v>21.22191342336</v>
      </c>
      <c r="M18" s="3">
        <f t="shared" si="1"/>
        <v>5.0923268450736021</v>
      </c>
      <c r="O18" s="5">
        <v>600</v>
      </c>
      <c r="P18" s="2">
        <v>4.5434149585559705E-2</v>
      </c>
      <c r="Q18" s="3">
        <v>16.677613409679999</v>
      </c>
      <c r="R18" s="2">
        <v>0.97810001044164341</v>
      </c>
      <c r="S18" s="3">
        <v>20.794875806400004</v>
      </c>
      <c r="T18" s="6">
        <f t="shared" si="2"/>
        <v>3.7990341135480015</v>
      </c>
    </row>
    <row r="19" spans="1:20" x14ac:dyDescent="0.25">
      <c r="A19" s="5">
        <v>800</v>
      </c>
      <c r="B19" s="2">
        <v>1.255157131697002</v>
      </c>
      <c r="C19" s="3">
        <v>28.770270584800002</v>
      </c>
      <c r="D19" s="2">
        <v>0.23092100623546505</v>
      </c>
      <c r="E19" s="3">
        <v>21.815277090240002</v>
      </c>
      <c r="F19" s="3">
        <f t="shared" si="0"/>
        <v>5.4354393831852006</v>
      </c>
      <c r="H19" s="5">
        <v>800</v>
      </c>
      <c r="I19" s="4">
        <v>0.63001453356468951</v>
      </c>
      <c r="J19" s="3">
        <v>27.756692568159998</v>
      </c>
      <c r="K19" s="2">
        <v>0.68427714717906163</v>
      </c>
      <c r="L19" s="3">
        <v>21.354453840640002</v>
      </c>
      <c r="M19" s="3">
        <f t="shared" si="1"/>
        <v>5.2173046719217044</v>
      </c>
      <c r="O19" s="5">
        <v>800</v>
      </c>
      <c r="P19" s="2">
        <v>5.0249458237253818E-2</v>
      </c>
      <c r="Q19" s="3">
        <v>16.75739998848</v>
      </c>
      <c r="R19" s="2">
        <v>1.0750618052343794</v>
      </c>
      <c r="S19" s="3">
        <v>20.923447783360004</v>
      </c>
      <c r="T19" s="6">
        <f t="shared" si="2"/>
        <v>3.7754991956979223</v>
      </c>
    </row>
    <row r="20" spans="1:20" x14ac:dyDescent="0.25">
      <c r="A20" s="5">
        <v>1000</v>
      </c>
      <c r="B20" s="2">
        <v>1.2882601106267502</v>
      </c>
      <c r="C20" s="3">
        <v>28.889242248240002</v>
      </c>
      <c r="D20" s="2">
        <v>0.23939271457576863</v>
      </c>
      <c r="E20" s="3">
        <v>21.881483409200001</v>
      </c>
      <c r="F20" s="3">
        <f t="shared" si="0"/>
        <v>5.3813672354636815</v>
      </c>
      <c r="H20" s="5">
        <v>1000</v>
      </c>
      <c r="I20" s="4">
        <v>0.64905188922673895</v>
      </c>
      <c r="J20" s="3">
        <v>27.92386960184</v>
      </c>
      <c r="K20" s="2">
        <v>0.72686129124312415</v>
      </c>
      <c r="L20" s="3">
        <v>21.444819203200002</v>
      </c>
      <c r="M20" s="3">
        <f t="shared" si="1"/>
        <v>5.0600585695351947</v>
      </c>
      <c r="O20" s="5">
        <v>1000</v>
      </c>
      <c r="P20" s="2">
        <v>5.194223994568159E-2</v>
      </c>
      <c r="Q20" s="3">
        <v>16.809816178160002</v>
      </c>
      <c r="R20" s="2">
        <v>1.1531879307177837</v>
      </c>
      <c r="S20" s="3">
        <v>21.037878426079999</v>
      </c>
      <c r="T20" s="6">
        <f t="shared" si="2"/>
        <v>3.9178855723669632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14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0.14421109512974789</v>
      </c>
      <c r="C6" s="3">
        <v>33.183654577360002</v>
      </c>
      <c r="D6" s="2">
        <v>2.5657285952691523E-3</v>
      </c>
      <c r="E6" s="3">
        <v>20.831738436320002</v>
      </c>
      <c r="F6" s="3">
        <f>B6/D6</f>
        <v>56.206683511129413</v>
      </c>
      <c r="H6" s="5">
        <v>10</v>
      </c>
      <c r="I6" s="4">
        <v>4.4855973658631525E-2</v>
      </c>
      <c r="J6" s="3">
        <v>33.154743848640003</v>
      </c>
      <c r="K6" s="2">
        <v>4.5420328075337279E-3</v>
      </c>
      <c r="L6" s="3">
        <v>20.78531478064</v>
      </c>
      <c r="M6" s="3">
        <f>I6/K6/(15/85)</f>
        <v>55.962574799248138</v>
      </c>
      <c r="O6" s="5">
        <v>10</v>
      </c>
      <c r="P6" s="2">
        <v>5.3879015795855491E-4</v>
      </c>
      <c r="Q6" s="3">
        <v>17.435553754240001</v>
      </c>
      <c r="R6" s="2">
        <v>4.6370941289537483E-3</v>
      </c>
      <c r="S6" s="3">
        <v>20.716246438319999</v>
      </c>
      <c r="T6" s="6">
        <f>R6/P6/(85/15)</f>
        <v>1.5187930153353753</v>
      </c>
    </row>
    <row r="7" spans="1:20" x14ac:dyDescent="0.25">
      <c r="A7" s="5">
        <v>20</v>
      </c>
      <c r="B7" s="2">
        <v>0.28296974137525732</v>
      </c>
      <c r="C7" s="3">
        <v>33.317058363039997</v>
      </c>
      <c r="D7" s="2">
        <v>5.0327217045135243E-3</v>
      </c>
      <c r="E7" s="3">
        <v>20.931360773360002</v>
      </c>
      <c r="F7" s="3">
        <f t="shared" ref="F7:F20" si="0">B7/D7</f>
        <v>56.225986253418299</v>
      </c>
      <c r="H7" s="5">
        <v>20</v>
      </c>
      <c r="I7" s="4">
        <v>8.9026674617258203E-2</v>
      </c>
      <c r="J7" s="3">
        <v>33.217392177680004</v>
      </c>
      <c r="K7" s="2">
        <v>8.7489660859801002E-3</v>
      </c>
      <c r="L7" s="3">
        <v>20.785801086960003</v>
      </c>
      <c r="M7" s="3">
        <f t="shared" ref="M7:M20" si="1">I7/K7/(15/85)</f>
        <v>57.662183684334366</v>
      </c>
      <c r="O7" s="5">
        <v>20</v>
      </c>
      <c r="P7" s="2">
        <v>1.080808022826562E-3</v>
      </c>
      <c r="Q7" s="3">
        <v>17.416145893680003</v>
      </c>
      <c r="R7" s="2">
        <v>9.1572083692777351E-3</v>
      </c>
      <c r="S7" s="3">
        <v>20.75156140664</v>
      </c>
      <c r="T7" s="6">
        <f t="shared" ref="T7:T20" si="2">R7/P7/(85/15)</f>
        <v>1.4951572466065208</v>
      </c>
    </row>
    <row r="8" spans="1:20" x14ac:dyDescent="0.25">
      <c r="A8" s="5">
        <v>30</v>
      </c>
      <c r="B8" s="2">
        <v>0.39922315677662651</v>
      </c>
      <c r="C8" s="3">
        <v>33.395008584240003</v>
      </c>
      <c r="D8" s="2">
        <v>6.9521116720077589E-3</v>
      </c>
      <c r="E8" s="3">
        <v>21.045568408880001</v>
      </c>
      <c r="F8" s="3">
        <f t="shared" si="0"/>
        <v>57.424733032421429</v>
      </c>
      <c r="H8" s="5">
        <v>30</v>
      </c>
      <c r="I8" s="4">
        <v>0.13030245048784159</v>
      </c>
      <c r="J8" s="3">
        <v>33.184900656240004</v>
      </c>
      <c r="K8" s="2">
        <v>1.2911465434516319E-2</v>
      </c>
      <c r="L8" s="3">
        <v>20.828233917919999</v>
      </c>
      <c r="M8" s="3">
        <f t="shared" si="1"/>
        <v>57.18797424733193</v>
      </c>
      <c r="O8" s="5">
        <v>30</v>
      </c>
      <c r="P8" s="2">
        <v>1.6319623255307107E-3</v>
      </c>
      <c r="Q8" s="3">
        <v>17.438130386960001</v>
      </c>
      <c r="R8" s="2">
        <v>1.3885120193700683E-2</v>
      </c>
      <c r="S8" s="3">
        <v>20.743158595760001</v>
      </c>
      <c r="T8" s="6">
        <f t="shared" si="2"/>
        <v>1.5014533668865688</v>
      </c>
    </row>
    <row r="9" spans="1:20" x14ac:dyDescent="0.25">
      <c r="A9" s="5">
        <v>40</v>
      </c>
      <c r="B9" s="2">
        <v>0.51922487153863173</v>
      </c>
      <c r="C9" s="3">
        <v>33.610442911600003</v>
      </c>
      <c r="D9" s="2">
        <v>9.0651196360841332E-3</v>
      </c>
      <c r="E9" s="3">
        <v>21.140717757040001</v>
      </c>
      <c r="F9" s="3">
        <f t="shared" si="0"/>
        <v>57.277222185996621</v>
      </c>
      <c r="H9" s="5">
        <v>40</v>
      </c>
      <c r="I9" s="4">
        <v>0.17431272393497974</v>
      </c>
      <c r="J9" s="3">
        <v>33.256421408320001</v>
      </c>
      <c r="K9" s="2">
        <v>1.7723009491143922E-2</v>
      </c>
      <c r="L9" s="3">
        <v>20.870927872319999</v>
      </c>
      <c r="M9" s="3">
        <f t="shared" si="1"/>
        <v>55.733881020139499</v>
      </c>
      <c r="O9" s="5">
        <v>40</v>
      </c>
      <c r="P9" s="2">
        <v>2.1183312887393165E-3</v>
      </c>
      <c r="Q9" s="3">
        <v>17.423910602719999</v>
      </c>
      <c r="R9" s="2">
        <v>1.8118933186603646E-2</v>
      </c>
      <c r="S9" s="3">
        <v>20.722982720160001</v>
      </c>
      <c r="T9" s="6">
        <f t="shared" si="2"/>
        <v>1.5094233912481378</v>
      </c>
    </row>
    <row r="10" spans="1:20" x14ac:dyDescent="0.25">
      <c r="A10" s="5">
        <v>50</v>
      </c>
      <c r="B10" s="2">
        <v>0.61453462160979166</v>
      </c>
      <c r="C10" s="3">
        <v>33.662727263440004</v>
      </c>
      <c r="D10" s="2">
        <v>1.1214312313011673E-2</v>
      </c>
      <c r="E10" s="3">
        <v>21.253157485200003</v>
      </c>
      <c r="F10" s="3">
        <f t="shared" si="0"/>
        <v>54.799135645327375</v>
      </c>
      <c r="H10" s="5">
        <v>50</v>
      </c>
      <c r="I10" s="4">
        <v>0.21234590945437037</v>
      </c>
      <c r="J10" s="3">
        <v>33.270187103040001</v>
      </c>
      <c r="K10" s="2">
        <v>2.121395788026989E-2</v>
      </c>
      <c r="L10" s="3">
        <v>20.895851918480002</v>
      </c>
      <c r="M10" s="3">
        <f t="shared" si="1"/>
        <v>56.721781654295903</v>
      </c>
      <c r="O10" s="5">
        <v>50</v>
      </c>
      <c r="P10" s="2">
        <v>2.6784477741077137E-3</v>
      </c>
      <c r="Q10" s="3">
        <v>17.435229285040002</v>
      </c>
      <c r="R10" s="2">
        <v>2.2631084079464368E-2</v>
      </c>
      <c r="S10" s="3">
        <v>20.755007725599999</v>
      </c>
      <c r="T10" s="6">
        <f t="shared" si="2"/>
        <v>1.4910579024584218</v>
      </c>
    </row>
    <row r="11" spans="1:20" x14ac:dyDescent="0.25">
      <c r="A11" s="5">
        <v>60</v>
      </c>
      <c r="B11" s="2">
        <v>0.72463091843454808</v>
      </c>
      <c r="C11" s="3">
        <v>33.928967819120004</v>
      </c>
      <c r="D11" s="2">
        <v>1.2207857218091124E-2</v>
      </c>
      <c r="E11" s="3">
        <v>21.280111273439999</v>
      </c>
      <c r="F11" s="3">
        <f t="shared" si="0"/>
        <v>59.357748496656704</v>
      </c>
      <c r="H11" s="5">
        <v>60</v>
      </c>
      <c r="I11" s="4">
        <v>0.24852888544843124</v>
      </c>
      <c r="J11" s="3">
        <v>33.261031172160003</v>
      </c>
      <c r="K11" s="2">
        <v>2.5355092178024737E-2</v>
      </c>
      <c r="L11" s="3">
        <v>20.913879059040003</v>
      </c>
      <c r="M11" s="3">
        <f t="shared" si="1"/>
        <v>55.544280454047957</v>
      </c>
      <c r="O11" s="5">
        <v>60</v>
      </c>
      <c r="P11" s="2">
        <v>3.2713618162409286E-3</v>
      </c>
      <c r="Q11" s="3">
        <v>17.460231320960002</v>
      </c>
      <c r="R11" s="2">
        <v>2.6652732858666803E-2</v>
      </c>
      <c r="S11" s="3">
        <v>20.727682272640003</v>
      </c>
      <c r="T11" s="6">
        <f t="shared" si="2"/>
        <v>1.4377570289830288</v>
      </c>
    </row>
    <row r="12" spans="1:20" x14ac:dyDescent="0.25">
      <c r="A12" s="5">
        <v>70</v>
      </c>
      <c r="B12" s="2">
        <v>0.78082238008601879</v>
      </c>
      <c r="C12" s="3">
        <v>33.896683029120005</v>
      </c>
      <c r="D12" s="2">
        <v>1.4344735862871523E-2</v>
      </c>
      <c r="E12" s="3">
        <v>21.34198807288</v>
      </c>
      <c r="F12" s="3">
        <f t="shared" si="0"/>
        <v>54.432677433052021</v>
      </c>
      <c r="H12" s="5">
        <v>70</v>
      </c>
      <c r="I12" s="4">
        <v>0.29561113293286995</v>
      </c>
      <c r="J12" s="3">
        <v>33.412048593680005</v>
      </c>
      <c r="K12" s="2">
        <v>2.9471942366138315E-2</v>
      </c>
      <c r="L12" s="3">
        <v>20.990786794800002</v>
      </c>
      <c r="M12" s="3">
        <f t="shared" si="1"/>
        <v>56.838118522208347</v>
      </c>
      <c r="O12" s="5">
        <v>70</v>
      </c>
      <c r="P12" s="2">
        <v>3.7476080345620216E-3</v>
      </c>
      <c r="Q12" s="3">
        <v>17.419939986720003</v>
      </c>
      <c r="R12" s="2">
        <v>3.2480509160400774E-2</v>
      </c>
      <c r="S12" s="3">
        <v>20.756684882000002</v>
      </c>
      <c r="T12" s="6">
        <f t="shared" si="2"/>
        <v>1.5294701326435967</v>
      </c>
    </row>
    <row r="13" spans="1:20" x14ac:dyDescent="0.25">
      <c r="A13" s="5">
        <v>80</v>
      </c>
      <c r="B13" s="2">
        <v>0.85423975247474249</v>
      </c>
      <c r="C13" s="3">
        <v>34.013082704079999</v>
      </c>
      <c r="D13" s="2">
        <v>1.5718962261022131E-2</v>
      </c>
      <c r="E13" s="3">
        <v>21.409926986240002</v>
      </c>
      <c r="F13" s="3">
        <f t="shared" si="0"/>
        <v>54.344538671803853</v>
      </c>
      <c r="H13" s="5">
        <v>80</v>
      </c>
      <c r="I13" s="4">
        <v>0.32390816834443653</v>
      </c>
      <c r="J13" s="3">
        <v>33.32399229704</v>
      </c>
      <c r="K13" s="2">
        <v>3.2897322975879266E-2</v>
      </c>
      <c r="L13" s="3">
        <v>21.015972592000001</v>
      </c>
      <c r="M13" s="3">
        <f t="shared" si="1"/>
        <v>55.794194012815886</v>
      </c>
      <c r="O13" s="5">
        <v>80</v>
      </c>
      <c r="P13" s="2">
        <v>4.3124430766438475E-3</v>
      </c>
      <c r="Q13" s="3">
        <v>17.455829794800003</v>
      </c>
      <c r="R13" s="2">
        <v>3.6109190887452208E-2</v>
      </c>
      <c r="S13" s="3">
        <v>20.739872607680002</v>
      </c>
      <c r="T13" s="6">
        <f t="shared" si="2"/>
        <v>1.4776334535569977</v>
      </c>
    </row>
    <row r="14" spans="1:20" x14ac:dyDescent="0.25">
      <c r="A14" s="5">
        <v>90</v>
      </c>
      <c r="B14" s="2">
        <v>0.93713212113691091</v>
      </c>
      <c r="C14" s="3">
        <v>34.057751883039998</v>
      </c>
      <c r="D14" s="2">
        <v>1.7034300661376962E-2</v>
      </c>
      <c r="E14" s="3">
        <v>21.498543604159998</v>
      </c>
      <c r="F14" s="3">
        <f t="shared" si="0"/>
        <v>55.01441707329581</v>
      </c>
      <c r="H14" s="5">
        <v>90</v>
      </c>
      <c r="I14" s="4">
        <v>0.35765954325191041</v>
      </c>
      <c r="J14" s="3">
        <v>33.431985060800002</v>
      </c>
      <c r="K14" s="2">
        <v>3.6536471402471231E-2</v>
      </c>
      <c r="L14" s="3">
        <v>21.022602558400003</v>
      </c>
      <c r="M14" s="3">
        <f t="shared" si="1"/>
        <v>55.471624214475796</v>
      </c>
      <c r="O14" s="5">
        <v>90</v>
      </c>
      <c r="P14" s="2">
        <v>4.8081295663966427E-3</v>
      </c>
      <c r="Q14" s="3">
        <v>17.439676500480001</v>
      </c>
      <c r="R14" s="2">
        <v>4.1062517152175744E-2</v>
      </c>
      <c r="S14" s="3">
        <v>20.764740797440002</v>
      </c>
      <c r="T14" s="6">
        <f t="shared" si="2"/>
        <v>1.5070988533482725</v>
      </c>
    </row>
    <row r="15" spans="1:20" x14ac:dyDescent="0.25">
      <c r="A15" s="5">
        <v>100</v>
      </c>
      <c r="B15" s="2">
        <v>1.0072410984991369</v>
      </c>
      <c r="C15" s="3">
        <v>34.176305648560003</v>
      </c>
      <c r="D15" s="2">
        <v>1.8045594537690324E-2</v>
      </c>
      <c r="E15" s="3">
        <v>21.54750820304</v>
      </c>
      <c r="F15" s="3">
        <f t="shared" si="0"/>
        <v>55.816454060042005</v>
      </c>
      <c r="H15" s="5">
        <v>100</v>
      </c>
      <c r="I15" s="4">
        <v>0.39639476983010197</v>
      </c>
      <c r="J15" s="3">
        <v>33.472735965600002</v>
      </c>
      <c r="K15" s="2">
        <v>3.9717936911700877E-2</v>
      </c>
      <c r="L15" s="3">
        <v>21.074997284160002</v>
      </c>
      <c r="M15" s="3">
        <f t="shared" si="1"/>
        <v>56.554725740941102</v>
      </c>
      <c r="O15" s="5">
        <v>100</v>
      </c>
      <c r="P15" s="2">
        <v>5.3733643703434012E-3</v>
      </c>
      <c r="Q15" s="3">
        <v>17.447824547600003</v>
      </c>
      <c r="R15" s="2">
        <v>4.5795584879625893E-2</v>
      </c>
      <c r="S15" s="3">
        <v>20.75363625224</v>
      </c>
      <c r="T15" s="6">
        <f t="shared" si="2"/>
        <v>1.5040062882931657</v>
      </c>
    </row>
    <row r="16" spans="1:20" x14ac:dyDescent="0.25">
      <c r="A16" s="5">
        <v>200</v>
      </c>
      <c r="B16" s="2">
        <v>1.4189020495961653</v>
      </c>
      <c r="C16" s="3">
        <v>34.693111111040004</v>
      </c>
      <c r="D16" s="2">
        <v>2.6941548847392017E-2</v>
      </c>
      <c r="E16" s="3">
        <v>21.939654439840002</v>
      </c>
      <c r="F16" s="3">
        <f t="shared" si="0"/>
        <v>52.665942022613791</v>
      </c>
      <c r="H16" s="5">
        <v>200</v>
      </c>
      <c r="I16" s="4">
        <v>0.68355721592261298</v>
      </c>
      <c r="J16" s="3">
        <v>33.836271257279996</v>
      </c>
      <c r="K16" s="2">
        <v>7.0694609132665731E-2</v>
      </c>
      <c r="L16" s="3">
        <v>21.30948763952</v>
      </c>
      <c r="M16" s="3">
        <f t="shared" si="1"/>
        <v>54.791884950649269</v>
      </c>
      <c r="O16" s="5">
        <v>200</v>
      </c>
      <c r="P16" s="2">
        <v>1.0785942987898992E-2</v>
      </c>
      <c r="Q16" s="3">
        <v>17.482336606320001</v>
      </c>
      <c r="R16" s="2">
        <v>8.8926829820531295E-2</v>
      </c>
      <c r="S16" s="3">
        <v>20.794494978720003</v>
      </c>
      <c r="T16" s="6">
        <f t="shared" si="2"/>
        <v>1.4549464971153074</v>
      </c>
    </row>
    <row r="17" spans="1:20" x14ac:dyDescent="0.25">
      <c r="A17" s="5">
        <v>400</v>
      </c>
      <c r="B17" s="2">
        <v>1.76897364569336</v>
      </c>
      <c r="C17" s="3">
        <v>35.08607481776</v>
      </c>
      <c r="D17" s="2">
        <v>3.7312725802812946E-2</v>
      </c>
      <c r="E17" s="3">
        <v>22.283068917360001</v>
      </c>
      <c r="F17" s="3">
        <f t="shared" si="0"/>
        <v>47.409392040717648</v>
      </c>
      <c r="H17" s="5">
        <v>400</v>
      </c>
      <c r="I17" s="4">
        <v>1.0647264685815876</v>
      </c>
      <c r="J17" s="3">
        <v>34.196689971040001</v>
      </c>
      <c r="K17" s="2">
        <v>0.11542515095736931</v>
      </c>
      <c r="L17" s="3">
        <v>21.658227805119999</v>
      </c>
      <c r="M17" s="3">
        <f t="shared" si="1"/>
        <v>52.271536476979513</v>
      </c>
      <c r="O17" s="5">
        <v>400</v>
      </c>
      <c r="P17" s="2">
        <v>2.0840355930652914E-2</v>
      </c>
      <c r="Q17" s="3">
        <v>17.533076099839999</v>
      </c>
      <c r="R17" s="2">
        <v>0.17170936761180852</v>
      </c>
      <c r="S17" s="3">
        <v>20.832109431599999</v>
      </c>
      <c r="T17" s="6">
        <f t="shared" si="2"/>
        <v>1.4539892317000787</v>
      </c>
    </row>
    <row r="18" spans="1:20" x14ac:dyDescent="0.25">
      <c r="A18" s="5">
        <v>600</v>
      </c>
      <c r="B18" s="2">
        <v>2.0084389034944334</v>
      </c>
      <c r="C18" s="3">
        <v>35.608728340719999</v>
      </c>
      <c r="D18" s="2">
        <v>3.9716107801857345E-2</v>
      </c>
      <c r="E18" s="3">
        <v>22.482242337919999</v>
      </c>
      <c r="F18" s="3">
        <f t="shared" si="0"/>
        <v>50.56988246467867</v>
      </c>
      <c r="H18" s="5">
        <v>600</v>
      </c>
      <c r="I18" s="4">
        <v>1.3424525153517668</v>
      </c>
      <c r="J18" s="3">
        <v>34.739141428880004</v>
      </c>
      <c r="K18" s="2">
        <v>0.13434216371986368</v>
      </c>
      <c r="L18" s="3">
        <v>21.903710407120002</v>
      </c>
      <c r="M18" s="3">
        <f t="shared" si="1"/>
        <v>56.625788283339084</v>
      </c>
      <c r="O18" s="5">
        <v>600</v>
      </c>
      <c r="P18" s="2">
        <v>2.9615085586851334E-2</v>
      </c>
      <c r="Q18" s="3">
        <v>17.568172956240002</v>
      </c>
      <c r="R18" s="2">
        <v>0.25307407876643562</v>
      </c>
      <c r="S18" s="3">
        <v>20.885310665199999</v>
      </c>
      <c r="T18" s="6">
        <f t="shared" si="2"/>
        <v>1.5080196684235312</v>
      </c>
    </row>
    <row r="19" spans="1:20" x14ac:dyDescent="0.25">
      <c r="A19" s="5">
        <v>800</v>
      </c>
      <c r="B19" s="2">
        <v>2.1286184701461943</v>
      </c>
      <c r="C19" s="3">
        <v>35.872426907200001</v>
      </c>
      <c r="D19" s="2">
        <v>4.3836063832152321E-2</v>
      </c>
      <c r="E19" s="3">
        <v>22.626241099440001</v>
      </c>
      <c r="F19" s="3">
        <f t="shared" si="0"/>
        <v>48.558613252700901</v>
      </c>
      <c r="H19" s="5">
        <v>800</v>
      </c>
      <c r="I19" s="4">
        <v>1.4461718462137292</v>
      </c>
      <c r="J19" s="3">
        <v>34.678365983760003</v>
      </c>
      <c r="K19" s="2">
        <v>0.15797098393991443</v>
      </c>
      <c r="L19" s="3">
        <v>22.010770306240001</v>
      </c>
      <c r="M19" s="3">
        <f t="shared" si="1"/>
        <v>51.876449654375499</v>
      </c>
      <c r="O19" s="5">
        <v>800</v>
      </c>
      <c r="P19" s="2">
        <v>3.9137522546113614E-2</v>
      </c>
      <c r="Q19" s="3">
        <v>17.627186267920003</v>
      </c>
      <c r="R19" s="2">
        <v>0.32600463687317799</v>
      </c>
      <c r="S19" s="3">
        <v>20.943082584080003</v>
      </c>
      <c r="T19" s="6">
        <f t="shared" si="2"/>
        <v>1.4699507350946508</v>
      </c>
    </row>
    <row r="20" spans="1:20" x14ac:dyDescent="0.25">
      <c r="A20" s="5">
        <v>1000</v>
      </c>
      <c r="B20" s="2">
        <v>2.1967273523400399</v>
      </c>
      <c r="C20" s="3">
        <v>36.163648160400001</v>
      </c>
      <c r="D20" s="2">
        <v>4.5355072360769889E-2</v>
      </c>
      <c r="E20" s="3">
        <v>22.769457243760002</v>
      </c>
      <c r="F20" s="3">
        <f t="shared" si="0"/>
        <v>48.433995096877211</v>
      </c>
      <c r="H20" s="5">
        <v>1000</v>
      </c>
      <c r="I20" s="4">
        <v>1.5592434111499984</v>
      </c>
      <c r="J20" s="3">
        <v>34.836564530000004</v>
      </c>
      <c r="K20" s="2">
        <v>0.17447228814306764</v>
      </c>
      <c r="L20" s="3">
        <v>22.171200639920002</v>
      </c>
      <c r="M20" s="3">
        <f t="shared" si="1"/>
        <v>50.642498916148909</v>
      </c>
      <c r="O20" s="5">
        <v>1000</v>
      </c>
      <c r="P20" s="2">
        <v>4.8333090970584455E-2</v>
      </c>
      <c r="Q20" s="3">
        <v>17.675413604160003</v>
      </c>
      <c r="R20" s="2">
        <v>0.39077227295439465</v>
      </c>
      <c r="S20" s="3">
        <v>20.96740174936</v>
      </c>
      <c r="T20" s="6">
        <f t="shared" si="2"/>
        <v>1.4267619034808661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4.4" x14ac:dyDescent="0.3"/>
  <cols>
    <col min="1" max="1" width="13" customWidth="1"/>
    <col min="2" max="2" width="16.5546875" customWidth="1"/>
    <col min="3" max="3" width="17.33203125" customWidth="1"/>
    <col min="4" max="4" width="16.44140625" customWidth="1"/>
    <col min="5" max="6" width="16.109375" customWidth="1"/>
    <col min="8" max="8" width="14.109375" customWidth="1"/>
    <col min="9" max="9" width="18" customWidth="1"/>
    <col min="10" max="10" width="17.88671875" customWidth="1"/>
    <col min="11" max="11" width="16" customWidth="1"/>
    <col min="12" max="13" width="15.5546875" customWidth="1"/>
    <col min="15" max="15" width="13.44140625" customWidth="1"/>
    <col min="16" max="16" width="15.88671875" customWidth="1"/>
    <col min="17" max="17" width="17.33203125" customWidth="1"/>
    <col min="18" max="18" width="16" customWidth="1"/>
    <col min="19" max="19" width="17" customWidth="1"/>
  </cols>
  <sheetData>
    <row r="1" spans="1:20" x14ac:dyDescent="0.25">
      <c r="A1" s="1" t="s">
        <v>51</v>
      </c>
      <c r="B1" s="1"/>
      <c r="C1" s="1"/>
      <c r="D1" s="1"/>
      <c r="E1" s="1"/>
      <c r="F1" s="1"/>
      <c r="G1" s="1"/>
      <c r="H1" s="1"/>
    </row>
    <row r="2" spans="1:20" x14ac:dyDescent="0.25">
      <c r="A2" s="1"/>
      <c r="B2" s="1"/>
      <c r="C2" s="1"/>
      <c r="D2" s="1"/>
      <c r="E2" s="1"/>
      <c r="F2" s="1"/>
      <c r="G2" s="1"/>
      <c r="H2" s="1"/>
    </row>
    <row r="3" spans="1:20" x14ac:dyDescent="0.25">
      <c r="A3" s="1" t="s">
        <v>0</v>
      </c>
      <c r="B3" s="1"/>
      <c r="C3" s="1"/>
      <c r="D3" s="1"/>
      <c r="E3" s="1"/>
      <c r="F3" s="1"/>
      <c r="G3" s="1"/>
      <c r="H3" s="1" t="s">
        <v>1</v>
      </c>
      <c r="O3" s="1" t="s">
        <v>7</v>
      </c>
    </row>
    <row r="5" spans="1:20" x14ac:dyDescent="0.25">
      <c r="A5" t="s">
        <v>2</v>
      </c>
      <c r="B5" t="s">
        <v>3</v>
      </c>
      <c r="C5" t="s">
        <v>5</v>
      </c>
      <c r="D5" t="s">
        <v>4</v>
      </c>
      <c r="E5" t="s">
        <v>6</v>
      </c>
      <c r="F5" t="s">
        <v>11</v>
      </c>
      <c r="H5" t="s">
        <v>2</v>
      </c>
      <c r="I5" t="s">
        <v>3</v>
      </c>
      <c r="J5" t="s">
        <v>5</v>
      </c>
      <c r="K5" t="s">
        <v>4</v>
      </c>
      <c r="L5" t="s">
        <v>6</v>
      </c>
      <c r="M5" t="s">
        <v>11</v>
      </c>
      <c r="O5" t="s">
        <v>2</v>
      </c>
      <c r="P5" t="s">
        <v>8</v>
      </c>
      <c r="Q5" t="s">
        <v>9</v>
      </c>
      <c r="R5" t="s">
        <v>4</v>
      </c>
      <c r="S5" t="s">
        <v>6</v>
      </c>
      <c r="T5" t="s">
        <v>12</v>
      </c>
    </row>
    <row r="6" spans="1:20" x14ac:dyDescent="0.25">
      <c r="A6" s="5">
        <v>10</v>
      </c>
      <c r="B6" s="2">
        <v>2.4686764369833164E-2</v>
      </c>
      <c r="C6" s="3">
        <v>18.675591816880001</v>
      </c>
      <c r="D6" s="2">
        <v>6.0899973066756178E-3</v>
      </c>
      <c r="E6" s="3">
        <v>13.292325202480001</v>
      </c>
      <c r="F6" s="3">
        <f>B6/D6</f>
        <v>4.0536576827008597</v>
      </c>
      <c r="H6" s="5">
        <v>10</v>
      </c>
      <c r="I6" s="4">
        <v>7.3483368023399961E-3</v>
      </c>
      <c r="J6" s="3">
        <v>18.62721272696</v>
      </c>
      <c r="K6" s="2">
        <v>1.0282611669395829E-2</v>
      </c>
      <c r="L6" s="3">
        <v>13.266004578960001</v>
      </c>
      <c r="M6" s="3">
        <f>I6/K6/(15/85)</f>
        <v>4.0496107946189355</v>
      </c>
      <c r="O6" s="5">
        <v>10</v>
      </c>
      <c r="P6" s="2">
        <v>8.939890150754489E-4</v>
      </c>
      <c r="Q6" s="3">
        <v>11.01543633448</v>
      </c>
      <c r="R6" s="2">
        <v>1.0320574240569385E-2</v>
      </c>
      <c r="S6" s="3">
        <v>13.240487618160001</v>
      </c>
      <c r="T6" s="6">
        <f>R6/P6/(85/15)</f>
        <v>2.0372485304034691</v>
      </c>
    </row>
    <row r="7" spans="1:20" x14ac:dyDescent="0.25">
      <c r="A7" s="5">
        <v>20</v>
      </c>
      <c r="B7" s="2">
        <v>4.968921229433941E-2</v>
      </c>
      <c r="C7" s="3">
        <v>18.799557335359999</v>
      </c>
      <c r="D7" s="2">
        <v>1.2076864404298483E-2</v>
      </c>
      <c r="E7" s="3">
        <v>13.367244450400001</v>
      </c>
      <c r="F7" s="3">
        <f t="shared" ref="F7:F20" si="0">B7/D7</f>
        <v>4.1144133635096267</v>
      </c>
      <c r="H7" s="5">
        <v>20</v>
      </c>
      <c r="I7" s="4">
        <v>1.4852639196701729E-2</v>
      </c>
      <c r="J7" s="3">
        <v>18.696521565600001</v>
      </c>
      <c r="K7" s="2">
        <v>2.0642805234014901E-2</v>
      </c>
      <c r="L7" s="3">
        <v>13.305816552320001</v>
      </c>
      <c r="M7" s="3">
        <f t="shared" ref="M7:M20" si="1">I7/K7/(15/85)</f>
        <v>4.0772053262068626</v>
      </c>
      <c r="O7" s="5">
        <v>20</v>
      </c>
      <c r="P7" s="2">
        <v>1.7819250356832072E-3</v>
      </c>
      <c r="Q7" s="3">
        <v>11.068565854319999</v>
      </c>
      <c r="R7" s="2">
        <v>2.0531508189977891E-2</v>
      </c>
      <c r="S7" s="3">
        <v>13.262245589680001</v>
      </c>
      <c r="T7" s="6">
        <f t="shared" ref="T7:T20" si="2">R7/P7/(85/15)</f>
        <v>2.0333107482571426</v>
      </c>
    </row>
    <row r="8" spans="1:20" x14ac:dyDescent="0.25">
      <c r="A8" s="5">
        <v>30</v>
      </c>
      <c r="B8" s="2">
        <v>7.4335796990158368E-2</v>
      </c>
      <c r="C8" s="3">
        <v>18.906530625680002</v>
      </c>
      <c r="D8" s="2">
        <v>1.8255872315771814E-2</v>
      </c>
      <c r="E8" s="3">
        <v>13.452845450320002</v>
      </c>
      <c r="F8" s="3">
        <f t="shared" si="0"/>
        <v>4.071884142503416</v>
      </c>
      <c r="H8" s="5">
        <v>30</v>
      </c>
      <c r="I8" s="4">
        <v>2.214366389061094E-2</v>
      </c>
      <c r="J8" s="3">
        <v>18.736321447199998</v>
      </c>
      <c r="K8" s="2">
        <v>3.0790837242419721E-2</v>
      </c>
      <c r="L8" s="3">
        <v>13.33741822064</v>
      </c>
      <c r="M8" s="3">
        <f t="shared" si="1"/>
        <v>4.075263074494246</v>
      </c>
      <c r="O8" s="5">
        <v>30</v>
      </c>
      <c r="P8" s="2">
        <v>2.6716484056357901E-3</v>
      </c>
      <c r="Q8" s="3">
        <v>11.069382529280002</v>
      </c>
      <c r="R8" s="2">
        <v>3.0738413390183496E-2</v>
      </c>
      <c r="S8" s="3">
        <v>13.2976385896</v>
      </c>
      <c r="T8" s="6">
        <f t="shared" si="2"/>
        <v>2.0303666758479904</v>
      </c>
    </row>
    <row r="9" spans="1:20" x14ac:dyDescent="0.25">
      <c r="A9" s="5">
        <v>40</v>
      </c>
      <c r="B9" s="2">
        <v>0.10126049585596145</v>
      </c>
      <c r="C9" s="3">
        <v>19.05676622496</v>
      </c>
      <c r="D9" s="2">
        <v>2.4126106136904215E-2</v>
      </c>
      <c r="E9" s="3">
        <v>13.527798797840001</v>
      </c>
      <c r="F9" s="3">
        <f t="shared" si="0"/>
        <v>4.1971338135278087</v>
      </c>
      <c r="H9" s="5">
        <v>40</v>
      </c>
      <c r="I9" s="4">
        <v>2.976014713301876E-2</v>
      </c>
      <c r="J9" s="3">
        <v>18.806726619360003</v>
      </c>
      <c r="K9" s="2">
        <v>4.0983855178599482E-2</v>
      </c>
      <c r="L9" s="3">
        <v>13.381686614240001</v>
      </c>
      <c r="M9" s="3">
        <f t="shared" si="1"/>
        <v>4.1148113816738272</v>
      </c>
      <c r="O9" s="5">
        <v>40</v>
      </c>
      <c r="P9" s="2">
        <v>3.5224828806252302E-3</v>
      </c>
      <c r="Q9" s="3">
        <v>11.0769797528</v>
      </c>
      <c r="R9" s="2">
        <v>4.0940412111431464E-2</v>
      </c>
      <c r="S9" s="3">
        <v>13.31487507968</v>
      </c>
      <c r="T9" s="6">
        <f t="shared" si="2"/>
        <v>2.0510471882314141</v>
      </c>
    </row>
    <row r="10" spans="1:20" x14ac:dyDescent="0.25">
      <c r="A10" s="5">
        <v>50</v>
      </c>
      <c r="B10" s="2">
        <v>0.1274012332315653</v>
      </c>
      <c r="C10" s="3">
        <v>19.174851215120004</v>
      </c>
      <c r="D10" s="2">
        <v>2.9949533272517898E-2</v>
      </c>
      <c r="E10" s="3">
        <v>13.596408908480001</v>
      </c>
      <c r="F10" s="3">
        <f t="shared" si="0"/>
        <v>4.2538637271008968</v>
      </c>
      <c r="H10" s="5">
        <v>50</v>
      </c>
      <c r="I10" s="4">
        <v>3.6879186907600746E-2</v>
      </c>
      <c r="J10" s="3">
        <v>18.856283003200002</v>
      </c>
      <c r="K10" s="2">
        <v>5.0854562548601628E-2</v>
      </c>
      <c r="L10" s="3">
        <v>13.416554815040001</v>
      </c>
      <c r="M10" s="3">
        <f t="shared" si="1"/>
        <v>4.1094062886362854</v>
      </c>
      <c r="O10" s="5">
        <v>50</v>
      </c>
      <c r="P10" s="2">
        <v>4.4382010221026323E-3</v>
      </c>
      <c r="Q10" s="3">
        <v>11.095149986160001</v>
      </c>
      <c r="R10" s="2">
        <v>5.1391739232746356E-2</v>
      </c>
      <c r="S10" s="3">
        <v>13.33951243816</v>
      </c>
      <c r="T10" s="6">
        <f t="shared" si="2"/>
        <v>2.0434248939316908</v>
      </c>
    </row>
    <row r="11" spans="1:20" x14ac:dyDescent="0.25">
      <c r="A11" s="5">
        <v>60</v>
      </c>
      <c r="B11" s="2">
        <v>0.15534658298287923</v>
      </c>
      <c r="C11" s="3">
        <v>19.336784901840002</v>
      </c>
      <c r="D11" s="2">
        <v>3.5836800821433569E-2</v>
      </c>
      <c r="E11" s="3">
        <v>13.684535119760001</v>
      </c>
      <c r="F11" s="3">
        <f t="shared" si="0"/>
        <v>4.3348340092335551</v>
      </c>
      <c r="H11" s="5">
        <v>60</v>
      </c>
      <c r="I11" s="4">
        <v>4.4563007815257141E-2</v>
      </c>
      <c r="J11" s="3">
        <v>18.913804928080001</v>
      </c>
      <c r="K11" s="2">
        <v>6.1372413385081127E-2</v>
      </c>
      <c r="L11" s="3">
        <v>13.461899751840001</v>
      </c>
      <c r="M11" s="3">
        <f t="shared" si="1"/>
        <v>4.1146126903738347</v>
      </c>
      <c r="O11" s="5">
        <v>60</v>
      </c>
      <c r="P11" s="2">
        <v>5.2694232483338627E-3</v>
      </c>
      <c r="Q11" s="3">
        <v>11.10598671352</v>
      </c>
      <c r="R11" s="2">
        <v>6.1209919488188186E-2</v>
      </c>
      <c r="S11" s="3">
        <v>13.35568401656</v>
      </c>
      <c r="T11" s="6">
        <f t="shared" si="2"/>
        <v>2.0498923675054881</v>
      </c>
    </row>
    <row r="12" spans="1:20" x14ac:dyDescent="0.25">
      <c r="A12" s="5">
        <v>70</v>
      </c>
      <c r="B12" s="2">
        <v>0.18296684927090118</v>
      </c>
      <c r="C12" s="3">
        <v>19.433005354000002</v>
      </c>
      <c r="D12" s="2">
        <v>4.2109750113679671E-2</v>
      </c>
      <c r="E12" s="3">
        <v>13.784582425680002</v>
      </c>
      <c r="F12" s="3">
        <f t="shared" si="0"/>
        <v>4.3449996444282633</v>
      </c>
      <c r="H12" s="5">
        <v>70</v>
      </c>
      <c r="I12" s="4">
        <v>5.2546722253383152E-2</v>
      </c>
      <c r="J12" s="3">
        <v>18.989210482320001</v>
      </c>
      <c r="K12" s="2">
        <v>7.1554748226408837E-2</v>
      </c>
      <c r="L12" s="3">
        <v>13.5163877328</v>
      </c>
      <c r="M12" s="3">
        <f t="shared" si="1"/>
        <v>4.1613557005842594</v>
      </c>
      <c r="O12" s="5">
        <v>70</v>
      </c>
      <c r="P12" s="2">
        <v>6.1333902612451764E-3</v>
      </c>
      <c r="Q12" s="3">
        <v>11.123925446159999</v>
      </c>
      <c r="R12" s="2">
        <v>7.1225930615250288E-2</v>
      </c>
      <c r="S12" s="3">
        <v>13.380971443120002</v>
      </c>
      <c r="T12" s="6">
        <f t="shared" si="2"/>
        <v>2.0493204146327546</v>
      </c>
    </row>
    <row r="13" spans="1:20" x14ac:dyDescent="0.25">
      <c r="A13" s="5">
        <v>80</v>
      </c>
      <c r="B13" s="2">
        <v>0.21022394803937039</v>
      </c>
      <c r="C13" s="3">
        <v>19.600748859440003</v>
      </c>
      <c r="D13" s="2">
        <v>4.7610605490178357E-2</v>
      </c>
      <c r="E13" s="3">
        <v>13.839808506080001</v>
      </c>
      <c r="F13" s="3">
        <f t="shared" si="0"/>
        <v>4.4154857069132989</v>
      </c>
      <c r="H13" s="5">
        <v>80</v>
      </c>
      <c r="I13" s="4">
        <v>6.0202539329885819E-2</v>
      </c>
      <c r="J13" s="3">
        <v>19.066971461200001</v>
      </c>
      <c r="K13" s="2">
        <v>8.1472278986129201E-2</v>
      </c>
      <c r="L13" s="3">
        <v>13.54753003976</v>
      </c>
      <c r="M13" s="3">
        <f t="shared" si="1"/>
        <v>4.1872858733635514</v>
      </c>
      <c r="O13" s="5">
        <v>80</v>
      </c>
      <c r="P13" s="2">
        <v>6.9942578858703496E-3</v>
      </c>
      <c r="Q13" s="3">
        <v>11.14519276</v>
      </c>
      <c r="R13" s="2">
        <v>8.1341917894789798E-2</v>
      </c>
      <c r="S13" s="3">
        <v>13.401905041120001</v>
      </c>
      <c r="T13" s="6">
        <f t="shared" si="2"/>
        <v>2.052320107910107</v>
      </c>
    </row>
    <row r="14" spans="1:20" x14ac:dyDescent="0.25">
      <c r="A14" s="5">
        <v>90</v>
      </c>
      <c r="B14" s="2">
        <v>0.23764891490127574</v>
      </c>
      <c r="C14" s="3">
        <v>19.722693547759999</v>
      </c>
      <c r="D14" s="2">
        <v>5.3073215842675839E-2</v>
      </c>
      <c r="E14" s="3">
        <v>13.92270655832</v>
      </c>
      <c r="F14" s="3">
        <f t="shared" si="0"/>
        <v>4.4777560795587545</v>
      </c>
      <c r="H14" s="5">
        <v>90</v>
      </c>
      <c r="I14" s="4">
        <v>6.7421445920366765E-2</v>
      </c>
      <c r="J14" s="3">
        <v>19.10008744464</v>
      </c>
      <c r="K14" s="2">
        <v>9.1763473576932791E-2</v>
      </c>
      <c r="L14" s="3">
        <v>13.590030484160001</v>
      </c>
      <c r="M14" s="3">
        <f t="shared" si="1"/>
        <v>4.1634742596693872</v>
      </c>
      <c r="O14" s="5">
        <v>90</v>
      </c>
      <c r="P14" s="2">
        <v>7.8770368645282134E-3</v>
      </c>
      <c r="Q14" s="3">
        <v>11.166389657120002</v>
      </c>
      <c r="R14" s="2">
        <v>9.1274231871053796E-2</v>
      </c>
      <c r="S14" s="3">
        <v>13.426444033760001</v>
      </c>
      <c r="T14" s="6">
        <f t="shared" si="2"/>
        <v>2.0448320435750831</v>
      </c>
    </row>
    <row r="15" spans="1:20" x14ac:dyDescent="0.25">
      <c r="A15" s="5">
        <v>100</v>
      </c>
      <c r="B15" s="2">
        <v>0.26738821215621084</v>
      </c>
      <c r="C15" s="3">
        <v>19.883420443359999</v>
      </c>
      <c r="D15" s="2">
        <v>5.9180436697583411E-2</v>
      </c>
      <c r="E15" s="3">
        <v>14.007395864640001</v>
      </c>
      <c r="F15" s="3">
        <f t="shared" si="0"/>
        <v>4.5181858579818392</v>
      </c>
      <c r="H15" s="5">
        <v>100</v>
      </c>
      <c r="I15" s="4">
        <v>7.5413829838025151E-2</v>
      </c>
      <c r="J15" s="3">
        <v>19.180182718960001</v>
      </c>
      <c r="K15" s="2">
        <v>0.10049205256708316</v>
      </c>
      <c r="L15" s="3">
        <v>13.613353313519999</v>
      </c>
      <c r="M15" s="3">
        <f t="shared" si="1"/>
        <v>4.25252569563684</v>
      </c>
      <c r="O15" s="5">
        <v>100</v>
      </c>
      <c r="P15" s="2">
        <v>8.7168678277482394E-3</v>
      </c>
      <c r="Q15" s="3">
        <v>11.175388688</v>
      </c>
      <c r="R15" s="2">
        <v>0.10071332854196149</v>
      </c>
      <c r="S15" s="3">
        <v>13.443187983360001</v>
      </c>
      <c r="T15" s="6">
        <f t="shared" si="2"/>
        <v>2.038913596275731</v>
      </c>
    </row>
    <row r="16" spans="1:20" x14ac:dyDescent="0.25">
      <c r="A16" s="5">
        <v>200</v>
      </c>
      <c r="B16" s="2">
        <v>0.54996173675323579</v>
      </c>
      <c r="C16" s="3">
        <v>21.173724161519999</v>
      </c>
      <c r="D16" s="2">
        <v>0.11007964653427951</v>
      </c>
      <c r="E16" s="3">
        <v>14.787749855360001</v>
      </c>
      <c r="F16" s="3">
        <f t="shared" si="0"/>
        <v>4.9960347263830842</v>
      </c>
      <c r="H16" s="5">
        <v>200</v>
      </c>
      <c r="I16" s="4">
        <v>0.15153804827890255</v>
      </c>
      <c r="J16" s="3">
        <v>19.742139775599998</v>
      </c>
      <c r="K16" s="2">
        <v>0.19451212834219139</v>
      </c>
      <c r="L16" s="3">
        <v>14.000930078400001</v>
      </c>
      <c r="M16" s="3">
        <f t="shared" si="1"/>
        <v>4.4147149806674451</v>
      </c>
      <c r="O16" s="5">
        <v>200</v>
      </c>
      <c r="P16" s="2">
        <v>1.6764557831335694E-2</v>
      </c>
      <c r="Q16" s="3">
        <v>11.32230143816</v>
      </c>
      <c r="R16" s="2">
        <v>0.19687461997946171</v>
      </c>
      <c r="S16" s="3">
        <v>13.668648178880002</v>
      </c>
      <c r="T16" s="6">
        <f t="shared" si="2"/>
        <v>2.0723827222830802</v>
      </c>
    </row>
    <row r="17" spans="1:20" x14ac:dyDescent="0.25">
      <c r="A17" s="5">
        <v>400</v>
      </c>
      <c r="B17" s="2">
        <v>1.0467115353613325</v>
      </c>
      <c r="C17" s="3">
        <v>23.213081157199998</v>
      </c>
      <c r="D17" s="2">
        <v>0.1799204284827618</v>
      </c>
      <c r="E17" s="3">
        <v>16.068319120960002</v>
      </c>
      <c r="F17" s="3">
        <f t="shared" si="0"/>
        <v>5.8176358526270304</v>
      </c>
      <c r="H17" s="5">
        <v>400</v>
      </c>
      <c r="I17" s="4">
        <v>0.3042949442887613</v>
      </c>
      <c r="J17" s="3">
        <v>20.803250417120001</v>
      </c>
      <c r="K17" s="2">
        <v>0.35611874523398818</v>
      </c>
      <c r="L17" s="3">
        <v>14.692953427599999</v>
      </c>
      <c r="M17" s="3">
        <f t="shared" si="1"/>
        <v>4.842031037999238</v>
      </c>
      <c r="O17" s="5">
        <v>400</v>
      </c>
      <c r="P17" s="2">
        <v>3.1137927729250555E-2</v>
      </c>
      <c r="Q17" s="3">
        <v>11.605364895520001</v>
      </c>
      <c r="R17" s="2">
        <v>0.37033759976810932</v>
      </c>
      <c r="S17" s="3">
        <v>14.026378086880001</v>
      </c>
      <c r="T17" s="6">
        <f t="shared" si="2"/>
        <v>2.0988453260276785</v>
      </c>
    </row>
    <row r="18" spans="1:20" x14ac:dyDescent="0.25">
      <c r="A18" s="5">
        <v>600</v>
      </c>
      <c r="B18" s="2">
        <v>1.402355937516818</v>
      </c>
      <c r="C18" s="3">
        <v>24.620441229120001</v>
      </c>
      <c r="D18" s="2">
        <v>0.21115456328966067</v>
      </c>
      <c r="E18" s="3">
        <v>16.998893606719999</v>
      </c>
      <c r="F18" s="3">
        <f t="shared" si="0"/>
        <v>6.6413716837039125</v>
      </c>
      <c r="H18" s="5">
        <v>600</v>
      </c>
      <c r="I18" s="4">
        <v>0.43989019631139692</v>
      </c>
      <c r="J18" s="3">
        <v>21.669689036320001</v>
      </c>
      <c r="K18" s="2">
        <v>0.48707058362529237</v>
      </c>
      <c r="L18" s="3">
        <v>15.2743392648</v>
      </c>
      <c r="M18" s="3">
        <f t="shared" si="1"/>
        <v>5.1177615652291442</v>
      </c>
      <c r="O18" s="5">
        <v>600</v>
      </c>
      <c r="P18" s="2">
        <v>4.3353771073258787E-2</v>
      </c>
      <c r="Q18" s="3">
        <v>11.85700471376</v>
      </c>
      <c r="R18" s="2">
        <v>0.52661751319297678</v>
      </c>
      <c r="S18" s="3">
        <v>14.373033532640001</v>
      </c>
      <c r="T18" s="6">
        <f t="shared" si="2"/>
        <v>2.1435852067202159</v>
      </c>
    </row>
    <row r="19" spans="1:20" x14ac:dyDescent="0.25">
      <c r="A19" s="5">
        <v>800</v>
      </c>
      <c r="B19" s="2">
        <v>1.6196140345889911</v>
      </c>
      <c r="C19" s="3">
        <v>25.475892371440004</v>
      </c>
      <c r="D19" s="2">
        <v>0.22582353829446847</v>
      </c>
      <c r="E19" s="3">
        <v>17.57077983928</v>
      </c>
      <c r="F19" s="3">
        <f t="shared" si="0"/>
        <v>7.1720337340434961</v>
      </c>
      <c r="H19" s="5">
        <v>800</v>
      </c>
      <c r="I19" s="4">
        <v>0.56527444604926247</v>
      </c>
      <c r="J19" s="3">
        <v>22.420019228800001</v>
      </c>
      <c r="K19" s="2">
        <v>0.58204508876490124</v>
      </c>
      <c r="L19" s="3">
        <v>15.7672537944</v>
      </c>
      <c r="M19" s="3">
        <f t="shared" si="1"/>
        <v>5.5033912711866577</v>
      </c>
      <c r="O19" s="5">
        <v>800</v>
      </c>
      <c r="P19" s="2">
        <v>5.3811099557879327E-2</v>
      </c>
      <c r="Q19" s="3">
        <v>12.07283141664</v>
      </c>
      <c r="R19" s="2">
        <v>0.66201963126117436</v>
      </c>
      <c r="S19" s="3">
        <v>14.664139684</v>
      </c>
      <c r="T19" s="6">
        <f t="shared" si="2"/>
        <v>2.1710575459680506</v>
      </c>
    </row>
    <row r="20" spans="1:20" x14ac:dyDescent="0.25">
      <c r="A20" s="5">
        <v>1000</v>
      </c>
      <c r="B20" s="2">
        <v>1.7904305741275883</v>
      </c>
      <c r="C20" s="3">
        <v>26.191364404719998</v>
      </c>
      <c r="D20" s="2">
        <v>0.23302906178403524</v>
      </c>
      <c r="E20" s="3">
        <v>17.973877445039999</v>
      </c>
      <c r="F20" s="3">
        <f t="shared" si="0"/>
        <v>7.6832930640509938</v>
      </c>
      <c r="H20" s="5">
        <v>1000</v>
      </c>
      <c r="I20" s="4">
        <v>0.66425622486549485</v>
      </c>
      <c r="J20" s="3">
        <v>23.003104564960001</v>
      </c>
      <c r="K20" s="2">
        <v>0.6584205368474596</v>
      </c>
      <c r="L20" s="3">
        <v>16.159625046719999</v>
      </c>
      <c r="M20" s="3">
        <f t="shared" si="1"/>
        <v>5.7168912525023412</v>
      </c>
      <c r="O20" s="5">
        <v>1000</v>
      </c>
      <c r="P20" s="2">
        <v>6.3151529078123783E-2</v>
      </c>
      <c r="Q20" s="3">
        <v>12.241484356320001</v>
      </c>
      <c r="R20" s="2">
        <v>0.77501072105894175</v>
      </c>
      <c r="S20" s="3">
        <v>14.9017436048</v>
      </c>
      <c r="T20" s="6">
        <f t="shared" si="2"/>
        <v>2.1656894113322109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58</vt:i4>
      </vt:variant>
      <vt:variant>
        <vt:lpstr>Benannte Bereiche</vt:lpstr>
      </vt:variant>
      <vt:variant>
        <vt:i4>1</vt:i4>
      </vt:variant>
    </vt:vector>
  </HeadingPairs>
  <TitlesOfParts>
    <vt:vector size="59" baseType="lpstr">
      <vt:lpstr>CO2-CH4 equi</vt:lpstr>
      <vt:lpstr>CO2-CH4 15-85</vt:lpstr>
      <vt:lpstr>CH4-N2 85-15</vt:lpstr>
      <vt:lpstr>CO2-CH4 equi - S_sorbent</vt:lpstr>
      <vt:lpstr>ACO</vt:lpstr>
      <vt:lpstr>AEI</vt:lpstr>
      <vt:lpstr>AEL</vt:lpstr>
      <vt:lpstr>AEN</vt:lpstr>
      <vt:lpstr>AET</vt:lpstr>
      <vt:lpstr>AFI</vt:lpstr>
      <vt:lpstr>AFN</vt:lpstr>
      <vt:lpstr>AFO</vt:lpstr>
      <vt:lpstr>AFR</vt:lpstr>
      <vt:lpstr>AFS</vt:lpstr>
      <vt:lpstr>AFV</vt:lpstr>
      <vt:lpstr>AFT</vt:lpstr>
      <vt:lpstr>AFX</vt:lpstr>
      <vt:lpstr>AFY</vt:lpstr>
      <vt:lpstr>APC</vt:lpstr>
      <vt:lpstr>ATN</vt:lpstr>
      <vt:lpstr>ATO</vt:lpstr>
      <vt:lpstr>ATS</vt:lpstr>
      <vt:lpstr>ATT</vt:lpstr>
      <vt:lpstr>ATV</vt:lpstr>
      <vt:lpstr>AVL</vt:lpstr>
      <vt:lpstr>AWW</vt:lpstr>
      <vt:lpstr>BPH</vt:lpstr>
      <vt:lpstr>CHA</vt:lpstr>
      <vt:lpstr>DFT</vt:lpstr>
      <vt:lpstr>ERI</vt:lpstr>
      <vt:lpstr>EZT</vt:lpstr>
      <vt:lpstr>FAU</vt:lpstr>
      <vt:lpstr>GIS</vt:lpstr>
      <vt:lpstr>GME</vt:lpstr>
      <vt:lpstr>IFO</vt:lpstr>
      <vt:lpstr>JRY</vt:lpstr>
      <vt:lpstr>JSN</vt:lpstr>
      <vt:lpstr>KFI</vt:lpstr>
      <vt:lpstr>LEV</vt:lpstr>
      <vt:lpstr>LTA</vt:lpstr>
      <vt:lpstr>MER</vt:lpstr>
      <vt:lpstr>OSI</vt:lpstr>
      <vt:lpstr>OWE</vt:lpstr>
      <vt:lpstr>PHI</vt:lpstr>
      <vt:lpstr>PON</vt:lpstr>
      <vt:lpstr>RHO</vt:lpstr>
      <vt:lpstr>SAF</vt:lpstr>
      <vt:lpstr>SAO</vt:lpstr>
      <vt:lpstr>SAS</vt:lpstr>
      <vt:lpstr>SAT</vt:lpstr>
      <vt:lpstr>SAV</vt:lpstr>
      <vt:lpstr>SFO</vt:lpstr>
      <vt:lpstr>SFW</vt:lpstr>
      <vt:lpstr>SIV</vt:lpstr>
      <vt:lpstr>SWY</vt:lpstr>
      <vt:lpstr>VFI</vt:lpstr>
      <vt:lpstr>ZON</vt:lpstr>
      <vt:lpstr>OPLS-AA vs. TraPPE-UA</vt:lpstr>
      <vt:lpstr>'CO2-CH4 equi - S_sorbent'!OLE_LINK29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MichaelFischer</dc:creator>
  <cp:lastModifiedBy>MichaelFischer</cp:lastModifiedBy>
  <dcterms:created xsi:type="dcterms:W3CDTF">2017-11-01T13:37:03Z</dcterms:created>
  <dcterms:modified xsi:type="dcterms:W3CDTF">2018-05-29T06:41:47Z</dcterms:modified>
</cp:coreProperties>
</file>