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ata_Ashwood_Chris\Manuscripts\Dextran_Ladder\"/>
    </mc:Choice>
  </mc:AlternateContent>
  <xr:revisionPtr revIDLastSave="0" documentId="8_{744B9BCD-5E44-458C-A6FD-F91F651ECB34}" xr6:coauthVersionLast="41" xr6:coauthVersionMax="41" xr10:uidLastSave="{00000000-0000-0000-0000-000000000000}"/>
  <bookViews>
    <workbookView xWindow="-28920" yWindow="-120" windowWidth="29040" windowHeight="16440" xr2:uid="{00000000-000D-0000-FFFF-FFFF00000000}"/>
  </bookViews>
  <sheets>
    <sheet name="RT to GU calculations" sheetId="5" r:id="rId1"/>
    <sheet name="NG Table Summary" sheetId="1" r:id="rId2"/>
    <sheet name="OG Table Summary" sheetId="3" r:id="rId3"/>
    <sheet name="U87MG NG Extend" sheetId="4" r:id="rId4"/>
  </sheets>
  <definedNames>
    <definedName name="_xlnm._FilterDatabase" localSheetId="1" hidden="1">'NG Table Summary'!$A$1:$V$193</definedName>
    <definedName name="_xlnm._FilterDatabase" localSheetId="2" hidden="1">'OG Table Summary'!$A$1:$S$101</definedName>
    <definedName name="_xlnm._FilterDatabase" localSheetId="3" hidden="1">'U87MG NG Extend'!$A$1:$P$47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5" l="1"/>
  <c r="L11" i="5"/>
  <c r="L10" i="5"/>
  <c r="L9" i="5"/>
  <c r="L8" i="5"/>
  <c r="L7" i="5"/>
  <c r="L6" i="5"/>
  <c r="L5" i="5"/>
  <c r="L4" i="5"/>
  <c r="L3" i="5"/>
  <c r="K12" i="5"/>
  <c r="J12" i="5"/>
  <c r="K11" i="5"/>
  <c r="J11" i="5"/>
  <c r="K10" i="5"/>
  <c r="J10" i="5"/>
  <c r="K9" i="5"/>
  <c r="J9" i="5"/>
  <c r="P9" i="5" s="1"/>
  <c r="K8" i="5"/>
  <c r="J8" i="5"/>
  <c r="K7" i="5"/>
  <c r="J7" i="5"/>
  <c r="K6" i="5"/>
  <c r="J6" i="5"/>
  <c r="N6" i="5" s="1"/>
  <c r="K5" i="5"/>
  <c r="J5" i="5"/>
  <c r="N5" i="5" s="1"/>
  <c r="K4" i="5"/>
  <c r="J4" i="5"/>
  <c r="K3" i="5"/>
  <c r="J3" i="5"/>
  <c r="T4" i="5" l="1"/>
  <c r="T8" i="5"/>
  <c r="P11" i="5"/>
  <c r="S6" i="5"/>
  <c r="M12" i="5"/>
  <c r="N3" i="5"/>
  <c r="O11" i="5"/>
  <c r="O4" i="5"/>
  <c r="O12" i="5"/>
  <c r="P5" i="5"/>
  <c r="P4" i="5"/>
  <c r="P6" i="5"/>
  <c r="S9" i="5"/>
  <c r="Q4" i="5"/>
  <c r="P10" i="5"/>
  <c r="R3" i="5"/>
  <c r="R4" i="5"/>
  <c r="O5" i="5"/>
  <c r="M10" i="5"/>
  <c r="S3" i="5"/>
  <c r="S4" i="5"/>
  <c r="T7" i="5"/>
  <c r="N10" i="5"/>
  <c r="T12" i="5"/>
  <c r="O3" i="5"/>
  <c r="Q10" i="5"/>
  <c r="T6" i="5"/>
  <c r="S8" i="5"/>
  <c r="R10" i="5"/>
  <c r="N12" i="5"/>
  <c r="S5" i="5"/>
  <c r="N4" i="5"/>
  <c r="Q3" i="5"/>
  <c r="O6" i="5"/>
  <c r="R9" i="5"/>
  <c r="N11" i="5"/>
  <c r="R12" i="5"/>
  <c r="T9" i="5"/>
  <c r="T3" i="5"/>
  <c r="Q5" i="5"/>
  <c r="O7" i="5"/>
  <c r="N8" i="5"/>
  <c r="S10" i="5"/>
  <c r="Q11" i="5"/>
  <c r="R5" i="5"/>
  <c r="Q6" i="5"/>
  <c r="P7" i="5"/>
  <c r="O8" i="5"/>
  <c r="N9" i="5"/>
  <c r="T10" i="5"/>
  <c r="R11" i="5"/>
  <c r="P12" i="5"/>
  <c r="R6" i="5"/>
  <c r="Q7" i="5"/>
  <c r="P8" i="5"/>
  <c r="O9" i="5"/>
  <c r="S11" i="5"/>
  <c r="Q12" i="5"/>
  <c r="P3" i="5"/>
  <c r="S7" i="5"/>
  <c r="R8" i="5"/>
  <c r="Q9" i="5"/>
  <c r="O10" i="5"/>
  <c r="M11" i="5"/>
  <c r="S12" i="5"/>
  <c r="N7" i="5"/>
  <c r="T5" i="5"/>
  <c r="R7" i="5"/>
  <c r="Q8" i="5"/>
  <c r="T11" i="5"/>
  <c r="I88" i="3" l="1"/>
  <c r="I87" i="3"/>
  <c r="I86" i="3"/>
  <c r="I72" i="3"/>
  <c r="I71" i="3"/>
  <c r="I70" i="3"/>
  <c r="I56" i="3"/>
  <c r="I55" i="3"/>
  <c r="I54" i="3"/>
  <c r="I40" i="3"/>
  <c r="I6" i="3"/>
  <c r="I39" i="3"/>
  <c r="I25" i="3"/>
  <c r="I24" i="3"/>
  <c r="I9" i="3"/>
  <c r="I20" i="3"/>
  <c r="I19" i="3"/>
  <c r="F101" i="3"/>
  <c r="I101" i="3" s="1"/>
  <c r="F100" i="3"/>
  <c r="I100" i="3" s="1"/>
  <c r="F99" i="3"/>
  <c r="I99" i="3" s="1"/>
  <c r="F98" i="3"/>
  <c r="I98" i="3" s="1"/>
  <c r="F97" i="3"/>
  <c r="I97" i="3" s="1"/>
  <c r="F96" i="3"/>
  <c r="I96" i="3" s="1"/>
  <c r="F95" i="3"/>
  <c r="I95" i="3" s="1"/>
  <c r="F94" i="3"/>
  <c r="I94" i="3" s="1"/>
  <c r="F93" i="3"/>
  <c r="I93" i="3" s="1"/>
  <c r="F92" i="3"/>
  <c r="I92" i="3" s="1"/>
  <c r="F91" i="3"/>
  <c r="I91" i="3" s="1"/>
  <c r="F90" i="3"/>
  <c r="I90" i="3" s="1"/>
  <c r="F89" i="3"/>
  <c r="I89" i="3" s="1"/>
  <c r="F88" i="3"/>
  <c r="F87" i="3"/>
  <c r="F86" i="3"/>
  <c r="F85" i="3"/>
  <c r="I85" i="3" s="1"/>
  <c r="F84" i="3"/>
  <c r="I84" i="3" s="1"/>
  <c r="F83" i="3"/>
  <c r="I83" i="3" s="1"/>
  <c r="F82" i="3"/>
  <c r="I82" i="3" s="1"/>
  <c r="F81" i="3"/>
  <c r="I81" i="3" s="1"/>
  <c r="F80" i="3"/>
  <c r="I80" i="3" s="1"/>
  <c r="F79" i="3"/>
  <c r="I79" i="3" s="1"/>
  <c r="F78" i="3"/>
  <c r="I78" i="3" s="1"/>
  <c r="F77" i="3"/>
  <c r="I77" i="3" s="1"/>
  <c r="F76" i="3"/>
  <c r="I76" i="3" s="1"/>
  <c r="F75" i="3"/>
  <c r="I75" i="3" s="1"/>
  <c r="F74" i="3"/>
  <c r="I74" i="3" s="1"/>
  <c r="F73" i="3"/>
  <c r="I73" i="3" s="1"/>
  <c r="F72" i="3"/>
  <c r="F71" i="3"/>
  <c r="F70" i="3"/>
  <c r="F69" i="3"/>
  <c r="I69" i="3" s="1"/>
  <c r="F68" i="3"/>
  <c r="I68" i="3" s="1"/>
  <c r="F67" i="3"/>
  <c r="I67" i="3" s="1"/>
  <c r="F66" i="3"/>
  <c r="I66" i="3" s="1"/>
  <c r="F65" i="3"/>
  <c r="I65" i="3" s="1"/>
  <c r="F64" i="3"/>
  <c r="I64" i="3" s="1"/>
  <c r="F63" i="3"/>
  <c r="I63" i="3" s="1"/>
  <c r="F62" i="3"/>
  <c r="I62" i="3" s="1"/>
  <c r="F61" i="3"/>
  <c r="I61" i="3" s="1"/>
  <c r="F60" i="3"/>
  <c r="I60" i="3" s="1"/>
  <c r="F59" i="3"/>
  <c r="I59" i="3" s="1"/>
  <c r="F58" i="3"/>
  <c r="I58" i="3" s="1"/>
  <c r="F57" i="3"/>
  <c r="I57" i="3" s="1"/>
  <c r="F56" i="3"/>
  <c r="F55" i="3"/>
  <c r="F54" i="3"/>
  <c r="F53" i="3"/>
  <c r="I53" i="3" s="1"/>
  <c r="F52" i="3"/>
  <c r="I52" i="3" s="1"/>
  <c r="F51" i="3"/>
  <c r="I51" i="3" s="1"/>
  <c r="F50" i="3"/>
  <c r="I50" i="3" s="1"/>
  <c r="F49" i="3"/>
  <c r="I49" i="3" s="1"/>
  <c r="F48" i="3"/>
  <c r="I48" i="3" s="1"/>
  <c r="F47" i="3"/>
  <c r="I47" i="3" s="1"/>
  <c r="F46" i="3"/>
  <c r="I46" i="3" s="1"/>
  <c r="F45" i="3"/>
  <c r="I45" i="3" s="1"/>
  <c r="F44" i="3"/>
  <c r="I44" i="3" s="1"/>
  <c r="F43" i="3"/>
  <c r="I43" i="3" s="1"/>
  <c r="F42" i="3"/>
  <c r="I42" i="3" s="1"/>
  <c r="F41" i="3"/>
  <c r="I41" i="3" s="1"/>
  <c r="F40" i="3"/>
  <c r="F6" i="3"/>
  <c r="F39" i="3"/>
  <c r="F38" i="3"/>
  <c r="I38" i="3" s="1"/>
  <c r="F37" i="3"/>
  <c r="I37" i="3" s="1"/>
  <c r="F36" i="3"/>
  <c r="I36" i="3" s="1"/>
  <c r="F35" i="3"/>
  <c r="I35" i="3" s="1"/>
  <c r="F34" i="3"/>
  <c r="I34" i="3" s="1"/>
  <c r="F33" i="3"/>
  <c r="I33" i="3" s="1"/>
  <c r="F32" i="3"/>
  <c r="I32" i="3" s="1"/>
  <c r="F31" i="3"/>
  <c r="I31" i="3" s="1"/>
  <c r="F30" i="3"/>
  <c r="I30" i="3" s="1"/>
  <c r="F29" i="3"/>
  <c r="I29" i="3" s="1"/>
  <c r="F28" i="3"/>
  <c r="I28" i="3" s="1"/>
  <c r="F27" i="3"/>
  <c r="I27" i="3" s="1"/>
  <c r="F26" i="3"/>
  <c r="I26" i="3" s="1"/>
  <c r="F25" i="3"/>
  <c r="F24" i="3"/>
  <c r="F9" i="3"/>
  <c r="F23" i="3"/>
  <c r="I23" i="3" s="1"/>
  <c r="F10" i="3"/>
  <c r="I10" i="3" s="1"/>
  <c r="F22" i="3"/>
  <c r="I22" i="3" s="1"/>
  <c r="F5" i="3"/>
  <c r="I5" i="3" s="1"/>
  <c r="F21" i="3"/>
  <c r="I21" i="3" s="1"/>
  <c r="F20" i="3"/>
  <c r="F19" i="3"/>
  <c r="F18" i="3"/>
  <c r="I18" i="3" s="1"/>
  <c r="F4" i="3"/>
  <c r="I4" i="3" s="1"/>
  <c r="F7" i="3"/>
  <c r="I7" i="3" s="1"/>
  <c r="F17" i="3"/>
  <c r="I17" i="3" s="1"/>
  <c r="F16" i="3"/>
  <c r="I16" i="3" s="1"/>
  <c r="F15" i="3"/>
  <c r="I15" i="3" s="1"/>
  <c r="F8" i="3"/>
  <c r="I8" i="3" s="1"/>
  <c r="F14" i="3"/>
  <c r="I14" i="3" s="1"/>
  <c r="F13" i="3"/>
  <c r="I13" i="3" s="1"/>
  <c r="F12" i="3"/>
  <c r="I12" i="3" s="1"/>
  <c r="F11" i="3"/>
  <c r="I11" i="3" s="1"/>
  <c r="F3" i="3"/>
  <c r="I3" i="3" s="1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I2" i="4"/>
  <c r="G141" i="1"/>
  <c r="G140" i="1"/>
  <c r="G139" i="1"/>
  <c r="G138" i="1"/>
  <c r="G137" i="1"/>
  <c r="G65" i="1"/>
  <c r="G136" i="1"/>
  <c r="G135" i="1"/>
  <c r="G131" i="1"/>
  <c r="G133" i="1"/>
  <c r="G64" i="1"/>
  <c r="G132" i="1"/>
  <c r="G134" i="1"/>
  <c r="G63" i="1"/>
  <c r="G130" i="1"/>
  <c r="G129" i="1"/>
  <c r="G62" i="1"/>
  <c r="G128" i="1"/>
  <c r="G86" i="1"/>
  <c r="G127" i="1"/>
  <c r="G61" i="1"/>
  <c r="G126" i="1"/>
  <c r="G125" i="1"/>
  <c r="G122" i="1"/>
  <c r="G59" i="1"/>
  <c r="G123" i="1"/>
  <c r="G57" i="1"/>
  <c r="G60" i="1"/>
  <c r="G124" i="1"/>
  <c r="G56" i="1"/>
  <c r="G121" i="1"/>
  <c r="G58" i="1"/>
  <c r="G120" i="1"/>
  <c r="G119" i="1"/>
  <c r="G55" i="1"/>
  <c r="G54" i="1"/>
  <c r="G115" i="1"/>
  <c r="G53" i="1"/>
  <c r="G117" i="1"/>
  <c r="G116" i="1"/>
  <c r="G176" i="1"/>
  <c r="G118" i="1"/>
  <c r="G52" i="1"/>
  <c r="G48" i="1"/>
  <c r="G47" i="1"/>
  <c r="G51" i="1"/>
  <c r="G50" i="1"/>
  <c r="G113" i="1"/>
  <c r="G49" i="1"/>
  <c r="G114" i="1"/>
  <c r="G45" i="1"/>
  <c r="G83" i="1"/>
  <c r="G112" i="1"/>
  <c r="G43" i="1"/>
  <c r="G104" i="1"/>
  <c r="G82" i="1"/>
  <c r="G111" i="1"/>
  <c r="G110" i="1"/>
  <c r="G46" i="1"/>
  <c r="G109" i="1"/>
  <c r="G80" i="1"/>
  <c r="G81" i="1"/>
  <c r="G108" i="1"/>
  <c r="G107" i="1"/>
  <c r="G106" i="1"/>
  <c r="G85" i="1"/>
  <c r="G44" i="1"/>
  <c r="G105" i="1"/>
  <c r="G175" i="1"/>
  <c r="G37" i="1"/>
  <c r="G161" i="1"/>
  <c r="G160" i="1"/>
  <c r="G40" i="1"/>
  <c r="G42" i="1"/>
  <c r="G39" i="1"/>
  <c r="G103" i="1"/>
  <c r="G41" i="1"/>
  <c r="G33" i="1"/>
  <c r="G78" i="1"/>
  <c r="G79" i="1"/>
  <c r="G102" i="1"/>
  <c r="G38" i="1"/>
  <c r="G32" i="1"/>
  <c r="G101" i="1"/>
  <c r="G36" i="1"/>
  <c r="G159" i="1"/>
  <c r="G158" i="1"/>
  <c r="G35" i="1"/>
  <c r="G34" i="1"/>
  <c r="G174" i="1"/>
  <c r="G190" i="1"/>
  <c r="G30" i="1"/>
  <c r="G100" i="1"/>
  <c r="G84" i="1"/>
  <c r="G24" i="1"/>
  <c r="G31" i="1"/>
  <c r="G98" i="1"/>
  <c r="G99" i="1"/>
  <c r="G173" i="1"/>
  <c r="G97" i="1"/>
  <c r="G95" i="1"/>
  <c r="G29" i="1"/>
  <c r="G96" i="1"/>
  <c r="G172" i="1"/>
  <c r="G28" i="1"/>
  <c r="G27" i="1"/>
  <c r="G26" i="1"/>
  <c r="G94" i="1"/>
  <c r="G25" i="1"/>
  <c r="G157" i="1"/>
  <c r="G171" i="1"/>
  <c r="G156" i="1"/>
  <c r="G75" i="1"/>
  <c r="G93" i="1"/>
  <c r="G77" i="1"/>
  <c r="G76" i="1"/>
  <c r="G187" i="1"/>
  <c r="G23" i="1"/>
  <c r="G155" i="1"/>
  <c r="G170" i="1"/>
  <c r="G92" i="1"/>
  <c r="G22" i="1"/>
  <c r="G20" i="1"/>
  <c r="G90" i="1"/>
  <c r="G21" i="1"/>
  <c r="G169" i="1"/>
  <c r="G189" i="1"/>
  <c r="G74" i="1"/>
  <c r="G154" i="1"/>
  <c r="G19" i="1"/>
  <c r="G91" i="1"/>
  <c r="G18" i="1"/>
  <c r="G153" i="1"/>
  <c r="G152" i="1"/>
  <c r="G17" i="1"/>
  <c r="G88" i="1"/>
  <c r="G89" i="1"/>
  <c r="G151" i="1"/>
  <c r="G168" i="1"/>
  <c r="G16" i="1"/>
  <c r="G150" i="1"/>
  <c r="G13" i="1"/>
  <c r="G149" i="1"/>
  <c r="G148" i="1"/>
  <c r="G15" i="1"/>
  <c r="G14" i="1"/>
  <c r="G147" i="1"/>
  <c r="G188" i="1"/>
  <c r="G8" i="1"/>
  <c r="G146" i="1"/>
  <c r="G145" i="1"/>
  <c r="G73" i="1"/>
  <c r="G144" i="1"/>
  <c r="G72" i="1"/>
  <c r="G12" i="1"/>
  <c r="G87" i="1"/>
  <c r="G185" i="1"/>
  <c r="G11" i="1"/>
  <c r="G184" i="1"/>
  <c r="G167" i="1"/>
  <c r="G10" i="1"/>
  <c r="G183" i="1"/>
  <c r="G9" i="1"/>
  <c r="G71" i="1"/>
  <c r="G186" i="1"/>
  <c r="G166" i="1"/>
  <c r="G7" i="1"/>
  <c r="G70" i="1"/>
  <c r="G6" i="1"/>
  <c r="G165" i="1"/>
  <c r="G5" i="1"/>
  <c r="G4" i="1"/>
  <c r="G143" i="1"/>
  <c r="G3" i="1"/>
  <c r="G182" i="1"/>
  <c r="G164" i="1"/>
  <c r="G181" i="1"/>
  <c r="G180" i="1"/>
  <c r="G2" i="1"/>
  <c r="G69" i="1"/>
  <c r="G177" i="1"/>
  <c r="G163" i="1"/>
  <c r="G142" i="1"/>
  <c r="G68" i="1"/>
  <c r="G179" i="1"/>
  <c r="G178" i="1"/>
  <c r="G67" i="1"/>
  <c r="G162" i="1"/>
  <c r="G66" i="1"/>
  <c r="F2" i="3"/>
  <c r="I2" i="3" s="1"/>
  <c r="I43" i="4" l="1"/>
  <c r="I40" i="4"/>
  <c r="I39" i="4"/>
  <c r="I37" i="4"/>
  <c r="I36" i="4"/>
  <c r="I22" i="4"/>
  <c r="I30" i="4"/>
  <c r="I29" i="4"/>
  <c r="I28" i="4"/>
  <c r="I27" i="4"/>
  <c r="I35" i="4"/>
  <c r="I34" i="4"/>
  <c r="I33" i="4"/>
  <c r="I47" i="4"/>
  <c r="I46" i="4"/>
  <c r="I26" i="4"/>
  <c r="I25" i="4"/>
  <c r="I42" i="4"/>
  <c r="I45" i="4"/>
  <c r="I44" i="4"/>
  <c r="I38" i="4"/>
  <c r="I41" i="4"/>
  <c r="I14" i="4"/>
  <c r="I13" i="4"/>
  <c r="I12" i="4"/>
  <c r="I11" i="4"/>
  <c r="I10" i="4"/>
  <c r="I24" i="4"/>
  <c r="I23" i="4"/>
  <c r="I19" i="4"/>
  <c r="I18" i="4"/>
  <c r="I17" i="4"/>
  <c r="I21" i="4"/>
  <c r="I20" i="4"/>
  <c r="I9" i="4"/>
  <c r="I6" i="4"/>
  <c r="I16" i="4"/>
  <c r="I15" i="4"/>
  <c r="I8" i="4"/>
  <c r="I3" i="4"/>
  <c r="I7" i="4"/>
  <c r="I5" i="4"/>
  <c r="I32" i="4"/>
  <c r="I31" i="4"/>
  <c r="I4" i="4"/>
  <c r="J143" i="1" l="1"/>
  <c r="M10" i="3"/>
  <c r="M9" i="3"/>
  <c r="M8" i="3"/>
  <c r="M7" i="3"/>
  <c r="M6" i="3"/>
  <c r="M5" i="3"/>
  <c r="M4" i="3"/>
  <c r="M3" i="3"/>
  <c r="M2" i="3"/>
  <c r="J111" i="1" l="1"/>
  <c r="J139" i="1"/>
  <c r="J133" i="1"/>
  <c r="J127" i="1"/>
  <c r="J108" i="1"/>
  <c r="J169" i="1"/>
  <c r="J166" i="1"/>
  <c r="J161" i="1"/>
  <c r="J148" i="1"/>
  <c r="J19" i="1"/>
  <c r="J17" i="1"/>
  <c r="J15" i="1"/>
  <c r="J69" i="1"/>
  <c r="J141" i="1"/>
  <c r="J132" i="1"/>
  <c r="J123" i="1"/>
  <c r="J114" i="1"/>
  <c r="J92" i="1"/>
  <c r="J83" i="1"/>
  <c r="J82" i="1"/>
  <c r="J77" i="1"/>
  <c r="J70" i="1"/>
  <c r="J164" i="1"/>
  <c r="J163" i="1"/>
  <c r="J162" i="1"/>
  <c r="J84" i="1"/>
  <c r="J86" i="1"/>
  <c r="J78" i="1"/>
  <c r="J23" i="1"/>
  <c r="J160" i="1"/>
  <c r="J158" i="1"/>
  <c r="J155" i="1"/>
  <c r="J137" i="1"/>
  <c r="J124" i="1"/>
  <c r="J10" i="1"/>
  <c r="J126" i="1"/>
  <c r="J56" i="1"/>
  <c r="J45" i="1"/>
  <c r="J105" i="1"/>
  <c r="J116" i="1"/>
  <c r="J122" i="1"/>
  <c r="J94" i="1"/>
  <c r="J93" i="1"/>
  <c r="J25" i="1"/>
  <c r="J29" i="1"/>
  <c r="J79" i="1"/>
  <c r="J76" i="1"/>
  <c r="J73" i="1"/>
  <c r="J71" i="1"/>
  <c r="J67" i="1"/>
  <c r="J66" i="1"/>
  <c r="J48" i="1"/>
  <c r="J64" i="1"/>
  <c r="J31" i="1"/>
  <c r="J189" i="1"/>
  <c r="J110" i="1"/>
  <c r="J113" i="1"/>
  <c r="J159" i="1"/>
  <c r="J152" i="1"/>
  <c r="J144" i="1"/>
  <c r="J142" i="1"/>
  <c r="J107" i="1"/>
  <c r="J11" i="1"/>
  <c r="J9" i="1"/>
  <c r="J130" i="1"/>
  <c r="J136" i="1"/>
  <c r="J131" i="1"/>
  <c r="J134" i="1"/>
  <c r="J112" i="1"/>
  <c r="J104" i="1"/>
  <c r="J90" i="1"/>
  <c r="J88" i="1"/>
  <c r="J190" i="1"/>
  <c r="J109" i="1"/>
  <c r="J49" i="1"/>
  <c r="J47" i="1"/>
  <c r="J57" i="1"/>
  <c r="J53" i="1"/>
  <c r="J51" i="1"/>
  <c r="J32" i="1"/>
  <c r="J172" i="1"/>
  <c r="J140" i="1"/>
  <c r="J138" i="1"/>
  <c r="J135" i="1"/>
  <c r="J129" i="1"/>
  <c r="J119" i="1"/>
  <c r="J41" i="1"/>
  <c r="J100" i="1"/>
  <c r="J125" i="1"/>
  <c r="J115" i="1"/>
  <c r="J118" i="1"/>
  <c r="J101" i="1"/>
  <c r="J97" i="1"/>
  <c r="J4" i="1"/>
  <c r="J65" i="1"/>
  <c r="J59" i="1"/>
  <c r="J54" i="1"/>
  <c r="J24" i="1"/>
  <c r="J58" i="1"/>
  <c r="J35" i="1"/>
  <c r="J36" i="1"/>
  <c r="J21" i="1"/>
  <c r="J42" i="1"/>
  <c r="J30" i="1"/>
  <c r="J180" i="1"/>
  <c r="J184" i="1"/>
  <c r="J171" i="1"/>
  <c r="J150" i="1"/>
  <c r="J121" i="1"/>
  <c r="J128" i="1"/>
  <c r="J117" i="1"/>
  <c r="J99" i="1"/>
  <c r="J87" i="1"/>
  <c r="J120" i="1"/>
  <c r="J22" i="1"/>
  <c r="J20" i="1"/>
  <c r="J187" i="1"/>
  <c r="J185" i="1"/>
  <c r="J181" i="1"/>
  <c r="J179" i="1"/>
  <c r="J63" i="1"/>
  <c r="J60" i="1"/>
  <c r="J173" i="1"/>
  <c r="J188" i="1"/>
  <c r="J61" i="1"/>
  <c r="J37" i="1"/>
  <c r="J33" i="1"/>
  <c r="J12" i="1"/>
  <c r="J26" i="1"/>
  <c r="J72" i="1"/>
  <c r="J176" i="1"/>
  <c r="J168" i="1"/>
  <c r="J165" i="1"/>
  <c r="J103" i="1"/>
  <c r="J157" i="1"/>
  <c r="J153" i="1"/>
  <c r="J149" i="1"/>
  <c r="J146" i="1"/>
  <c r="J85" i="1"/>
  <c r="J80" i="1"/>
  <c r="J106" i="1"/>
  <c r="J102" i="1"/>
  <c r="J91" i="1"/>
  <c r="J89" i="1"/>
  <c r="J6" i="1"/>
  <c r="J5" i="1"/>
  <c r="J3" i="1"/>
  <c r="J95" i="1"/>
  <c r="J14" i="1"/>
  <c r="J50" i="1"/>
  <c r="J46" i="1"/>
  <c r="J44" i="1"/>
  <c r="J27" i="1"/>
  <c r="J18" i="1"/>
  <c r="J167" i="1"/>
  <c r="J55" i="1"/>
  <c r="J75" i="1"/>
  <c r="J52" i="1"/>
  <c r="J40" i="1"/>
  <c r="J175" i="1"/>
  <c r="J174" i="1"/>
  <c r="J170" i="1"/>
  <c r="J81" i="1"/>
  <c r="J74" i="1"/>
  <c r="J156" i="1"/>
  <c r="J154" i="1"/>
  <c r="J151" i="1"/>
  <c r="J147" i="1"/>
  <c r="J145" i="1"/>
  <c r="J98" i="1"/>
  <c r="J96" i="1"/>
  <c r="J7" i="1"/>
  <c r="J2" i="1"/>
  <c r="J183" i="1"/>
  <c r="J182" i="1"/>
  <c r="J62" i="1"/>
  <c r="J38" i="1"/>
  <c r="J34" i="1"/>
  <c r="J28" i="1"/>
  <c r="J16" i="1"/>
  <c r="J68" i="1"/>
  <c r="J186" i="1"/>
  <c r="J43" i="1"/>
  <c r="J39" i="1"/>
  <c r="J13" i="1"/>
  <c r="J8" i="1"/>
  <c r="J178" i="1"/>
  <c r="J177" i="1"/>
</calcChain>
</file>

<file path=xl/sharedStrings.xml><?xml version="1.0" encoding="utf-8"?>
<sst xmlns="http://schemas.openxmlformats.org/spreadsheetml/2006/main" count="2905" uniqueCount="492">
  <si>
    <t>ID</t>
  </si>
  <si>
    <t>Composition</t>
  </si>
  <si>
    <t>GlyTouCan ID</t>
  </si>
  <si>
    <t>Sample Source</t>
  </si>
  <si>
    <t>Observed precursor m/z</t>
  </si>
  <si>
    <t>Charge</t>
  </si>
  <si>
    <t>Adduct</t>
  </si>
  <si>
    <t>Retention time</t>
  </si>
  <si>
    <t>GU value</t>
  </si>
  <si>
    <t>Reference MS2 spectra</t>
  </si>
  <si>
    <t>IgA</t>
  </si>
  <si>
    <t>HNE</t>
  </si>
  <si>
    <t>G13947MP</t>
  </si>
  <si>
    <t>G17483QF</t>
  </si>
  <si>
    <t>G18043EY</t>
  </si>
  <si>
    <t>G26403JU</t>
  </si>
  <si>
    <t>G27196XM</t>
  </si>
  <si>
    <t>G31411IU</t>
  </si>
  <si>
    <t>G38155ZN</t>
  </si>
  <si>
    <t>G38843SX</t>
  </si>
  <si>
    <t>G39791JK</t>
  </si>
  <si>
    <t xml:space="preserve">(HexNAc)1 + (Man)3(GlcNAc)2 </t>
  </si>
  <si>
    <t>G48421GV</t>
  </si>
  <si>
    <t>G50392AV</t>
  </si>
  <si>
    <t>[M-H]-</t>
  </si>
  <si>
    <t>C42H73O31N3</t>
  </si>
  <si>
    <t>MS2 Scan#</t>
  </si>
  <si>
    <t>Neutral mass (reduced)</t>
  </si>
  <si>
    <t>EQN type</t>
  </si>
  <si>
    <t>Chemical formula</t>
  </si>
  <si>
    <t>Logarithmic</t>
  </si>
  <si>
    <t xml:space="preserve">(HexNAc)2 + (Man)3(GlcNAc)2  </t>
  </si>
  <si>
    <t xml:space="preserve">(Hex)1 (HexNAc)1 + (Man)3(GlcNAc)2  </t>
  </si>
  <si>
    <t xml:space="preserve">(HexNAc)1 + (Man)3(GlcNAc)2  </t>
  </si>
  <si>
    <t xml:space="preserve">(Hex)1 (HexNAc)2  </t>
  </si>
  <si>
    <t xml:space="preserve">(Hex)3 (HexNAc)2  </t>
  </si>
  <si>
    <t>BLF</t>
  </si>
  <si>
    <t xml:space="preserve">(Hex)1 (HexNAc)2 + (Man)3(GlcNAc)2  </t>
  </si>
  <si>
    <t xml:space="preserve">(Hex)4 (HexNAc)2  </t>
  </si>
  <si>
    <t xml:space="preserve">(HexNAc)2 (Deoxyhexose)1  </t>
  </si>
  <si>
    <t xml:space="preserve">(HexNAc)3 + (Man)3(GlcNAc)2  </t>
  </si>
  <si>
    <t>G50071YW</t>
  </si>
  <si>
    <t xml:space="preserve">(Hex)2 (HexNAc)3  </t>
  </si>
  <si>
    <t>IgG</t>
  </si>
  <si>
    <t xml:space="preserve">(Hex)2 (HexNAc)2  </t>
  </si>
  <si>
    <t xml:space="preserve">(Hex)1 (HexNAc)3 + (Man)3(GlcNAc)2  </t>
  </si>
  <si>
    <t xml:space="preserve">(Hex)1 (HexNAc)3 (NeuAc)1 + (Man)3(GlcNAc)2  </t>
  </si>
  <si>
    <t xml:space="preserve">(Hex)2 (HexNAc)1 (NeuAc)1 + (Man)3(GlcNAc)2  </t>
  </si>
  <si>
    <t xml:space="preserve">(Hex)2 (HexNAc)3 (NeuAc)1 + (Man)3(GlcNAc)2  </t>
  </si>
  <si>
    <t xml:space="preserve">(Hex)2 (HexNAc)3 (NeuAc)2 + (Man)3(GlcNAc)2  </t>
  </si>
  <si>
    <t xml:space="preserve">(Hex)2 (HexNAc)2 + (Man)3(GlcNAc)2  </t>
  </si>
  <si>
    <t>G36936UT</t>
  </si>
  <si>
    <t xml:space="preserve">(Hex)2 (HexNAc)3 + (Man)3(GlcNAc)2  </t>
  </si>
  <si>
    <t xml:space="preserve">G28183PJ </t>
  </si>
  <si>
    <t xml:space="preserve">(Hex)1 (HexNAc)2 (NeuGc)1 + (Man)3(GlcNAc)2  </t>
  </si>
  <si>
    <t xml:space="preserve">(Hex)4 + (Man)3(GlcNAc)2  </t>
  </si>
  <si>
    <t xml:space="preserve">(Hex)5 + (Man)3(GlcNAc)2  </t>
  </si>
  <si>
    <t>(HexNAc)3 (Deoxyhexose)1 + (Man)3(GlcNAc)2</t>
  </si>
  <si>
    <t xml:space="preserve">(HexNAc)2 (Deoxyhexose)1 + (Man)3(GlcNAc)2  </t>
  </si>
  <si>
    <t xml:space="preserve">(Hex)1 (HexNAc)3 (Deoxyhexose)1 (NeuAc)1 + (Man)3(GlcNAc)2  </t>
  </si>
  <si>
    <t xml:space="preserve">(Hex)3 + (Man)3(GlcNAc)2  </t>
  </si>
  <si>
    <t>CBHI</t>
  </si>
  <si>
    <t xml:space="preserve">(Hex)1 (HexNAc)2 (Deoxyhexose)1  </t>
  </si>
  <si>
    <t xml:space="preserve">(Hex)6 + (Man)3(GlcNAc)2  </t>
  </si>
  <si>
    <t>G52233HF</t>
  </si>
  <si>
    <t xml:space="preserve">(Hex)1 (HexNAc)3 (Deoxyhexose)1 + (Man)3(GlcNAc)2  </t>
  </si>
  <si>
    <t xml:space="preserve">(Hex)2 (HexNAc)1 + (Man)3(GlcNAc)2  </t>
  </si>
  <si>
    <t xml:space="preserve">(Hex)1 (HexNAc)1 (NeuAc)1 + (Man)3(GlcNAc)2  </t>
  </si>
  <si>
    <t xml:space="preserve">(Hex)2 (HexNAc)3 (Deoxyhexose)1 (NeuAc)2 + (Man)3(GlcNAc)2  </t>
  </si>
  <si>
    <t xml:space="preserve">(Hex)2 (HexNAc)2 (NeuAc)1 + (Man)3(GlcNAc)2  </t>
  </si>
  <si>
    <t xml:space="preserve">(Hex)1 (HexNAc)2 (Deoxyhexose)1 + (Man)3(GlcNAc)2 </t>
  </si>
  <si>
    <t>HLF</t>
  </si>
  <si>
    <t xml:space="preserve">(Hex)2 (HexNAc)3 (Deoxyhexose)1 (NeuAc)1 + (Man)3(GlcNAc)2  </t>
  </si>
  <si>
    <t xml:space="preserve">(Hex)3 (HexNAc)1 + (Man)3(GlcNAc)2  </t>
  </si>
  <si>
    <t xml:space="preserve">(Hex)2 + (Man)3(GlcNAc)2  </t>
  </si>
  <si>
    <t xml:space="preserve">(Hex)2 (HexNAc)2 (NeuAc)3 + (Man)3(GlcNAc)2  </t>
  </si>
  <si>
    <t>Fet</t>
  </si>
  <si>
    <t xml:space="preserve">(Hex)2 (HexNAc)2 (Deoxyhexose)2 + (Man)3(GlcNAc)2  </t>
  </si>
  <si>
    <t xml:space="preserve">(Hex)3 (HexNAc)1 (NeuAc)1 + (Man)3(GlcNAc)2  </t>
  </si>
  <si>
    <t xml:space="preserve">(Hex)1 (HexNAc)3 (NeuAc)2 + (Man)3(GlcNAc)2  </t>
  </si>
  <si>
    <t xml:space="preserve">(Hex)1 (HexNAc)2 (NeuAc)1 + (Man)3(GlcNAc)2  </t>
  </si>
  <si>
    <t xml:space="preserve">(Hex)4 (HexNAc)1 (NeuAc)1 + (Man)3(GlcNAc)2  </t>
  </si>
  <si>
    <t xml:space="preserve">(Hex)2 (HexNAc)2 (NeuAc)1 (NeuGc)1 + (Man)3(GlcNAc)2  </t>
  </si>
  <si>
    <t xml:space="preserve">(Hex)2 (HexNAc)3 (Deoxyhexose)1 + (Man)3(GlcNAc)2  </t>
  </si>
  <si>
    <t xml:space="preserve">(Hex)1 (HexNAc)2 (Deoxyhexose)1 (NeuAc)1 + (Man)3(GlcNAc)2  </t>
  </si>
  <si>
    <t xml:space="preserve">(Hex)3 (HexNAc)2 + (Man)3(GlcNAc)2  </t>
  </si>
  <si>
    <t xml:space="preserve">(Hex)2 (HexNAc)2 (NeuAc)2 + (Man)3(GlcNAc)2  </t>
  </si>
  <si>
    <t xml:space="preserve">G18290SV </t>
  </si>
  <si>
    <t xml:space="preserve">(Hex)2 (HexNAc)2 (Deoxyhexose)1 (NeuAc)1 + (Man)3(GlcNAc)2  </t>
  </si>
  <si>
    <t xml:space="preserve">(Hex)2 (HexNAc)2 (Deoxyhexose)1  </t>
  </si>
  <si>
    <t>G84448IT</t>
  </si>
  <si>
    <t xml:space="preserve">(Hex)2 (HexNAc)2 (Deoxyhexose)1 + (Man)3(GlcNAc)2  </t>
  </si>
  <si>
    <t xml:space="preserve">(HexNAc)1 (Deoxyhexose)1 + (Man)3(GlcNAc)2  </t>
  </si>
  <si>
    <t xml:space="preserve">(Hex)1 (HexNAc)2 (Deoxyhexose)1 + (Man)3(GlcNAc)2  </t>
  </si>
  <si>
    <t>(HexNAc)2 (Deoxyhexose)1 + (Man)3(GlcNAc)2</t>
  </si>
  <si>
    <t xml:space="preserve">(HexNAc)4 + (Man)3(GlcNAc)2  </t>
  </si>
  <si>
    <t xml:space="preserve">(Hex)3 (HexNAc)3 + (Man)3(GlcNAc)2  </t>
  </si>
  <si>
    <t xml:space="preserve">(Hex)2 (HexNAc)3 (Deoxyhexose)1 </t>
  </si>
  <si>
    <t>G03786GS</t>
  </si>
  <si>
    <t xml:space="preserve">(Hex)1 (HexNAc)1 (Deoxyhexose)1 (NeuAc)1 + (Man)3(GlcNAc)2  </t>
  </si>
  <si>
    <t xml:space="preserve">(Hex)3 (HexNAc)3 (NeuAc)5 + (Man)3(GlcNAc)2  </t>
  </si>
  <si>
    <t xml:space="preserve">(Hex)3 (HexNAc)3 (NeuAc)3 + (Man)3(GlcNAc)2  </t>
  </si>
  <si>
    <t xml:space="preserve">(Hex)2 (HexNAc)2 (Deoxyhexose)1 (NeuAc)2 + (Man)3(GlcNAc)2  </t>
  </si>
  <si>
    <t xml:space="preserve">(Hex)3 (HexNAc)3 (NeuAc)4 + (Man)3(GlcNAc)2  </t>
  </si>
  <si>
    <t xml:space="preserve">(Hex)1 (HexNAc)4 (NeuAc)1 + (Man)3(GlcNAc)2  </t>
  </si>
  <si>
    <t xml:space="preserve">(Hex)2 (HexNAc)2 (Deoxyhexose)3 + (Man)3(GlcNAc)2  </t>
  </si>
  <si>
    <t xml:space="preserve">(HexNAc)4 (Deoxyhexose)1 (NeuAc)1 + (Man)3(GlcNAc)2  </t>
  </si>
  <si>
    <t xml:space="preserve">(Hex)2 (HexNAc)2 (Deoxyhexose)2 (NeuAc)1 + (Man)3(GlcNAc)2  </t>
  </si>
  <si>
    <t xml:space="preserve">(Hex)3 (HexNAc)3 (NeuAc)2 + (Man)3(GlcNAc)2  </t>
  </si>
  <si>
    <t xml:space="preserve">(Hex)3 (HexNAc)2 (NeuAc)1 + (Man)3(GlcNAc)2  </t>
  </si>
  <si>
    <t>(HexNAc)1 (Deoxyhexose)1 + (Man)3(GlcNAc)2</t>
  </si>
  <si>
    <t xml:space="preserve">(Hex)1 (HexNAc)3 (Deoxyhexose)2 + (Man)3(GlcNAc)2  </t>
  </si>
  <si>
    <t xml:space="preserve">(Hex)4 (HexNAc)1 + (Man)3(GlcNAc)2  </t>
  </si>
  <si>
    <t xml:space="preserve">(Hex)3 (HexNAc)3 (NeuAc)1 + (Man)3(GlcNAc)2  </t>
  </si>
  <si>
    <t xml:space="preserve">(Hex)3 (HexNAc)2 (Deoxyhexose)1  </t>
  </si>
  <si>
    <t>(Hex)2 (HexNAc)2 (Deoxyhexose)3 (NeuAc)1 + (Man)3(GlcNAc)2</t>
  </si>
  <si>
    <t xml:space="preserve">(HexNAc)4 (Deoxyhexose)1 + (Man)3(GlcNAc)2  </t>
  </si>
  <si>
    <t xml:space="preserve">(Hex)3 (HexNAc)3 (Deoxyhexose)1 (NeuAc)1 + (Man)3(GlcNAc)2 </t>
  </si>
  <si>
    <t xml:space="preserve">(Hex)1 (HexNAc)3 (Deoxyhexose)3 (NeuAc)1 + (Man)3(GlcNAc)2  </t>
  </si>
  <si>
    <t xml:space="preserve">(Hex)3 (HexNAc)3 (NeuAc)2 (NeuGc)2 + (Man)3(GlcNAc)2  </t>
  </si>
  <si>
    <t xml:space="preserve">(Hex)1 (HexNAc)3 (Deoxyhexose)3 + (Man)3(GlcNAc)2  </t>
  </si>
  <si>
    <t>G18290SV</t>
  </si>
  <si>
    <t>(Hex)3 (HexNAc)3 + (Man)3(GlcNAc)2</t>
  </si>
  <si>
    <t xml:space="preserve">(Hex)4 (HexNAc)2 + (Man)3(GlcNAc)2  </t>
  </si>
  <si>
    <t xml:space="preserve">(Hex)3 (HexNAc)3 (Deoxyhexose)1 (NeuAc)1 + (Man)3(GlcNAc)2  </t>
  </si>
  <si>
    <t>(Hex)3 (HexNAc)3 (NeuAc)2 + (Man)3(GlcNAc)2</t>
  </si>
  <si>
    <t>N</t>
  </si>
  <si>
    <t>?</t>
  </si>
  <si>
    <t>G77712UR</t>
  </si>
  <si>
    <t xml:space="preserve">(Hex)2 (HexNAc)1 + (Man)3(GlcNAc)2 </t>
  </si>
  <si>
    <t>[M-2H]</t>
  </si>
  <si>
    <t>[M-3H]</t>
  </si>
  <si>
    <t>Theoretical neutral mass</t>
  </si>
  <si>
    <t>Core</t>
  </si>
  <si>
    <t>Outer</t>
  </si>
  <si>
    <t>Fucose</t>
  </si>
  <si>
    <t>Both</t>
  </si>
  <si>
    <t>C34H60O26N2</t>
  </si>
  <si>
    <t>C22H40O15N2</t>
  </si>
  <si>
    <t>C22H40O16N2</t>
  </si>
  <si>
    <t>Error</t>
  </si>
  <si>
    <t>C56H96O40N4</t>
  </si>
  <si>
    <t>C28H50O20N2</t>
  </si>
  <si>
    <t>C56H96O41N4</t>
  </si>
  <si>
    <t>C28H50O21N2</t>
  </si>
  <si>
    <t>C58H99O41N5</t>
  </si>
  <si>
    <t>C58H100O46N2</t>
  </si>
  <si>
    <t>C59H100O44N4</t>
  </si>
  <si>
    <t>C60H103O46N3</t>
  </si>
  <si>
    <t>C62H106O45N4</t>
  </si>
  <si>
    <t>C62H106O46N4</t>
  </si>
  <si>
    <t>C64H109O45N5</t>
  </si>
  <si>
    <t>C64H109O46N5</t>
  </si>
  <si>
    <t>C65H110O48N4</t>
  </si>
  <si>
    <t>C64H110O51N2</t>
  </si>
  <si>
    <t>C66H112O46N6</t>
  </si>
  <si>
    <t>C65H110O49N4</t>
  </si>
  <si>
    <t>C66H113O51N3</t>
  </si>
  <si>
    <t>C67H113O49N5</t>
  </si>
  <si>
    <t>C67H113O50N5</t>
  </si>
  <si>
    <t>C68H116O50N4</t>
  </si>
  <si>
    <t>C34H60O25N2</t>
  </si>
  <si>
    <t>C68H116O51N4</t>
  </si>
  <si>
    <t>C70H119O50N5</t>
  </si>
  <si>
    <t>C70H119O51N5</t>
  </si>
  <si>
    <t>C72H122O50N6</t>
  </si>
  <si>
    <t>C70H120O56N2</t>
  </si>
  <si>
    <t>C71H120O54N4</t>
  </si>
  <si>
    <t>C36H63O26N3</t>
  </si>
  <si>
    <t>C73H123O53N5</t>
  </si>
  <si>
    <t>C73H123O54N5</t>
  </si>
  <si>
    <t>C74H126O54N4</t>
  </si>
  <si>
    <t>C74H126O56N4</t>
  </si>
  <si>
    <t>C75H126O54N6</t>
  </si>
  <si>
    <t>C76H129O54N5</t>
  </si>
  <si>
    <t>C76H129O55N5</t>
  </si>
  <si>
    <t>C76H129O56N5</t>
  </si>
  <si>
    <t>C77H130O59N4</t>
  </si>
  <si>
    <t>C79H133O58N5</t>
  </si>
  <si>
    <t>C80H136O58N4</t>
  </si>
  <si>
    <t>C79H133O59N5</t>
  </si>
  <si>
    <t>C120H197O88N9</t>
  </si>
  <si>
    <t>C40H70O30N2</t>
  </si>
  <si>
    <t>C81H136O58N6</t>
  </si>
  <si>
    <t>C82H139O58N5</t>
  </si>
  <si>
    <t>C120H197O90N9</t>
  </si>
  <si>
    <t>C81H136O59N6</t>
  </si>
  <si>
    <t>C40H70O31N2</t>
  </si>
  <si>
    <t>C83H139O58N7</t>
  </si>
  <si>
    <t>C83H139O59N7</t>
  </si>
  <si>
    <t>C42H73O30N3</t>
  </si>
  <si>
    <t>C84H140O62N6</t>
  </si>
  <si>
    <t>C85H143O62N5</t>
  </si>
  <si>
    <t>C84H140O63N6</t>
  </si>
  <si>
    <t>C87H146O63N6</t>
  </si>
  <si>
    <t>C87H146O64N6</t>
  </si>
  <si>
    <t>C131H214O96N10</t>
  </si>
  <si>
    <t>C90H150O66N6</t>
  </si>
  <si>
    <t>C91H153O66N5</t>
  </si>
  <si>
    <t>C93H156O66N6</t>
  </si>
  <si>
    <t>C92H153O67N7</t>
  </si>
  <si>
    <t>C93H156O68N6</t>
  </si>
  <si>
    <t>C46H80O36N2</t>
  </si>
  <si>
    <t>C95H157O70N7</t>
  </si>
  <si>
    <t>C48H83O35N3</t>
  </si>
  <si>
    <t>C48H83O36N3</t>
  </si>
  <si>
    <t>C98H163O71N7</t>
  </si>
  <si>
    <t>C98H163O72N7</t>
  </si>
  <si>
    <t>C50H86O36N4</t>
  </si>
  <si>
    <t>C52H90O41N2</t>
  </si>
  <si>
    <t>C54H93O41N3</t>
  </si>
  <si>
    <t>C109H180O80N8</t>
  </si>
  <si>
    <t>C86H143O62N7</t>
  </si>
  <si>
    <t xml:space="preserve">G21251LN </t>
  </si>
  <si>
    <t>G87598ZK</t>
  </si>
  <si>
    <t>G19949UL</t>
  </si>
  <si>
    <t>G91089ZR</t>
  </si>
  <si>
    <t>G66257KQ</t>
  </si>
  <si>
    <t>G23025EY</t>
  </si>
  <si>
    <t>G96832KC</t>
  </si>
  <si>
    <t>G84170WO</t>
  </si>
  <si>
    <t>G45866FA</t>
  </si>
  <si>
    <t xml:space="preserve">G23025EY </t>
  </si>
  <si>
    <t>G57435DB</t>
  </si>
  <si>
    <t>G50799TU</t>
  </si>
  <si>
    <t>G47140BP</t>
  </si>
  <si>
    <t>G26204QU</t>
  </si>
  <si>
    <t>G21731DB</t>
  </si>
  <si>
    <t>G63909HB</t>
  </si>
  <si>
    <t>G31603EH</t>
  </si>
  <si>
    <t>G70119NP</t>
  </si>
  <si>
    <t>G59917BF</t>
  </si>
  <si>
    <t>G76782BU</t>
  </si>
  <si>
    <t xml:space="preserve">G84440YT </t>
  </si>
  <si>
    <t xml:space="preserve">G84053BQ </t>
  </si>
  <si>
    <r>
      <t>(Hex)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(HexNAc)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(NeuAc)</t>
    </r>
    <r>
      <rPr>
        <vertAlign val="subscript"/>
        <sz val="11"/>
        <color theme="1"/>
        <rFont val="Calibri"/>
        <family val="2"/>
        <scheme val="minor"/>
      </rPr>
      <t>1</t>
    </r>
  </si>
  <si>
    <t>(Hex)3</t>
  </si>
  <si>
    <t>(Hex)4</t>
  </si>
  <si>
    <t>(Hex)5</t>
  </si>
  <si>
    <t>(Hex)4 (HexA)1</t>
  </si>
  <si>
    <t>(Hex)5 (HexA)1</t>
  </si>
  <si>
    <t>(Hex)6 (HexA)1</t>
  </si>
  <si>
    <t>PGM</t>
  </si>
  <si>
    <t xml:space="preserve">(Hex)1 (HexNAc)2 </t>
  </si>
  <si>
    <t xml:space="preserve">(Hex)1 (HexNAc)2 (NeuAc)1 </t>
  </si>
  <si>
    <t xml:space="preserve">(Hex)1 (HexNAc)1 (NeuAc)2 </t>
  </si>
  <si>
    <t xml:space="preserve">(Hex)1 (HexNAc)3 </t>
  </si>
  <si>
    <t xml:space="preserve">(Hex)2 (HexNAc)3 (Deoxyhexose)1 (Sulph)1 </t>
  </si>
  <si>
    <t xml:space="preserve">(Hex)2 (HexNAc)2 (Deoxyhexose)1 (Sulph)1 </t>
  </si>
  <si>
    <t xml:space="preserve">(Hex)4 (HexNAc)2 (Deoxyhexose)1 </t>
  </si>
  <si>
    <t xml:space="preserve">(Hex)1 (HexNAc)3 (Deoxyhexose)1 (Sulph)1 </t>
  </si>
  <si>
    <t xml:space="preserve">(Hex)2 (HexNAc)2 </t>
  </si>
  <si>
    <t xml:space="preserve">(Hex)1 (HexNAc)2 (Deoxyhexose)1 </t>
  </si>
  <si>
    <t xml:space="preserve">(Hex)2 (HexNAc)3 </t>
  </si>
  <si>
    <t xml:space="preserve">(Hex)1 (HexNAc)3 (NeuAc)1 </t>
  </si>
  <si>
    <t xml:space="preserve">(Hex)1 (HexNAc)4 (Deoxyhexose)1 </t>
  </si>
  <si>
    <t xml:space="preserve">(Hex)1 (HexNAc)4 </t>
  </si>
  <si>
    <t xml:space="preserve">(Hex)2 (HexNAc)3 (NeuAc)1 </t>
  </si>
  <si>
    <t xml:space="preserve">(Hex)1 (HexNAc)3 (Deoxyhexose)1 </t>
  </si>
  <si>
    <t xml:space="preserve">(Hex)2 (HexNAc)2 (NeuAc)1 </t>
  </si>
  <si>
    <t xml:space="preserve">(Hex)2 (HexNAc)2 (NeuAc)2 </t>
  </si>
  <si>
    <t xml:space="preserve">(Hex)2 (HexNAc)2 (Deoxyhexose)1 </t>
  </si>
  <si>
    <t xml:space="preserve">(Hex)2 (HexNAc)4 </t>
  </si>
  <si>
    <t xml:space="preserve">(Hex)2 (HexNAc)4 (Deoxyhexose)1 </t>
  </si>
  <si>
    <t xml:space="preserve">(Hex)2 (HexNAc)2 (Deoxyhexose)1 (NeuAc)1 </t>
  </si>
  <si>
    <t xml:space="preserve">(Hex)1 (HexNAc)1 (Deoxyhexose)1 (NeuAc)1 </t>
  </si>
  <si>
    <t xml:space="preserve">(Hex)2 (HexNAc)4 (Deoxyhexose)2 </t>
  </si>
  <si>
    <t xml:space="preserve">(Hex)2 (HexNAc)5 </t>
  </si>
  <si>
    <t xml:space="preserve">(Hex)2 (HexNAc)2 (Deoxyhexose)2 (Sulph)1 </t>
  </si>
  <si>
    <t xml:space="preserve">(Hex)1 (HexNAc)1 (Deoxyhexose)1 </t>
  </si>
  <si>
    <t xml:space="preserve">(Hex)3 (HexNAc)5 (Deoxyhexose)1 </t>
  </si>
  <si>
    <t xml:space="preserve">(Hex)3 (HexNAc)3 </t>
  </si>
  <si>
    <t xml:space="preserve">(Hex)3 (HexNAc)6 </t>
  </si>
  <si>
    <t xml:space="preserve">(Hex)3 (HexNAc)3 (Deoxyhexose)1 (Sulph)1 </t>
  </si>
  <si>
    <t xml:space="preserve">(Hex)2 (HexNAc)3 (Deoxyhexose)2 </t>
  </si>
  <si>
    <t xml:space="preserve">(Hex)3 (HexNAc)3 (Deoxyhexose)1 </t>
  </si>
  <si>
    <t xml:space="preserve">(Hex)4 (HexNAc)4 </t>
  </si>
  <si>
    <t xml:space="preserve">(Hex)3 (HexNAc)4 (Deoxyhexose)1 </t>
  </si>
  <si>
    <t xml:space="preserve">(Hex)3 (HexNAc)2 (Deoxyhexose)2 </t>
  </si>
  <si>
    <t xml:space="preserve">(Hex)2 (HexNAc)2 (Deoxyhexose)2 </t>
  </si>
  <si>
    <t xml:space="preserve">(Hex)2 (HexNAc)2 (Deoxyhexose)1 (NeuAc)2 </t>
  </si>
  <si>
    <t xml:space="preserve">(Hex)4 (HexNAc)4 (Deoxyhexose)2 </t>
  </si>
  <si>
    <t xml:space="preserve">(Hex)4 (HexNAc)4 (Deoxyhexose)1 </t>
  </si>
  <si>
    <t xml:space="preserve">(Hex)3 (HexNAc)4 (Deoxyhexose)2 </t>
  </si>
  <si>
    <t xml:space="preserve">(Hex)3 (HexNAc)3 (Deoxyhexose)2 </t>
  </si>
  <si>
    <t xml:space="preserve">(Hex)4 (HexNAc)4 (Deoxyhexose)3 </t>
  </si>
  <si>
    <t xml:space="preserve">(Hex)4 (HexNAc)5 (Deoxyhexose)2 </t>
  </si>
  <si>
    <t>O-GalNAc</t>
  </si>
  <si>
    <t>Type</t>
  </si>
  <si>
    <t>O-Man</t>
  </si>
  <si>
    <t>C18H34O16N0</t>
  </si>
  <si>
    <t>C20H37O15N1</t>
  </si>
  <si>
    <t>C50H84O37N4</t>
  </si>
  <si>
    <t>C24H44O21N0</t>
  </si>
  <si>
    <t>C48H83O38N3S1</t>
  </si>
  <si>
    <t>C25H44O19N2</t>
  </si>
  <si>
    <t>C52H89O36N5</t>
  </si>
  <si>
    <t>C54H93O39N3</t>
  </si>
  <si>
    <t>C30H53O21N3</t>
  </si>
  <si>
    <t>C62H106O44N4</t>
  </si>
  <si>
    <t>C31H54O23N2</t>
  </si>
  <si>
    <t>C30H54O26N0</t>
  </si>
  <si>
    <t>C31H56O26N0</t>
  </si>
  <si>
    <t>C33H57O24N3</t>
  </si>
  <si>
    <t>C68H116O49N4</t>
  </si>
  <si>
    <t>C36H63O25N3</t>
  </si>
  <si>
    <t>C74H126O53N4</t>
  </si>
  <si>
    <t>C36H61O27N3</t>
  </si>
  <si>
    <t>C34H60O28N2S1</t>
  </si>
  <si>
    <t>C38H66O26N4</t>
  </si>
  <si>
    <t>C37H66O31N0</t>
  </si>
  <si>
    <t>C36H63O28N3S1</t>
  </si>
  <si>
    <t>C39H67O29N3</t>
  </si>
  <si>
    <t>C40H70O29N2</t>
  </si>
  <si>
    <t>C41H70O29N4</t>
  </si>
  <si>
    <t>C40H70O32N2S1</t>
  </si>
  <si>
    <t>C44H76O30N4</t>
  </si>
  <si>
    <t>C44H76O31N4</t>
  </si>
  <si>
    <t>C43H76O36N0</t>
  </si>
  <si>
    <t>C42H73O33N3S1</t>
  </si>
  <si>
    <t>C45H77O33N3</t>
  </si>
  <si>
    <t>C46H80O34N2</t>
  </si>
  <si>
    <t>C46H80O35N2</t>
  </si>
  <si>
    <t>C47H80O34N4</t>
  </si>
  <si>
    <t>C48H83O34N3</t>
  </si>
  <si>
    <t>C50H86O35N4</t>
  </si>
  <si>
    <t>C56H96O39N4</t>
  </si>
  <si>
    <t>C56H94O41N4</t>
  </si>
  <si>
    <t>G05187DJ</t>
  </si>
  <si>
    <t>G67274NW</t>
  </si>
  <si>
    <t>G31601FB</t>
  </si>
  <si>
    <t>G21312EA</t>
  </si>
  <si>
    <t>G40269CS</t>
  </si>
  <si>
    <t>G33886DT</t>
  </si>
  <si>
    <t>G77674IK</t>
  </si>
  <si>
    <t>Unspecified</t>
  </si>
  <si>
    <t>G40792HV</t>
  </si>
  <si>
    <t>G18132YR</t>
  </si>
  <si>
    <t>G54461SS</t>
  </si>
  <si>
    <t>G73663RH</t>
  </si>
  <si>
    <t>G50849OF</t>
  </si>
  <si>
    <t>G75357VU</t>
  </si>
  <si>
    <t>G60138JZ</t>
  </si>
  <si>
    <t>G85483CN</t>
  </si>
  <si>
    <t>G35679QA</t>
  </si>
  <si>
    <t>G40188OO</t>
  </si>
  <si>
    <t>G84906ML</t>
  </si>
  <si>
    <t>G01302LF</t>
  </si>
  <si>
    <t>G62621XS</t>
  </si>
  <si>
    <t>G03266UM</t>
  </si>
  <si>
    <t>G18950NM</t>
  </si>
  <si>
    <t>G52120NK</t>
  </si>
  <si>
    <t>G76500NB</t>
  </si>
  <si>
    <t>G20453WS</t>
  </si>
  <si>
    <t>G43933MN</t>
  </si>
  <si>
    <t>G71522YD</t>
  </si>
  <si>
    <t>G01520KE</t>
  </si>
  <si>
    <t>G24327KR</t>
  </si>
  <si>
    <t>G36970ZN</t>
  </si>
  <si>
    <t>G39563YN</t>
  </si>
  <si>
    <t>G14278VS</t>
  </si>
  <si>
    <t>G14831JP</t>
  </si>
  <si>
    <t>G48522XQ</t>
  </si>
  <si>
    <t xml:space="preserve">G55486HO </t>
  </si>
  <si>
    <t xml:space="preserve">G92707AV </t>
  </si>
  <si>
    <t>G85626DA</t>
  </si>
  <si>
    <t>G72261BF</t>
  </si>
  <si>
    <t>G23031BI</t>
  </si>
  <si>
    <t>G48422CN</t>
  </si>
  <si>
    <t>G87422MU</t>
  </si>
  <si>
    <t>G57540FR</t>
  </si>
  <si>
    <t>G39615UL</t>
  </si>
  <si>
    <t>G25795DA</t>
  </si>
  <si>
    <t>G16440EL</t>
  </si>
  <si>
    <t>G99772FN</t>
  </si>
  <si>
    <t>G88014YP</t>
  </si>
  <si>
    <t>G84064VM</t>
  </si>
  <si>
    <t>G91731DX</t>
  </si>
  <si>
    <t>G91669BT</t>
  </si>
  <si>
    <t>GlyTouCan Structure Accession</t>
  </si>
  <si>
    <t>G05625EO</t>
  </si>
  <si>
    <t>G01437WY</t>
  </si>
  <si>
    <t>G08055MG</t>
  </si>
  <si>
    <t>G53188WR</t>
  </si>
  <si>
    <t>G92032WO</t>
  </si>
  <si>
    <t>G40107NH</t>
  </si>
  <si>
    <t>G54295IW</t>
  </si>
  <si>
    <t>G96005ME</t>
  </si>
  <si>
    <t>G74917JV</t>
  </si>
  <si>
    <t>G91474LB</t>
  </si>
  <si>
    <t>G12428MZ</t>
  </si>
  <si>
    <t>G20735IM</t>
  </si>
  <si>
    <t>G56979BY</t>
  </si>
  <si>
    <t>G48365EK</t>
  </si>
  <si>
    <t>G14623FX</t>
  </si>
  <si>
    <t>G41552DE</t>
  </si>
  <si>
    <t>G367886TD</t>
  </si>
  <si>
    <t>G35941VN</t>
  </si>
  <si>
    <t>G06448OR</t>
  </si>
  <si>
    <t>G75042KU</t>
  </si>
  <si>
    <t>(Hex)2 (Deoxyhexose)1 + (Man)3(GlcNAc)2</t>
  </si>
  <si>
    <t>(Hex)2 (HexNAc)1 (Deoxyhexose)1 (NeuAc)1 + (Man)3(GlcNAc)2</t>
  </si>
  <si>
    <t>(Hex)2 (HexNAc)1 (Deoxyhexose)1 + (Man)3(GlcNAc)2</t>
  </si>
  <si>
    <t>(Hex)2 (HexNAc)1 (NeuAc)1 + (Man)3(GlcNAc)2</t>
  </si>
  <si>
    <t>(Hex)3 (HexNAc)1 (Deoxyhexose)1 (NeuAc)1 + (Man)3(GlcNAc)2</t>
  </si>
  <si>
    <t>(Hex)3 (HexNAc)1 (Deoxyhexose)1 + (Man)3(GlcNAc)2</t>
  </si>
  <si>
    <t>(Hex)3 (HexNAc)1 (NeuAc)1 + (Man)3(GlcNAc)2</t>
  </si>
  <si>
    <t>(Hex)3 (HexNAc)2 (Deoxyhexose)2 + (Man)3(GlcNAc)2</t>
  </si>
  <si>
    <t>(Hex)4 (HexNAc)2 (Deoxyhexose)1</t>
  </si>
  <si>
    <t>(Hex)3 (HexNAc)3 (Deoxyhexose)1 (NeuAc)1 + (Man)3(GlcNAc)2</t>
  </si>
  <si>
    <t>(Hex)3 (HexNAc)3 (Deoxyhexose)1 (NeuAc)3 + (Man)3(GlcNAc)2</t>
  </si>
  <si>
    <t>(Hex)3 (HexNAc)3 (Deoxyhexose)1 + (Man)3(GlcNAc)2</t>
  </si>
  <si>
    <t>(Hex)3 (HexNAc)3 (Deoxyhexose)2 (NeuAc)3 + (Man)3(GlcNAc)2</t>
  </si>
  <si>
    <t>(Hex)3 (HexNAc)3 (Deoxyhexose)3 (NeuAc)1 (NeuGc)1 + (Man)3(GlcNAc)2</t>
  </si>
  <si>
    <t>(Hex)3 (HexNAc)3 (NeuAc)1 + (Man)3(GlcNAc)2</t>
  </si>
  <si>
    <t>(Hex)3 (HexNAc)3 (NeuAc)3 + (Man)3(GlcNAc)2</t>
  </si>
  <si>
    <t>(Hex)4 (HexNAc)4 (Deoxyhexose)1 (NeuAc)1 + (Man)3(GlcNAc)2</t>
  </si>
  <si>
    <t>(Hex)4 (HexNAc)4 (Deoxyhexose)1 (NeuAc)2 + (Man)3(GlcNAc)2</t>
  </si>
  <si>
    <t>(Hex)4 (HexNAc)4 (Deoxyhexose)1 (NeuAc)3 (NeuGc)1 + (Man)3(GlcNAc)2</t>
  </si>
  <si>
    <t>(Hex)4 (HexNAc)4 (Deoxyhexose)1 (NeuAc)3 + (Man)3(GlcNAc)2</t>
  </si>
  <si>
    <t>(Hex)4 (HexNAc)4 (Deoxyhexose)1 (NeuAc)4 + (Man)3(GlcNAc)2</t>
  </si>
  <si>
    <t>(Hex)4 (HexNAc)4 (Deoxyhexose)1 + (Man)3(GlcNAc)2</t>
  </si>
  <si>
    <t>(Hex)4 (HexNAc)4 (NeuAc)4 + (Man)3(GlcNAc)2</t>
  </si>
  <si>
    <t>(Hex)5 (HexNAc)5 (Deoxyhexose)1 (NeuAc)3 + (Man)3(GlcNAc)2</t>
  </si>
  <si>
    <t>(Hex)5 (HexNAc)5 (Deoxyhexose)1 (NeuAc)4 + (Man)3(GlcNAc)2</t>
  </si>
  <si>
    <t>U87MG</t>
  </si>
  <si>
    <t>[M-H]</t>
  </si>
  <si>
    <t>C60H103O45N3</t>
  </si>
  <si>
    <t>C66H113O50N3</t>
  </si>
  <si>
    <t>C71H120O53N4</t>
  </si>
  <si>
    <t>C115H190O84N8</t>
  </si>
  <si>
    <t>C77H130O58N4</t>
  </si>
  <si>
    <t>C80H136O59N4</t>
  </si>
  <si>
    <t>C121H200O88N8</t>
  </si>
  <si>
    <t>C82H139O60N5</t>
  </si>
  <si>
    <t>C134H220O98N10</t>
  </si>
  <si>
    <t>C140H230O102N10</t>
  </si>
  <si>
    <t>C140H230O103N10</t>
  </si>
  <si>
    <t>C143H236O104N10</t>
  </si>
  <si>
    <t>C96H162O70N6</t>
  </si>
  <si>
    <t>C154H253O112N11</t>
  </si>
  <si>
    <t>C52H90O40N2</t>
  </si>
  <si>
    <t>C107H179O78N7</t>
  </si>
  <si>
    <t>C116H193O85N7</t>
  </si>
  <si>
    <t>C118H196O86N8</t>
  </si>
  <si>
    <t>C129H213O94N9</t>
  </si>
  <si>
    <t>CA_U87clLAD_NG_051017</t>
  </si>
  <si>
    <t>Ambiguous</t>
  </si>
  <si>
    <t>G75641KQ</t>
  </si>
  <si>
    <t>G65666SB</t>
  </si>
  <si>
    <t>G74784VI</t>
  </si>
  <si>
    <t xml:space="preserve">G03605BS </t>
  </si>
  <si>
    <t>G79057YU</t>
  </si>
  <si>
    <t>G21754WR</t>
  </si>
  <si>
    <t>G38702RY</t>
  </si>
  <si>
    <t>G51461ZF</t>
  </si>
  <si>
    <t xml:space="preserve">G97353GO </t>
  </si>
  <si>
    <t>CA_PGMLAD_OG_051017</t>
  </si>
  <si>
    <t>CA_CBHILAD_OG_051017</t>
  </si>
  <si>
    <t>CA_igaLAD_NG_270917</t>
  </si>
  <si>
    <t>CA_HNELAD_NG_270917</t>
  </si>
  <si>
    <t>CA_BLFLAD_NG_270917</t>
  </si>
  <si>
    <t>CA_iggLAD_NG_270917</t>
  </si>
  <si>
    <t>CA_CBHILAD_NG_270917</t>
  </si>
  <si>
    <t>CA_FetLAD_NG_270917</t>
  </si>
  <si>
    <t>CA_HLFLAD_NG_270917</t>
  </si>
  <si>
    <t>Equation intercept</t>
  </si>
  <si>
    <t>Equation slope</t>
  </si>
  <si>
    <t>File/Sample</t>
  </si>
  <si>
    <t>Apex Retention time</t>
  </si>
  <si>
    <t>Slope</t>
  </si>
  <si>
    <t>Intercept</t>
  </si>
  <si>
    <t>3 check</t>
  </si>
  <si>
    <t>4 Check</t>
  </si>
  <si>
    <t>5 Check</t>
  </si>
  <si>
    <t>6 Check</t>
  </si>
  <si>
    <t>7 Check</t>
  </si>
  <si>
    <t>8 Check</t>
  </si>
  <si>
    <t>9 Check</t>
  </si>
  <si>
    <t>10 Check</t>
  </si>
  <si>
    <t>Equation fit check</t>
  </si>
  <si>
    <t>Equation parameters</t>
  </si>
  <si>
    <t>Fit</t>
  </si>
  <si>
    <t>Glycan Type</t>
  </si>
  <si>
    <t>Paucimannose</t>
  </si>
  <si>
    <t>High mannose</t>
  </si>
  <si>
    <t>Complex Mono</t>
  </si>
  <si>
    <t>Hybrid</t>
  </si>
  <si>
    <t>Complex Bi</t>
  </si>
  <si>
    <t>Complex Tri</t>
  </si>
  <si>
    <t>Count</t>
  </si>
  <si>
    <t>Sialylated deviation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</si>
</sst>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00"/>
  </numFmts>
  <fonts count="5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u/>
      <sz val="11"/>
      <color theme="1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1" fillId="0" borderId="0" xfId="1" applyFill="1"/>
    <xf numFmtId="0" fontId="0" fillId="0" borderId="0" xfId="0"/>
    <xf numFmtId="0" fontId="0" fillId="0" borderId="0" xfId="0" applyFill="1"/>
    <xf numFmtId="2" fontId="0" fillId="0" borderId="0" xfId="0" applyNumberFormat="1"/>
    <xf numFmtId="0" fontId="0" fillId="0" borderId="0" xfId="0" applyFont="1" applyFill="1"/>
    <xf numFmtId="0" fontId="0" fillId="0" borderId="0" xfId="2" applyFont="1"/>
    <xf numFmtId="164" fontId="0" fillId="0" borderId="0" xfId="0" applyNumberFormat="1"/>
    <xf numFmtId="2" fontId="0" fillId="0" borderId="0" xfId="0" applyNumberFormat="1" applyFill="1"/>
    <xf numFmtId="2" fontId="1" fillId="0" borderId="0" xfId="1" applyNumberFormat="1" applyFill="1"/>
    <xf numFmtId="0" fontId="4" fillId="0" borderId="0" xfId="2" applyFont="1"/>
    <xf numFmtId="0" fontId="0" fillId="0" borderId="0" xfId="0" applyFill="1" applyAlignment="1">
      <alignment wrapText="1"/>
    </xf>
    <xf numFmtId="0" fontId="0" fillId="0" borderId="0" xfId="0" applyAlignment="1">
      <alignment horizont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workbookViewId="0">
      <selection activeCell="B23" sqref="B23"/>
    </sheetView>
  </sheetViews>
  <sheetFormatPr defaultRowHeight="15" x14ac:dyDescent="0.25"/>
  <cols>
    <col min="1" max="1" width="23.7109375" bestFit="1" customWidth="1"/>
    <col min="10" max="10" width="12" bestFit="1" customWidth="1"/>
    <col min="11" max="11" width="12.7109375" bestFit="1" customWidth="1"/>
    <col min="12" max="12" width="12.7109375" style="3" customWidth="1"/>
  </cols>
  <sheetData>
    <row r="1" spans="1:21" s="3" customFormat="1" x14ac:dyDescent="0.25">
      <c r="B1" s="13" t="s">
        <v>469</v>
      </c>
      <c r="C1" s="13"/>
      <c r="D1" s="13"/>
      <c r="E1" s="13"/>
      <c r="F1" s="13"/>
      <c r="G1" s="13"/>
      <c r="H1" s="13"/>
      <c r="I1" s="13"/>
      <c r="J1" s="13" t="s">
        <v>481</v>
      </c>
      <c r="K1" s="13"/>
      <c r="L1" s="13"/>
      <c r="M1" s="13" t="s">
        <v>480</v>
      </c>
      <c r="N1" s="13"/>
      <c r="O1" s="13"/>
      <c r="P1" s="13"/>
      <c r="Q1" s="13"/>
      <c r="R1" s="13"/>
      <c r="S1" s="13"/>
      <c r="T1" s="13"/>
    </row>
    <row r="2" spans="1:21" x14ac:dyDescent="0.25">
      <c r="A2" t="s">
        <v>468</v>
      </c>
      <c r="B2" s="3">
        <v>3</v>
      </c>
      <c r="C2" s="3">
        <v>4</v>
      </c>
      <c r="D2" s="3">
        <v>5</v>
      </c>
      <c r="E2" s="3">
        <v>6</v>
      </c>
      <c r="F2" s="3">
        <v>7</v>
      </c>
      <c r="G2" s="3">
        <v>8</v>
      </c>
      <c r="H2" s="3">
        <v>9</v>
      </c>
      <c r="I2" s="3">
        <v>10</v>
      </c>
      <c r="J2" s="3" t="s">
        <v>470</v>
      </c>
      <c r="K2" s="3" t="s">
        <v>471</v>
      </c>
      <c r="L2" s="3" t="s">
        <v>482</v>
      </c>
      <c r="M2" s="3" t="s">
        <v>472</v>
      </c>
      <c r="N2" s="3" t="s">
        <v>473</v>
      </c>
      <c r="O2" s="3" t="s">
        <v>474</v>
      </c>
      <c r="P2" s="3" t="s">
        <v>475</v>
      </c>
      <c r="Q2" s="3" t="s">
        <v>476</v>
      </c>
      <c r="R2" s="3" t="s">
        <v>477</v>
      </c>
      <c r="S2" s="3" t="s">
        <v>478</v>
      </c>
      <c r="T2" s="3" t="s">
        <v>479</v>
      </c>
    </row>
    <row r="3" spans="1:21" x14ac:dyDescent="0.25">
      <c r="A3" t="s">
        <v>460</v>
      </c>
      <c r="B3" s="3"/>
      <c r="C3" s="3">
        <v>15.559021472930899</v>
      </c>
      <c r="D3" s="3">
        <v>20.5755214691162</v>
      </c>
      <c r="E3" s="3">
        <v>25.0785217285156</v>
      </c>
      <c r="F3" s="3">
        <v>28.949521064758301</v>
      </c>
      <c r="G3" s="3">
        <v>32.228020668029799</v>
      </c>
      <c r="H3" s="3">
        <v>35.072021484375</v>
      </c>
      <c r="I3" s="3">
        <v>37.916021347045898</v>
      </c>
      <c r="J3" s="3">
        <f t="shared" ref="J3:J9" si="0">SLOPE(C3:I3,LN(C$2:I$2))</f>
        <v>24.447038741793804</v>
      </c>
      <c r="K3" s="3">
        <f t="shared" ref="K3:K9" si="1">INTERCEPT(C3:I3,LN(C$2:I$2))</f>
        <v>-18.582328135864099</v>
      </c>
      <c r="L3" s="3">
        <f>CORREL(C3:I3,LN(C2:I2))</f>
        <v>0.99978299567692042</v>
      </c>
      <c r="M3" s="3"/>
      <c r="N3" s="5">
        <f t="shared" ref="N3:N12" si="2">EXP((C3-$K3)/$J3)</f>
        <v>4.0412067961068363</v>
      </c>
      <c r="O3" s="5">
        <f t="shared" ref="O3:O12" si="3">EXP((D3-$K3)/$J3)</f>
        <v>4.9616683043065679</v>
      </c>
      <c r="P3" s="5">
        <f t="shared" ref="P3:P12" si="4">EXP((E3-$K3)/$J3)</f>
        <v>5.9651615266332936</v>
      </c>
      <c r="Q3" s="5">
        <f t="shared" ref="Q3:Q12" si="5">EXP((F3-$K3)/$J3)</f>
        <v>6.9885870223490674</v>
      </c>
      <c r="R3" s="5">
        <f t="shared" ref="R3:R12" si="6">EXP((G3-$K3)/$J3)</f>
        <v>7.9915489228160208</v>
      </c>
      <c r="S3" s="5">
        <f t="shared" ref="S3:S12" si="7">EXP((H3-$K3)/$J3)</f>
        <v>8.9774667205682395</v>
      </c>
      <c r="T3" s="5">
        <f t="shared" ref="T3:T12" si="8">EXP((I3-$K3)/$J3)</f>
        <v>10.085016853843989</v>
      </c>
      <c r="U3" s="3"/>
    </row>
    <row r="4" spans="1:21" x14ac:dyDescent="0.25">
      <c r="A4" t="s">
        <v>463</v>
      </c>
      <c r="B4" s="3"/>
      <c r="C4" s="3">
        <v>15.5582451820374</v>
      </c>
      <c r="D4" s="3">
        <v>20.5982456207275</v>
      </c>
      <c r="E4" s="3">
        <v>25.158245086669901</v>
      </c>
      <c r="F4" s="3">
        <v>28.958245277404799</v>
      </c>
      <c r="G4" s="3">
        <v>32.318244934082003</v>
      </c>
      <c r="H4" s="3">
        <v>35.238245010375998</v>
      </c>
      <c r="I4" s="3">
        <v>38.038244247436502</v>
      </c>
      <c r="J4" s="3">
        <f t="shared" si="0"/>
        <v>24.601340419689983</v>
      </c>
      <c r="K4" s="3">
        <f t="shared" si="1"/>
        <v>-18.805913648322814</v>
      </c>
      <c r="L4" s="3">
        <f t="shared" ref="L4:L12" si="9">CORREL(C4:I4,LN(C3:I3))</f>
        <v>0.99168356596713436</v>
      </c>
      <c r="M4" s="3"/>
      <c r="N4" s="5">
        <f t="shared" si="2"/>
        <v>4.0424094540351803</v>
      </c>
      <c r="O4" s="5">
        <f t="shared" si="3"/>
        <v>4.9614985266362313</v>
      </c>
      <c r="P4" s="5">
        <f t="shared" si="4"/>
        <v>5.9718905337020916</v>
      </c>
      <c r="Q4" s="5">
        <f t="shared" si="5"/>
        <v>6.9693829091083144</v>
      </c>
      <c r="R4" s="5">
        <f t="shared" si="6"/>
        <v>7.9893115773321055</v>
      </c>
      <c r="S4" s="5">
        <f t="shared" si="7"/>
        <v>8.9961554893525992</v>
      </c>
      <c r="T4" s="5">
        <f t="shared" si="8"/>
        <v>10.080594346046801</v>
      </c>
      <c r="U4" s="3"/>
    </row>
    <row r="5" spans="1:21" x14ac:dyDescent="0.25">
      <c r="A5" t="s">
        <v>462</v>
      </c>
      <c r="B5" s="3"/>
      <c r="C5" s="3">
        <v>15.1936187744141</v>
      </c>
      <c r="D5" s="3">
        <v>20.360069274902301</v>
      </c>
      <c r="E5" s="3">
        <v>24.885719299316399</v>
      </c>
      <c r="F5" s="3">
        <v>29.050918579101602</v>
      </c>
      <c r="G5" s="3">
        <v>32.335018157958999</v>
      </c>
      <c r="H5" s="3">
        <v>35.378818511962898</v>
      </c>
      <c r="I5" s="3">
        <v>38.382568359375</v>
      </c>
      <c r="J5" s="3">
        <f t="shared" si="0"/>
        <v>25.336815330495849</v>
      </c>
      <c r="K5" s="3">
        <f t="shared" si="1"/>
        <v>-20.24478604201488</v>
      </c>
      <c r="L5" s="3">
        <f t="shared" si="9"/>
        <v>0.9910713897381721</v>
      </c>
      <c r="M5" s="3"/>
      <c r="N5" s="5">
        <f t="shared" si="2"/>
        <v>4.0498998574182306</v>
      </c>
      <c r="O5" s="5">
        <f t="shared" si="3"/>
        <v>4.9659417776053782</v>
      </c>
      <c r="P5" s="5">
        <f t="shared" si="4"/>
        <v>5.9371100532420211</v>
      </c>
      <c r="Q5" s="5">
        <f t="shared" si="5"/>
        <v>6.9979388634273443</v>
      </c>
      <c r="R5" s="5">
        <f t="shared" si="6"/>
        <v>7.9664052164377059</v>
      </c>
      <c r="S5" s="5">
        <f t="shared" si="7"/>
        <v>8.9832960074556532</v>
      </c>
      <c r="T5" s="5">
        <f t="shared" si="8"/>
        <v>10.113990181094092</v>
      </c>
      <c r="U5" s="3"/>
    </row>
    <row r="6" spans="1:21" x14ac:dyDescent="0.25">
      <c r="A6" t="s">
        <v>464</v>
      </c>
      <c r="B6" s="3"/>
      <c r="C6" s="3">
        <v>15.304172039032</v>
      </c>
      <c r="D6" s="3">
        <v>20.398072242736799</v>
      </c>
      <c r="E6" s="3">
        <v>25.1855726242065</v>
      </c>
      <c r="F6" s="3">
        <v>29.1687717437744</v>
      </c>
      <c r="G6" s="3">
        <v>32.577472686767599</v>
      </c>
      <c r="H6" s="3">
        <v>35.564872741699197</v>
      </c>
      <c r="I6" s="3">
        <v>38.552272796630902</v>
      </c>
      <c r="J6" s="3">
        <f t="shared" si="0"/>
        <v>25.445607269453689</v>
      </c>
      <c r="K6" s="3">
        <f t="shared" si="1"/>
        <v>-20.285333674304102</v>
      </c>
      <c r="L6" s="3">
        <f t="shared" si="9"/>
        <v>0.99144400056833271</v>
      </c>
      <c r="M6" s="3"/>
      <c r="N6" s="5">
        <f t="shared" si="2"/>
        <v>4.0497302714515255</v>
      </c>
      <c r="O6" s="5">
        <f t="shared" si="3"/>
        <v>4.947280748033509</v>
      </c>
      <c r="P6" s="5">
        <f t="shared" si="4"/>
        <v>5.9714185977198175</v>
      </c>
      <c r="Q6" s="5">
        <f t="shared" si="5"/>
        <v>6.9833050665120409</v>
      </c>
      <c r="R6" s="5">
        <f t="shared" si="6"/>
        <v>7.9843438102277258</v>
      </c>
      <c r="S6" s="5">
        <f t="shared" si="7"/>
        <v>8.9789771334952473</v>
      </c>
      <c r="T6" s="5">
        <f t="shared" si="8"/>
        <v>10.097514871611144</v>
      </c>
      <c r="U6" s="3"/>
    </row>
    <row r="7" spans="1:21" x14ac:dyDescent="0.25">
      <c r="A7" t="s">
        <v>459</v>
      </c>
      <c r="B7" s="3"/>
      <c r="C7" s="3">
        <v>15.4197731018066</v>
      </c>
      <c r="D7" s="3">
        <v>20.661373138427699</v>
      </c>
      <c r="E7" s="3">
        <v>25.3621730804443</v>
      </c>
      <c r="F7" s="3">
        <v>29.272572517395002</v>
      </c>
      <c r="G7" s="3">
        <v>32.725372314453097</v>
      </c>
      <c r="H7" s="3">
        <v>35.762172698974602</v>
      </c>
      <c r="I7" s="3">
        <v>38.715774536132798</v>
      </c>
      <c r="J7" s="3">
        <f t="shared" si="0"/>
        <v>25.443519339343354</v>
      </c>
      <c r="K7" s="3">
        <f t="shared" si="1"/>
        <v>-20.114505045439721</v>
      </c>
      <c r="L7" s="3">
        <f t="shared" si="9"/>
        <v>0.99142315227112987</v>
      </c>
      <c r="M7" s="3"/>
      <c r="N7" s="5">
        <f t="shared" si="2"/>
        <v>4.0414133091881883</v>
      </c>
      <c r="O7" s="5">
        <f t="shared" si="3"/>
        <v>4.9659454285967248</v>
      </c>
      <c r="P7" s="5">
        <f t="shared" si="4"/>
        <v>5.9736492855275127</v>
      </c>
      <c r="Q7" s="5">
        <f t="shared" si="5"/>
        <v>6.9660435223109198</v>
      </c>
      <c r="R7" s="5">
        <f t="shared" si="6"/>
        <v>7.9785118492048008</v>
      </c>
      <c r="S7" s="5">
        <f t="shared" si="7"/>
        <v>8.9899427649264165</v>
      </c>
      <c r="T7" s="5">
        <f t="shared" si="8"/>
        <v>10.096523170835885</v>
      </c>
      <c r="U7" s="3"/>
    </row>
    <row r="8" spans="1:21" x14ac:dyDescent="0.25">
      <c r="A8" t="s">
        <v>461</v>
      </c>
      <c r="B8" s="3"/>
      <c r="C8" s="3">
        <v>15.4464888572693</v>
      </c>
      <c r="D8" s="3">
        <v>20.810038566589402</v>
      </c>
      <c r="E8" s="3">
        <v>25.4688882827759</v>
      </c>
      <c r="F8" s="3">
        <v>29.5013380050659</v>
      </c>
      <c r="G8" s="3">
        <v>32.829088211059599</v>
      </c>
      <c r="H8" s="3">
        <v>35.882787704467802</v>
      </c>
      <c r="I8" s="3">
        <v>38.858188629150398</v>
      </c>
      <c r="J8" s="3">
        <f t="shared" si="0"/>
        <v>25.524543521012596</v>
      </c>
      <c r="K8" s="3">
        <f t="shared" si="1"/>
        <v>-20.143225038988515</v>
      </c>
      <c r="L8" s="3">
        <f t="shared" si="9"/>
        <v>0.99171722963008735</v>
      </c>
      <c r="M8" s="3"/>
      <c r="N8" s="5">
        <f t="shared" si="2"/>
        <v>4.0322842296235795</v>
      </c>
      <c r="O8" s="5">
        <f t="shared" si="3"/>
        <v>4.9752024005233189</v>
      </c>
      <c r="P8" s="5">
        <f t="shared" si="4"/>
        <v>5.971453494371028</v>
      </c>
      <c r="Q8" s="5">
        <f t="shared" si="5"/>
        <v>6.9934471553475843</v>
      </c>
      <c r="R8" s="5">
        <f t="shared" si="6"/>
        <v>7.9673195096182061</v>
      </c>
      <c r="S8" s="5">
        <f t="shared" si="7"/>
        <v>8.9798743028056158</v>
      </c>
      <c r="T8" s="5">
        <f t="shared" si="8"/>
        <v>10.090113430712288</v>
      </c>
      <c r="U8" s="3"/>
    </row>
    <row r="9" spans="1:21" x14ac:dyDescent="0.25">
      <c r="A9" t="s">
        <v>465</v>
      </c>
      <c r="B9" s="3"/>
      <c r="C9" s="3">
        <v>15.5384554862976</v>
      </c>
      <c r="D9" s="3">
        <v>20.910455703735401</v>
      </c>
      <c r="E9" s="3">
        <v>25.492454528808601</v>
      </c>
      <c r="F9" s="3">
        <v>29.442455291748001</v>
      </c>
      <c r="G9" s="3">
        <v>32.957954406738303</v>
      </c>
      <c r="H9" s="3">
        <v>36.038953781127901</v>
      </c>
      <c r="I9" s="3">
        <v>38.961954116821303</v>
      </c>
      <c r="J9" s="3">
        <f t="shared" si="0"/>
        <v>25.568984512991889</v>
      </c>
      <c r="K9" s="3">
        <f t="shared" si="1"/>
        <v>-20.149762531976002</v>
      </c>
      <c r="L9" s="3">
        <f t="shared" si="9"/>
        <v>0.9905114736442473</v>
      </c>
      <c r="M9" s="3"/>
      <c r="N9" s="5">
        <f t="shared" si="2"/>
        <v>4.0380505618389</v>
      </c>
      <c r="O9" s="5">
        <f t="shared" si="3"/>
        <v>4.9821441113398697</v>
      </c>
      <c r="P9" s="5">
        <f t="shared" si="4"/>
        <v>5.9599481542128876</v>
      </c>
      <c r="Q9" s="5">
        <f t="shared" si="5"/>
        <v>6.9555913776164742</v>
      </c>
      <c r="R9" s="5">
        <f t="shared" si="6"/>
        <v>7.9807836705239099</v>
      </c>
      <c r="S9" s="5">
        <f t="shared" si="7"/>
        <v>9.0027864673183302</v>
      </c>
      <c r="T9" s="5">
        <f t="shared" si="8"/>
        <v>10.09310319751236</v>
      </c>
      <c r="U9" s="3"/>
    </row>
    <row r="10" spans="1:21" x14ac:dyDescent="0.25">
      <c r="A10" t="s">
        <v>446</v>
      </c>
      <c r="B10" s="3">
        <v>14.65</v>
      </c>
      <c r="C10" s="3">
        <v>19.77</v>
      </c>
      <c r="D10" s="3">
        <v>23.2</v>
      </c>
      <c r="E10" s="3">
        <v>26</v>
      </c>
      <c r="F10" s="3">
        <v>28.27</v>
      </c>
      <c r="G10" s="3">
        <v>30.21</v>
      </c>
      <c r="H10" s="3">
        <v>31.99</v>
      </c>
      <c r="I10" s="3">
        <v>33.71</v>
      </c>
      <c r="J10" s="3">
        <f>SLOPE(B10:I10,LN(B$2:I$2))</f>
        <v>15.575305468014827</v>
      </c>
      <c r="K10" s="3">
        <f>INTERCEPT(B10:I10,LN(B$2:I$2))</f>
        <v>-2.0824825836325758</v>
      </c>
      <c r="L10" s="3">
        <f t="shared" si="9"/>
        <v>0.993921615951045</v>
      </c>
      <c r="M10" s="5">
        <f>EXP((B10-$K10)/$J10)</f>
        <v>2.9279298249877344</v>
      </c>
      <c r="N10" s="5">
        <f t="shared" si="2"/>
        <v>4.0674697535361997</v>
      </c>
      <c r="O10" s="5">
        <f t="shared" si="3"/>
        <v>5.0694966060882827</v>
      </c>
      <c r="P10" s="5">
        <f t="shared" si="4"/>
        <v>6.0679042327538175</v>
      </c>
      <c r="Q10" s="5">
        <f t="shared" si="5"/>
        <v>7.0199550089624854</v>
      </c>
      <c r="R10" s="5">
        <f t="shared" si="6"/>
        <v>7.9511212275477563</v>
      </c>
      <c r="S10" s="5">
        <f t="shared" si="7"/>
        <v>8.9137624627658809</v>
      </c>
      <c r="T10" s="5">
        <f t="shared" si="8"/>
        <v>9.9545292389414843</v>
      </c>
      <c r="U10" s="3"/>
    </row>
    <row r="11" spans="1:21" x14ac:dyDescent="0.25">
      <c r="A11" t="s">
        <v>458</v>
      </c>
      <c r="B11" s="3">
        <v>15.08812</v>
      </c>
      <c r="C11" s="3">
        <v>19.383620000000001</v>
      </c>
      <c r="D11" s="3">
        <v>23.366720000000001</v>
      </c>
      <c r="E11" s="3">
        <v>26.217369999999999</v>
      </c>
      <c r="F11" s="3">
        <v>28.44322</v>
      </c>
      <c r="G11" s="3">
        <v>30.356670000000001</v>
      </c>
      <c r="H11" s="3">
        <v>32.03581715</v>
      </c>
      <c r="I11" s="3">
        <v>33.793066019999998</v>
      </c>
      <c r="J11" s="3">
        <f>SLOPE(B11:I11,LN(B$2:I$2))</f>
        <v>15.528958100263338</v>
      </c>
      <c r="K11" s="3">
        <f>INTERCEPT(B11:I11,LN(B$2:I$2))</f>
        <v>-1.8884166602686783</v>
      </c>
      <c r="L11" s="3">
        <f t="shared" si="9"/>
        <v>0.99884951531586408</v>
      </c>
      <c r="M11" s="5">
        <f>EXP((B11-$K11)/$J11)</f>
        <v>2.9838607307780838</v>
      </c>
      <c r="N11" s="5">
        <f t="shared" si="2"/>
        <v>3.934682752621439</v>
      </c>
      <c r="O11" s="5">
        <f t="shared" si="3"/>
        <v>5.0851536721270563</v>
      </c>
      <c r="P11" s="5">
        <f t="shared" si="4"/>
        <v>6.109807064769738</v>
      </c>
      <c r="Q11" s="5">
        <f t="shared" si="5"/>
        <v>7.0514314094527011</v>
      </c>
      <c r="R11" s="5">
        <f t="shared" si="6"/>
        <v>7.9760939840988474</v>
      </c>
      <c r="S11" s="5">
        <f t="shared" si="7"/>
        <v>8.8869052636296679</v>
      </c>
      <c r="T11" s="5">
        <f t="shared" si="8"/>
        <v>9.9516499105798477</v>
      </c>
      <c r="U11" s="3"/>
    </row>
    <row r="12" spans="1:21" x14ac:dyDescent="0.25">
      <c r="A12" t="s">
        <v>457</v>
      </c>
      <c r="B12" s="3">
        <v>14.97715</v>
      </c>
      <c r="C12" s="3">
        <v>19.839649999999999</v>
      </c>
      <c r="D12" s="3">
        <v>23.379549999999998</v>
      </c>
      <c r="E12" s="3">
        <v>26.141449999999999</v>
      </c>
      <c r="F12" s="3">
        <v>28.280950000000001</v>
      </c>
      <c r="G12" s="3">
        <v>30.264849999999999</v>
      </c>
      <c r="H12" s="3">
        <v>32.015346530000002</v>
      </c>
      <c r="I12" s="3">
        <v>33.415744779999997</v>
      </c>
      <c r="J12" s="3">
        <f>SLOPE(B12:I12,LN(B$2:I$2))</f>
        <v>15.23188201145086</v>
      </c>
      <c r="K12" s="3">
        <f>INTERCEPT(B12:I12,LN(B$2:I$2))</f>
        <v>-1.3995003480627801</v>
      </c>
      <c r="L12" s="3">
        <f t="shared" si="9"/>
        <v>0.99496723972959877</v>
      </c>
      <c r="M12" s="5">
        <f>EXP((B12-$K12)/$J12)</f>
        <v>2.9304502098087486</v>
      </c>
      <c r="N12" s="5">
        <f t="shared" si="2"/>
        <v>4.0325050907700071</v>
      </c>
      <c r="O12" s="5">
        <f t="shared" si="3"/>
        <v>5.0875098694548022</v>
      </c>
      <c r="P12" s="5">
        <f t="shared" si="4"/>
        <v>6.0989224720259321</v>
      </c>
      <c r="Q12" s="5">
        <f t="shared" si="5"/>
        <v>7.0186723170579057</v>
      </c>
      <c r="R12" s="5">
        <f t="shared" si="6"/>
        <v>7.9950341375807916</v>
      </c>
      <c r="S12" s="5">
        <f t="shared" si="7"/>
        <v>8.9687275520729433</v>
      </c>
      <c r="T12" s="5">
        <f t="shared" si="8"/>
        <v>9.8323938805047053</v>
      </c>
      <c r="U12" s="3"/>
    </row>
  </sheetData>
  <mergeCells count="3">
    <mergeCell ref="B1:I1"/>
    <mergeCell ref="M1:T1"/>
    <mergeCell ref="J1:L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90"/>
  <sheetViews>
    <sheetView zoomScale="70" zoomScaleNormal="70" workbookViewId="0">
      <pane ySplit="1" topLeftCell="A8" activePane="bottomLeft" state="frozen"/>
      <selection activeCell="B7" sqref="B7"/>
      <selection pane="bottomLeft" activeCell="E34" sqref="E34"/>
    </sheetView>
  </sheetViews>
  <sheetFormatPr defaultRowHeight="15" x14ac:dyDescent="0.25"/>
  <cols>
    <col min="1" max="1" width="6.42578125" customWidth="1"/>
    <col min="2" max="2" width="64" bestFit="1" customWidth="1"/>
    <col min="3" max="3" width="19.140625" style="3" customWidth="1"/>
    <col min="4" max="4" width="17.42578125" bestFit="1" customWidth="1"/>
    <col min="5" max="5" width="19.140625" bestFit="1" customWidth="1"/>
    <col min="6" max="6" width="27.28515625" bestFit="1" customWidth="1"/>
    <col min="7" max="7" width="26.7109375" bestFit="1" customWidth="1"/>
    <col min="8" max="8" width="27.85546875" style="3" bestFit="1" customWidth="1"/>
    <col min="9" max="9" width="21" style="3" bestFit="1" customWidth="1"/>
    <col min="10" max="10" width="12.140625" style="3" bestFit="1" customWidth="1"/>
    <col min="11" max="12" width="11.5703125" bestFit="1" customWidth="1"/>
    <col min="13" max="13" width="18.140625" bestFit="1" customWidth="1"/>
    <col min="14" max="14" width="13.140625" bestFit="1" customWidth="1"/>
    <col min="15" max="16" width="19.140625" style="3" customWidth="1"/>
    <col min="17" max="17" width="33.5703125" bestFit="1" customWidth="1"/>
    <col min="18" max="18" width="15.7109375" bestFit="1" customWidth="1"/>
    <col min="19" max="19" width="22" bestFit="1" customWidth="1"/>
    <col min="20" max="20" width="24.85546875" bestFit="1" customWidth="1"/>
    <col min="21" max="21" width="13.42578125" bestFit="1" customWidth="1"/>
    <col min="22" max="22" width="11.7109375" bestFit="1" customWidth="1"/>
  </cols>
  <sheetData>
    <row r="1" spans="1:22" s="4" customFormat="1" x14ac:dyDescent="0.25">
      <c r="A1" s="4" t="s">
        <v>0</v>
      </c>
      <c r="B1" s="4" t="s">
        <v>1</v>
      </c>
      <c r="C1" s="4" t="s">
        <v>483</v>
      </c>
      <c r="D1" s="4" t="s">
        <v>2</v>
      </c>
      <c r="E1" s="4" t="s">
        <v>3</v>
      </c>
      <c r="F1" s="4" t="s">
        <v>4</v>
      </c>
      <c r="G1" s="4" t="s">
        <v>27</v>
      </c>
      <c r="H1" s="4" t="s">
        <v>132</v>
      </c>
      <c r="I1" s="4" t="s">
        <v>29</v>
      </c>
      <c r="J1" s="4" t="s">
        <v>140</v>
      </c>
      <c r="K1" s="4" t="s">
        <v>5</v>
      </c>
      <c r="L1" s="4" t="s">
        <v>6</v>
      </c>
      <c r="M1" s="4" t="s">
        <v>7</v>
      </c>
      <c r="N1" s="4" t="s">
        <v>8</v>
      </c>
      <c r="O1" s="4" t="s">
        <v>490</v>
      </c>
      <c r="P1" s="4" t="s">
        <v>491</v>
      </c>
      <c r="Q1" s="4" t="s">
        <v>9</v>
      </c>
      <c r="R1" s="4" t="s">
        <v>26</v>
      </c>
      <c r="S1" s="4" t="s">
        <v>466</v>
      </c>
      <c r="T1" s="4" t="s">
        <v>467</v>
      </c>
      <c r="U1" s="4" t="s">
        <v>28</v>
      </c>
      <c r="V1" s="4" t="s">
        <v>135</v>
      </c>
    </row>
    <row r="2" spans="1:22" s="3" customFormat="1" x14ac:dyDescent="0.25">
      <c r="A2" s="3">
        <v>12</v>
      </c>
      <c r="B2" s="3" t="s">
        <v>40</v>
      </c>
      <c r="C2" s="4" t="s">
        <v>488</v>
      </c>
      <c r="D2" s="4" t="s">
        <v>17</v>
      </c>
      <c r="E2" s="4" t="s">
        <v>10</v>
      </c>
      <c r="F2" s="3">
        <v>759.86</v>
      </c>
      <c r="G2" s="3">
        <f t="shared" ref="G2:G33" si="0">((F2 *  ABS(K2)) -  (K2 * 1.007272))</f>
        <v>1521.7345439999999</v>
      </c>
      <c r="H2" s="3">
        <v>1521.5815600000001</v>
      </c>
      <c r="I2" s="3" t="s">
        <v>145</v>
      </c>
      <c r="J2" s="3">
        <f t="shared" ref="J2:J33" si="1">G2-H2</f>
        <v>0.15298399999983303</v>
      </c>
      <c r="K2" s="4">
        <v>-2</v>
      </c>
      <c r="L2" s="3" t="s">
        <v>130</v>
      </c>
      <c r="M2" s="4">
        <v>18.100000000000001</v>
      </c>
      <c r="N2" s="5">
        <v>4.53</v>
      </c>
      <c r="O2" s="4">
        <v>5</v>
      </c>
      <c r="P2" s="4">
        <v>5</v>
      </c>
      <c r="Q2" s="3" t="s">
        <v>459</v>
      </c>
      <c r="R2" s="3">
        <v>1343</v>
      </c>
      <c r="S2" s="3">
        <v>20.285</v>
      </c>
      <c r="T2" s="3">
        <v>25.446000000000002</v>
      </c>
      <c r="U2" s="3" t="s">
        <v>30</v>
      </c>
      <c r="V2" s="3" t="s">
        <v>126</v>
      </c>
    </row>
    <row r="3" spans="1:22" s="3" customFormat="1" x14ac:dyDescent="0.25">
      <c r="A3" s="3">
        <v>17</v>
      </c>
      <c r="B3" s="3" t="s">
        <v>45</v>
      </c>
      <c r="C3" s="6" t="s">
        <v>488</v>
      </c>
      <c r="D3" s="4" t="s">
        <v>366</v>
      </c>
      <c r="E3" s="4" t="s">
        <v>10</v>
      </c>
      <c r="F3" s="4">
        <v>840.86</v>
      </c>
      <c r="G3" s="3">
        <f t="shared" si="0"/>
        <v>1683.7345439999999</v>
      </c>
      <c r="H3" s="3">
        <v>1683.6343850000003</v>
      </c>
      <c r="I3" s="1" t="s">
        <v>152</v>
      </c>
      <c r="J3" s="3">
        <f t="shared" si="1"/>
        <v>0.1001589999996213</v>
      </c>
      <c r="K3" s="4">
        <v>-2</v>
      </c>
      <c r="L3" s="3" t="s">
        <v>130</v>
      </c>
      <c r="M3" s="4">
        <v>20.399999999999999</v>
      </c>
      <c r="N3" s="5">
        <v>4.9400000000000004</v>
      </c>
      <c r="O3" s="4">
        <v>5</v>
      </c>
      <c r="P3" s="4">
        <v>5</v>
      </c>
      <c r="Q3" s="3" t="s">
        <v>459</v>
      </c>
      <c r="R3" s="3">
        <v>1511</v>
      </c>
      <c r="S3" s="3">
        <v>20.285</v>
      </c>
      <c r="T3" s="3">
        <v>25.446000000000002</v>
      </c>
      <c r="U3" s="3" t="s">
        <v>30</v>
      </c>
      <c r="V3" s="3" t="s">
        <v>126</v>
      </c>
    </row>
    <row r="4" spans="1:22" s="3" customFormat="1" x14ac:dyDescent="0.25">
      <c r="A4" s="3">
        <v>19</v>
      </c>
      <c r="B4" s="3" t="s">
        <v>46</v>
      </c>
      <c r="C4" s="6" t="s">
        <v>488</v>
      </c>
      <c r="D4" s="4" t="s">
        <v>447</v>
      </c>
      <c r="E4" s="4" t="s">
        <v>10</v>
      </c>
      <c r="F4" s="4">
        <v>986.44</v>
      </c>
      <c r="G4" s="3">
        <f t="shared" si="0"/>
        <v>1974.894544</v>
      </c>
      <c r="H4" s="3">
        <v>1974.7298040000001</v>
      </c>
      <c r="I4" s="3" t="s">
        <v>173</v>
      </c>
      <c r="J4" s="3">
        <f t="shared" si="1"/>
        <v>0.16473999999993794</v>
      </c>
      <c r="K4" s="4">
        <v>-2</v>
      </c>
      <c r="L4" s="3" t="s">
        <v>130</v>
      </c>
      <c r="M4" s="4">
        <v>20.5</v>
      </c>
      <c r="N4" s="5">
        <v>4.97</v>
      </c>
      <c r="O4" s="4">
        <v>5</v>
      </c>
      <c r="P4" s="4">
        <v>5.5</v>
      </c>
      <c r="Q4" s="3" t="s">
        <v>459</v>
      </c>
      <c r="R4" s="3">
        <v>1649</v>
      </c>
      <c r="S4" s="3">
        <v>20.285</v>
      </c>
      <c r="T4" s="3">
        <v>25.446000000000002</v>
      </c>
      <c r="U4" s="3" t="s">
        <v>30</v>
      </c>
      <c r="V4" s="3" t="s">
        <v>126</v>
      </c>
    </row>
    <row r="5" spans="1:22" s="3" customFormat="1" x14ac:dyDescent="0.25">
      <c r="A5" s="3">
        <v>20</v>
      </c>
      <c r="B5" s="3" t="s">
        <v>45</v>
      </c>
      <c r="C5" s="6" t="s">
        <v>488</v>
      </c>
      <c r="D5" s="4" t="s">
        <v>19</v>
      </c>
      <c r="E5" s="4" t="s">
        <v>10</v>
      </c>
      <c r="F5" s="4">
        <v>840.86</v>
      </c>
      <c r="G5" s="3">
        <f t="shared" si="0"/>
        <v>1683.7345439999999</v>
      </c>
      <c r="H5" s="3">
        <v>1683.6343850000003</v>
      </c>
      <c r="I5" s="3" t="s">
        <v>152</v>
      </c>
      <c r="J5" s="3">
        <f t="shared" si="1"/>
        <v>0.1001589999996213</v>
      </c>
      <c r="K5" s="4">
        <v>-2</v>
      </c>
      <c r="L5" s="3" t="s">
        <v>130</v>
      </c>
      <c r="M5" s="4">
        <v>20.8</v>
      </c>
      <c r="N5" s="5">
        <v>5.0199999999999996</v>
      </c>
      <c r="O5" s="4">
        <v>5</v>
      </c>
      <c r="P5" s="4">
        <v>5</v>
      </c>
      <c r="Q5" s="3" t="s">
        <v>459</v>
      </c>
      <c r="R5" s="3">
        <v>1551</v>
      </c>
      <c r="S5" s="1">
        <v>20.285</v>
      </c>
      <c r="T5" s="1">
        <v>25.446000000000002</v>
      </c>
      <c r="U5" s="1" t="s">
        <v>30</v>
      </c>
      <c r="V5" s="3" t="s">
        <v>126</v>
      </c>
    </row>
    <row r="6" spans="1:22" s="3" customFormat="1" x14ac:dyDescent="0.25">
      <c r="A6" s="3">
        <v>22</v>
      </c>
      <c r="B6" s="3" t="s">
        <v>45</v>
      </c>
      <c r="C6" s="6" t="s">
        <v>488</v>
      </c>
      <c r="D6" s="4" t="s">
        <v>348</v>
      </c>
      <c r="E6" s="4" t="s">
        <v>10</v>
      </c>
      <c r="F6" s="4">
        <v>840.86</v>
      </c>
      <c r="G6" s="3">
        <f t="shared" si="0"/>
        <v>1683.7345439999999</v>
      </c>
      <c r="H6" s="3">
        <v>1683.6343850000003</v>
      </c>
      <c r="I6" s="3" t="s">
        <v>152</v>
      </c>
      <c r="J6" s="3">
        <f t="shared" si="1"/>
        <v>0.1001589999996213</v>
      </c>
      <c r="K6" s="4">
        <v>-2</v>
      </c>
      <c r="L6" s="3" t="s">
        <v>130</v>
      </c>
      <c r="M6" s="4">
        <v>21.2</v>
      </c>
      <c r="N6" s="5">
        <v>5.1100000000000003</v>
      </c>
      <c r="O6" s="4">
        <v>5</v>
      </c>
      <c r="P6" s="4">
        <v>5</v>
      </c>
      <c r="Q6" s="3" t="s">
        <v>459</v>
      </c>
      <c r="R6" s="3">
        <v>1563</v>
      </c>
      <c r="S6" s="1">
        <v>20.285</v>
      </c>
      <c r="T6" s="1">
        <v>25.446000000000002</v>
      </c>
      <c r="U6" s="1" t="s">
        <v>30</v>
      </c>
      <c r="V6" s="3" t="s">
        <v>126</v>
      </c>
    </row>
    <row r="7" spans="1:22" s="3" customFormat="1" x14ac:dyDescent="0.25">
      <c r="A7" s="3">
        <v>24</v>
      </c>
      <c r="B7" s="3" t="s">
        <v>40</v>
      </c>
      <c r="C7" s="4" t="s">
        <v>488</v>
      </c>
      <c r="D7" s="4" t="s">
        <v>213</v>
      </c>
      <c r="E7" s="4" t="s">
        <v>10</v>
      </c>
      <c r="F7" s="3">
        <v>759.86</v>
      </c>
      <c r="G7" s="3">
        <f t="shared" si="0"/>
        <v>1521.7345439999999</v>
      </c>
      <c r="H7" s="3">
        <v>1521.5815600000001</v>
      </c>
      <c r="I7" s="3" t="s">
        <v>145</v>
      </c>
      <c r="J7" s="3">
        <f t="shared" si="1"/>
        <v>0.15298399999983303</v>
      </c>
      <c r="K7" s="4">
        <v>-2</v>
      </c>
      <c r="L7" s="3" t="s">
        <v>130</v>
      </c>
      <c r="M7" s="4">
        <v>21.5</v>
      </c>
      <c r="N7" s="5">
        <v>5.17</v>
      </c>
      <c r="O7" s="4">
        <v>5</v>
      </c>
      <c r="P7" s="4">
        <v>5</v>
      </c>
      <c r="Q7" s="3" t="s">
        <v>459</v>
      </c>
      <c r="R7" s="3">
        <v>1593</v>
      </c>
      <c r="S7" s="3">
        <v>20.285</v>
      </c>
      <c r="T7" s="3">
        <v>25.446000000000002</v>
      </c>
      <c r="U7" s="3" t="s">
        <v>30</v>
      </c>
      <c r="V7" s="3" t="s">
        <v>126</v>
      </c>
    </row>
    <row r="8" spans="1:22" s="3" customFormat="1" x14ac:dyDescent="0.25">
      <c r="A8" s="3">
        <v>42</v>
      </c>
      <c r="B8" s="3" t="s">
        <v>94</v>
      </c>
      <c r="C8" s="4" t="s">
        <v>488</v>
      </c>
      <c r="D8" s="4" t="s">
        <v>14</v>
      </c>
      <c r="E8" s="4" t="s">
        <v>10</v>
      </c>
      <c r="F8" s="4">
        <v>731.32</v>
      </c>
      <c r="G8" s="3">
        <f t="shared" si="0"/>
        <v>1464.654544</v>
      </c>
      <c r="H8" s="3">
        <v>1464.5600960000002</v>
      </c>
      <c r="I8" s="3" t="s">
        <v>141</v>
      </c>
      <c r="J8" s="3">
        <f t="shared" si="1"/>
        <v>9.4447999999829335E-2</v>
      </c>
      <c r="K8" s="4">
        <v>-2</v>
      </c>
      <c r="L8" s="3" t="s">
        <v>130</v>
      </c>
      <c r="M8" s="3">
        <v>21.8</v>
      </c>
      <c r="N8" s="5">
        <v>5.23</v>
      </c>
      <c r="O8" s="4">
        <v>5</v>
      </c>
      <c r="P8" s="4">
        <v>5</v>
      </c>
      <c r="Q8" s="3" t="s">
        <v>459</v>
      </c>
      <c r="R8" s="3">
        <v>1621</v>
      </c>
      <c r="S8" s="3">
        <v>20.285</v>
      </c>
      <c r="T8" s="3">
        <v>25.446000000000002</v>
      </c>
      <c r="U8" s="3" t="s">
        <v>30</v>
      </c>
      <c r="V8" s="3" t="s">
        <v>133</v>
      </c>
    </row>
    <row r="9" spans="1:22" s="3" customFormat="1" x14ac:dyDescent="0.25">
      <c r="A9" s="3">
        <v>28</v>
      </c>
      <c r="B9" s="3" t="s">
        <v>48</v>
      </c>
      <c r="C9" s="6" t="s">
        <v>488</v>
      </c>
      <c r="D9" s="4" t="s">
        <v>447</v>
      </c>
      <c r="E9" s="4" t="s">
        <v>10</v>
      </c>
      <c r="F9" s="4">
        <v>1067.49</v>
      </c>
      <c r="G9" s="3">
        <f t="shared" si="0"/>
        <v>2136.9945440000001</v>
      </c>
      <c r="H9" s="3">
        <v>2136.7826289999998</v>
      </c>
      <c r="I9" s="3" t="s">
        <v>186</v>
      </c>
      <c r="J9" s="3">
        <f t="shared" si="1"/>
        <v>0.21191500000031738</v>
      </c>
      <c r="K9" s="4">
        <v>-2</v>
      </c>
      <c r="L9" s="3" t="s">
        <v>130</v>
      </c>
      <c r="M9" s="4">
        <v>22.5</v>
      </c>
      <c r="N9" s="5">
        <v>5.38</v>
      </c>
      <c r="O9" s="4">
        <v>5</v>
      </c>
      <c r="P9" s="4">
        <v>5.5</v>
      </c>
      <c r="Q9" s="3" t="s">
        <v>459</v>
      </c>
      <c r="R9" s="3">
        <v>1671</v>
      </c>
      <c r="S9" s="3">
        <v>20.285</v>
      </c>
      <c r="T9" s="3">
        <v>25.446000000000002</v>
      </c>
      <c r="U9" s="3" t="s">
        <v>30</v>
      </c>
      <c r="V9" s="3" t="s">
        <v>126</v>
      </c>
    </row>
    <row r="10" spans="1:22" s="3" customFormat="1" x14ac:dyDescent="0.25">
      <c r="A10" s="3">
        <v>30</v>
      </c>
      <c r="B10" s="3" t="s">
        <v>49</v>
      </c>
      <c r="C10" s="6" t="s">
        <v>488</v>
      </c>
      <c r="D10" s="4" t="s">
        <v>447</v>
      </c>
      <c r="E10" s="4" t="s">
        <v>43</v>
      </c>
      <c r="F10" s="3">
        <v>1213.04</v>
      </c>
      <c r="G10" s="3">
        <f t="shared" si="0"/>
        <v>2428.094544</v>
      </c>
      <c r="H10" s="3">
        <v>2427.878048</v>
      </c>
      <c r="I10" s="3" t="s">
        <v>200</v>
      </c>
      <c r="J10" s="3">
        <f t="shared" si="1"/>
        <v>0.21649600000000646</v>
      </c>
      <c r="K10" s="3">
        <v>-2</v>
      </c>
      <c r="L10" s="3" t="s">
        <v>130</v>
      </c>
      <c r="M10" s="3">
        <v>22.6</v>
      </c>
      <c r="N10" s="5">
        <v>5.42</v>
      </c>
      <c r="O10" s="4">
        <v>5</v>
      </c>
      <c r="P10" s="4">
        <v>5.5</v>
      </c>
      <c r="Q10" s="3" t="s">
        <v>462</v>
      </c>
      <c r="R10" s="3">
        <v>1714</v>
      </c>
      <c r="S10" s="3">
        <v>20.245000000000001</v>
      </c>
      <c r="T10" s="3">
        <v>25.337</v>
      </c>
      <c r="U10" s="3" t="s">
        <v>30</v>
      </c>
      <c r="V10" s="3" t="s">
        <v>126</v>
      </c>
    </row>
    <row r="11" spans="1:22" s="3" customFormat="1" x14ac:dyDescent="0.25">
      <c r="A11" s="3">
        <v>33</v>
      </c>
      <c r="B11" s="3" t="s">
        <v>48</v>
      </c>
      <c r="C11" s="6" t="s">
        <v>488</v>
      </c>
      <c r="D11" s="4" t="s">
        <v>447</v>
      </c>
      <c r="E11" s="4" t="s">
        <v>10</v>
      </c>
      <c r="F11" s="4">
        <v>1067.49</v>
      </c>
      <c r="G11" s="3">
        <f t="shared" si="0"/>
        <v>2136.9945440000001</v>
      </c>
      <c r="H11" s="3">
        <v>2136.7826289999998</v>
      </c>
      <c r="I11" s="3" t="s">
        <v>186</v>
      </c>
      <c r="J11" s="3">
        <f t="shared" si="1"/>
        <v>0.21191500000031738</v>
      </c>
      <c r="K11" s="4">
        <v>-2</v>
      </c>
      <c r="L11" s="3" t="s">
        <v>130</v>
      </c>
      <c r="M11" s="2">
        <v>23.1</v>
      </c>
      <c r="N11" s="10">
        <v>5.49</v>
      </c>
      <c r="O11" s="4">
        <v>5</v>
      </c>
      <c r="P11" s="4">
        <v>5.5</v>
      </c>
      <c r="Q11" s="3" t="s">
        <v>459</v>
      </c>
      <c r="R11" s="3">
        <v>1707</v>
      </c>
      <c r="S11" s="3">
        <v>20.285</v>
      </c>
      <c r="T11" s="3">
        <v>25.446000000000002</v>
      </c>
      <c r="U11" s="3" t="s">
        <v>30</v>
      </c>
      <c r="V11" s="3" t="s">
        <v>126</v>
      </c>
    </row>
    <row r="12" spans="1:22" s="3" customFormat="1" x14ac:dyDescent="0.25">
      <c r="A12" s="3">
        <v>36</v>
      </c>
      <c r="B12" s="4" t="s">
        <v>54</v>
      </c>
      <c r="C12" s="6" t="s">
        <v>488</v>
      </c>
      <c r="D12" s="4" t="s">
        <v>447</v>
      </c>
      <c r="E12" s="4" t="s">
        <v>36</v>
      </c>
      <c r="F12" s="4">
        <v>892.9</v>
      </c>
      <c r="G12" s="3">
        <f t="shared" si="0"/>
        <v>1787.8145439999998</v>
      </c>
      <c r="H12" s="3">
        <v>1787.6453450000001</v>
      </c>
      <c r="I12" s="4" t="s">
        <v>159</v>
      </c>
      <c r="J12" s="3">
        <f t="shared" si="1"/>
        <v>0.16919899999970767</v>
      </c>
      <c r="K12" s="4">
        <v>-2</v>
      </c>
      <c r="L12" s="3" t="s">
        <v>130</v>
      </c>
      <c r="M12" s="4">
        <v>23.5</v>
      </c>
      <c r="N12" s="9">
        <v>5.56</v>
      </c>
      <c r="O12" s="4">
        <v>5</v>
      </c>
      <c r="P12" s="4">
        <v>5.5</v>
      </c>
      <c r="Q12" s="3" t="s">
        <v>461</v>
      </c>
      <c r="R12" s="3">
        <v>1756</v>
      </c>
      <c r="S12" s="3">
        <v>20.114999999999998</v>
      </c>
      <c r="T12" s="3">
        <v>25.443999999999999</v>
      </c>
      <c r="U12" s="3" t="s">
        <v>30</v>
      </c>
      <c r="V12" s="3" t="s">
        <v>126</v>
      </c>
    </row>
    <row r="13" spans="1:22" s="3" customFormat="1" x14ac:dyDescent="0.25">
      <c r="A13" s="3">
        <v>49</v>
      </c>
      <c r="B13" s="4" t="s">
        <v>58</v>
      </c>
      <c r="C13" s="4" t="s">
        <v>488</v>
      </c>
      <c r="D13" s="4" t="s">
        <v>15</v>
      </c>
      <c r="E13" s="4" t="s">
        <v>10</v>
      </c>
      <c r="F13" s="4">
        <v>731.32</v>
      </c>
      <c r="G13" s="3">
        <f t="shared" si="0"/>
        <v>1464.654544</v>
      </c>
      <c r="H13" s="3">
        <v>1464.5600960000002</v>
      </c>
      <c r="I13" s="3" t="s">
        <v>141</v>
      </c>
      <c r="J13" s="3">
        <f t="shared" si="1"/>
        <v>9.4447999999829335E-2</v>
      </c>
      <c r="K13" s="4">
        <v>-2</v>
      </c>
      <c r="L13" s="3" t="s">
        <v>130</v>
      </c>
      <c r="M13" s="4">
        <v>24.1</v>
      </c>
      <c r="N13" s="9">
        <v>5.73</v>
      </c>
      <c r="O13" s="4">
        <v>5</v>
      </c>
      <c r="P13" s="4">
        <v>5</v>
      </c>
      <c r="Q13" s="3" t="s">
        <v>459</v>
      </c>
      <c r="R13" s="3">
        <v>1795</v>
      </c>
      <c r="S13" s="1">
        <v>20.285</v>
      </c>
      <c r="T13" s="1">
        <v>25.446000000000002</v>
      </c>
      <c r="U13" s="1" t="s">
        <v>30</v>
      </c>
      <c r="V13" s="3" t="s">
        <v>133</v>
      </c>
    </row>
    <row r="14" spans="1:22" s="3" customFormat="1" x14ac:dyDescent="0.25">
      <c r="A14" s="3">
        <v>45</v>
      </c>
      <c r="B14" s="4" t="s">
        <v>57</v>
      </c>
      <c r="C14" s="6" t="s">
        <v>488</v>
      </c>
      <c r="D14" s="4" t="s">
        <v>16</v>
      </c>
      <c r="E14" s="4" t="s">
        <v>10</v>
      </c>
      <c r="F14" s="4">
        <v>832.89</v>
      </c>
      <c r="G14" s="3">
        <f t="shared" si="0"/>
        <v>1667.7945439999999</v>
      </c>
      <c r="H14" s="3">
        <v>1667.6394700000001</v>
      </c>
      <c r="I14" s="4" t="s">
        <v>151</v>
      </c>
      <c r="J14" s="3">
        <f t="shared" si="1"/>
        <v>0.15507399999978588</v>
      </c>
      <c r="K14" s="4">
        <v>-2</v>
      </c>
      <c r="L14" s="3" t="s">
        <v>130</v>
      </c>
      <c r="M14" s="4">
        <v>24.1</v>
      </c>
      <c r="N14" s="9">
        <v>5.73</v>
      </c>
      <c r="O14" s="4">
        <v>5</v>
      </c>
      <c r="P14" s="4">
        <v>5</v>
      </c>
      <c r="Q14" s="3" t="s">
        <v>459</v>
      </c>
      <c r="R14" s="3">
        <v>1779</v>
      </c>
      <c r="S14" s="3">
        <v>20.285</v>
      </c>
      <c r="T14" s="3">
        <v>25.446000000000002</v>
      </c>
      <c r="U14" s="3" t="s">
        <v>30</v>
      </c>
      <c r="V14" s="3" t="s">
        <v>133</v>
      </c>
    </row>
    <row r="15" spans="1:22" s="3" customFormat="1" x14ac:dyDescent="0.25">
      <c r="A15" s="3">
        <v>46</v>
      </c>
      <c r="B15" s="4" t="s">
        <v>31</v>
      </c>
      <c r="C15" s="4" t="s">
        <v>488</v>
      </c>
      <c r="D15" s="4" t="s">
        <v>447</v>
      </c>
      <c r="E15" s="4" t="s">
        <v>10</v>
      </c>
      <c r="F15" s="4">
        <v>1317.59</v>
      </c>
      <c r="G15" s="3">
        <f t="shared" si="0"/>
        <v>1318.597272</v>
      </c>
      <c r="H15" s="3">
        <v>1318.5021860000002</v>
      </c>
      <c r="I15" s="3" t="s">
        <v>208</v>
      </c>
      <c r="J15" s="3">
        <f t="shared" si="1"/>
        <v>9.5085999999810156E-2</v>
      </c>
      <c r="K15" s="4">
        <v>-1</v>
      </c>
      <c r="L15" s="3" t="s">
        <v>24</v>
      </c>
      <c r="M15" s="4">
        <v>24.4</v>
      </c>
      <c r="N15" s="9">
        <v>5.79</v>
      </c>
      <c r="O15" s="4">
        <v>5</v>
      </c>
      <c r="P15" s="4">
        <v>5</v>
      </c>
      <c r="Q15" s="3" t="s">
        <v>459</v>
      </c>
      <c r="R15" s="3">
        <v>1804</v>
      </c>
      <c r="S15" s="3">
        <v>20.285</v>
      </c>
      <c r="T15" s="3">
        <v>25.446000000000002</v>
      </c>
      <c r="U15" s="3" t="s">
        <v>30</v>
      </c>
      <c r="V15" s="3" t="s">
        <v>126</v>
      </c>
    </row>
    <row r="16" spans="1:22" s="3" customFormat="1" x14ac:dyDescent="0.25">
      <c r="A16" s="3">
        <v>51</v>
      </c>
      <c r="B16" s="4" t="s">
        <v>37</v>
      </c>
      <c r="C16" s="4" t="s">
        <v>488</v>
      </c>
      <c r="D16" s="4" t="s">
        <v>218</v>
      </c>
      <c r="E16" s="4" t="s">
        <v>36</v>
      </c>
      <c r="F16" s="4">
        <v>739.35</v>
      </c>
      <c r="G16" s="3">
        <f t="shared" si="0"/>
        <v>1480.7145439999999</v>
      </c>
      <c r="H16" s="3">
        <v>1480.5550110000001</v>
      </c>
      <c r="I16" s="1" t="s">
        <v>143</v>
      </c>
      <c r="J16" s="3">
        <f t="shared" si="1"/>
        <v>0.15953299999978299</v>
      </c>
      <c r="K16" s="4">
        <v>-2</v>
      </c>
      <c r="L16" s="3" t="s">
        <v>130</v>
      </c>
      <c r="M16" s="4">
        <v>24.9</v>
      </c>
      <c r="N16" s="9">
        <v>5.86</v>
      </c>
      <c r="O16" s="4">
        <v>5</v>
      </c>
      <c r="P16" s="4">
        <v>5</v>
      </c>
      <c r="Q16" s="3" t="s">
        <v>461</v>
      </c>
      <c r="R16" s="3">
        <v>1854</v>
      </c>
      <c r="S16" s="3">
        <v>20.114999999999998</v>
      </c>
      <c r="T16" s="3">
        <v>25.443999999999999</v>
      </c>
      <c r="U16" s="3" t="s">
        <v>30</v>
      </c>
      <c r="V16" s="3" t="s">
        <v>126</v>
      </c>
    </row>
    <row r="17" spans="1:22" s="3" customFormat="1" x14ac:dyDescent="0.25">
      <c r="A17" s="3">
        <v>56</v>
      </c>
      <c r="B17" s="4" t="s">
        <v>31</v>
      </c>
      <c r="C17" s="4" t="s">
        <v>488</v>
      </c>
      <c r="D17" s="4" t="s">
        <v>447</v>
      </c>
      <c r="E17" s="4" t="s">
        <v>10</v>
      </c>
      <c r="F17" s="4">
        <v>1317.59</v>
      </c>
      <c r="G17" s="3">
        <f t="shared" si="0"/>
        <v>1318.597272</v>
      </c>
      <c r="H17" s="3">
        <v>1318.5021860000002</v>
      </c>
      <c r="I17" s="3" t="s">
        <v>208</v>
      </c>
      <c r="J17" s="3">
        <f t="shared" si="1"/>
        <v>9.5085999999810156E-2</v>
      </c>
      <c r="K17" s="4">
        <v>-1</v>
      </c>
      <c r="L17" s="3" t="s">
        <v>24</v>
      </c>
      <c r="M17" s="4">
        <v>25.1</v>
      </c>
      <c r="N17" s="9">
        <v>5.95</v>
      </c>
      <c r="O17" s="4">
        <v>5</v>
      </c>
      <c r="P17" s="4">
        <v>5</v>
      </c>
      <c r="Q17" s="3" t="s">
        <v>459</v>
      </c>
      <c r="R17" s="3">
        <v>1851</v>
      </c>
      <c r="S17" s="3">
        <v>20.285</v>
      </c>
      <c r="T17" s="3">
        <v>25.446000000000002</v>
      </c>
      <c r="U17" s="3" t="s">
        <v>30</v>
      </c>
      <c r="V17" s="3" t="s">
        <v>126</v>
      </c>
    </row>
    <row r="18" spans="1:22" s="3" customFormat="1" x14ac:dyDescent="0.25">
      <c r="A18" s="3">
        <v>59</v>
      </c>
      <c r="B18" s="4" t="s">
        <v>50</v>
      </c>
      <c r="C18" s="6" t="s">
        <v>488</v>
      </c>
      <c r="D18" s="4" t="s">
        <v>64</v>
      </c>
      <c r="E18" s="4" t="s">
        <v>36</v>
      </c>
      <c r="F18" s="4">
        <v>820.36</v>
      </c>
      <c r="G18" s="3">
        <f t="shared" si="0"/>
        <v>1642.7345439999999</v>
      </c>
      <c r="H18" s="3">
        <v>1642.6078360000001</v>
      </c>
      <c r="I18" s="3" t="s">
        <v>150</v>
      </c>
      <c r="J18" s="3">
        <f t="shared" si="1"/>
        <v>0.12670799999978044</v>
      </c>
      <c r="K18" s="4">
        <v>-2</v>
      </c>
      <c r="L18" s="3" t="s">
        <v>130</v>
      </c>
      <c r="M18" s="4">
        <v>25.4</v>
      </c>
      <c r="N18" s="9">
        <v>5.98</v>
      </c>
      <c r="O18" s="4">
        <v>5</v>
      </c>
      <c r="P18" s="4">
        <v>5</v>
      </c>
      <c r="Q18" s="3" t="s">
        <v>461</v>
      </c>
      <c r="R18" s="3">
        <v>1897</v>
      </c>
      <c r="S18" s="3">
        <v>20.114999999999998</v>
      </c>
      <c r="T18" s="3">
        <v>25.443999999999999</v>
      </c>
      <c r="U18" s="3" t="s">
        <v>30</v>
      </c>
      <c r="V18" s="3" t="s">
        <v>126</v>
      </c>
    </row>
    <row r="19" spans="1:22" s="3" customFormat="1" x14ac:dyDescent="0.25">
      <c r="A19" s="3">
        <v>61</v>
      </c>
      <c r="B19" s="4" t="s">
        <v>31</v>
      </c>
      <c r="C19" s="4" t="s">
        <v>488</v>
      </c>
      <c r="D19" s="4" t="s">
        <v>447</v>
      </c>
      <c r="E19" s="4" t="s">
        <v>36</v>
      </c>
      <c r="F19" s="4">
        <v>1317.59</v>
      </c>
      <c r="G19" s="3">
        <f t="shared" si="0"/>
        <v>1318.597272</v>
      </c>
      <c r="H19" s="3">
        <v>1318.5021860000002</v>
      </c>
      <c r="I19" s="3" t="s">
        <v>208</v>
      </c>
      <c r="J19" s="3">
        <f t="shared" si="1"/>
        <v>9.5085999999810156E-2</v>
      </c>
      <c r="K19" s="4">
        <v>-1</v>
      </c>
      <c r="L19" s="3" t="s">
        <v>24</v>
      </c>
      <c r="M19" s="4">
        <v>25.5</v>
      </c>
      <c r="N19" s="9">
        <v>6.02</v>
      </c>
      <c r="O19" s="4">
        <v>5</v>
      </c>
      <c r="P19" s="4">
        <v>5</v>
      </c>
      <c r="Q19" s="3" t="s">
        <v>461</v>
      </c>
      <c r="R19" s="3">
        <v>1907</v>
      </c>
      <c r="S19" s="3">
        <v>20.114999999999998</v>
      </c>
      <c r="T19" s="3">
        <v>25.443999999999999</v>
      </c>
      <c r="U19" s="3" t="s">
        <v>30</v>
      </c>
      <c r="V19" s="3" t="s">
        <v>126</v>
      </c>
    </row>
    <row r="20" spans="1:22" s="3" customFormat="1" x14ac:dyDescent="0.25">
      <c r="A20" s="3">
        <v>68</v>
      </c>
      <c r="B20" s="4" t="s">
        <v>65</v>
      </c>
      <c r="C20" s="6" t="s">
        <v>488</v>
      </c>
      <c r="D20" s="4" t="s">
        <v>447</v>
      </c>
      <c r="E20" s="4" t="s">
        <v>10</v>
      </c>
      <c r="F20" s="4">
        <v>913.91</v>
      </c>
      <c r="G20" s="3">
        <f t="shared" si="0"/>
        <v>1829.8345439999998</v>
      </c>
      <c r="H20" s="3">
        <v>1829.6922950000001</v>
      </c>
      <c r="I20" s="3" t="s">
        <v>163</v>
      </c>
      <c r="J20" s="3">
        <f t="shared" si="1"/>
        <v>0.14224899999976515</v>
      </c>
      <c r="K20" s="4">
        <v>-2</v>
      </c>
      <c r="L20" s="3" t="s">
        <v>130</v>
      </c>
      <c r="M20" s="4">
        <v>25.7</v>
      </c>
      <c r="N20" s="9">
        <v>6.11</v>
      </c>
      <c r="O20" s="4">
        <v>5</v>
      </c>
      <c r="P20" s="4">
        <v>5</v>
      </c>
      <c r="Q20" s="3" t="s">
        <v>459</v>
      </c>
      <c r="R20" s="3">
        <v>1897</v>
      </c>
      <c r="S20" s="3">
        <v>20.285</v>
      </c>
      <c r="T20" s="3">
        <v>25.446000000000002</v>
      </c>
      <c r="U20" s="3" t="s">
        <v>30</v>
      </c>
      <c r="V20" s="3" t="s">
        <v>133</v>
      </c>
    </row>
    <row r="21" spans="1:22" x14ac:dyDescent="0.25">
      <c r="A21" s="3">
        <v>66</v>
      </c>
      <c r="B21" s="4" t="s">
        <v>69</v>
      </c>
      <c r="C21" s="6" t="s">
        <v>488</v>
      </c>
      <c r="D21" s="4" t="s">
        <v>447</v>
      </c>
      <c r="E21" s="4" t="s">
        <v>36</v>
      </c>
      <c r="F21" s="4">
        <v>965.94</v>
      </c>
      <c r="G21" s="3">
        <f t="shared" si="0"/>
        <v>1933.894544</v>
      </c>
      <c r="H21" s="3">
        <v>1933.7032550000001</v>
      </c>
      <c r="I21" s="3" t="s">
        <v>170</v>
      </c>
      <c r="J21" s="3">
        <f t="shared" si="1"/>
        <v>0.1912889999998697</v>
      </c>
      <c r="K21" s="4">
        <v>-2</v>
      </c>
      <c r="L21" s="3" t="s">
        <v>130</v>
      </c>
      <c r="M21" s="4">
        <v>26</v>
      </c>
      <c r="N21" s="9">
        <v>6.13</v>
      </c>
      <c r="O21" s="4">
        <v>5</v>
      </c>
      <c r="P21" s="4">
        <v>5.5</v>
      </c>
      <c r="Q21" s="3" t="s">
        <v>461</v>
      </c>
      <c r="R21">
        <v>1939</v>
      </c>
      <c r="S21" s="3">
        <v>20.114999999999998</v>
      </c>
      <c r="T21" s="3">
        <v>25.443999999999999</v>
      </c>
      <c r="U21" s="3" t="s">
        <v>30</v>
      </c>
      <c r="V21" s="3" t="s">
        <v>126</v>
      </c>
    </row>
    <row r="22" spans="1:22" x14ac:dyDescent="0.25">
      <c r="A22" s="3">
        <v>69</v>
      </c>
      <c r="B22" s="4" t="s">
        <v>65</v>
      </c>
      <c r="C22" s="6" t="s">
        <v>488</v>
      </c>
      <c r="D22" s="4" t="s">
        <v>447</v>
      </c>
      <c r="E22" s="4" t="s">
        <v>10</v>
      </c>
      <c r="F22" s="4">
        <v>913.91</v>
      </c>
      <c r="G22" s="3">
        <f t="shared" si="0"/>
        <v>1829.8345439999998</v>
      </c>
      <c r="H22" s="3">
        <v>1829.6922950000001</v>
      </c>
      <c r="I22" s="3" t="s">
        <v>163</v>
      </c>
      <c r="J22" s="3">
        <f t="shared" si="1"/>
        <v>0.14224899999976515</v>
      </c>
      <c r="K22" s="4">
        <v>-2</v>
      </c>
      <c r="L22" s="3" t="s">
        <v>130</v>
      </c>
      <c r="M22" s="4">
        <v>26.3</v>
      </c>
      <c r="N22" s="9">
        <v>6.25</v>
      </c>
      <c r="O22" s="4">
        <v>5</v>
      </c>
      <c r="P22" s="4">
        <v>5</v>
      </c>
      <c r="Q22" s="3" t="s">
        <v>459</v>
      </c>
      <c r="R22">
        <v>1935</v>
      </c>
      <c r="S22" s="3">
        <v>20.285</v>
      </c>
      <c r="T22" s="3">
        <v>25.446000000000002</v>
      </c>
      <c r="U22" s="3" t="s">
        <v>30</v>
      </c>
      <c r="V22" s="3" t="s">
        <v>133</v>
      </c>
    </row>
    <row r="23" spans="1:22" x14ac:dyDescent="0.25">
      <c r="A23" s="3">
        <v>73</v>
      </c>
      <c r="B23" s="4" t="s">
        <v>75</v>
      </c>
      <c r="C23" s="6" t="s">
        <v>488</v>
      </c>
      <c r="D23" s="4" t="s">
        <v>447</v>
      </c>
      <c r="E23" s="4" t="s">
        <v>76</v>
      </c>
      <c r="F23" s="4">
        <v>1257.22</v>
      </c>
      <c r="G23" s="3">
        <f t="shared" si="0"/>
        <v>2516.4545440000002</v>
      </c>
      <c r="H23" s="3">
        <v>2515.8940930000003</v>
      </c>
      <c r="I23" s="3" t="s">
        <v>203</v>
      </c>
      <c r="J23" s="3">
        <f t="shared" si="1"/>
        <v>0.56045099999982995</v>
      </c>
      <c r="K23" s="4">
        <v>-2</v>
      </c>
      <c r="L23" s="3" t="s">
        <v>130</v>
      </c>
      <c r="M23" s="3">
        <v>26.6</v>
      </c>
      <c r="N23" s="9">
        <v>6.31</v>
      </c>
      <c r="O23" s="4">
        <v>5</v>
      </c>
      <c r="P23" s="4">
        <v>5.5</v>
      </c>
      <c r="Q23" s="3" t="s">
        <v>464</v>
      </c>
      <c r="R23">
        <v>1980</v>
      </c>
      <c r="S23" s="3">
        <v>20.285</v>
      </c>
      <c r="T23" s="3">
        <v>25.446000000000002</v>
      </c>
      <c r="U23" s="3" t="s">
        <v>30</v>
      </c>
      <c r="V23" s="3" t="s">
        <v>126</v>
      </c>
    </row>
    <row r="24" spans="1:22" x14ac:dyDescent="0.25">
      <c r="A24" s="3">
        <v>96</v>
      </c>
      <c r="B24" s="4" t="s">
        <v>77</v>
      </c>
      <c r="C24" s="6" t="s">
        <v>488</v>
      </c>
      <c r="D24" s="4" t="s">
        <v>221</v>
      </c>
      <c r="E24" s="4" t="s">
        <v>71</v>
      </c>
      <c r="F24" s="4">
        <v>966.42</v>
      </c>
      <c r="G24" s="3">
        <f t="shared" si="0"/>
        <v>1934.8545439999998</v>
      </c>
      <c r="H24" s="3">
        <v>1934.7236560000001</v>
      </c>
      <c r="I24" s="3" t="s">
        <v>171</v>
      </c>
      <c r="J24" s="3">
        <f t="shared" si="1"/>
        <v>0.13088799999968614</v>
      </c>
      <c r="K24" s="4">
        <v>-2</v>
      </c>
      <c r="L24" s="3" t="s">
        <v>130</v>
      </c>
      <c r="M24" s="5">
        <v>27.3</v>
      </c>
      <c r="N24" s="9">
        <v>6.42</v>
      </c>
      <c r="O24" s="4">
        <v>5</v>
      </c>
      <c r="P24" s="4">
        <v>5</v>
      </c>
      <c r="Q24" s="3" t="s">
        <v>465</v>
      </c>
      <c r="R24">
        <v>2039</v>
      </c>
      <c r="S24" s="3">
        <v>20.143000000000001</v>
      </c>
      <c r="T24" s="3">
        <v>25.524999999999999</v>
      </c>
      <c r="U24" s="3" t="s">
        <v>30</v>
      </c>
      <c r="V24" s="3" t="s">
        <v>127</v>
      </c>
    </row>
    <row r="25" spans="1:22" x14ac:dyDescent="0.25">
      <c r="A25" s="3">
        <v>82</v>
      </c>
      <c r="B25" s="4" t="s">
        <v>79</v>
      </c>
      <c r="C25" s="6" t="s">
        <v>488</v>
      </c>
      <c r="D25" s="4" t="s">
        <v>447</v>
      </c>
      <c r="E25" s="4" t="s">
        <v>36</v>
      </c>
      <c r="F25" s="4">
        <v>1132.04</v>
      </c>
      <c r="G25" s="3">
        <f t="shared" si="0"/>
        <v>2266.094544</v>
      </c>
      <c r="H25" s="3">
        <v>2265.8252230000003</v>
      </c>
      <c r="I25" s="3" t="s">
        <v>212</v>
      </c>
      <c r="J25" s="3">
        <f t="shared" si="1"/>
        <v>0.26932099999976344</v>
      </c>
      <c r="K25" s="4">
        <v>-2</v>
      </c>
      <c r="L25" s="3" t="s">
        <v>130</v>
      </c>
      <c r="M25" s="9">
        <v>27.5</v>
      </c>
      <c r="N25" s="9">
        <v>6.48</v>
      </c>
      <c r="O25" s="4">
        <v>5</v>
      </c>
      <c r="P25" s="4">
        <v>5.5</v>
      </c>
      <c r="Q25" s="3" t="s">
        <v>461</v>
      </c>
      <c r="R25">
        <v>2052</v>
      </c>
      <c r="S25" s="3">
        <v>20.114999999999998</v>
      </c>
      <c r="T25" s="3">
        <v>25.443999999999999</v>
      </c>
      <c r="U25" s="3" t="s">
        <v>30</v>
      </c>
      <c r="V25" s="3" t="s">
        <v>126</v>
      </c>
    </row>
    <row r="26" spans="1:22" x14ac:dyDescent="0.25">
      <c r="A26" s="3">
        <v>84</v>
      </c>
      <c r="B26" s="4" t="s">
        <v>80</v>
      </c>
      <c r="C26" s="6" t="s">
        <v>488</v>
      </c>
      <c r="D26" s="4" t="s">
        <v>447</v>
      </c>
      <c r="E26" s="4" t="s">
        <v>36</v>
      </c>
      <c r="F26" s="4">
        <v>884.88</v>
      </c>
      <c r="G26" s="3">
        <f t="shared" si="0"/>
        <v>1771.7745439999999</v>
      </c>
      <c r="H26" s="3">
        <v>1771.6504300000001</v>
      </c>
      <c r="I26" s="4" t="s">
        <v>158</v>
      </c>
      <c r="J26" s="3">
        <f t="shared" si="1"/>
        <v>0.12411399999973582</v>
      </c>
      <c r="K26" s="4">
        <v>-2</v>
      </c>
      <c r="L26" s="3" t="s">
        <v>130</v>
      </c>
      <c r="M26" s="9">
        <v>27.6</v>
      </c>
      <c r="N26" s="5">
        <v>6.5278706636041068</v>
      </c>
      <c r="O26" s="4">
        <v>5</v>
      </c>
      <c r="P26" s="4">
        <v>5.5</v>
      </c>
      <c r="Q26" s="3" t="s">
        <v>461</v>
      </c>
      <c r="R26">
        <v>2056</v>
      </c>
      <c r="S26" s="3">
        <v>20.114999999999998</v>
      </c>
      <c r="T26" s="3">
        <v>25.443999999999999</v>
      </c>
      <c r="U26" s="3" t="s">
        <v>30</v>
      </c>
      <c r="V26" s="3" t="s">
        <v>126</v>
      </c>
    </row>
    <row r="27" spans="1:22" x14ac:dyDescent="0.25">
      <c r="A27" s="3">
        <v>85</v>
      </c>
      <c r="B27" s="4" t="s">
        <v>50</v>
      </c>
      <c r="C27" s="6" t="s">
        <v>488</v>
      </c>
      <c r="D27" s="4" t="s">
        <v>447</v>
      </c>
      <c r="E27" s="4" t="s">
        <v>36</v>
      </c>
      <c r="F27" s="4">
        <v>820.36</v>
      </c>
      <c r="G27" s="3">
        <f t="shared" si="0"/>
        <v>1642.7345439999999</v>
      </c>
      <c r="H27" s="3">
        <v>1642.6078360000001</v>
      </c>
      <c r="I27" s="3" t="s">
        <v>150</v>
      </c>
      <c r="J27" s="3">
        <f t="shared" si="1"/>
        <v>0.12670799999978044</v>
      </c>
      <c r="K27" s="4">
        <v>-2</v>
      </c>
      <c r="L27" s="3" t="s">
        <v>130</v>
      </c>
      <c r="M27" s="9">
        <v>27.7</v>
      </c>
      <c r="N27" s="9">
        <v>6.55</v>
      </c>
      <c r="O27" s="4">
        <v>5</v>
      </c>
      <c r="P27" s="4">
        <v>5</v>
      </c>
      <c r="Q27" s="3" t="s">
        <v>461</v>
      </c>
      <c r="R27">
        <v>2050</v>
      </c>
      <c r="S27" s="3">
        <v>20.114999999999998</v>
      </c>
      <c r="T27" s="3">
        <v>25.443999999999999</v>
      </c>
      <c r="U27" s="3" t="s">
        <v>30</v>
      </c>
      <c r="V27" s="3" t="s">
        <v>126</v>
      </c>
    </row>
    <row r="28" spans="1:22" x14ac:dyDescent="0.25">
      <c r="A28" s="3">
        <v>86</v>
      </c>
      <c r="B28" s="4" t="s">
        <v>37</v>
      </c>
      <c r="C28" s="4" t="s">
        <v>488</v>
      </c>
      <c r="D28" s="4" t="s">
        <v>447</v>
      </c>
      <c r="E28" s="4" t="s">
        <v>36</v>
      </c>
      <c r="F28" s="4">
        <v>739.35</v>
      </c>
      <c r="G28" s="3">
        <f t="shared" si="0"/>
        <v>1480.7145439999999</v>
      </c>
      <c r="H28" s="3">
        <v>1480.5550110000001</v>
      </c>
      <c r="I28" s="3" t="s">
        <v>143</v>
      </c>
      <c r="J28" s="3">
        <f t="shared" si="1"/>
        <v>0.15953299999978299</v>
      </c>
      <c r="K28" s="4">
        <v>-2</v>
      </c>
      <c r="L28" s="3" t="s">
        <v>130</v>
      </c>
      <c r="M28" s="9">
        <v>27.8</v>
      </c>
      <c r="N28" s="9">
        <v>6.57</v>
      </c>
      <c r="O28" s="4">
        <v>5</v>
      </c>
      <c r="P28" s="4">
        <v>5</v>
      </c>
      <c r="Q28" s="3" t="s">
        <v>461</v>
      </c>
      <c r="R28">
        <v>2059</v>
      </c>
      <c r="S28" s="3">
        <v>20.114999999999998</v>
      </c>
      <c r="T28" s="3">
        <v>25.443999999999999</v>
      </c>
      <c r="U28" s="3" t="s">
        <v>30</v>
      </c>
      <c r="V28" s="3" t="s">
        <v>126</v>
      </c>
    </row>
    <row r="29" spans="1:22" x14ac:dyDescent="0.25">
      <c r="A29" s="3">
        <v>89</v>
      </c>
      <c r="B29" s="4" t="s">
        <v>82</v>
      </c>
      <c r="C29" s="6" t="s">
        <v>488</v>
      </c>
      <c r="D29" s="4" t="s">
        <v>447</v>
      </c>
      <c r="E29" s="4" t="s">
        <v>76</v>
      </c>
      <c r="F29" s="3">
        <v>1119.58</v>
      </c>
      <c r="G29" s="3">
        <f t="shared" si="0"/>
        <v>2241.174544</v>
      </c>
      <c r="H29" s="3">
        <v>2240.7935889999999</v>
      </c>
      <c r="I29" s="3" t="s">
        <v>193</v>
      </c>
      <c r="J29" s="3">
        <f t="shared" si="1"/>
        <v>0.38095500000008542</v>
      </c>
      <c r="K29" s="3">
        <v>-2</v>
      </c>
      <c r="L29" s="3" t="s">
        <v>130</v>
      </c>
      <c r="M29" s="5">
        <v>27.4</v>
      </c>
      <c r="N29" s="9">
        <v>6.64</v>
      </c>
      <c r="O29" s="4">
        <v>5</v>
      </c>
      <c r="P29" s="4">
        <v>5.5</v>
      </c>
      <c r="Q29" s="3" t="s">
        <v>464</v>
      </c>
      <c r="R29">
        <v>2082</v>
      </c>
      <c r="S29" s="3">
        <v>20.285</v>
      </c>
      <c r="T29" s="3">
        <v>25.446000000000002</v>
      </c>
      <c r="U29" s="3" t="s">
        <v>30</v>
      </c>
      <c r="V29" t="s">
        <v>126</v>
      </c>
    </row>
    <row r="30" spans="1:22" x14ac:dyDescent="0.25">
      <c r="A30" s="3">
        <v>99</v>
      </c>
      <c r="B30" s="4" t="s">
        <v>84</v>
      </c>
      <c r="C30" s="6" t="s">
        <v>488</v>
      </c>
      <c r="D30" s="4" t="s">
        <v>447</v>
      </c>
      <c r="E30" s="4" t="s">
        <v>36</v>
      </c>
      <c r="F30" s="3">
        <v>957.94</v>
      </c>
      <c r="G30" s="3">
        <f t="shared" si="0"/>
        <v>1917.894544</v>
      </c>
      <c r="H30" s="3">
        <v>1917.7083400000001</v>
      </c>
      <c r="I30" s="3" t="s">
        <v>169</v>
      </c>
      <c r="J30" s="3">
        <f t="shared" si="1"/>
        <v>0.18620399999986148</v>
      </c>
      <c r="K30" s="3">
        <v>-2</v>
      </c>
      <c r="L30" s="3" t="s">
        <v>130</v>
      </c>
      <c r="M30" s="5">
        <v>28.3</v>
      </c>
      <c r="N30" s="9">
        <v>6.7</v>
      </c>
      <c r="O30" s="4">
        <v>5</v>
      </c>
      <c r="P30" s="4">
        <v>5.5</v>
      </c>
      <c r="Q30" s="3" t="s">
        <v>461</v>
      </c>
      <c r="R30">
        <v>2098</v>
      </c>
      <c r="S30" s="3">
        <v>20.114999999999998</v>
      </c>
      <c r="T30" s="3">
        <v>25.443999999999999</v>
      </c>
      <c r="U30" s="3" t="s">
        <v>30</v>
      </c>
      <c r="V30" t="s">
        <v>133</v>
      </c>
    </row>
    <row r="31" spans="1:22" x14ac:dyDescent="0.25">
      <c r="A31" s="3">
        <v>95</v>
      </c>
      <c r="B31" s="4" t="s">
        <v>86</v>
      </c>
      <c r="C31" s="6" t="s">
        <v>488</v>
      </c>
      <c r="D31" s="4" t="s">
        <v>87</v>
      </c>
      <c r="E31" s="4" t="s">
        <v>36</v>
      </c>
      <c r="F31" s="4">
        <v>1111.5</v>
      </c>
      <c r="G31" s="3">
        <f t="shared" si="0"/>
        <v>2225.0145440000001</v>
      </c>
      <c r="H31" s="3">
        <v>2224.7986739999997</v>
      </c>
      <c r="I31" s="3" t="s">
        <v>191</v>
      </c>
      <c r="J31" s="3">
        <f t="shared" si="1"/>
        <v>0.21587000000045009</v>
      </c>
      <c r="K31" s="4">
        <v>-2</v>
      </c>
      <c r="L31" s="3" t="s">
        <v>130</v>
      </c>
      <c r="M31" s="9">
        <v>28.5</v>
      </c>
      <c r="N31" s="9">
        <v>6.75</v>
      </c>
      <c r="O31" s="4">
        <v>5</v>
      </c>
      <c r="P31" s="4">
        <v>5.5</v>
      </c>
      <c r="Q31" s="3" t="s">
        <v>461</v>
      </c>
      <c r="R31">
        <v>2118</v>
      </c>
      <c r="S31" s="3">
        <v>20.114999999999998</v>
      </c>
      <c r="T31" s="3">
        <v>25.443999999999999</v>
      </c>
      <c r="U31" s="3" t="s">
        <v>30</v>
      </c>
      <c r="V31" t="s">
        <v>126</v>
      </c>
    </row>
    <row r="32" spans="1:22" x14ac:dyDescent="0.25">
      <c r="A32" s="3">
        <v>108</v>
      </c>
      <c r="B32" s="4" t="s">
        <v>88</v>
      </c>
      <c r="C32" s="6" t="s">
        <v>488</v>
      </c>
      <c r="D32" s="4" t="s">
        <v>447</v>
      </c>
      <c r="E32" s="4" t="s">
        <v>71</v>
      </c>
      <c r="F32" s="4">
        <v>1038.95</v>
      </c>
      <c r="G32" s="3">
        <f t="shared" si="0"/>
        <v>2079.9145440000002</v>
      </c>
      <c r="H32" s="3">
        <v>2079.7611650000003</v>
      </c>
      <c r="I32" s="3" t="s">
        <v>178</v>
      </c>
      <c r="J32" s="3">
        <f t="shared" si="1"/>
        <v>0.15337899999985893</v>
      </c>
      <c r="K32" s="4">
        <v>-2</v>
      </c>
      <c r="L32" s="3" t="s">
        <v>130</v>
      </c>
      <c r="M32" s="5">
        <v>28.6</v>
      </c>
      <c r="N32" s="9">
        <v>6.76</v>
      </c>
      <c r="O32" s="4">
        <v>5</v>
      </c>
      <c r="P32" s="4">
        <v>5.5</v>
      </c>
      <c r="Q32" s="3" t="s">
        <v>465</v>
      </c>
      <c r="R32">
        <v>2129</v>
      </c>
      <c r="S32" s="3">
        <v>20.143000000000001</v>
      </c>
      <c r="T32" s="3">
        <v>25.524999999999999</v>
      </c>
      <c r="U32" s="3" t="s">
        <v>30</v>
      </c>
      <c r="V32" t="s">
        <v>134</v>
      </c>
    </row>
    <row r="33" spans="1:22" s="3" customFormat="1" x14ac:dyDescent="0.25">
      <c r="A33" s="3">
        <v>113</v>
      </c>
      <c r="B33" s="4" t="s">
        <v>91</v>
      </c>
      <c r="C33" s="6" t="s">
        <v>488</v>
      </c>
      <c r="D33" s="4" t="s">
        <v>447</v>
      </c>
      <c r="E33" s="4" t="s">
        <v>71</v>
      </c>
      <c r="F33" s="4">
        <v>893.39</v>
      </c>
      <c r="G33" s="3">
        <f t="shared" si="0"/>
        <v>1788.7945439999999</v>
      </c>
      <c r="H33" s="3">
        <v>1788.6657460000001</v>
      </c>
      <c r="I33" s="3" t="s">
        <v>160</v>
      </c>
      <c r="J33" s="3">
        <f t="shared" si="1"/>
        <v>0.12879799999973329</v>
      </c>
      <c r="K33" s="4">
        <v>-2</v>
      </c>
      <c r="L33" s="3" t="s">
        <v>130</v>
      </c>
      <c r="M33" s="5">
        <v>28.8</v>
      </c>
      <c r="N33" s="9">
        <v>6.8</v>
      </c>
      <c r="O33" s="4">
        <v>5</v>
      </c>
      <c r="P33" s="4">
        <v>5</v>
      </c>
      <c r="Q33" s="3" t="s">
        <v>465</v>
      </c>
      <c r="R33" s="3">
        <v>2154</v>
      </c>
      <c r="S33" s="3">
        <v>20.143000000000001</v>
      </c>
      <c r="T33" s="3">
        <v>25.524999999999999</v>
      </c>
      <c r="U33" s="3" t="s">
        <v>30</v>
      </c>
      <c r="V33" s="3" t="s">
        <v>134</v>
      </c>
    </row>
    <row r="34" spans="1:22" s="3" customFormat="1" x14ac:dyDescent="0.25">
      <c r="A34" s="3">
        <v>102</v>
      </c>
      <c r="B34" s="4" t="s">
        <v>37</v>
      </c>
      <c r="C34" s="4" t="s">
        <v>488</v>
      </c>
      <c r="D34" s="4" t="s">
        <v>222</v>
      </c>
      <c r="E34" s="4" t="s">
        <v>36</v>
      </c>
      <c r="F34" s="4">
        <v>739.35</v>
      </c>
      <c r="G34" s="3">
        <f t="shared" ref="G34:G65" si="2">((F34 *  ABS(K34)) -  (K34 * 1.007272))</f>
        <v>1480.7145439999999</v>
      </c>
      <c r="H34" s="3">
        <v>1480.5550110000001</v>
      </c>
      <c r="I34" s="3" t="s">
        <v>143</v>
      </c>
      <c r="J34" s="3">
        <f t="shared" ref="J34:J65" si="3">G34-H34</f>
        <v>0.15953299999978299</v>
      </c>
      <c r="K34" s="4">
        <v>-2</v>
      </c>
      <c r="L34" s="3" t="s">
        <v>130</v>
      </c>
      <c r="M34" s="9">
        <v>29.2</v>
      </c>
      <c r="N34" s="9">
        <v>6.94</v>
      </c>
      <c r="O34" s="4">
        <v>5</v>
      </c>
      <c r="P34" s="4">
        <v>5</v>
      </c>
      <c r="Q34" s="3" t="s">
        <v>461</v>
      </c>
      <c r="R34" s="3">
        <v>2160</v>
      </c>
      <c r="S34" s="3">
        <v>20.114999999999998</v>
      </c>
      <c r="T34" s="3">
        <v>25.443999999999999</v>
      </c>
      <c r="U34" s="3" t="s">
        <v>30</v>
      </c>
      <c r="V34" s="3" t="s">
        <v>126</v>
      </c>
    </row>
    <row r="35" spans="1:22" x14ac:dyDescent="0.25">
      <c r="A35" s="3">
        <v>103</v>
      </c>
      <c r="B35" s="4" t="s">
        <v>69</v>
      </c>
      <c r="C35" s="6" t="s">
        <v>488</v>
      </c>
      <c r="D35" s="4" t="s">
        <v>447</v>
      </c>
      <c r="E35" s="4" t="s">
        <v>76</v>
      </c>
      <c r="F35" s="4">
        <v>966.04</v>
      </c>
      <c r="G35" s="3">
        <f t="shared" si="2"/>
        <v>1934.0945439999998</v>
      </c>
      <c r="H35" s="3">
        <v>1933.7032550000001</v>
      </c>
      <c r="I35" s="3" t="s">
        <v>170</v>
      </c>
      <c r="J35" s="3">
        <f t="shared" si="3"/>
        <v>0.3912889999996878</v>
      </c>
      <c r="K35" s="4">
        <v>-2</v>
      </c>
      <c r="L35" s="3" t="s">
        <v>130</v>
      </c>
      <c r="M35" s="5">
        <v>28.1</v>
      </c>
      <c r="N35" s="9">
        <v>7</v>
      </c>
      <c r="O35" s="4">
        <v>5</v>
      </c>
      <c r="P35" s="4">
        <v>5.5</v>
      </c>
      <c r="Q35" s="3" t="s">
        <v>464</v>
      </c>
      <c r="R35">
        <v>2142</v>
      </c>
      <c r="S35" s="3">
        <v>20.285</v>
      </c>
      <c r="T35" s="3">
        <v>25.446000000000002</v>
      </c>
      <c r="U35" s="3" t="s">
        <v>30</v>
      </c>
      <c r="V35" t="s">
        <v>126</v>
      </c>
    </row>
    <row r="36" spans="1:22" x14ac:dyDescent="0.25">
      <c r="A36" s="3">
        <v>106</v>
      </c>
      <c r="B36" s="4" t="s">
        <v>69</v>
      </c>
      <c r="C36" s="6" t="s">
        <v>488</v>
      </c>
      <c r="D36" s="4" t="s">
        <v>230</v>
      </c>
      <c r="E36" s="4" t="s">
        <v>36</v>
      </c>
      <c r="F36" s="4">
        <v>965.94</v>
      </c>
      <c r="G36" s="3">
        <f t="shared" si="2"/>
        <v>1933.894544</v>
      </c>
      <c r="H36" s="3">
        <v>1933.7032550000001</v>
      </c>
      <c r="I36" s="3" t="s">
        <v>170</v>
      </c>
      <c r="J36" s="3">
        <f t="shared" si="3"/>
        <v>0.1912889999998697</v>
      </c>
      <c r="K36" s="4">
        <v>-2</v>
      </c>
      <c r="L36" s="3" t="s">
        <v>130</v>
      </c>
      <c r="M36" s="9">
        <v>29.6</v>
      </c>
      <c r="N36" s="9">
        <v>7.07</v>
      </c>
      <c r="O36" s="4">
        <v>5</v>
      </c>
      <c r="P36" s="4">
        <v>5.5</v>
      </c>
      <c r="Q36" s="3" t="s">
        <v>461</v>
      </c>
      <c r="R36">
        <v>2194</v>
      </c>
      <c r="S36" s="3">
        <v>20.114999999999998</v>
      </c>
      <c r="T36" s="3">
        <v>25.443999999999999</v>
      </c>
      <c r="U36" s="3" t="s">
        <v>30</v>
      </c>
      <c r="V36" t="s">
        <v>126</v>
      </c>
    </row>
    <row r="37" spans="1:22" x14ac:dyDescent="0.25">
      <c r="A37" s="3">
        <v>121</v>
      </c>
      <c r="B37" s="4" t="s">
        <v>91</v>
      </c>
      <c r="C37" s="6" t="s">
        <v>488</v>
      </c>
      <c r="D37" s="4" t="s">
        <v>447</v>
      </c>
      <c r="E37" s="4" t="s">
        <v>71</v>
      </c>
      <c r="F37" s="4">
        <v>893.39</v>
      </c>
      <c r="G37" s="3">
        <f t="shared" si="2"/>
        <v>1788.7945439999999</v>
      </c>
      <c r="H37" s="3">
        <v>1788.6657460000001</v>
      </c>
      <c r="I37" s="3" t="s">
        <v>160</v>
      </c>
      <c r="J37" s="3">
        <f t="shared" si="3"/>
        <v>0.12879799999973329</v>
      </c>
      <c r="K37" s="4">
        <v>-2</v>
      </c>
      <c r="L37" s="3" t="s">
        <v>130</v>
      </c>
      <c r="M37" s="5">
        <v>30.1</v>
      </c>
      <c r="N37" s="9">
        <v>7.16</v>
      </c>
      <c r="O37" s="4">
        <v>5</v>
      </c>
      <c r="P37" s="4">
        <v>5</v>
      </c>
      <c r="Q37" s="3" t="s">
        <v>465</v>
      </c>
      <c r="R37">
        <v>2247</v>
      </c>
      <c r="S37" s="3">
        <v>20.143000000000001</v>
      </c>
      <c r="T37" s="3">
        <v>25.524999999999999</v>
      </c>
      <c r="U37" s="3" t="s">
        <v>30</v>
      </c>
      <c r="V37" t="s">
        <v>134</v>
      </c>
    </row>
    <row r="38" spans="1:22" x14ac:dyDescent="0.25">
      <c r="A38" s="3">
        <v>109</v>
      </c>
      <c r="B38" s="4" t="s">
        <v>37</v>
      </c>
      <c r="C38" s="4" t="s">
        <v>488</v>
      </c>
      <c r="D38" s="4" t="s">
        <v>447</v>
      </c>
      <c r="E38" s="4" t="s">
        <v>10</v>
      </c>
      <c r="F38" s="4">
        <v>739.35</v>
      </c>
      <c r="G38" s="3">
        <f t="shared" si="2"/>
        <v>1480.7145439999999</v>
      </c>
      <c r="H38" s="3">
        <v>1480.5550110000001</v>
      </c>
      <c r="I38" s="3" t="s">
        <v>143</v>
      </c>
      <c r="J38" s="3">
        <f t="shared" si="3"/>
        <v>0.15953299999978299</v>
      </c>
      <c r="K38" s="4">
        <v>-2</v>
      </c>
      <c r="L38" s="3" t="s">
        <v>130</v>
      </c>
      <c r="M38" s="5">
        <v>29.8</v>
      </c>
      <c r="N38" s="9">
        <v>7.17</v>
      </c>
      <c r="O38" s="4">
        <v>5</v>
      </c>
      <c r="P38" s="4">
        <v>5</v>
      </c>
      <c r="Q38" s="3" t="s">
        <v>459</v>
      </c>
      <c r="R38">
        <v>2185</v>
      </c>
      <c r="S38" s="3">
        <v>20.285</v>
      </c>
      <c r="T38" s="3">
        <v>25.446000000000002</v>
      </c>
      <c r="U38" s="3" t="s">
        <v>30</v>
      </c>
      <c r="V38" t="s">
        <v>126</v>
      </c>
    </row>
    <row r="39" spans="1:22" x14ac:dyDescent="0.25">
      <c r="A39" s="3">
        <v>116</v>
      </c>
      <c r="B39" s="4" t="s">
        <v>94</v>
      </c>
      <c r="C39" s="4" t="s">
        <v>488</v>
      </c>
      <c r="D39" s="4" t="s">
        <v>234</v>
      </c>
      <c r="E39" s="4" t="s">
        <v>10</v>
      </c>
      <c r="F39" s="4">
        <v>731.32</v>
      </c>
      <c r="G39" s="3">
        <f t="shared" si="2"/>
        <v>1464.654544</v>
      </c>
      <c r="H39" s="3">
        <v>1464.5600960000002</v>
      </c>
      <c r="I39" s="3" t="s">
        <v>141</v>
      </c>
      <c r="J39" s="3">
        <f t="shared" si="3"/>
        <v>9.4447999999829335E-2</v>
      </c>
      <c r="K39" s="4">
        <v>-2</v>
      </c>
      <c r="L39" s="3" t="s">
        <v>130</v>
      </c>
      <c r="M39" s="5">
        <v>30.2</v>
      </c>
      <c r="N39" s="9">
        <v>7.26</v>
      </c>
      <c r="O39" s="4">
        <v>5</v>
      </c>
      <c r="P39" s="4">
        <v>5</v>
      </c>
      <c r="Q39" s="3" t="s">
        <v>459</v>
      </c>
      <c r="R39">
        <v>2213</v>
      </c>
      <c r="S39" s="3">
        <v>20.285</v>
      </c>
      <c r="T39" s="3">
        <v>25.446000000000002</v>
      </c>
      <c r="U39" s="3" t="s">
        <v>30</v>
      </c>
      <c r="V39" t="s">
        <v>133</v>
      </c>
    </row>
    <row r="40" spans="1:22" x14ac:dyDescent="0.25">
      <c r="A40" s="3">
        <v>118</v>
      </c>
      <c r="B40" s="4" t="s">
        <v>93</v>
      </c>
      <c r="C40" s="6" t="s">
        <v>488</v>
      </c>
      <c r="D40" s="4" t="s">
        <v>223</v>
      </c>
      <c r="E40" s="4" t="s">
        <v>36</v>
      </c>
      <c r="F40" s="3">
        <v>812.36</v>
      </c>
      <c r="G40" s="3">
        <f t="shared" si="2"/>
        <v>1626.7345439999999</v>
      </c>
      <c r="H40" s="3">
        <v>1626.6129210000001</v>
      </c>
      <c r="I40" s="3" t="s">
        <v>149</v>
      </c>
      <c r="J40" s="3">
        <f t="shared" si="3"/>
        <v>0.12162299999977222</v>
      </c>
      <c r="K40" s="3">
        <v>-2</v>
      </c>
      <c r="L40" s="3" t="s">
        <v>130</v>
      </c>
      <c r="M40" s="5">
        <v>30.3</v>
      </c>
      <c r="N40" s="9">
        <v>7.26</v>
      </c>
      <c r="O40" s="4">
        <v>5</v>
      </c>
      <c r="P40" s="4">
        <v>5</v>
      </c>
      <c r="Q40" s="3" t="s">
        <v>461</v>
      </c>
      <c r="R40">
        <v>2242</v>
      </c>
      <c r="S40" s="3">
        <v>20.114999999999998</v>
      </c>
      <c r="T40" s="3">
        <v>25.443999999999999</v>
      </c>
      <c r="U40" s="3" t="s">
        <v>30</v>
      </c>
      <c r="V40" t="s">
        <v>133</v>
      </c>
    </row>
    <row r="41" spans="1:22" x14ac:dyDescent="0.25">
      <c r="A41" s="3">
        <v>114</v>
      </c>
      <c r="B41" s="4" t="s">
        <v>96</v>
      </c>
      <c r="C41" s="6" t="s">
        <v>488</v>
      </c>
      <c r="D41" s="4" t="s">
        <v>447</v>
      </c>
      <c r="E41" s="4" t="s">
        <v>10</v>
      </c>
      <c r="F41" s="4">
        <v>1002.95</v>
      </c>
      <c r="G41" s="3">
        <f t="shared" si="2"/>
        <v>2007.914544</v>
      </c>
      <c r="H41" s="3">
        <v>2007.740035</v>
      </c>
      <c r="I41" s="3" t="s">
        <v>176</v>
      </c>
      <c r="J41" s="3">
        <f t="shared" si="3"/>
        <v>0.17450899999994363</v>
      </c>
      <c r="K41" s="4">
        <v>-2</v>
      </c>
      <c r="L41" s="3" t="s">
        <v>130</v>
      </c>
      <c r="M41" s="9">
        <v>30.4</v>
      </c>
      <c r="N41" s="9">
        <v>7.33</v>
      </c>
      <c r="O41" s="4">
        <v>5</v>
      </c>
      <c r="P41" s="4">
        <v>5</v>
      </c>
      <c r="Q41" s="3" t="s">
        <v>459</v>
      </c>
      <c r="R41">
        <v>2231</v>
      </c>
      <c r="S41" s="3">
        <v>20.285</v>
      </c>
      <c r="T41" s="3">
        <v>25.446000000000002</v>
      </c>
      <c r="U41" s="3" t="s">
        <v>30</v>
      </c>
      <c r="V41" t="s">
        <v>126</v>
      </c>
    </row>
    <row r="42" spans="1:22" x14ac:dyDescent="0.25">
      <c r="A42" s="3">
        <v>117</v>
      </c>
      <c r="B42" s="4" t="s">
        <v>84</v>
      </c>
      <c r="C42" s="6" t="s">
        <v>488</v>
      </c>
      <c r="D42" s="4" t="s">
        <v>447</v>
      </c>
      <c r="E42" s="4" t="s">
        <v>10</v>
      </c>
      <c r="F42" s="3">
        <v>957.94</v>
      </c>
      <c r="G42" s="3">
        <f t="shared" si="2"/>
        <v>1917.894544</v>
      </c>
      <c r="H42" s="3">
        <v>1917.7083400000001</v>
      </c>
      <c r="I42" s="3" t="s">
        <v>169</v>
      </c>
      <c r="J42" s="3">
        <f t="shared" si="3"/>
        <v>0.18620399999986148</v>
      </c>
      <c r="K42" s="3">
        <v>-2</v>
      </c>
      <c r="L42" s="3" t="s">
        <v>130</v>
      </c>
      <c r="M42" s="5">
        <v>30.6</v>
      </c>
      <c r="N42" s="9">
        <v>7.38</v>
      </c>
      <c r="O42" s="4">
        <v>5</v>
      </c>
      <c r="P42" s="4">
        <v>5.5</v>
      </c>
      <c r="Q42" s="3" t="s">
        <v>459</v>
      </c>
      <c r="R42">
        <v>2242</v>
      </c>
      <c r="S42" s="3">
        <v>20.285</v>
      </c>
      <c r="T42" s="3">
        <v>25.446000000000002</v>
      </c>
      <c r="U42" s="3" t="s">
        <v>30</v>
      </c>
      <c r="V42" t="s">
        <v>133</v>
      </c>
    </row>
    <row r="43" spans="1:22" x14ac:dyDescent="0.25">
      <c r="A43" s="3">
        <v>137</v>
      </c>
      <c r="B43" s="4" t="s">
        <v>58</v>
      </c>
      <c r="C43" s="4" t="s">
        <v>488</v>
      </c>
      <c r="D43" s="4" t="s">
        <v>447</v>
      </c>
      <c r="E43" s="4" t="s">
        <v>36</v>
      </c>
      <c r="F43" s="4">
        <v>731.32</v>
      </c>
      <c r="G43" s="3">
        <f t="shared" si="2"/>
        <v>1464.654544</v>
      </c>
      <c r="H43" s="3">
        <v>1464.5600960000002</v>
      </c>
      <c r="I43" s="3" t="s">
        <v>141</v>
      </c>
      <c r="J43" s="3">
        <f t="shared" si="3"/>
        <v>9.4447999999829335E-2</v>
      </c>
      <c r="K43" s="4">
        <v>-2</v>
      </c>
      <c r="L43" s="3" t="s">
        <v>130</v>
      </c>
      <c r="M43" s="9">
        <v>31.4</v>
      </c>
      <c r="N43" s="9">
        <v>7.58</v>
      </c>
      <c r="O43" s="4">
        <v>5</v>
      </c>
      <c r="P43" s="4">
        <v>5</v>
      </c>
      <c r="Q43" s="3" t="s">
        <v>461</v>
      </c>
      <c r="R43">
        <v>2335</v>
      </c>
      <c r="S43" s="3">
        <v>20.114999999999998</v>
      </c>
      <c r="T43" s="3">
        <v>25.443999999999999</v>
      </c>
      <c r="U43" s="3" t="s">
        <v>30</v>
      </c>
      <c r="V43" s="3" t="s">
        <v>133</v>
      </c>
    </row>
    <row r="44" spans="1:22" x14ac:dyDescent="0.25">
      <c r="A44" s="3">
        <v>124</v>
      </c>
      <c r="B44" s="4" t="s">
        <v>50</v>
      </c>
      <c r="C44" s="6" t="s">
        <v>488</v>
      </c>
      <c r="D44" s="4" t="s">
        <v>231</v>
      </c>
      <c r="E44" s="4" t="s">
        <v>36</v>
      </c>
      <c r="F44" s="4">
        <v>820.36</v>
      </c>
      <c r="G44" s="3">
        <f t="shared" si="2"/>
        <v>1642.7345439999999</v>
      </c>
      <c r="H44" s="3">
        <v>1642.6078360000001</v>
      </c>
      <c r="I44" s="3" t="s">
        <v>150</v>
      </c>
      <c r="J44" s="3">
        <f t="shared" si="3"/>
        <v>0.12670799999978044</v>
      </c>
      <c r="K44" s="4">
        <v>-2</v>
      </c>
      <c r="L44" s="3" t="s">
        <v>130</v>
      </c>
      <c r="M44" s="9">
        <v>31.4</v>
      </c>
      <c r="N44" s="9">
        <v>7.58</v>
      </c>
      <c r="O44" s="4">
        <v>5</v>
      </c>
      <c r="P44" s="4">
        <v>5</v>
      </c>
      <c r="Q44" s="3" t="s">
        <v>461</v>
      </c>
      <c r="R44">
        <v>2313</v>
      </c>
      <c r="S44" s="3">
        <v>20.114999999999998</v>
      </c>
      <c r="T44" s="3">
        <v>25.443999999999999</v>
      </c>
      <c r="U44" s="3" t="s">
        <v>30</v>
      </c>
      <c r="V44" s="3" t="s">
        <v>126</v>
      </c>
    </row>
    <row r="45" spans="1:22" s="3" customFormat="1" x14ac:dyDescent="0.25">
      <c r="A45" s="3">
        <v>140</v>
      </c>
      <c r="B45" s="4" t="s">
        <v>102</v>
      </c>
      <c r="C45" s="6" t="s">
        <v>488</v>
      </c>
      <c r="D45" s="4" t="s">
        <v>447</v>
      </c>
      <c r="E45" s="4" t="s">
        <v>71</v>
      </c>
      <c r="F45" s="4">
        <v>1184.52</v>
      </c>
      <c r="G45" s="3">
        <f t="shared" si="2"/>
        <v>2371.0545440000001</v>
      </c>
      <c r="H45" s="3">
        <v>2370.8565839999997</v>
      </c>
      <c r="I45" s="3" t="s">
        <v>197</v>
      </c>
      <c r="J45" s="3">
        <f t="shared" si="3"/>
        <v>0.19796000000042113</v>
      </c>
      <c r="K45" s="4">
        <v>-2</v>
      </c>
      <c r="L45" s="3" t="s">
        <v>130</v>
      </c>
      <c r="M45" s="5">
        <v>32.299999999999997</v>
      </c>
      <c r="N45" s="9">
        <v>7.8</v>
      </c>
      <c r="O45" s="4">
        <v>5</v>
      </c>
      <c r="P45" s="4">
        <v>5.5</v>
      </c>
      <c r="Q45" s="3" t="s">
        <v>465</v>
      </c>
      <c r="R45" s="3">
        <v>2406</v>
      </c>
      <c r="S45" s="3">
        <v>20.143000000000001</v>
      </c>
      <c r="T45" s="3">
        <v>25.524999999999999</v>
      </c>
      <c r="U45" s="3" t="s">
        <v>30</v>
      </c>
      <c r="V45" s="3" t="s">
        <v>134</v>
      </c>
    </row>
    <row r="46" spans="1:22" x14ac:dyDescent="0.25">
      <c r="A46" s="3">
        <v>132</v>
      </c>
      <c r="B46" s="4" t="s">
        <v>50</v>
      </c>
      <c r="C46" s="6" t="s">
        <v>488</v>
      </c>
      <c r="D46" s="4" t="s">
        <v>447</v>
      </c>
      <c r="E46" s="4" t="s">
        <v>36</v>
      </c>
      <c r="F46" s="4">
        <v>820.36</v>
      </c>
      <c r="G46" s="3">
        <f t="shared" si="2"/>
        <v>1642.7345439999999</v>
      </c>
      <c r="H46" s="3">
        <v>1642.6078360000001</v>
      </c>
      <c r="I46" s="3" t="s">
        <v>150</v>
      </c>
      <c r="J46" s="3">
        <f t="shared" si="3"/>
        <v>0.12670799999978044</v>
      </c>
      <c r="K46" s="4">
        <v>-2</v>
      </c>
      <c r="L46" s="3" t="s">
        <v>130</v>
      </c>
      <c r="M46" s="9">
        <v>32.4</v>
      </c>
      <c r="N46" s="9">
        <v>7.89</v>
      </c>
      <c r="O46" s="4">
        <v>5</v>
      </c>
      <c r="P46" s="4">
        <v>5</v>
      </c>
      <c r="Q46" s="3" t="s">
        <v>461</v>
      </c>
      <c r="R46">
        <v>2394</v>
      </c>
      <c r="S46" s="3">
        <v>20.114999999999998</v>
      </c>
      <c r="T46" s="3">
        <v>25.443999999999999</v>
      </c>
      <c r="U46" s="3" t="s">
        <v>30</v>
      </c>
      <c r="V46" s="3" t="s">
        <v>126</v>
      </c>
    </row>
    <row r="47" spans="1:22" x14ac:dyDescent="0.25">
      <c r="A47" s="3">
        <v>146</v>
      </c>
      <c r="B47" s="4" t="s">
        <v>105</v>
      </c>
      <c r="C47" s="6" t="s">
        <v>488</v>
      </c>
      <c r="D47" s="4" t="s">
        <v>232</v>
      </c>
      <c r="E47" s="4" t="s">
        <v>71</v>
      </c>
      <c r="F47" s="4">
        <v>1039.46</v>
      </c>
      <c r="G47" s="3">
        <f t="shared" si="2"/>
        <v>2080.9345440000002</v>
      </c>
      <c r="H47" s="3">
        <v>2080.7815660000001</v>
      </c>
      <c r="I47" s="3" t="s">
        <v>179</v>
      </c>
      <c r="J47" s="3">
        <f t="shared" si="3"/>
        <v>0.15297800000007555</v>
      </c>
      <c r="K47" s="4">
        <v>-2</v>
      </c>
      <c r="L47" s="3" t="s">
        <v>130</v>
      </c>
      <c r="M47" s="5">
        <v>32.9</v>
      </c>
      <c r="N47" s="9">
        <v>7.98</v>
      </c>
      <c r="O47" s="4">
        <v>5</v>
      </c>
      <c r="P47" s="4">
        <v>5</v>
      </c>
      <c r="Q47" s="3" t="s">
        <v>465</v>
      </c>
      <c r="R47">
        <v>2450</v>
      </c>
      <c r="S47" s="3">
        <v>20.143000000000001</v>
      </c>
      <c r="T47" s="3">
        <v>25.524999999999999</v>
      </c>
      <c r="U47" s="3" t="s">
        <v>30</v>
      </c>
      <c r="V47" s="3" t="s">
        <v>136</v>
      </c>
    </row>
    <row r="48" spans="1:22" x14ac:dyDescent="0.25">
      <c r="A48" s="3">
        <v>147</v>
      </c>
      <c r="B48" s="4" t="s">
        <v>107</v>
      </c>
      <c r="C48" s="6" t="s">
        <v>488</v>
      </c>
      <c r="D48" s="4" t="s">
        <v>447</v>
      </c>
      <c r="E48" s="4" t="s">
        <v>71</v>
      </c>
      <c r="F48" s="4">
        <v>1112.01</v>
      </c>
      <c r="G48" s="3">
        <f t="shared" si="2"/>
        <v>2226.0345440000001</v>
      </c>
      <c r="H48" s="3">
        <v>2225.8190750000003</v>
      </c>
      <c r="I48" s="3" t="s">
        <v>192</v>
      </c>
      <c r="J48" s="3">
        <f t="shared" si="3"/>
        <v>0.21546899999975722</v>
      </c>
      <c r="K48" s="4">
        <v>-2</v>
      </c>
      <c r="L48" s="3" t="s">
        <v>130</v>
      </c>
      <c r="M48" s="5">
        <v>33</v>
      </c>
      <c r="N48" s="9">
        <v>8</v>
      </c>
      <c r="O48" s="4">
        <v>5</v>
      </c>
      <c r="P48" s="4">
        <v>5.5</v>
      </c>
      <c r="Q48" s="3" t="s">
        <v>465</v>
      </c>
      <c r="R48">
        <v>2451</v>
      </c>
      <c r="S48" s="3">
        <v>20.143000000000001</v>
      </c>
      <c r="T48" s="3">
        <v>25.524999999999999</v>
      </c>
      <c r="U48" s="3" t="s">
        <v>30</v>
      </c>
      <c r="V48" s="3" t="s">
        <v>136</v>
      </c>
    </row>
    <row r="49" spans="1:22" x14ac:dyDescent="0.25">
      <c r="A49" s="3">
        <v>142</v>
      </c>
      <c r="B49" s="4" t="s">
        <v>109</v>
      </c>
      <c r="C49" s="6" t="s">
        <v>488</v>
      </c>
      <c r="D49" s="4" t="s">
        <v>224</v>
      </c>
      <c r="E49" s="4" t="s">
        <v>36</v>
      </c>
      <c r="F49" s="4">
        <v>1046.97</v>
      </c>
      <c r="G49" s="3">
        <f t="shared" si="2"/>
        <v>2095.9545440000002</v>
      </c>
      <c r="H49" s="3">
        <v>2095.7560800000001</v>
      </c>
      <c r="I49" s="3" t="s">
        <v>180</v>
      </c>
      <c r="J49" s="3">
        <f t="shared" si="3"/>
        <v>0.19846400000005815</v>
      </c>
      <c r="K49" s="4">
        <v>-2</v>
      </c>
      <c r="L49" s="3" t="s">
        <v>130</v>
      </c>
      <c r="M49" s="9">
        <v>33.299999999999997</v>
      </c>
      <c r="N49" s="9">
        <v>8.15</v>
      </c>
      <c r="O49" s="4">
        <v>5</v>
      </c>
      <c r="P49" s="4">
        <v>5.5</v>
      </c>
      <c r="Q49" s="3" t="s">
        <v>461</v>
      </c>
      <c r="R49">
        <v>2451</v>
      </c>
      <c r="S49" s="3">
        <v>20.114999999999998</v>
      </c>
      <c r="T49" s="3">
        <v>25.443999999999999</v>
      </c>
      <c r="U49" s="3" t="s">
        <v>30</v>
      </c>
      <c r="V49" s="3" t="s">
        <v>126</v>
      </c>
    </row>
    <row r="50" spans="1:22" x14ac:dyDescent="0.25">
      <c r="A50" s="3">
        <v>144</v>
      </c>
      <c r="B50" s="4" t="s">
        <v>50</v>
      </c>
      <c r="C50" s="6" t="s">
        <v>488</v>
      </c>
      <c r="D50" s="4" t="s">
        <v>447</v>
      </c>
      <c r="E50" s="4" t="s">
        <v>10</v>
      </c>
      <c r="F50" s="4">
        <v>820.36</v>
      </c>
      <c r="G50" s="3">
        <f t="shared" si="2"/>
        <v>1642.7345439999999</v>
      </c>
      <c r="H50" s="3">
        <v>1642.6078360000001</v>
      </c>
      <c r="I50" s="3" t="s">
        <v>150</v>
      </c>
      <c r="J50" s="3">
        <f t="shared" si="3"/>
        <v>0.12670799999978044</v>
      </c>
      <c r="K50" s="4">
        <v>-2</v>
      </c>
      <c r="L50" s="3" t="s">
        <v>130</v>
      </c>
      <c r="M50" s="9">
        <v>33.200000000000003</v>
      </c>
      <c r="N50" s="9">
        <v>8.19</v>
      </c>
      <c r="O50" s="4">
        <v>5</v>
      </c>
      <c r="P50" s="4">
        <v>5</v>
      </c>
      <c r="Q50" s="3" t="s">
        <v>459</v>
      </c>
      <c r="R50">
        <v>2421</v>
      </c>
      <c r="S50" s="3">
        <v>20.285</v>
      </c>
      <c r="T50" s="3">
        <v>25.446000000000002</v>
      </c>
      <c r="U50" s="3" t="s">
        <v>30</v>
      </c>
      <c r="V50" s="3" t="s">
        <v>126</v>
      </c>
    </row>
    <row r="51" spans="1:22" x14ac:dyDescent="0.25">
      <c r="A51" s="3">
        <v>145</v>
      </c>
      <c r="B51" s="4" t="s">
        <v>88</v>
      </c>
      <c r="C51" s="6" t="s">
        <v>488</v>
      </c>
      <c r="D51" s="4" t="s">
        <v>226</v>
      </c>
      <c r="E51" s="4" t="s">
        <v>10</v>
      </c>
      <c r="F51" s="4">
        <v>1038.95</v>
      </c>
      <c r="G51" s="3">
        <f t="shared" si="2"/>
        <v>2079.9145440000002</v>
      </c>
      <c r="H51" s="3">
        <v>2079.7611650000003</v>
      </c>
      <c r="I51" s="3" t="s">
        <v>178</v>
      </c>
      <c r="J51" s="3">
        <f t="shared" si="3"/>
        <v>0.15337899999985893</v>
      </c>
      <c r="K51" s="4">
        <v>-2</v>
      </c>
      <c r="L51" s="3" t="s">
        <v>130</v>
      </c>
      <c r="M51" s="9">
        <v>33.200000000000003</v>
      </c>
      <c r="N51" s="9">
        <v>8.19</v>
      </c>
      <c r="O51" s="4">
        <v>5</v>
      </c>
      <c r="P51" s="4">
        <v>5.5</v>
      </c>
      <c r="Q51" s="3" t="s">
        <v>459</v>
      </c>
      <c r="R51">
        <v>2428</v>
      </c>
      <c r="S51" s="3">
        <v>20.285</v>
      </c>
      <c r="T51" s="3">
        <v>25.446000000000002</v>
      </c>
      <c r="U51" s="3" t="s">
        <v>30</v>
      </c>
      <c r="V51" s="3" t="s">
        <v>133</v>
      </c>
    </row>
    <row r="52" spans="1:22" x14ac:dyDescent="0.25">
      <c r="A52" s="3">
        <v>148</v>
      </c>
      <c r="B52" s="4" t="s">
        <v>93</v>
      </c>
      <c r="C52" s="6" t="s">
        <v>488</v>
      </c>
      <c r="D52" s="4" t="s">
        <v>447</v>
      </c>
      <c r="E52" s="4" t="s">
        <v>36</v>
      </c>
      <c r="F52" s="3">
        <v>812.36</v>
      </c>
      <c r="G52" s="3">
        <f t="shared" si="2"/>
        <v>1626.7345439999999</v>
      </c>
      <c r="H52" s="3">
        <v>1626.6129210000001</v>
      </c>
      <c r="I52" s="3" t="s">
        <v>149</v>
      </c>
      <c r="J52" s="3">
        <f t="shared" si="3"/>
        <v>0.12162299999977222</v>
      </c>
      <c r="K52" s="3">
        <v>-2</v>
      </c>
      <c r="L52" s="3" t="s">
        <v>130</v>
      </c>
      <c r="M52" s="5">
        <v>33.6</v>
      </c>
      <c r="N52" s="9">
        <v>8.26</v>
      </c>
      <c r="O52" s="4">
        <v>5</v>
      </c>
      <c r="P52" s="4">
        <v>5</v>
      </c>
      <c r="Q52" s="3" t="s">
        <v>461</v>
      </c>
      <c r="R52">
        <v>2477</v>
      </c>
      <c r="S52" s="3">
        <v>20.114999999999998</v>
      </c>
      <c r="T52" s="3">
        <v>25.443999999999999</v>
      </c>
      <c r="U52" s="3" t="s">
        <v>30</v>
      </c>
      <c r="V52" s="3" t="s">
        <v>133</v>
      </c>
    </row>
    <row r="53" spans="1:22" x14ac:dyDescent="0.25">
      <c r="A53" s="3">
        <v>153</v>
      </c>
      <c r="B53" s="4" t="s">
        <v>88</v>
      </c>
      <c r="C53" s="6" t="s">
        <v>488</v>
      </c>
      <c r="D53" s="4" t="s">
        <v>447</v>
      </c>
      <c r="E53" s="4" t="s">
        <v>36</v>
      </c>
      <c r="F53" s="4">
        <v>1038.95</v>
      </c>
      <c r="G53" s="3">
        <f t="shared" si="2"/>
        <v>2079.9145440000002</v>
      </c>
      <c r="H53" s="3">
        <v>2079.7611650000003</v>
      </c>
      <c r="I53" s="3" t="s">
        <v>178</v>
      </c>
      <c r="J53" s="3">
        <f t="shared" si="3"/>
        <v>0.15337899999985893</v>
      </c>
      <c r="K53" s="4">
        <v>-2</v>
      </c>
      <c r="L53" s="3" t="s">
        <v>130</v>
      </c>
      <c r="M53" s="9">
        <v>33.9</v>
      </c>
      <c r="N53" s="9">
        <v>8.34</v>
      </c>
      <c r="O53" s="4">
        <v>5</v>
      </c>
      <c r="P53" s="4">
        <v>5.5</v>
      </c>
      <c r="Q53" s="3" t="s">
        <v>461</v>
      </c>
      <c r="R53">
        <v>2495</v>
      </c>
      <c r="S53" s="3">
        <v>20.114999999999998</v>
      </c>
      <c r="T53" s="3">
        <v>25.443999999999999</v>
      </c>
      <c r="U53" s="3" t="s">
        <v>30</v>
      </c>
      <c r="V53" s="3" t="s">
        <v>133</v>
      </c>
    </row>
    <row r="54" spans="1:22" x14ac:dyDescent="0.25">
      <c r="A54" s="3">
        <v>155</v>
      </c>
      <c r="B54" s="4" t="s">
        <v>77</v>
      </c>
      <c r="C54" s="6" t="s">
        <v>488</v>
      </c>
      <c r="D54" s="4" t="s">
        <v>447</v>
      </c>
      <c r="E54" s="4" t="s">
        <v>71</v>
      </c>
      <c r="F54" s="4">
        <v>966.42</v>
      </c>
      <c r="G54" s="3">
        <f t="shared" si="2"/>
        <v>1934.8545439999998</v>
      </c>
      <c r="H54" s="3">
        <v>1934.7236560000001</v>
      </c>
      <c r="I54" s="3" t="s">
        <v>171</v>
      </c>
      <c r="J54" s="3">
        <f t="shared" si="3"/>
        <v>0.13088799999968614</v>
      </c>
      <c r="K54" s="4">
        <v>-2</v>
      </c>
      <c r="L54" s="3" t="s">
        <v>130</v>
      </c>
      <c r="M54" s="5">
        <v>34.200000000000003</v>
      </c>
      <c r="N54" s="9">
        <v>8.41</v>
      </c>
      <c r="O54" s="4">
        <v>5</v>
      </c>
      <c r="P54" s="4">
        <v>5</v>
      </c>
      <c r="Q54" s="3" t="s">
        <v>465</v>
      </c>
      <c r="R54">
        <v>2544</v>
      </c>
      <c r="S54" s="3">
        <v>20.143000000000001</v>
      </c>
      <c r="T54" s="3">
        <v>25.524999999999999</v>
      </c>
      <c r="U54" s="3" t="s">
        <v>30</v>
      </c>
      <c r="V54" s="3" t="s">
        <v>136</v>
      </c>
    </row>
    <row r="55" spans="1:22" x14ac:dyDescent="0.25">
      <c r="A55" s="3">
        <v>156</v>
      </c>
      <c r="B55" s="4" t="s">
        <v>93</v>
      </c>
      <c r="C55" s="6" t="s">
        <v>488</v>
      </c>
      <c r="D55" s="4" t="s">
        <v>447</v>
      </c>
      <c r="E55" s="4" t="s">
        <v>71</v>
      </c>
      <c r="F55" s="3">
        <v>812.37</v>
      </c>
      <c r="G55" s="3">
        <f t="shared" si="2"/>
        <v>1626.7545439999999</v>
      </c>
      <c r="H55" s="3">
        <v>1626.6129210000001</v>
      </c>
      <c r="I55" s="3" t="s">
        <v>149</v>
      </c>
      <c r="J55" s="3">
        <f t="shared" si="3"/>
        <v>0.14162299999975403</v>
      </c>
      <c r="K55" s="3">
        <v>-2</v>
      </c>
      <c r="L55" s="3" t="s">
        <v>130</v>
      </c>
      <c r="M55" s="5">
        <v>34.799999999999997</v>
      </c>
      <c r="N55" s="9">
        <v>8.58</v>
      </c>
      <c r="O55" s="4">
        <v>5</v>
      </c>
      <c r="P55" s="4">
        <v>5</v>
      </c>
      <c r="Q55" s="3" t="s">
        <v>465</v>
      </c>
      <c r="R55">
        <v>2579</v>
      </c>
      <c r="S55" s="3">
        <v>20.143000000000001</v>
      </c>
      <c r="T55" s="3">
        <v>25.524999999999999</v>
      </c>
      <c r="U55" s="3" t="s">
        <v>30</v>
      </c>
      <c r="V55" s="3" t="s">
        <v>127</v>
      </c>
    </row>
    <row r="56" spans="1:22" x14ac:dyDescent="0.25">
      <c r="A56" s="3">
        <v>161</v>
      </c>
      <c r="B56" s="4" t="s">
        <v>115</v>
      </c>
      <c r="C56" s="6" t="s">
        <v>488</v>
      </c>
      <c r="D56" s="4" t="s">
        <v>447</v>
      </c>
      <c r="E56" s="4" t="s">
        <v>71</v>
      </c>
      <c r="F56" s="4">
        <v>1185.06</v>
      </c>
      <c r="G56" s="3">
        <f t="shared" si="2"/>
        <v>2372.134544</v>
      </c>
      <c r="H56" s="3">
        <v>2371.8769849999999</v>
      </c>
      <c r="I56" s="3" t="s">
        <v>198</v>
      </c>
      <c r="J56" s="3">
        <f t="shared" si="3"/>
        <v>0.25755900000012844</v>
      </c>
      <c r="K56" s="4">
        <v>-2</v>
      </c>
      <c r="L56" s="3" t="s">
        <v>130</v>
      </c>
      <c r="M56" s="5">
        <v>35</v>
      </c>
      <c r="N56" s="9">
        <v>8.69</v>
      </c>
      <c r="O56" s="4">
        <v>5</v>
      </c>
      <c r="P56" s="4">
        <v>5.5</v>
      </c>
      <c r="Q56" s="3" t="s">
        <v>465</v>
      </c>
      <c r="R56">
        <v>2609</v>
      </c>
      <c r="S56" s="3">
        <v>20.143000000000001</v>
      </c>
      <c r="T56" s="3">
        <v>25.524999999999999</v>
      </c>
      <c r="U56" s="3" t="s">
        <v>30</v>
      </c>
      <c r="V56" s="3" t="s">
        <v>136</v>
      </c>
    </row>
    <row r="57" spans="1:22" x14ac:dyDescent="0.25">
      <c r="A57" s="3">
        <v>164</v>
      </c>
      <c r="B57" s="4" t="s">
        <v>88</v>
      </c>
      <c r="C57" s="6" t="s">
        <v>488</v>
      </c>
      <c r="D57" s="4" t="s">
        <v>447</v>
      </c>
      <c r="E57" s="4" t="s">
        <v>71</v>
      </c>
      <c r="F57" s="4">
        <v>1038.95</v>
      </c>
      <c r="G57" s="3">
        <f t="shared" si="2"/>
        <v>2079.9145440000002</v>
      </c>
      <c r="H57" s="3">
        <v>2079.7611650000003</v>
      </c>
      <c r="I57" s="3" t="s">
        <v>178</v>
      </c>
      <c r="J57" s="3">
        <f t="shared" si="3"/>
        <v>0.15337899999985893</v>
      </c>
      <c r="K57" s="4">
        <v>-2</v>
      </c>
      <c r="L57" s="3" t="s">
        <v>130</v>
      </c>
      <c r="M57" s="5">
        <v>35.200000000000003</v>
      </c>
      <c r="N57" s="9">
        <v>8.74</v>
      </c>
      <c r="O57" s="4">
        <v>5</v>
      </c>
      <c r="P57" s="4">
        <v>5.5</v>
      </c>
      <c r="Q57" s="3" t="s">
        <v>465</v>
      </c>
      <c r="R57">
        <v>2617</v>
      </c>
      <c r="S57" s="3">
        <v>20.143000000000001</v>
      </c>
      <c r="T57" s="3">
        <v>25.524999999999999</v>
      </c>
      <c r="U57" s="3" t="s">
        <v>30</v>
      </c>
      <c r="V57" s="3" t="s">
        <v>133</v>
      </c>
    </row>
    <row r="58" spans="1:22" x14ac:dyDescent="0.25">
      <c r="A58" s="3">
        <v>159</v>
      </c>
      <c r="B58" s="4" t="s">
        <v>69</v>
      </c>
      <c r="C58" s="6" t="s">
        <v>488</v>
      </c>
      <c r="D58" s="4" t="s">
        <v>447</v>
      </c>
      <c r="E58" s="4" t="s">
        <v>76</v>
      </c>
      <c r="F58" s="4">
        <v>966.04</v>
      </c>
      <c r="G58" s="3">
        <f t="shared" si="2"/>
        <v>1934.0945439999998</v>
      </c>
      <c r="H58" s="3">
        <v>1933.7032550000001</v>
      </c>
      <c r="I58" s="3" t="s">
        <v>170</v>
      </c>
      <c r="J58" s="3">
        <f t="shared" si="3"/>
        <v>0.3912889999996878</v>
      </c>
      <c r="K58" s="4">
        <v>-2</v>
      </c>
      <c r="L58" s="3" t="s">
        <v>130</v>
      </c>
      <c r="M58" s="5">
        <v>31.5</v>
      </c>
      <c r="N58" s="9">
        <v>8.77</v>
      </c>
      <c r="O58" s="4">
        <v>5</v>
      </c>
      <c r="P58" s="4">
        <v>5.5</v>
      </c>
      <c r="Q58" s="3" t="s">
        <v>464</v>
      </c>
      <c r="R58">
        <v>2353</v>
      </c>
      <c r="S58" s="3">
        <v>20.285</v>
      </c>
      <c r="T58" s="3">
        <v>25.446000000000002</v>
      </c>
      <c r="U58" s="3" t="s">
        <v>30</v>
      </c>
      <c r="V58" s="3" t="s">
        <v>126</v>
      </c>
    </row>
    <row r="59" spans="1:22" x14ac:dyDescent="0.25">
      <c r="A59" s="3">
        <v>166</v>
      </c>
      <c r="B59" s="4" t="s">
        <v>77</v>
      </c>
      <c r="C59" s="6" t="s">
        <v>488</v>
      </c>
      <c r="D59" s="4" t="s">
        <v>447</v>
      </c>
      <c r="E59" s="4" t="s">
        <v>71</v>
      </c>
      <c r="F59" s="4">
        <v>966.42</v>
      </c>
      <c r="G59" s="3">
        <f t="shared" si="2"/>
        <v>1934.8545439999998</v>
      </c>
      <c r="H59" s="3">
        <v>1934.7236560000001</v>
      </c>
      <c r="I59" s="3" t="s">
        <v>171</v>
      </c>
      <c r="J59" s="3">
        <f t="shared" si="3"/>
        <v>0.13088799999968614</v>
      </c>
      <c r="K59" s="4">
        <v>-2</v>
      </c>
      <c r="L59" s="3" t="s">
        <v>130</v>
      </c>
      <c r="M59" s="5">
        <v>35.4</v>
      </c>
      <c r="N59" s="9">
        <v>8.8000000000000007</v>
      </c>
      <c r="O59" s="4">
        <v>5</v>
      </c>
      <c r="P59" s="4">
        <v>5</v>
      </c>
      <c r="Q59" s="3" t="s">
        <v>465</v>
      </c>
      <c r="R59">
        <v>2628</v>
      </c>
      <c r="S59" s="3">
        <v>20.143000000000001</v>
      </c>
      <c r="T59" s="3">
        <v>25.524999999999999</v>
      </c>
      <c r="U59" s="3" t="s">
        <v>30</v>
      </c>
      <c r="V59" s="3" t="s">
        <v>136</v>
      </c>
    </row>
    <row r="60" spans="1:22" x14ac:dyDescent="0.25">
      <c r="A60" s="3">
        <v>163</v>
      </c>
      <c r="B60" s="4" t="s">
        <v>85</v>
      </c>
      <c r="C60" s="6" t="s">
        <v>488</v>
      </c>
      <c r="D60" s="4" t="s">
        <v>447</v>
      </c>
      <c r="E60" s="4" t="s">
        <v>36</v>
      </c>
      <c r="F60" s="4">
        <v>901.35</v>
      </c>
      <c r="G60" s="3">
        <f t="shared" si="2"/>
        <v>1804.7145439999999</v>
      </c>
      <c r="H60" s="3">
        <v>1804.6606610000001</v>
      </c>
      <c r="I60" s="3" t="s">
        <v>162</v>
      </c>
      <c r="J60" s="3">
        <f t="shared" si="3"/>
        <v>5.3882999999814274E-2</v>
      </c>
      <c r="K60" s="4">
        <v>-2</v>
      </c>
      <c r="L60" s="3" t="s">
        <v>130</v>
      </c>
      <c r="M60" s="9">
        <v>35.5</v>
      </c>
      <c r="N60" s="9">
        <v>8.9</v>
      </c>
      <c r="O60" s="4">
        <v>5</v>
      </c>
      <c r="P60" s="4">
        <v>5</v>
      </c>
      <c r="Q60" s="3" t="s">
        <v>461</v>
      </c>
      <c r="R60">
        <v>2625</v>
      </c>
      <c r="S60">
        <v>20.114999999999998</v>
      </c>
      <c r="T60">
        <v>25.443999999999999</v>
      </c>
      <c r="U60" t="s">
        <v>30</v>
      </c>
      <c r="V60" s="3" t="s">
        <v>126</v>
      </c>
    </row>
    <row r="61" spans="1:22" x14ac:dyDescent="0.25">
      <c r="A61" s="3">
        <v>170</v>
      </c>
      <c r="B61" s="4" t="s">
        <v>91</v>
      </c>
      <c r="C61" s="6" t="s">
        <v>488</v>
      </c>
      <c r="D61" s="4" t="s">
        <v>447</v>
      </c>
      <c r="E61" s="4" t="s">
        <v>36</v>
      </c>
      <c r="F61" s="4">
        <v>893.39</v>
      </c>
      <c r="G61" s="3">
        <f t="shared" si="2"/>
        <v>1788.7945439999999</v>
      </c>
      <c r="H61" s="3">
        <v>1788.6657460000001</v>
      </c>
      <c r="I61" s="3" t="s">
        <v>160</v>
      </c>
      <c r="J61" s="3">
        <f t="shared" si="3"/>
        <v>0.12879799999973329</v>
      </c>
      <c r="K61" s="4">
        <v>-2</v>
      </c>
      <c r="L61" s="3" t="s">
        <v>130</v>
      </c>
      <c r="M61" s="9">
        <v>36.5</v>
      </c>
      <c r="N61" s="9">
        <v>9.26</v>
      </c>
      <c r="O61" s="4">
        <v>5</v>
      </c>
      <c r="P61" s="4">
        <v>5</v>
      </c>
      <c r="Q61" s="3" t="s">
        <v>461</v>
      </c>
      <c r="R61">
        <v>2685</v>
      </c>
      <c r="S61" s="3">
        <v>20.114999999999998</v>
      </c>
      <c r="T61" s="3">
        <v>25.443999999999999</v>
      </c>
      <c r="U61" s="3" t="s">
        <v>30</v>
      </c>
      <c r="V61" t="s">
        <v>133</v>
      </c>
    </row>
    <row r="62" spans="1:22" x14ac:dyDescent="0.25">
      <c r="A62" s="3">
        <v>174</v>
      </c>
      <c r="B62" s="4" t="s">
        <v>37</v>
      </c>
      <c r="C62" s="4" t="s">
        <v>488</v>
      </c>
      <c r="D62" s="4" t="s">
        <v>227</v>
      </c>
      <c r="E62" s="4" t="s">
        <v>43</v>
      </c>
      <c r="F62" s="4">
        <v>739.35</v>
      </c>
      <c r="G62" s="3">
        <f t="shared" si="2"/>
        <v>1480.7145439999999</v>
      </c>
      <c r="H62" s="3">
        <v>1480.5550110000001</v>
      </c>
      <c r="I62" s="3" t="s">
        <v>143</v>
      </c>
      <c r="J62" s="3">
        <f t="shared" si="3"/>
        <v>0.15953299999978299</v>
      </c>
      <c r="K62" s="4">
        <v>-2</v>
      </c>
      <c r="L62" s="3" t="s">
        <v>130</v>
      </c>
      <c r="M62" s="5">
        <v>36.799999999999997</v>
      </c>
      <c r="N62" s="9">
        <v>9.51</v>
      </c>
      <c r="O62" s="4">
        <v>5</v>
      </c>
      <c r="P62" s="4">
        <v>5</v>
      </c>
      <c r="Q62" s="3" t="s">
        <v>462</v>
      </c>
      <c r="R62">
        <v>2746</v>
      </c>
      <c r="S62" s="3">
        <v>20.245000000000001</v>
      </c>
      <c r="T62" s="3">
        <v>25.337</v>
      </c>
      <c r="U62" s="3" t="s">
        <v>30</v>
      </c>
      <c r="V62" t="s">
        <v>126</v>
      </c>
    </row>
    <row r="63" spans="1:22" x14ac:dyDescent="0.25">
      <c r="A63" s="3">
        <v>177</v>
      </c>
      <c r="B63" s="4" t="s">
        <v>85</v>
      </c>
      <c r="C63" s="6" t="s">
        <v>488</v>
      </c>
      <c r="D63" s="4" t="s">
        <v>447</v>
      </c>
      <c r="E63" s="4" t="s">
        <v>10</v>
      </c>
      <c r="F63" s="4">
        <v>901.35</v>
      </c>
      <c r="G63" s="3">
        <f t="shared" si="2"/>
        <v>1804.7145439999999</v>
      </c>
      <c r="H63" s="3">
        <v>1804.6606610000001</v>
      </c>
      <c r="I63" s="3" t="s">
        <v>162</v>
      </c>
      <c r="J63" s="3">
        <f t="shared" si="3"/>
        <v>5.3882999999814274E-2</v>
      </c>
      <c r="K63" s="4">
        <v>-2</v>
      </c>
      <c r="L63" s="3" t="s">
        <v>130</v>
      </c>
      <c r="M63" s="9">
        <v>37.6</v>
      </c>
      <c r="N63" s="9">
        <v>9.73</v>
      </c>
      <c r="O63" s="4">
        <v>5</v>
      </c>
      <c r="P63" s="4">
        <v>5</v>
      </c>
      <c r="Q63" s="3" t="s">
        <v>459</v>
      </c>
      <c r="R63">
        <v>2734</v>
      </c>
      <c r="S63" s="3">
        <v>20.285</v>
      </c>
      <c r="T63" s="3">
        <v>25.446000000000002</v>
      </c>
      <c r="U63" s="3" t="s">
        <v>30</v>
      </c>
      <c r="V63" t="s">
        <v>126</v>
      </c>
    </row>
    <row r="64" spans="1:22" x14ac:dyDescent="0.25">
      <c r="A64" s="3">
        <v>180</v>
      </c>
      <c r="B64" s="4" t="s">
        <v>86</v>
      </c>
      <c r="C64" s="6" t="s">
        <v>488</v>
      </c>
      <c r="D64" s="4" t="s">
        <v>121</v>
      </c>
      <c r="E64" s="4" t="s">
        <v>76</v>
      </c>
      <c r="F64" s="4">
        <v>1111.5999999999999</v>
      </c>
      <c r="G64" s="3">
        <f t="shared" si="2"/>
        <v>2225.2145439999999</v>
      </c>
      <c r="H64" s="3">
        <v>2224.7986739999997</v>
      </c>
      <c r="I64" s="3" t="s">
        <v>191</v>
      </c>
      <c r="J64" s="3">
        <f t="shared" si="3"/>
        <v>0.41587000000026819</v>
      </c>
      <c r="K64" s="4">
        <v>-2</v>
      </c>
      <c r="L64" s="3" t="s">
        <v>130</v>
      </c>
      <c r="M64" s="5">
        <v>27.4</v>
      </c>
      <c r="N64" s="9">
        <v>9.8699999999999992</v>
      </c>
      <c r="O64" s="4">
        <v>5</v>
      </c>
      <c r="P64" s="4">
        <v>5.5</v>
      </c>
      <c r="Q64" s="3" t="s">
        <v>464</v>
      </c>
      <c r="R64">
        <v>2507</v>
      </c>
      <c r="S64" s="3">
        <v>20.285</v>
      </c>
      <c r="T64" s="3">
        <v>25.446000000000002</v>
      </c>
      <c r="U64" s="3" t="s">
        <v>30</v>
      </c>
      <c r="V64" t="s">
        <v>126</v>
      </c>
    </row>
    <row r="65" spans="1:22" x14ac:dyDescent="0.25">
      <c r="A65" s="3">
        <v>185</v>
      </c>
      <c r="B65" s="4" t="s">
        <v>123</v>
      </c>
      <c r="C65" s="6" t="s">
        <v>488</v>
      </c>
      <c r="D65" s="4" t="s">
        <v>228</v>
      </c>
      <c r="E65" s="4" t="s">
        <v>36</v>
      </c>
      <c r="F65" s="4">
        <v>982.38</v>
      </c>
      <c r="G65" s="3">
        <f t="shared" si="2"/>
        <v>1966.7745439999999</v>
      </c>
      <c r="H65" s="3">
        <v>1966.7134860000001</v>
      </c>
      <c r="I65" s="3" t="s">
        <v>172</v>
      </c>
      <c r="J65" s="3">
        <f t="shared" si="3"/>
        <v>6.1057999999775348E-2</v>
      </c>
      <c r="K65" s="4">
        <v>-2</v>
      </c>
      <c r="L65" s="3" t="s">
        <v>130</v>
      </c>
      <c r="M65" s="9">
        <v>39.4</v>
      </c>
      <c r="N65" s="9">
        <v>10.39</v>
      </c>
      <c r="O65" s="4">
        <v>5</v>
      </c>
      <c r="P65" s="4">
        <v>5</v>
      </c>
      <c r="Q65" s="3" t="s">
        <v>461</v>
      </c>
      <c r="R65">
        <v>2897</v>
      </c>
      <c r="S65" s="3">
        <v>20.114999999999998</v>
      </c>
      <c r="T65" s="3">
        <v>25.443999999999999</v>
      </c>
      <c r="U65" s="3" t="s">
        <v>30</v>
      </c>
      <c r="V65" t="s">
        <v>126</v>
      </c>
    </row>
    <row r="66" spans="1:22" x14ac:dyDescent="0.25">
      <c r="A66" s="3">
        <v>1</v>
      </c>
      <c r="B66" s="3" t="s">
        <v>21</v>
      </c>
      <c r="C66" s="4" t="s">
        <v>486</v>
      </c>
      <c r="D66" s="4" t="s">
        <v>22</v>
      </c>
      <c r="E66" s="4" t="s">
        <v>10</v>
      </c>
      <c r="F66" s="3">
        <v>1114.52</v>
      </c>
      <c r="G66" s="3">
        <f t="shared" ref="G66:G97" si="4">((F66 *  ABS(K66)) -  (K66 * 1.007272))</f>
        <v>1115.527272</v>
      </c>
      <c r="H66" s="3">
        <v>1115.422812</v>
      </c>
      <c r="I66" s="3" t="s">
        <v>25</v>
      </c>
      <c r="J66" s="3">
        <f t="shared" ref="J66:J97" si="5">G66-H66</f>
        <v>0.10446000000001732</v>
      </c>
      <c r="K66" s="3">
        <v>-1</v>
      </c>
      <c r="L66" s="3" t="s">
        <v>24</v>
      </c>
      <c r="M66" s="3">
        <v>10.9</v>
      </c>
      <c r="N66" s="5">
        <v>3.4</v>
      </c>
      <c r="O66" s="4">
        <v>4</v>
      </c>
      <c r="P66" s="4">
        <v>4</v>
      </c>
      <c r="Q66" s="3" t="s">
        <v>459</v>
      </c>
      <c r="R66">
        <v>805</v>
      </c>
      <c r="S66" s="3">
        <v>20.285</v>
      </c>
      <c r="T66" s="3">
        <v>25.446000000000002</v>
      </c>
      <c r="U66" s="3" t="s">
        <v>30</v>
      </c>
      <c r="V66" t="s">
        <v>126</v>
      </c>
    </row>
    <row r="67" spans="1:22" x14ac:dyDescent="0.25">
      <c r="A67" s="3">
        <v>4</v>
      </c>
      <c r="B67" s="3" t="s">
        <v>33</v>
      </c>
      <c r="C67" s="4" t="s">
        <v>486</v>
      </c>
      <c r="D67" s="4" t="s">
        <v>362</v>
      </c>
      <c r="E67" s="4" t="s">
        <v>10</v>
      </c>
      <c r="F67" s="3">
        <v>1114.52</v>
      </c>
      <c r="G67" s="3">
        <f t="shared" si="4"/>
        <v>1115.527272</v>
      </c>
      <c r="H67" s="3">
        <v>1115.422812</v>
      </c>
      <c r="I67" s="3" t="s">
        <v>25</v>
      </c>
      <c r="J67" s="3">
        <f t="shared" si="5"/>
        <v>0.10446000000001732</v>
      </c>
      <c r="K67" s="3">
        <v>-1</v>
      </c>
      <c r="L67" s="3" t="s">
        <v>24</v>
      </c>
      <c r="M67" s="3">
        <v>14.6</v>
      </c>
      <c r="N67" s="5">
        <v>3.57</v>
      </c>
      <c r="O67" s="4">
        <v>4</v>
      </c>
      <c r="P67" s="4">
        <v>4</v>
      </c>
      <c r="Q67" s="3" t="s">
        <v>459</v>
      </c>
      <c r="R67">
        <v>1089</v>
      </c>
      <c r="S67">
        <v>20.285</v>
      </c>
      <c r="T67">
        <v>25.446000000000002</v>
      </c>
      <c r="U67" t="s">
        <v>30</v>
      </c>
      <c r="V67" t="s">
        <v>126</v>
      </c>
    </row>
    <row r="68" spans="1:22" x14ac:dyDescent="0.25">
      <c r="A68" s="3">
        <v>7</v>
      </c>
      <c r="B68" s="3" t="s">
        <v>37</v>
      </c>
      <c r="C68" s="4" t="s">
        <v>486</v>
      </c>
      <c r="D68" s="4" t="s">
        <v>23</v>
      </c>
      <c r="E68" s="4" t="s">
        <v>10</v>
      </c>
      <c r="F68" s="4">
        <v>739.35</v>
      </c>
      <c r="G68" s="3">
        <f t="shared" si="4"/>
        <v>1480.7145439999999</v>
      </c>
      <c r="H68" s="3">
        <v>1480.5550110000001</v>
      </c>
      <c r="I68" s="3" t="s">
        <v>143</v>
      </c>
      <c r="J68" s="3">
        <f t="shared" si="5"/>
        <v>0.15953299999978299</v>
      </c>
      <c r="K68" s="4">
        <v>-2</v>
      </c>
      <c r="L68" s="3" t="s">
        <v>130</v>
      </c>
      <c r="M68" s="3">
        <v>17.600000000000001</v>
      </c>
      <c r="N68" s="5">
        <v>3.57</v>
      </c>
      <c r="O68" s="4">
        <v>4</v>
      </c>
      <c r="P68" s="4">
        <v>4</v>
      </c>
      <c r="Q68" s="3" t="s">
        <v>459</v>
      </c>
      <c r="R68">
        <v>1305</v>
      </c>
      <c r="S68" s="3">
        <v>20.285</v>
      </c>
      <c r="T68" s="3">
        <v>25.446000000000002</v>
      </c>
      <c r="U68" s="3" t="s">
        <v>30</v>
      </c>
      <c r="V68" t="s">
        <v>126</v>
      </c>
    </row>
    <row r="69" spans="1:22" x14ac:dyDescent="0.25">
      <c r="A69" s="3">
        <v>11</v>
      </c>
      <c r="B69" s="3" t="s">
        <v>31</v>
      </c>
      <c r="C69" s="4" t="s">
        <v>486</v>
      </c>
      <c r="D69" s="4" t="s">
        <v>41</v>
      </c>
      <c r="E69" s="4" t="s">
        <v>10</v>
      </c>
      <c r="F69" s="4">
        <v>1317.59</v>
      </c>
      <c r="G69" s="3">
        <f t="shared" si="4"/>
        <v>1318.597272</v>
      </c>
      <c r="H69" s="3">
        <v>1318.5021860000002</v>
      </c>
      <c r="I69" s="3" t="s">
        <v>208</v>
      </c>
      <c r="J69" s="3">
        <f t="shared" si="5"/>
        <v>9.5085999999810156E-2</v>
      </c>
      <c r="K69" s="4">
        <v>-1</v>
      </c>
      <c r="L69" s="3" t="s">
        <v>24</v>
      </c>
      <c r="M69" s="4">
        <v>18.100000000000001</v>
      </c>
      <c r="N69" s="5">
        <v>4.53</v>
      </c>
      <c r="O69" s="4">
        <v>4</v>
      </c>
      <c r="P69" s="4">
        <v>4</v>
      </c>
      <c r="Q69" s="3" t="s">
        <v>459</v>
      </c>
      <c r="R69">
        <v>1356</v>
      </c>
      <c r="S69" s="3">
        <v>20.285</v>
      </c>
      <c r="T69" s="3">
        <v>25.446000000000002</v>
      </c>
      <c r="U69" s="3" t="s">
        <v>30</v>
      </c>
      <c r="V69" t="s">
        <v>126</v>
      </c>
    </row>
    <row r="70" spans="1:22" x14ac:dyDescent="0.25">
      <c r="A70" s="3">
        <v>23</v>
      </c>
      <c r="B70" s="3" t="s">
        <v>32</v>
      </c>
      <c r="C70" s="4" t="s">
        <v>486</v>
      </c>
      <c r="D70" s="4" t="s">
        <v>369</v>
      </c>
      <c r="E70" s="4" t="s">
        <v>36</v>
      </c>
      <c r="F70" s="3">
        <v>1276.56</v>
      </c>
      <c r="G70" s="3">
        <f t="shared" si="4"/>
        <v>1277.567272</v>
      </c>
      <c r="H70" s="3">
        <v>1277.4756369999998</v>
      </c>
      <c r="I70" s="3" t="s">
        <v>205</v>
      </c>
      <c r="J70" s="3">
        <f t="shared" si="5"/>
        <v>9.1635000000223954E-2</v>
      </c>
      <c r="K70" s="3">
        <v>-1</v>
      </c>
      <c r="L70" s="3" t="s">
        <v>24</v>
      </c>
      <c r="M70" s="3">
        <v>21.7</v>
      </c>
      <c r="N70" s="5">
        <v>5.17</v>
      </c>
      <c r="O70" s="4">
        <v>4</v>
      </c>
      <c r="P70" s="4">
        <v>4</v>
      </c>
      <c r="Q70" s="3" t="s">
        <v>461</v>
      </c>
      <c r="R70">
        <v>1614</v>
      </c>
      <c r="S70" s="3">
        <v>20.114999999999998</v>
      </c>
      <c r="T70" s="3">
        <v>25.443999999999999</v>
      </c>
      <c r="U70" s="3" t="s">
        <v>30</v>
      </c>
      <c r="V70" t="s">
        <v>126</v>
      </c>
    </row>
    <row r="71" spans="1:22" x14ac:dyDescent="0.25">
      <c r="A71" s="3">
        <v>27</v>
      </c>
      <c r="B71" s="3" t="s">
        <v>33</v>
      </c>
      <c r="C71" s="4" t="s">
        <v>486</v>
      </c>
      <c r="D71" s="4" t="s">
        <v>335</v>
      </c>
      <c r="E71" s="4" t="s">
        <v>11</v>
      </c>
      <c r="F71" s="3">
        <v>1114.52</v>
      </c>
      <c r="G71" s="3">
        <f t="shared" si="4"/>
        <v>1115.527272</v>
      </c>
      <c r="H71" s="3">
        <v>1115.422812</v>
      </c>
      <c r="I71" s="3" t="s">
        <v>25</v>
      </c>
      <c r="J71" s="3">
        <f t="shared" si="5"/>
        <v>0.10446000000001732</v>
      </c>
      <c r="K71" s="3">
        <v>-1</v>
      </c>
      <c r="L71" s="3" t="s">
        <v>24</v>
      </c>
      <c r="M71" s="4">
        <v>22.1</v>
      </c>
      <c r="N71" s="5">
        <v>5.29</v>
      </c>
      <c r="O71" s="4">
        <v>4</v>
      </c>
      <c r="P71" s="4">
        <v>4</v>
      </c>
      <c r="Q71" s="3" t="s">
        <v>460</v>
      </c>
      <c r="R71">
        <v>1221</v>
      </c>
      <c r="S71" s="3">
        <v>18.582000000000001</v>
      </c>
      <c r="T71" s="3">
        <v>24.446999999999999</v>
      </c>
      <c r="U71" s="3" t="s">
        <v>30</v>
      </c>
      <c r="V71" t="s">
        <v>126</v>
      </c>
    </row>
    <row r="72" spans="1:22" x14ac:dyDescent="0.25">
      <c r="A72" s="3">
        <v>37</v>
      </c>
      <c r="B72" s="4" t="s">
        <v>80</v>
      </c>
      <c r="C72" s="6" t="s">
        <v>486</v>
      </c>
      <c r="D72" s="4" t="s">
        <v>447</v>
      </c>
      <c r="E72" s="4" t="s">
        <v>36</v>
      </c>
      <c r="F72" s="4">
        <v>884.88</v>
      </c>
      <c r="G72" s="3">
        <f t="shared" si="4"/>
        <v>1771.7745439999999</v>
      </c>
      <c r="H72" s="3">
        <v>1771.6504300000001</v>
      </c>
      <c r="I72" s="4" t="s">
        <v>158</v>
      </c>
      <c r="J72" s="3">
        <f t="shared" si="5"/>
        <v>0.12411399999973582</v>
      </c>
      <c r="K72" s="4">
        <v>-2</v>
      </c>
      <c r="L72" s="3" t="s">
        <v>130</v>
      </c>
      <c r="M72" s="4">
        <v>23.7</v>
      </c>
      <c r="N72" s="5">
        <v>5.5958037050481524</v>
      </c>
      <c r="O72" s="4">
        <v>4</v>
      </c>
      <c r="P72" s="4">
        <v>4.5</v>
      </c>
      <c r="Q72" s="3" t="s">
        <v>461</v>
      </c>
      <c r="R72">
        <v>1767</v>
      </c>
      <c r="S72">
        <v>20.114999999999998</v>
      </c>
      <c r="T72">
        <v>25.443999999999999</v>
      </c>
      <c r="U72" t="s">
        <v>30</v>
      </c>
      <c r="V72" t="s">
        <v>126</v>
      </c>
    </row>
    <row r="73" spans="1:22" x14ac:dyDescent="0.25">
      <c r="A73" s="3">
        <v>39</v>
      </c>
      <c r="B73" s="4" t="s">
        <v>33</v>
      </c>
      <c r="C73" s="4" t="s">
        <v>486</v>
      </c>
      <c r="D73" s="4" t="s">
        <v>447</v>
      </c>
      <c r="E73" s="4" t="s">
        <v>11</v>
      </c>
      <c r="F73" s="3">
        <v>1114.52</v>
      </c>
      <c r="G73" s="3">
        <f t="shared" si="4"/>
        <v>1115.527272</v>
      </c>
      <c r="H73" s="3">
        <v>1115.422812</v>
      </c>
      <c r="I73" s="3" t="s">
        <v>25</v>
      </c>
      <c r="J73" s="3">
        <f t="shared" si="5"/>
        <v>0.10446000000001732</v>
      </c>
      <c r="K73" s="3">
        <v>-1</v>
      </c>
      <c r="L73" s="3" t="s">
        <v>24</v>
      </c>
      <c r="M73" s="4">
        <v>23.6</v>
      </c>
      <c r="N73" s="9">
        <v>5.62</v>
      </c>
      <c r="O73" s="4">
        <v>4</v>
      </c>
      <c r="P73" s="4">
        <v>4</v>
      </c>
      <c r="Q73" s="3" t="s">
        <v>460</v>
      </c>
      <c r="R73">
        <v>1337</v>
      </c>
      <c r="S73" s="3">
        <v>18.582000000000001</v>
      </c>
      <c r="T73" s="3">
        <v>24.446999999999999</v>
      </c>
      <c r="U73" s="3" t="s">
        <v>30</v>
      </c>
      <c r="V73" t="s">
        <v>126</v>
      </c>
    </row>
    <row r="74" spans="1:22" x14ac:dyDescent="0.25">
      <c r="A74" s="3">
        <v>63</v>
      </c>
      <c r="B74" s="4" t="s">
        <v>67</v>
      </c>
      <c r="C74" s="4" t="s">
        <v>486</v>
      </c>
      <c r="D74" s="4" t="s">
        <v>335</v>
      </c>
      <c r="E74" s="4" t="s">
        <v>36</v>
      </c>
      <c r="F74" s="3">
        <v>783.33</v>
      </c>
      <c r="G74" s="3">
        <f t="shared" si="4"/>
        <v>1568.674544</v>
      </c>
      <c r="H74" s="3">
        <v>1568.571056</v>
      </c>
      <c r="I74" s="3" t="s">
        <v>147</v>
      </c>
      <c r="J74" s="3">
        <f t="shared" si="5"/>
        <v>0.10348799999997027</v>
      </c>
      <c r="K74" s="3">
        <v>-2</v>
      </c>
      <c r="L74" s="3" t="s">
        <v>130</v>
      </c>
      <c r="M74" s="3">
        <v>26</v>
      </c>
      <c r="N74" s="9">
        <v>6.11</v>
      </c>
      <c r="O74" s="4">
        <v>4</v>
      </c>
      <c r="P74" s="4">
        <v>4.5</v>
      </c>
      <c r="Q74" s="3" t="s">
        <v>461</v>
      </c>
      <c r="R74">
        <v>1932</v>
      </c>
      <c r="S74" s="3">
        <v>20.114999999999998</v>
      </c>
      <c r="T74" s="3">
        <v>25.443999999999999</v>
      </c>
      <c r="U74" s="3" t="s">
        <v>30</v>
      </c>
      <c r="V74" t="s">
        <v>126</v>
      </c>
    </row>
    <row r="75" spans="1:22" x14ac:dyDescent="0.25">
      <c r="A75" s="3">
        <v>78</v>
      </c>
      <c r="B75" s="4" t="s">
        <v>70</v>
      </c>
      <c r="C75" s="6" t="s">
        <v>486</v>
      </c>
      <c r="D75" s="4" t="s">
        <v>368</v>
      </c>
      <c r="E75" s="4" t="s">
        <v>71</v>
      </c>
      <c r="F75" s="3">
        <v>812.37</v>
      </c>
      <c r="G75" s="3">
        <f t="shared" si="4"/>
        <v>1626.7545439999999</v>
      </c>
      <c r="H75" s="3">
        <v>1626.6129210000001</v>
      </c>
      <c r="I75" s="3" t="s">
        <v>149</v>
      </c>
      <c r="J75" s="3">
        <f t="shared" si="5"/>
        <v>0.14162299999975403</v>
      </c>
      <c r="K75" s="3">
        <v>-2</v>
      </c>
      <c r="L75" s="3" t="s">
        <v>130</v>
      </c>
      <c r="M75" s="3">
        <v>26.4</v>
      </c>
      <c r="N75" s="9">
        <v>6.19</v>
      </c>
      <c r="O75" s="4">
        <v>4</v>
      </c>
      <c r="P75" s="4">
        <v>4</v>
      </c>
      <c r="Q75" s="3" t="s">
        <v>465</v>
      </c>
      <c r="R75">
        <v>1969</v>
      </c>
      <c r="S75" s="3">
        <v>20.143000000000001</v>
      </c>
      <c r="T75" s="3">
        <v>25.524999999999999</v>
      </c>
      <c r="U75" s="3" t="s">
        <v>30</v>
      </c>
      <c r="V75" t="s">
        <v>134</v>
      </c>
    </row>
    <row r="76" spans="1:22" x14ac:dyDescent="0.25">
      <c r="A76" s="3">
        <v>75</v>
      </c>
      <c r="B76" s="4" t="s">
        <v>33</v>
      </c>
      <c r="C76" s="4" t="s">
        <v>486</v>
      </c>
      <c r="D76" s="4" t="s">
        <v>447</v>
      </c>
      <c r="E76" s="4" t="s">
        <v>11</v>
      </c>
      <c r="F76" s="3">
        <v>1114.52</v>
      </c>
      <c r="G76" s="3">
        <f t="shared" si="4"/>
        <v>1115.527272</v>
      </c>
      <c r="H76" s="3">
        <v>1115.422812</v>
      </c>
      <c r="I76" s="3" t="s">
        <v>25</v>
      </c>
      <c r="J76" s="3">
        <f t="shared" si="5"/>
        <v>0.10446000000001732</v>
      </c>
      <c r="K76" s="3">
        <v>-1</v>
      </c>
      <c r="L76" s="3" t="s">
        <v>24</v>
      </c>
      <c r="M76" s="4">
        <v>26.5</v>
      </c>
      <c r="N76" s="9">
        <v>6.33</v>
      </c>
      <c r="O76" s="4">
        <v>4</v>
      </c>
      <c r="P76" s="4">
        <v>4</v>
      </c>
      <c r="Q76" s="3" t="s">
        <v>460</v>
      </c>
      <c r="R76">
        <v>1565</v>
      </c>
      <c r="S76" s="3">
        <v>18.582000000000001</v>
      </c>
      <c r="T76" s="3">
        <v>24.446999999999999</v>
      </c>
      <c r="U76" s="3" t="s">
        <v>30</v>
      </c>
      <c r="V76" s="3" t="s">
        <v>126</v>
      </c>
    </row>
    <row r="77" spans="1:22" x14ac:dyDescent="0.25">
      <c r="A77" s="3">
        <v>76</v>
      </c>
      <c r="B77" s="4" t="s">
        <v>32</v>
      </c>
      <c r="C77" s="4" t="s">
        <v>486</v>
      </c>
      <c r="D77" s="4" t="s">
        <v>447</v>
      </c>
      <c r="E77" s="4" t="s">
        <v>36</v>
      </c>
      <c r="F77" s="3">
        <v>1276.56</v>
      </c>
      <c r="G77" s="3">
        <f t="shared" si="4"/>
        <v>1277.567272</v>
      </c>
      <c r="H77" s="3">
        <v>1277.4756369999998</v>
      </c>
      <c r="I77" s="3" t="s">
        <v>205</v>
      </c>
      <c r="J77" s="3">
        <f t="shared" si="5"/>
        <v>9.1635000000223954E-2</v>
      </c>
      <c r="K77" s="3">
        <v>-1</v>
      </c>
      <c r="L77" s="3" t="s">
        <v>24</v>
      </c>
      <c r="M77" s="3">
        <v>26.9</v>
      </c>
      <c r="N77" s="9">
        <v>6.34</v>
      </c>
      <c r="O77" s="4">
        <v>4</v>
      </c>
      <c r="P77" s="4">
        <v>4</v>
      </c>
      <c r="Q77" s="3" t="s">
        <v>461</v>
      </c>
      <c r="R77">
        <v>1998</v>
      </c>
      <c r="S77" s="3">
        <v>20.114999999999998</v>
      </c>
      <c r="T77" s="3">
        <v>25.443999999999999</v>
      </c>
      <c r="U77" s="3" t="s">
        <v>30</v>
      </c>
      <c r="V77" s="3" t="s">
        <v>126</v>
      </c>
    </row>
    <row r="78" spans="1:22" x14ac:dyDescent="0.25">
      <c r="A78" s="3">
        <v>112</v>
      </c>
      <c r="B78" s="4" t="s">
        <v>92</v>
      </c>
      <c r="C78" s="4" t="s">
        <v>486</v>
      </c>
      <c r="D78" s="4" t="s">
        <v>447</v>
      </c>
      <c r="E78" s="4" t="s">
        <v>43</v>
      </c>
      <c r="F78" s="3">
        <v>1260.54</v>
      </c>
      <c r="G78" s="3">
        <f t="shared" si="4"/>
        <v>1261.547272</v>
      </c>
      <c r="H78" s="3">
        <v>1261.480722</v>
      </c>
      <c r="I78" s="3" t="s">
        <v>204</v>
      </c>
      <c r="J78" s="3">
        <f t="shared" si="5"/>
        <v>6.6550000000006548E-2</v>
      </c>
      <c r="K78" s="3">
        <v>-1</v>
      </c>
      <c r="L78" s="3" t="s">
        <v>24</v>
      </c>
      <c r="M78" s="5">
        <v>28.6</v>
      </c>
      <c r="N78" s="9">
        <v>6.86</v>
      </c>
      <c r="O78" s="4">
        <v>4</v>
      </c>
      <c r="P78" s="4">
        <v>4</v>
      </c>
      <c r="Q78" s="3" t="s">
        <v>462</v>
      </c>
      <c r="R78">
        <v>2146</v>
      </c>
      <c r="S78" s="3">
        <v>20.245000000000001</v>
      </c>
      <c r="T78" s="3">
        <v>25.337</v>
      </c>
      <c r="U78" s="3" t="s">
        <v>30</v>
      </c>
      <c r="V78" s="3" t="s">
        <v>133</v>
      </c>
    </row>
    <row r="79" spans="1:22" x14ac:dyDescent="0.25">
      <c r="A79" s="3">
        <v>111</v>
      </c>
      <c r="B79" s="4" t="s">
        <v>33</v>
      </c>
      <c r="C79" s="4" t="s">
        <v>486</v>
      </c>
      <c r="D79" s="4" t="s">
        <v>447</v>
      </c>
      <c r="E79" s="4" t="s">
        <v>10</v>
      </c>
      <c r="F79" s="3">
        <v>1114.52</v>
      </c>
      <c r="G79" s="3">
        <f t="shared" si="4"/>
        <v>1115.527272</v>
      </c>
      <c r="H79" s="3">
        <v>1115.422812</v>
      </c>
      <c r="I79" s="3" t="s">
        <v>25</v>
      </c>
      <c r="J79" s="3">
        <f t="shared" si="5"/>
        <v>0.10446000000001732</v>
      </c>
      <c r="K79" s="3">
        <v>-1</v>
      </c>
      <c r="L79" s="3" t="s">
        <v>24</v>
      </c>
      <c r="M79" s="5">
        <v>30</v>
      </c>
      <c r="N79" s="9">
        <v>7.22</v>
      </c>
      <c r="O79" s="4">
        <v>4</v>
      </c>
      <c r="P79" s="4">
        <v>4</v>
      </c>
      <c r="Q79" s="3" t="s">
        <v>459</v>
      </c>
      <c r="R79">
        <v>2206</v>
      </c>
      <c r="S79" s="3">
        <v>20.285</v>
      </c>
      <c r="T79" s="3">
        <v>25.446000000000002</v>
      </c>
      <c r="U79" s="3" t="s">
        <v>30</v>
      </c>
      <c r="V79" s="3" t="s">
        <v>126</v>
      </c>
    </row>
    <row r="80" spans="1:22" x14ac:dyDescent="0.25">
      <c r="A80" s="3">
        <v>130</v>
      </c>
      <c r="B80" s="4" t="s">
        <v>99</v>
      </c>
      <c r="C80" s="6" t="s">
        <v>486</v>
      </c>
      <c r="D80" s="4" t="s">
        <v>447</v>
      </c>
      <c r="E80" s="4" t="s">
        <v>71</v>
      </c>
      <c r="F80" s="3">
        <v>856.36</v>
      </c>
      <c r="G80" s="3">
        <f t="shared" si="4"/>
        <v>1714.7345439999999</v>
      </c>
      <c r="H80" s="3">
        <v>1714.6289660000002</v>
      </c>
      <c r="I80" s="3" t="s">
        <v>153</v>
      </c>
      <c r="J80" s="3">
        <f t="shared" si="5"/>
        <v>0.10557799999969575</v>
      </c>
      <c r="K80" s="3">
        <v>-2</v>
      </c>
      <c r="L80" s="3" t="s">
        <v>130</v>
      </c>
      <c r="M80" s="5">
        <v>30.9</v>
      </c>
      <c r="N80" s="9">
        <v>7.39</v>
      </c>
      <c r="O80" s="4">
        <v>4</v>
      </c>
      <c r="P80" s="4">
        <v>4.5</v>
      </c>
      <c r="Q80" s="3" t="s">
        <v>465</v>
      </c>
      <c r="R80">
        <v>2299</v>
      </c>
      <c r="S80" s="3">
        <v>20.143000000000001</v>
      </c>
      <c r="T80" s="3">
        <v>25.524999999999999</v>
      </c>
      <c r="U80" s="3" t="s">
        <v>30</v>
      </c>
      <c r="V80" s="3" t="s">
        <v>133</v>
      </c>
    </row>
    <row r="81" spans="1:22" x14ac:dyDescent="0.25">
      <c r="A81" s="3">
        <v>129</v>
      </c>
      <c r="B81" s="4" t="s">
        <v>67</v>
      </c>
      <c r="C81" s="4" t="s">
        <v>486</v>
      </c>
      <c r="D81" s="4" t="s">
        <v>447</v>
      </c>
      <c r="E81" s="4" t="s">
        <v>11</v>
      </c>
      <c r="F81" s="3">
        <v>783.33</v>
      </c>
      <c r="G81" s="3">
        <f t="shared" si="4"/>
        <v>1568.674544</v>
      </c>
      <c r="H81" s="3">
        <v>1568.571056</v>
      </c>
      <c r="I81" s="3" t="s">
        <v>147</v>
      </c>
      <c r="J81" s="3">
        <f t="shared" si="5"/>
        <v>0.10348799999997027</v>
      </c>
      <c r="K81" s="3">
        <v>-2</v>
      </c>
      <c r="L81" s="3" t="s">
        <v>130</v>
      </c>
      <c r="M81" s="5">
        <v>25.6</v>
      </c>
      <c r="N81" s="9">
        <v>7.77</v>
      </c>
      <c r="O81" s="4">
        <v>4</v>
      </c>
      <c r="P81" s="4">
        <v>4.5</v>
      </c>
      <c r="Q81" s="3" t="s">
        <v>460</v>
      </c>
      <c r="R81">
        <v>1943</v>
      </c>
      <c r="S81" s="3">
        <v>18.582000000000001</v>
      </c>
      <c r="T81" s="3">
        <v>24.446999999999999</v>
      </c>
      <c r="U81" s="3" t="s">
        <v>30</v>
      </c>
      <c r="V81" s="3" t="s">
        <v>126</v>
      </c>
    </row>
    <row r="82" spans="1:22" x14ac:dyDescent="0.25">
      <c r="A82" s="3">
        <v>135</v>
      </c>
      <c r="B82" s="4" t="s">
        <v>32</v>
      </c>
      <c r="C82" s="4" t="s">
        <v>486</v>
      </c>
      <c r="D82" s="4" t="s">
        <v>447</v>
      </c>
      <c r="E82" s="4" t="s">
        <v>36</v>
      </c>
      <c r="F82" s="3">
        <v>1276.56</v>
      </c>
      <c r="G82" s="3">
        <f t="shared" si="4"/>
        <v>1277.567272</v>
      </c>
      <c r="H82" s="3">
        <v>1277.4756369999998</v>
      </c>
      <c r="I82" s="3" t="s">
        <v>205</v>
      </c>
      <c r="J82" s="3">
        <f t="shared" si="5"/>
        <v>9.1635000000223954E-2</v>
      </c>
      <c r="K82" s="3">
        <v>-1</v>
      </c>
      <c r="L82" s="3" t="s">
        <v>24</v>
      </c>
      <c r="M82" s="5">
        <v>32.700000000000003</v>
      </c>
      <c r="N82" s="9">
        <v>7.97</v>
      </c>
      <c r="O82" s="4">
        <v>4</v>
      </c>
      <c r="P82" s="4">
        <v>4</v>
      </c>
      <c r="Q82" s="3" t="s">
        <v>461</v>
      </c>
      <c r="R82">
        <v>2412</v>
      </c>
      <c r="S82" s="3">
        <v>20.114999999999998</v>
      </c>
      <c r="T82" s="3">
        <v>25.443999999999999</v>
      </c>
      <c r="U82" s="3" t="s">
        <v>30</v>
      </c>
      <c r="V82" s="3" t="s">
        <v>126</v>
      </c>
    </row>
    <row r="83" spans="1:22" x14ac:dyDescent="0.25">
      <c r="A83" s="3">
        <v>139</v>
      </c>
      <c r="B83" s="4" t="s">
        <v>32</v>
      </c>
      <c r="C83" s="4" t="s">
        <v>486</v>
      </c>
      <c r="D83" s="4" t="s">
        <v>447</v>
      </c>
      <c r="E83" s="4" t="s">
        <v>10</v>
      </c>
      <c r="F83" s="3">
        <v>1276.56</v>
      </c>
      <c r="G83" s="3">
        <f t="shared" si="4"/>
        <v>1277.567272</v>
      </c>
      <c r="H83" s="3">
        <v>1277.4756369999998</v>
      </c>
      <c r="I83" s="3" t="s">
        <v>205</v>
      </c>
      <c r="J83" s="3">
        <f t="shared" si="5"/>
        <v>9.1635000000223954E-2</v>
      </c>
      <c r="K83" s="3">
        <v>-1</v>
      </c>
      <c r="L83" s="3" t="s">
        <v>24</v>
      </c>
      <c r="M83" s="5">
        <v>32.6</v>
      </c>
      <c r="N83" s="9">
        <v>8</v>
      </c>
      <c r="O83" s="4">
        <v>4</v>
      </c>
      <c r="P83" s="4">
        <v>4</v>
      </c>
      <c r="Q83" s="3" t="s">
        <v>459</v>
      </c>
      <c r="R83">
        <v>2379</v>
      </c>
      <c r="S83" s="3">
        <v>20.285</v>
      </c>
      <c r="T83" s="3">
        <v>25.446000000000002</v>
      </c>
      <c r="U83" s="3" t="s">
        <v>30</v>
      </c>
      <c r="V83" s="3" t="s">
        <v>126</v>
      </c>
    </row>
    <row r="84" spans="1:22" x14ac:dyDescent="0.25">
      <c r="A84" s="3">
        <v>97</v>
      </c>
      <c r="B84" s="4" t="s">
        <v>110</v>
      </c>
      <c r="C84" s="4" t="s">
        <v>486</v>
      </c>
      <c r="D84" s="4" t="s">
        <v>447</v>
      </c>
      <c r="E84" s="4" t="s">
        <v>11</v>
      </c>
      <c r="F84" s="4">
        <v>1260.6099999999999</v>
      </c>
      <c r="G84" s="3">
        <f t="shared" si="4"/>
        <v>1261.617272</v>
      </c>
      <c r="H84" s="3">
        <v>1261.480722</v>
      </c>
      <c r="I84" s="3" t="s">
        <v>204</v>
      </c>
      <c r="J84" s="3">
        <f t="shared" si="5"/>
        <v>0.13654999999994288</v>
      </c>
      <c r="K84" s="4">
        <v>-1</v>
      </c>
      <c r="L84" s="3" t="s">
        <v>24</v>
      </c>
      <c r="M84" s="9">
        <v>33</v>
      </c>
      <c r="N84" s="9">
        <v>8.24</v>
      </c>
      <c r="O84" s="4">
        <v>4</v>
      </c>
      <c r="P84" s="4">
        <v>4</v>
      </c>
      <c r="Q84" s="3" t="s">
        <v>460</v>
      </c>
      <c r="R84">
        <v>2041</v>
      </c>
      <c r="S84" s="3">
        <v>18.582000000000001</v>
      </c>
      <c r="T84" s="3">
        <v>24.446999999999999</v>
      </c>
      <c r="U84" s="3" t="s">
        <v>30</v>
      </c>
      <c r="V84" s="3" t="s">
        <v>133</v>
      </c>
    </row>
    <row r="85" spans="1:22" x14ac:dyDescent="0.25">
      <c r="A85" s="3">
        <v>125</v>
      </c>
      <c r="B85" s="4" t="s">
        <v>99</v>
      </c>
      <c r="C85" s="6" t="s">
        <v>486</v>
      </c>
      <c r="D85" s="4" t="s">
        <v>367</v>
      </c>
      <c r="E85" s="4" t="s">
        <v>11</v>
      </c>
      <c r="F85" s="3">
        <v>856.4</v>
      </c>
      <c r="G85" s="3">
        <f t="shared" si="4"/>
        <v>1714.8145439999998</v>
      </c>
      <c r="H85" s="3">
        <v>1714.6289660000002</v>
      </c>
      <c r="I85" s="3" t="s">
        <v>153</v>
      </c>
      <c r="J85" s="3">
        <f t="shared" si="5"/>
        <v>0.18557799999962299</v>
      </c>
      <c r="K85" s="3">
        <v>-2</v>
      </c>
      <c r="L85" s="3" t="s">
        <v>130</v>
      </c>
      <c r="M85" s="5">
        <v>30.2</v>
      </c>
      <c r="N85" s="9">
        <v>9.32</v>
      </c>
      <c r="O85" s="4">
        <v>4</v>
      </c>
      <c r="P85" s="4">
        <v>4.5</v>
      </c>
      <c r="Q85" s="3" t="s">
        <v>460</v>
      </c>
      <c r="R85">
        <v>2268</v>
      </c>
      <c r="S85" s="3">
        <v>18.582000000000001</v>
      </c>
      <c r="T85" s="3">
        <v>24.446999999999999</v>
      </c>
      <c r="U85" s="3" t="s">
        <v>30</v>
      </c>
      <c r="V85" s="3" t="s">
        <v>133</v>
      </c>
    </row>
    <row r="86" spans="1:22" x14ac:dyDescent="0.25">
      <c r="A86" s="3">
        <v>172</v>
      </c>
      <c r="B86" s="4" t="s">
        <v>92</v>
      </c>
      <c r="C86" s="4" t="s">
        <v>486</v>
      </c>
      <c r="D86" s="4" t="s">
        <v>447</v>
      </c>
      <c r="E86" s="4" t="s">
        <v>43</v>
      </c>
      <c r="F86" s="3">
        <v>1260.54</v>
      </c>
      <c r="G86" s="3">
        <f t="shared" si="4"/>
        <v>1261.547272</v>
      </c>
      <c r="H86" s="3">
        <v>1261.480722</v>
      </c>
      <c r="I86" s="3" t="s">
        <v>204</v>
      </c>
      <c r="J86" s="3">
        <f t="shared" si="5"/>
        <v>6.6550000000006548E-2</v>
      </c>
      <c r="K86" s="3">
        <v>-1</v>
      </c>
      <c r="L86" s="3" t="s">
        <v>24</v>
      </c>
      <c r="M86" s="5">
        <v>36.6</v>
      </c>
      <c r="N86" s="9">
        <v>9.42</v>
      </c>
      <c r="O86" s="4">
        <v>4</v>
      </c>
      <c r="P86" s="4">
        <v>4</v>
      </c>
      <c r="Q86" s="3" t="s">
        <v>462</v>
      </c>
      <c r="R86">
        <v>2728</v>
      </c>
      <c r="S86" s="3">
        <v>20.245000000000001</v>
      </c>
      <c r="T86" s="3">
        <v>25.337</v>
      </c>
      <c r="U86" s="3" t="s">
        <v>30</v>
      </c>
      <c r="V86" s="3" t="s">
        <v>133</v>
      </c>
    </row>
    <row r="87" spans="1:22" x14ac:dyDescent="0.25">
      <c r="A87" s="3">
        <v>35</v>
      </c>
      <c r="B87" s="4" t="s">
        <v>52</v>
      </c>
      <c r="C87" s="6" t="s">
        <v>489</v>
      </c>
      <c r="D87" s="4" t="s">
        <v>53</v>
      </c>
      <c r="E87" s="4" t="s">
        <v>10</v>
      </c>
      <c r="F87" s="4">
        <v>921.91</v>
      </c>
      <c r="G87" s="3">
        <f t="shared" si="4"/>
        <v>1845.8345439999998</v>
      </c>
      <c r="H87" s="3">
        <v>1845.6872100000001</v>
      </c>
      <c r="I87" s="3" t="s">
        <v>164</v>
      </c>
      <c r="J87" s="3">
        <f t="shared" si="5"/>
        <v>0.14733399999977337</v>
      </c>
      <c r="K87" s="4">
        <v>-2</v>
      </c>
      <c r="L87" s="3" t="s">
        <v>130</v>
      </c>
      <c r="M87" s="4">
        <v>23.3</v>
      </c>
      <c r="N87" s="9">
        <v>5.55</v>
      </c>
      <c r="O87" s="6">
        <v>6</v>
      </c>
      <c r="P87" s="6">
        <v>6</v>
      </c>
      <c r="Q87" s="3" t="s">
        <v>459</v>
      </c>
      <c r="R87">
        <v>1722</v>
      </c>
      <c r="S87" s="3">
        <v>20.285</v>
      </c>
      <c r="T87" s="3">
        <v>25.446000000000002</v>
      </c>
      <c r="U87" s="3" t="s">
        <v>30</v>
      </c>
      <c r="V87" s="3" t="s">
        <v>126</v>
      </c>
    </row>
    <row r="88" spans="1:22" x14ac:dyDescent="0.25">
      <c r="A88" s="3">
        <v>55</v>
      </c>
      <c r="B88" s="4" t="s">
        <v>59</v>
      </c>
      <c r="C88" s="6" t="s">
        <v>489</v>
      </c>
      <c r="D88" s="4" t="s">
        <v>447</v>
      </c>
      <c r="E88" s="4" t="s">
        <v>10</v>
      </c>
      <c r="F88" s="4">
        <v>1059.47</v>
      </c>
      <c r="G88" s="3">
        <f t="shared" si="4"/>
        <v>2120.9545440000002</v>
      </c>
      <c r="H88" s="3">
        <v>2120.7877140000001</v>
      </c>
      <c r="I88" s="3" t="s">
        <v>183</v>
      </c>
      <c r="J88" s="3">
        <f t="shared" si="5"/>
        <v>0.16683000000011816</v>
      </c>
      <c r="K88" s="4">
        <v>-2</v>
      </c>
      <c r="L88" s="3" t="s">
        <v>130</v>
      </c>
      <c r="M88" s="4">
        <v>24.4</v>
      </c>
      <c r="N88" s="9">
        <v>5.79</v>
      </c>
      <c r="O88" s="6">
        <v>6</v>
      </c>
      <c r="P88" s="6">
        <v>6.5</v>
      </c>
      <c r="Q88" s="3" t="s">
        <v>459</v>
      </c>
      <c r="R88">
        <v>1806</v>
      </c>
      <c r="S88" s="3">
        <v>20.285</v>
      </c>
      <c r="T88" s="3">
        <v>25.446000000000002</v>
      </c>
      <c r="U88" s="3" t="s">
        <v>30</v>
      </c>
      <c r="V88" s="3" t="s">
        <v>133</v>
      </c>
    </row>
    <row r="89" spans="1:22" x14ac:dyDescent="0.25">
      <c r="A89" s="3">
        <v>54</v>
      </c>
      <c r="B89" s="4" t="s">
        <v>45</v>
      </c>
      <c r="C89" s="6" t="s">
        <v>489</v>
      </c>
      <c r="D89" s="4" t="s">
        <v>219</v>
      </c>
      <c r="E89" s="4" t="s">
        <v>10</v>
      </c>
      <c r="F89" s="4">
        <v>840.86</v>
      </c>
      <c r="G89" s="3">
        <f t="shared" si="4"/>
        <v>1683.7345439999999</v>
      </c>
      <c r="H89" s="3">
        <v>1683.6343850000003</v>
      </c>
      <c r="I89" s="3" t="s">
        <v>152</v>
      </c>
      <c r="J89" s="3">
        <f t="shared" si="5"/>
        <v>0.1001589999996213</v>
      </c>
      <c r="K89" s="4">
        <v>-2</v>
      </c>
      <c r="L89" s="3" t="s">
        <v>130</v>
      </c>
      <c r="M89" s="4">
        <v>24.8</v>
      </c>
      <c r="N89" s="9">
        <v>5.89</v>
      </c>
      <c r="O89" s="6">
        <v>6</v>
      </c>
      <c r="P89" s="6">
        <v>6</v>
      </c>
      <c r="Q89" s="3" t="s">
        <v>459</v>
      </c>
      <c r="R89">
        <v>1841</v>
      </c>
      <c r="S89" s="3">
        <v>20.285</v>
      </c>
      <c r="T89" s="3">
        <v>25.446000000000002</v>
      </c>
      <c r="U89" s="3" t="s">
        <v>30</v>
      </c>
      <c r="V89" s="3" t="s">
        <v>126</v>
      </c>
    </row>
    <row r="90" spans="1:22" x14ac:dyDescent="0.25">
      <c r="A90" s="3">
        <v>67</v>
      </c>
      <c r="B90" s="4" t="s">
        <v>59</v>
      </c>
      <c r="C90" s="6" t="s">
        <v>489</v>
      </c>
      <c r="D90" s="4" t="s">
        <v>447</v>
      </c>
      <c r="E90" s="4" t="s">
        <v>10</v>
      </c>
      <c r="F90" s="4">
        <v>1059.47</v>
      </c>
      <c r="G90" s="3">
        <f t="shared" si="4"/>
        <v>2120.9545440000002</v>
      </c>
      <c r="H90" s="3">
        <v>2120.7877140000001</v>
      </c>
      <c r="I90" s="3" t="s">
        <v>183</v>
      </c>
      <c r="J90" s="3">
        <f t="shared" si="5"/>
        <v>0.16683000000011816</v>
      </c>
      <c r="K90" s="4">
        <v>-2</v>
      </c>
      <c r="L90" s="3" t="s">
        <v>130</v>
      </c>
      <c r="M90" s="4">
        <v>24.9</v>
      </c>
      <c r="N90" s="5">
        <v>5.9208028631554281</v>
      </c>
      <c r="O90" s="6">
        <v>6</v>
      </c>
      <c r="P90" s="6">
        <v>6.5</v>
      </c>
      <c r="Q90" s="3" t="s">
        <v>459</v>
      </c>
      <c r="R90">
        <v>1846</v>
      </c>
      <c r="S90" s="3">
        <v>20.285</v>
      </c>
      <c r="T90" s="3">
        <v>25.446000000000002</v>
      </c>
      <c r="U90" s="3" t="s">
        <v>30</v>
      </c>
      <c r="V90" s="3" t="s">
        <v>133</v>
      </c>
    </row>
    <row r="91" spans="1:22" x14ac:dyDescent="0.25">
      <c r="A91" s="3">
        <v>60</v>
      </c>
      <c r="B91" s="4" t="s">
        <v>45</v>
      </c>
      <c r="C91" s="6" t="s">
        <v>489</v>
      </c>
      <c r="D91" s="4" t="s">
        <v>447</v>
      </c>
      <c r="E91" s="4" t="s">
        <v>10</v>
      </c>
      <c r="F91" s="4">
        <v>840.86</v>
      </c>
      <c r="G91" s="3">
        <f t="shared" si="4"/>
        <v>1683.7345439999999</v>
      </c>
      <c r="H91" s="3">
        <v>1683.6343850000003</v>
      </c>
      <c r="I91" s="3" t="s">
        <v>152</v>
      </c>
      <c r="J91" s="3">
        <f t="shared" si="5"/>
        <v>0.1001589999996213</v>
      </c>
      <c r="K91" s="4">
        <v>-2</v>
      </c>
      <c r="L91" s="3" t="s">
        <v>130</v>
      </c>
      <c r="M91" s="4">
        <v>25.3</v>
      </c>
      <c r="N91" s="9">
        <v>6.01</v>
      </c>
      <c r="O91" s="6">
        <v>6</v>
      </c>
      <c r="P91" s="6">
        <v>6</v>
      </c>
      <c r="Q91" s="3" t="s">
        <v>459</v>
      </c>
      <c r="R91">
        <v>1879</v>
      </c>
      <c r="S91" s="3">
        <v>20.285</v>
      </c>
      <c r="T91" s="3">
        <v>25.446000000000002</v>
      </c>
      <c r="U91" s="3" t="s">
        <v>30</v>
      </c>
      <c r="V91" s="3" t="s">
        <v>126</v>
      </c>
    </row>
    <row r="92" spans="1:22" x14ac:dyDescent="0.25">
      <c r="A92" s="3">
        <v>70</v>
      </c>
      <c r="B92" s="4" t="s">
        <v>68</v>
      </c>
      <c r="C92" s="6" t="s">
        <v>489</v>
      </c>
      <c r="D92" s="4" t="s">
        <v>447</v>
      </c>
      <c r="E92" s="4" t="s">
        <v>43</v>
      </c>
      <c r="F92" s="3">
        <v>1286.07</v>
      </c>
      <c r="G92" s="3">
        <f t="shared" si="4"/>
        <v>2574.154544</v>
      </c>
      <c r="H92" s="3">
        <v>2573.935958</v>
      </c>
      <c r="I92" s="3" t="s">
        <v>206</v>
      </c>
      <c r="J92" s="3">
        <f t="shared" si="5"/>
        <v>0.21858599999995931</v>
      </c>
      <c r="K92" s="3">
        <v>-2</v>
      </c>
      <c r="L92" s="3" t="s">
        <v>130</v>
      </c>
      <c r="M92" s="3">
        <v>25.7</v>
      </c>
      <c r="N92" s="9">
        <v>6.13</v>
      </c>
      <c r="O92" s="6">
        <v>6</v>
      </c>
      <c r="P92" s="6">
        <v>6.5</v>
      </c>
      <c r="Q92" s="3" t="s">
        <v>462</v>
      </c>
      <c r="R92">
        <v>1938</v>
      </c>
      <c r="S92" s="3">
        <v>20.245000000000001</v>
      </c>
      <c r="T92" s="3">
        <v>25.337</v>
      </c>
      <c r="U92" s="3" t="s">
        <v>30</v>
      </c>
      <c r="V92" t="s">
        <v>127</v>
      </c>
    </row>
    <row r="93" spans="1:22" x14ac:dyDescent="0.25">
      <c r="A93" s="3">
        <v>77</v>
      </c>
      <c r="B93" s="4" t="s">
        <v>72</v>
      </c>
      <c r="C93" s="6" t="s">
        <v>489</v>
      </c>
      <c r="D93" s="4" t="s">
        <v>447</v>
      </c>
      <c r="E93" s="4" t="s">
        <v>10</v>
      </c>
      <c r="F93" s="4">
        <v>1140.53</v>
      </c>
      <c r="G93" s="3">
        <f t="shared" si="4"/>
        <v>2283.0745440000001</v>
      </c>
      <c r="H93" s="3">
        <v>2282.8405389999998</v>
      </c>
      <c r="I93" s="3" t="s">
        <v>194</v>
      </c>
      <c r="J93" s="3">
        <f t="shared" si="5"/>
        <v>0.23400500000025204</v>
      </c>
      <c r="K93" s="4">
        <v>-2</v>
      </c>
      <c r="L93" s="3" t="s">
        <v>130</v>
      </c>
      <c r="M93" s="4">
        <v>26.2</v>
      </c>
      <c r="N93" s="9">
        <v>6.21</v>
      </c>
      <c r="O93" s="6">
        <v>6</v>
      </c>
      <c r="P93" s="6">
        <v>6.5</v>
      </c>
      <c r="Q93" s="3" t="s">
        <v>459</v>
      </c>
      <c r="R93">
        <v>1939</v>
      </c>
      <c r="S93" s="3">
        <v>20.285</v>
      </c>
      <c r="T93" s="3">
        <v>25.446000000000002</v>
      </c>
      <c r="U93" s="3" t="s">
        <v>30</v>
      </c>
      <c r="V93" t="s">
        <v>134</v>
      </c>
    </row>
    <row r="94" spans="1:22" x14ac:dyDescent="0.25">
      <c r="A94" s="3">
        <v>83</v>
      </c>
      <c r="B94" s="4" t="s">
        <v>72</v>
      </c>
      <c r="C94" s="6" t="s">
        <v>489</v>
      </c>
      <c r="D94" s="4" t="s">
        <v>447</v>
      </c>
      <c r="E94" s="4" t="s">
        <v>10</v>
      </c>
      <c r="F94" s="4">
        <v>1140.53</v>
      </c>
      <c r="G94" s="3">
        <f t="shared" si="4"/>
        <v>2283.0745440000001</v>
      </c>
      <c r="H94" s="3">
        <v>2282.8405389999998</v>
      </c>
      <c r="I94" s="3" t="s">
        <v>194</v>
      </c>
      <c r="J94" s="3">
        <f t="shared" si="5"/>
        <v>0.23400500000025204</v>
      </c>
      <c r="K94" s="4">
        <v>-2</v>
      </c>
      <c r="L94" s="3" t="s">
        <v>130</v>
      </c>
      <c r="M94" s="9">
        <v>27</v>
      </c>
      <c r="N94" s="9">
        <v>6.42</v>
      </c>
      <c r="O94" s="6">
        <v>6</v>
      </c>
      <c r="P94" s="6">
        <v>6.5</v>
      </c>
      <c r="Q94" s="3" t="s">
        <v>459</v>
      </c>
      <c r="R94">
        <v>1987</v>
      </c>
      <c r="S94" s="3">
        <v>20.285</v>
      </c>
      <c r="T94" s="3">
        <v>25.446000000000002</v>
      </c>
      <c r="U94" s="3" t="s">
        <v>30</v>
      </c>
      <c r="V94" t="s">
        <v>133</v>
      </c>
    </row>
    <row r="95" spans="1:22" x14ac:dyDescent="0.25">
      <c r="A95" s="3">
        <v>90</v>
      </c>
      <c r="B95" s="4" t="s">
        <v>57</v>
      </c>
      <c r="C95" s="6" t="s">
        <v>489</v>
      </c>
      <c r="D95" s="4" t="s">
        <v>16</v>
      </c>
      <c r="E95" s="4" t="s">
        <v>10</v>
      </c>
      <c r="F95" s="4">
        <v>832.89</v>
      </c>
      <c r="G95" s="3">
        <f t="shared" si="4"/>
        <v>1667.7945439999999</v>
      </c>
      <c r="H95" s="3">
        <v>1667.6394700000001</v>
      </c>
      <c r="I95" s="4" t="s">
        <v>151</v>
      </c>
      <c r="J95" s="3">
        <f t="shared" si="5"/>
        <v>0.15507399999978588</v>
      </c>
      <c r="K95" s="4">
        <v>-2</v>
      </c>
      <c r="L95" s="3" t="s">
        <v>130</v>
      </c>
      <c r="M95" s="9">
        <v>27.3</v>
      </c>
      <c r="N95" s="9">
        <v>6.48</v>
      </c>
      <c r="O95" s="6">
        <v>6</v>
      </c>
      <c r="P95" s="6">
        <v>6</v>
      </c>
      <c r="Q95" s="3" t="s">
        <v>459</v>
      </c>
      <c r="R95">
        <v>2003</v>
      </c>
      <c r="S95" s="3">
        <v>20.285</v>
      </c>
      <c r="T95" s="3">
        <v>25.446000000000002</v>
      </c>
      <c r="U95" s="3" t="s">
        <v>30</v>
      </c>
      <c r="V95" t="s">
        <v>133</v>
      </c>
    </row>
    <row r="96" spans="1:22" x14ac:dyDescent="0.25">
      <c r="A96" s="3">
        <v>88</v>
      </c>
      <c r="B96" s="4" t="s">
        <v>40</v>
      </c>
      <c r="C96" s="4" t="s">
        <v>489</v>
      </c>
      <c r="D96" s="4" t="s">
        <v>447</v>
      </c>
      <c r="E96" s="4" t="s">
        <v>36</v>
      </c>
      <c r="F96" s="3">
        <v>759.86</v>
      </c>
      <c r="G96" s="3">
        <f t="shared" si="4"/>
        <v>1521.7345439999999</v>
      </c>
      <c r="H96" s="3">
        <v>1521.5815600000001</v>
      </c>
      <c r="I96" s="3" t="s">
        <v>145</v>
      </c>
      <c r="J96" s="3">
        <f t="shared" si="5"/>
        <v>0.15298399999983303</v>
      </c>
      <c r="K96" s="4">
        <v>-2</v>
      </c>
      <c r="L96" s="3" t="s">
        <v>130</v>
      </c>
      <c r="M96" s="9">
        <v>28</v>
      </c>
      <c r="N96" s="9">
        <v>6.62</v>
      </c>
      <c r="O96" s="6">
        <v>6</v>
      </c>
      <c r="P96" s="6">
        <v>6</v>
      </c>
      <c r="Q96" s="3" t="s">
        <v>461</v>
      </c>
      <c r="R96">
        <v>2075</v>
      </c>
      <c r="S96" s="3">
        <v>20.114999999999998</v>
      </c>
      <c r="T96" s="3">
        <v>25.443999999999999</v>
      </c>
      <c r="U96" s="3" t="s">
        <v>30</v>
      </c>
      <c r="V96" t="s">
        <v>126</v>
      </c>
    </row>
    <row r="97" spans="1:22" x14ac:dyDescent="0.25">
      <c r="A97" s="3">
        <v>91</v>
      </c>
      <c r="B97" s="4" t="s">
        <v>46</v>
      </c>
      <c r="C97" s="6" t="s">
        <v>489</v>
      </c>
      <c r="D97" s="4" t="s">
        <v>447</v>
      </c>
      <c r="E97" s="4" t="s">
        <v>36</v>
      </c>
      <c r="F97" s="4">
        <v>986.44</v>
      </c>
      <c r="G97" s="3">
        <f t="shared" si="4"/>
        <v>1974.894544</v>
      </c>
      <c r="H97" s="3">
        <v>1974.7298040000001</v>
      </c>
      <c r="I97" s="3" t="s">
        <v>173</v>
      </c>
      <c r="J97" s="3">
        <f t="shared" si="5"/>
        <v>0.16473999999993794</v>
      </c>
      <c r="K97" s="4">
        <v>-2</v>
      </c>
      <c r="L97" s="3" t="s">
        <v>130</v>
      </c>
      <c r="M97" s="9">
        <v>28.3</v>
      </c>
      <c r="N97" s="9">
        <v>6.7</v>
      </c>
      <c r="O97" s="6">
        <v>6</v>
      </c>
      <c r="P97" s="6">
        <v>6.5</v>
      </c>
      <c r="Q97" s="3" t="s">
        <v>461</v>
      </c>
      <c r="R97">
        <v>2091</v>
      </c>
      <c r="S97" s="3">
        <v>20.114999999999998</v>
      </c>
      <c r="T97" s="3">
        <v>25.443999999999999</v>
      </c>
      <c r="U97" s="3" t="s">
        <v>30</v>
      </c>
      <c r="V97" t="s">
        <v>126</v>
      </c>
    </row>
    <row r="98" spans="1:22" x14ac:dyDescent="0.25">
      <c r="A98" s="3">
        <v>94</v>
      </c>
      <c r="B98" s="4" t="s">
        <v>40</v>
      </c>
      <c r="C98" s="4" t="s">
        <v>489</v>
      </c>
      <c r="D98" s="4" t="s">
        <v>447</v>
      </c>
      <c r="E98" s="4" t="s">
        <v>36</v>
      </c>
      <c r="F98" s="3">
        <v>759.86</v>
      </c>
      <c r="G98" s="3">
        <f t="shared" ref="G98:G129" si="6">((F98 *  ABS(K98)) -  (K98 * 1.007272))</f>
        <v>1521.7345439999999</v>
      </c>
      <c r="H98" s="3">
        <v>1521.5815600000001</v>
      </c>
      <c r="I98" s="3" t="s">
        <v>145</v>
      </c>
      <c r="J98" s="3">
        <f t="shared" ref="J98:J129" si="7">G98-H98</f>
        <v>0.15298399999983303</v>
      </c>
      <c r="K98" s="4">
        <v>-2</v>
      </c>
      <c r="L98" s="3" t="s">
        <v>130</v>
      </c>
      <c r="M98" s="9">
        <v>28.4</v>
      </c>
      <c r="N98" s="9">
        <v>6.73</v>
      </c>
      <c r="O98" s="6">
        <v>6</v>
      </c>
      <c r="P98" s="6">
        <v>6</v>
      </c>
      <c r="Q98" s="3" t="s">
        <v>461</v>
      </c>
      <c r="R98">
        <v>2111</v>
      </c>
      <c r="S98" s="3">
        <v>20.114999999999998</v>
      </c>
      <c r="T98" s="3">
        <v>25.443999999999999</v>
      </c>
      <c r="U98" s="3" t="s">
        <v>30</v>
      </c>
      <c r="V98" s="3" t="s">
        <v>126</v>
      </c>
    </row>
    <row r="99" spans="1:22" x14ac:dyDescent="0.25">
      <c r="A99" s="3">
        <v>93</v>
      </c>
      <c r="B99" s="4" t="s">
        <v>52</v>
      </c>
      <c r="C99" s="6" t="s">
        <v>489</v>
      </c>
      <c r="D99" s="4" t="s">
        <v>233</v>
      </c>
      <c r="E99" s="4" t="s">
        <v>10</v>
      </c>
      <c r="F99" s="4">
        <v>921.91</v>
      </c>
      <c r="G99" s="3">
        <f t="shared" si="6"/>
        <v>1845.8345439999998</v>
      </c>
      <c r="H99" s="3">
        <v>1845.6872100000001</v>
      </c>
      <c r="I99" s="3" t="s">
        <v>164</v>
      </c>
      <c r="J99" s="3">
        <f t="shared" si="7"/>
        <v>0.14733399999977337</v>
      </c>
      <c r="K99" s="4">
        <v>-2</v>
      </c>
      <c r="L99" s="3" t="s">
        <v>130</v>
      </c>
      <c r="M99" s="9">
        <v>28.2</v>
      </c>
      <c r="N99" s="9">
        <v>6.73</v>
      </c>
      <c r="O99" s="6">
        <v>6</v>
      </c>
      <c r="P99" s="6">
        <v>6</v>
      </c>
      <c r="Q99" s="3" t="s">
        <v>459</v>
      </c>
      <c r="R99">
        <v>2081</v>
      </c>
      <c r="S99" s="3">
        <v>20.285</v>
      </c>
      <c r="T99" s="3">
        <v>25.446000000000002</v>
      </c>
      <c r="U99" s="3" t="s">
        <v>30</v>
      </c>
      <c r="V99" s="3" t="s">
        <v>126</v>
      </c>
    </row>
    <row r="100" spans="1:22" x14ac:dyDescent="0.25">
      <c r="A100" s="3">
        <v>98</v>
      </c>
      <c r="B100" s="4" t="s">
        <v>83</v>
      </c>
      <c r="C100" s="6" t="s">
        <v>489</v>
      </c>
      <c r="D100" s="4" t="s">
        <v>447</v>
      </c>
      <c r="E100" s="4" t="s">
        <v>10</v>
      </c>
      <c r="F100" s="4">
        <v>994.95</v>
      </c>
      <c r="G100" s="3">
        <f t="shared" si="6"/>
        <v>1991.914544</v>
      </c>
      <c r="H100" s="3">
        <v>1991.74512</v>
      </c>
      <c r="I100" s="3" t="s">
        <v>175</v>
      </c>
      <c r="J100" s="3">
        <f t="shared" si="7"/>
        <v>0.1694239999999354</v>
      </c>
      <c r="K100" s="4">
        <v>-2</v>
      </c>
      <c r="L100" s="3" t="s">
        <v>130</v>
      </c>
      <c r="M100" s="9">
        <v>28.1</v>
      </c>
      <c r="N100" s="9">
        <v>6.78</v>
      </c>
      <c r="O100" s="6">
        <v>6</v>
      </c>
      <c r="P100" s="6">
        <v>6</v>
      </c>
      <c r="Q100" s="3" t="s">
        <v>459</v>
      </c>
      <c r="R100">
        <v>2063</v>
      </c>
      <c r="S100" s="3">
        <v>20.285</v>
      </c>
      <c r="T100" s="3">
        <v>25.446000000000002</v>
      </c>
      <c r="U100" s="3" t="s">
        <v>30</v>
      </c>
      <c r="V100" s="3" t="s">
        <v>133</v>
      </c>
    </row>
    <row r="101" spans="1:22" x14ac:dyDescent="0.25">
      <c r="A101" s="3">
        <v>107</v>
      </c>
      <c r="B101" s="4" t="s">
        <v>46</v>
      </c>
      <c r="C101" s="6" t="s">
        <v>489</v>
      </c>
      <c r="D101" s="4" t="s">
        <v>447</v>
      </c>
      <c r="E101" s="4" t="s">
        <v>36</v>
      </c>
      <c r="F101" s="4">
        <v>986.44</v>
      </c>
      <c r="G101" s="3">
        <f t="shared" si="6"/>
        <v>1974.894544</v>
      </c>
      <c r="H101" s="3">
        <v>1974.7298040000001</v>
      </c>
      <c r="I101" s="3" t="s">
        <v>173</v>
      </c>
      <c r="J101" s="3">
        <f t="shared" si="7"/>
        <v>0.16473999999993794</v>
      </c>
      <c r="K101" s="4">
        <v>-2</v>
      </c>
      <c r="L101" s="3" t="s">
        <v>130</v>
      </c>
      <c r="M101" s="9">
        <v>29.9</v>
      </c>
      <c r="N101" s="9">
        <v>7.14</v>
      </c>
      <c r="O101" s="6">
        <v>6</v>
      </c>
      <c r="P101" s="6">
        <v>6.5</v>
      </c>
      <c r="Q101" s="3" t="s">
        <v>461</v>
      </c>
      <c r="R101">
        <v>2213</v>
      </c>
      <c r="S101" s="3">
        <v>20.114999999999998</v>
      </c>
      <c r="T101" s="3">
        <v>25.443999999999999</v>
      </c>
      <c r="U101" s="3" t="s">
        <v>30</v>
      </c>
      <c r="V101" s="3" t="s">
        <v>126</v>
      </c>
    </row>
    <row r="102" spans="1:22" x14ac:dyDescent="0.25">
      <c r="A102" s="3">
        <v>110</v>
      </c>
      <c r="B102" s="4" t="s">
        <v>45</v>
      </c>
      <c r="C102" s="6" t="s">
        <v>489</v>
      </c>
      <c r="D102" s="4" t="s">
        <v>219</v>
      </c>
      <c r="E102" s="4" t="s">
        <v>36</v>
      </c>
      <c r="F102" s="4">
        <v>840.86</v>
      </c>
      <c r="G102" s="3">
        <f t="shared" si="6"/>
        <v>1683.7345439999999</v>
      </c>
      <c r="H102" s="3">
        <v>1683.6343850000003</v>
      </c>
      <c r="I102" s="3" t="s">
        <v>152</v>
      </c>
      <c r="J102" s="3">
        <f t="shared" si="7"/>
        <v>0.1001589999996213</v>
      </c>
      <c r="K102" s="4">
        <v>-2</v>
      </c>
      <c r="L102" s="3" t="s">
        <v>130</v>
      </c>
      <c r="M102" s="9">
        <v>30.2</v>
      </c>
      <c r="N102" s="9">
        <v>7.21</v>
      </c>
      <c r="O102" s="6">
        <v>6</v>
      </c>
      <c r="P102" s="6">
        <v>6</v>
      </c>
      <c r="Q102" s="3" t="s">
        <v>461</v>
      </c>
      <c r="R102">
        <v>2223</v>
      </c>
      <c r="S102" s="3">
        <v>20.114999999999998</v>
      </c>
      <c r="T102" s="3">
        <v>25.443999999999999</v>
      </c>
      <c r="U102" s="3" t="s">
        <v>30</v>
      </c>
      <c r="V102" s="3" t="s">
        <v>126</v>
      </c>
    </row>
    <row r="103" spans="1:22" x14ac:dyDescent="0.25">
      <c r="A103" s="3">
        <v>115</v>
      </c>
      <c r="B103" s="4" t="s">
        <v>95</v>
      </c>
      <c r="C103" s="6" t="s">
        <v>489</v>
      </c>
      <c r="D103" s="4" t="s">
        <v>447</v>
      </c>
      <c r="E103" s="4" t="s">
        <v>36</v>
      </c>
      <c r="F103" s="3">
        <v>861.4</v>
      </c>
      <c r="G103" s="3">
        <f t="shared" si="6"/>
        <v>1724.8145439999998</v>
      </c>
      <c r="H103" s="3">
        <v>1724.6609340000002</v>
      </c>
      <c r="I103" s="3" t="s">
        <v>155</v>
      </c>
      <c r="J103" s="3">
        <f t="shared" si="7"/>
        <v>0.15360999999961678</v>
      </c>
      <c r="K103" s="3">
        <v>-2</v>
      </c>
      <c r="L103" s="3" t="s">
        <v>130</v>
      </c>
      <c r="M103" s="5">
        <v>30.6</v>
      </c>
      <c r="N103" s="9">
        <v>7.33</v>
      </c>
      <c r="O103" s="6">
        <v>6</v>
      </c>
      <c r="P103" s="6">
        <v>6</v>
      </c>
      <c r="Q103" s="3" t="s">
        <v>461</v>
      </c>
      <c r="R103">
        <v>2253</v>
      </c>
      <c r="S103" s="3">
        <v>20.114999999999998</v>
      </c>
      <c r="T103" s="3">
        <v>25.443999999999999</v>
      </c>
      <c r="U103" s="3" t="s">
        <v>30</v>
      </c>
      <c r="V103" s="3" t="s">
        <v>126</v>
      </c>
    </row>
    <row r="104" spans="1:22" x14ac:dyDescent="0.25">
      <c r="A104" s="3">
        <v>136</v>
      </c>
      <c r="B104" s="4" t="s">
        <v>59</v>
      </c>
      <c r="C104" s="6" t="s">
        <v>489</v>
      </c>
      <c r="D104" s="4" t="s">
        <v>447</v>
      </c>
      <c r="E104" s="4" t="s">
        <v>36</v>
      </c>
      <c r="F104" s="4">
        <v>1059.47</v>
      </c>
      <c r="G104" s="3">
        <f t="shared" si="6"/>
        <v>2120.9545440000002</v>
      </c>
      <c r="H104" s="3">
        <v>2120.7877140000001</v>
      </c>
      <c r="I104" s="3" t="s">
        <v>183</v>
      </c>
      <c r="J104" s="3">
        <f t="shared" si="7"/>
        <v>0.16683000000011816</v>
      </c>
      <c r="K104" s="4">
        <v>-2</v>
      </c>
      <c r="L104" s="3" t="s">
        <v>130</v>
      </c>
      <c r="M104" s="9">
        <v>34</v>
      </c>
      <c r="N104" s="9">
        <v>7.53</v>
      </c>
      <c r="O104" s="6">
        <v>6</v>
      </c>
      <c r="P104" s="6">
        <v>6.5</v>
      </c>
      <c r="Q104" s="3" t="s">
        <v>461</v>
      </c>
      <c r="R104">
        <v>2315</v>
      </c>
      <c r="S104" s="3">
        <v>20.114999999999998</v>
      </c>
      <c r="T104" s="3">
        <v>25.443999999999999</v>
      </c>
      <c r="U104" s="3" t="s">
        <v>30</v>
      </c>
      <c r="V104" s="3" t="s">
        <v>133</v>
      </c>
    </row>
    <row r="105" spans="1:22" x14ac:dyDescent="0.25">
      <c r="A105" s="3">
        <v>123</v>
      </c>
      <c r="B105" s="4" t="s">
        <v>100</v>
      </c>
      <c r="C105" s="6" t="s">
        <v>489</v>
      </c>
      <c r="D105" s="4" t="s">
        <v>447</v>
      </c>
      <c r="E105" s="4" t="s">
        <v>76</v>
      </c>
      <c r="F105" s="3">
        <v>1153.6199999999999</v>
      </c>
      <c r="G105" s="3">
        <f t="shared" si="6"/>
        <v>3463.8818159999996</v>
      </c>
      <c r="H105" s="3">
        <v>3463.21713</v>
      </c>
      <c r="I105" s="3" t="s">
        <v>196</v>
      </c>
      <c r="J105" s="3">
        <f t="shared" si="7"/>
        <v>0.66468599999961953</v>
      </c>
      <c r="K105" s="3">
        <v>-3</v>
      </c>
      <c r="L105" s="3" t="s">
        <v>131</v>
      </c>
      <c r="M105" s="5">
        <v>29.3</v>
      </c>
      <c r="N105" s="9">
        <v>7.55</v>
      </c>
      <c r="O105" s="6">
        <v>6</v>
      </c>
      <c r="P105" s="6">
        <v>6.5</v>
      </c>
      <c r="Q105" s="3" t="s">
        <v>464</v>
      </c>
      <c r="R105">
        <v>2257</v>
      </c>
      <c r="S105" s="3">
        <v>20.285</v>
      </c>
      <c r="T105" s="3">
        <v>25.446000000000002</v>
      </c>
      <c r="U105" s="3" t="s">
        <v>30</v>
      </c>
      <c r="V105" s="3" t="s">
        <v>126</v>
      </c>
    </row>
    <row r="106" spans="1:22" x14ac:dyDescent="0.25">
      <c r="A106" s="3">
        <v>126</v>
      </c>
      <c r="B106" s="4" t="s">
        <v>45</v>
      </c>
      <c r="C106" s="6" t="s">
        <v>489</v>
      </c>
      <c r="D106" s="4" t="s">
        <v>447</v>
      </c>
      <c r="E106" s="4" t="s">
        <v>36</v>
      </c>
      <c r="F106" s="4">
        <v>840.86</v>
      </c>
      <c r="G106" s="3">
        <f t="shared" si="6"/>
        <v>1683.7345439999999</v>
      </c>
      <c r="H106" s="3">
        <v>1683.6343850000003</v>
      </c>
      <c r="I106" s="3" t="s">
        <v>152</v>
      </c>
      <c r="J106" s="3">
        <f t="shared" si="7"/>
        <v>0.1001589999996213</v>
      </c>
      <c r="K106" s="4">
        <v>-2</v>
      </c>
      <c r="L106" s="3" t="s">
        <v>130</v>
      </c>
      <c r="M106" s="9">
        <v>31.8</v>
      </c>
      <c r="N106" s="9">
        <v>7.7</v>
      </c>
      <c r="O106" s="6">
        <v>6</v>
      </c>
      <c r="P106" s="6">
        <v>6</v>
      </c>
      <c r="Q106" s="3" t="s">
        <v>461</v>
      </c>
      <c r="R106">
        <v>2349</v>
      </c>
      <c r="S106" s="3">
        <v>20.114999999999998</v>
      </c>
      <c r="T106" s="3">
        <v>25.443999999999999</v>
      </c>
      <c r="U106" s="3" t="s">
        <v>30</v>
      </c>
      <c r="V106" s="3" t="s">
        <v>126</v>
      </c>
    </row>
    <row r="107" spans="1:22" x14ac:dyDescent="0.25">
      <c r="A107" s="3">
        <v>127</v>
      </c>
      <c r="B107" s="3" t="s">
        <v>48</v>
      </c>
      <c r="C107" s="6" t="s">
        <v>489</v>
      </c>
      <c r="D107" s="4" t="s">
        <v>447</v>
      </c>
      <c r="E107" s="4" t="s">
        <v>36</v>
      </c>
      <c r="F107" s="4">
        <v>1067.49</v>
      </c>
      <c r="G107" s="3">
        <f t="shared" si="6"/>
        <v>2136.9945440000001</v>
      </c>
      <c r="H107" s="3">
        <v>2136.7826289999998</v>
      </c>
      <c r="I107" s="3" t="s">
        <v>186</v>
      </c>
      <c r="J107" s="3">
        <f t="shared" si="7"/>
        <v>0.21191500000031738</v>
      </c>
      <c r="K107" s="4">
        <v>-2</v>
      </c>
      <c r="L107" s="3" t="s">
        <v>130</v>
      </c>
      <c r="M107" s="9">
        <v>31.9</v>
      </c>
      <c r="N107" s="9">
        <v>7.73</v>
      </c>
      <c r="O107" s="6">
        <v>6</v>
      </c>
      <c r="P107" s="6">
        <v>6.5</v>
      </c>
      <c r="Q107" s="3" t="s">
        <v>461</v>
      </c>
      <c r="R107">
        <v>2358</v>
      </c>
      <c r="S107" s="3">
        <v>20.114999999999998</v>
      </c>
      <c r="T107" s="3">
        <v>25.443999999999999</v>
      </c>
      <c r="U107" s="3" t="s">
        <v>30</v>
      </c>
      <c r="V107" s="3" t="s">
        <v>126</v>
      </c>
    </row>
    <row r="108" spans="1:22" x14ac:dyDescent="0.25">
      <c r="A108" s="3">
        <v>128</v>
      </c>
      <c r="B108" s="4" t="s">
        <v>101</v>
      </c>
      <c r="C108" s="6" t="s">
        <v>489</v>
      </c>
      <c r="D108" s="4" t="s">
        <v>447</v>
      </c>
      <c r="E108" s="4" t="s">
        <v>76</v>
      </c>
      <c r="F108" s="3">
        <v>1439.27</v>
      </c>
      <c r="G108" s="3">
        <f t="shared" si="6"/>
        <v>2880.5545440000001</v>
      </c>
      <c r="H108" s="3">
        <v>2881.026292</v>
      </c>
      <c r="I108" s="3" t="s">
        <v>211</v>
      </c>
      <c r="J108" s="3">
        <f t="shared" si="7"/>
        <v>-0.47174799999993411</v>
      </c>
      <c r="K108" s="3">
        <v>-2</v>
      </c>
      <c r="L108" s="3" t="s">
        <v>130</v>
      </c>
      <c r="M108" s="5">
        <v>29.6</v>
      </c>
      <c r="N108" s="9">
        <v>7.73</v>
      </c>
      <c r="O108" s="6">
        <v>6</v>
      </c>
      <c r="P108" s="6">
        <v>6.5</v>
      </c>
      <c r="Q108" s="3" t="s">
        <v>464</v>
      </c>
      <c r="R108">
        <v>2288</v>
      </c>
      <c r="S108" s="3">
        <v>20.285</v>
      </c>
      <c r="T108" s="3">
        <v>25.446000000000002</v>
      </c>
      <c r="U108" s="3" t="s">
        <v>30</v>
      </c>
      <c r="V108" s="3" t="s">
        <v>126</v>
      </c>
    </row>
    <row r="109" spans="1:22" x14ac:dyDescent="0.25">
      <c r="A109" s="3">
        <v>131</v>
      </c>
      <c r="B109" s="4" t="s">
        <v>103</v>
      </c>
      <c r="C109" s="6" t="s">
        <v>489</v>
      </c>
      <c r="D109" s="4" t="s">
        <v>447</v>
      </c>
      <c r="E109" s="4" t="s">
        <v>76</v>
      </c>
      <c r="F109" s="3">
        <v>1056.6099999999999</v>
      </c>
      <c r="G109" s="3">
        <f t="shared" si="6"/>
        <v>3172.8518159999999</v>
      </c>
      <c r="H109" s="3">
        <v>3172.1217109999998</v>
      </c>
      <c r="I109" s="3" t="s">
        <v>181</v>
      </c>
      <c r="J109" s="3">
        <f t="shared" si="7"/>
        <v>0.73010500000009415</v>
      </c>
      <c r="K109" s="3">
        <v>-3</v>
      </c>
      <c r="L109" s="3" t="s">
        <v>131</v>
      </c>
      <c r="M109" s="5">
        <v>30.1</v>
      </c>
      <c r="N109" s="9">
        <v>7.87</v>
      </c>
      <c r="O109" s="6">
        <v>6</v>
      </c>
      <c r="P109" s="6">
        <v>6.5</v>
      </c>
      <c r="Q109" s="3" t="s">
        <v>464</v>
      </c>
      <c r="R109">
        <v>2425</v>
      </c>
      <c r="S109" s="3">
        <v>20.285</v>
      </c>
      <c r="T109" s="3">
        <v>25.446000000000002</v>
      </c>
      <c r="U109" s="3" t="s">
        <v>30</v>
      </c>
      <c r="V109" s="3" t="s">
        <v>126</v>
      </c>
    </row>
    <row r="110" spans="1:22" x14ac:dyDescent="0.25">
      <c r="A110" s="3">
        <v>133</v>
      </c>
      <c r="B110" s="4" t="s">
        <v>104</v>
      </c>
      <c r="C110" s="6" t="s">
        <v>489</v>
      </c>
      <c r="D110" s="4" t="s">
        <v>447</v>
      </c>
      <c r="E110" s="4" t="s">
        <v>36</v>
      </c>
      <c r="F110" s="4">
        <v>1087.99</v>
      </c>
      <c r="G110" s="3">
        <f t="shared" si="6"/>
        <v>2177.9945440000001</v>
      </c>
      <c r="H110" s="3">
        <v>2177.809178</v>
      </c>
      <c r="I110" s="3" t="s">
        <v>189</v>
      </c>
      <c r="J110" s="3">
        <f t="shared" si="7"/>
        <v>0.18536600000015824</v>
      </c>
      <c r="K110" s="4">
        <v>-2</v>
      </c>
      <c r="L110" s="3" t="s">
        <v>130</v>
      </c>
      <c r="M110" s="9">
        <v>32.6</v>
      </c>
      <c r="N110" s="9">
        <v>7.91</v>
      </c>
      <c r="O110" s="6">
        <v>6</v>
      </c>
      <c r="P110" s="6">
        <v>6.5</v>
      </c>
      <c r="Q110" s="3" t="s">
        <v>461</v>
      </c>
      <c r="R110">
        <v>2411</v>
      </c>
      <c r="S110" s="3">
        <v>20.114999999999998</v>
      </c>
      <c r="T110" s="3">
        <v>25.443999999999999</v>
      </c>
      <c r="U110" s="3" t="s">
        <v>30</v>
      </c>
      <c r="V110" s="3" t="s">
        <v>126</v>
      </c>
    </row>
    <row r="111" spans="1:22" x14ac:dyDescent="0.25">
      <c r="A111" s="3">
        <v>134</v>
      </c>
      <c r="B111" s="4" t="s">
        <v>103</v>
      </c>
      <c r="C111" s="6" t="s">
        <v>489</v>
      </c>
      <c r="D111" s="4" t="s">
        <v>447</v>
      </c>
      <c r="E111" s="4" t="s">
        <v>76</v>
      </c>
      <c r="F111" s="3">
        <v>1585.42</v>
      </c>
      <c r="G111" s="3">
        <f t="shared" si="6"/>
        <v>3172.8545440000003</v>
      </c>
      <c r="H111" s="3">
        <v>3172.1217109999998</v>
      </c>
      <c r="I111" s="3" t="s">
        <v>181</v>
      </c>
      <c r="J111" s="3">
        <f t="shared" si="7"/>
        <v>0.73283300000048257</v>
      </c>
      <c r="K111" s="3">
        <v>-2</v>
      </c>
      <c r="L111" s="3" t="s">
        <v>130</v>
      </c>
      <c r="M111" s="5">
        <v>33</v>
      </c>
      <c r="N111" s="9">
        <v>7.96</v>
      </c>
      <c r="O111" s="6">
        <v>6</v>
      </c>
      <c r="P111" s="6">
        <v>6.5</v>
      </c>
      <c r="Q111" s="3" t="s">
        <v>464</v>
      </c>
      <c r="R111">
        <v>2426</v>
      </c>
      <c r="S111" s="3">
        <v>20.285</v>
      </c>
      <c r="T111" s="3">
        <v>25.446000000000002</v>
      </c>
      <c r="U111" s="3" t="s">
        <v>30</v>
      </c>
      <c r="V111" s="3" t="s">
        <v>126</v>
      </c>
    </row>
    <row r="112" spans="1:22" x14ac:dyDescent="0.25">
      <c r="A112" s="3">
        <v>138</v>
      </c>
      <c r="B112" s="4" t="s">
        <v>59</v>
      </c>
      <c r="C112" s="6" t="s">
        <v>489</v>
      </c>
      <c r="D112" s="4" t="s">
        <v>447</v>
      </c>
      <c r="E112" s="4" t="s">
        <v>36</v>
      </c>
      <c r="F112" s="4">
        <v>1059.47</v>
      </c>
      <c r="G112" s="3">
        <f t="shared" si="6"/>
        <v>2120.9545440000002</v>
      </c>
      <c r="H112" s="3">
        <v>2120.7877140000001</v>
      </c>
      <c r="I112" s="3" t="s">
        <v>183</v>
      </c>
      <c r="J112" s="3">
        <f t="shared" si="7"/>
        <v>0.16683000000011816</v>
      </c>
      <c r="K112" s="4">
        <v>-2</v>
      </c>
      <c r="L112" s="3" t="s">
        <v>130</v>
      </c>
      <c r="M112" s="9">
        <v>32.700000000000003</v>
      </c>
      <c r="N112" s="9">
        <v>7.97</v>
      </c>
      <c r="O112" s="6">
        <v>6</v>
      </c>
      <c r="P112" s="6">
        <v>6.5</v>
      </c>
      <c r="Q112" s="3" t="s">
        <v>461</v>
      </c>
      <c r="R112">
        <v>2404</v>
      </c>
      <c r="S112" s="3">
        <v>20.114999999999998</v>
      </c>
      <c r="T112" s="3">
        <v>25.443999999999999</v>
      </c>
      <c r="U112" s="3" t="s">
        <v>30</v>
      </c>
      <c r="V112" s="3" t="s">
        <v>133</v>
      </c>
    </row>
    <row r="113" spans="1:22" x14ac:dyDescent="0.25">
      <c r="A113" s="3">
        <v>143</v>
      </c>
      <c r="B113" s="4" t="s">
        <v>106</v>
      </c>
      <c r="C113" s="6" t="s">
        <v>489</v>
      </c>
      <c r="D113" s="4" t="s">
        <v>225</v>
      </c>
      <c r="E113" s="4" t="s">
        <v>36</v>
      </c>
      <c r="F113" s="3">
        <v>1079.99</v>
      </c>
      <c r="G113" s="3">
        <f t="shared" si="6"/>
        <v>2161.9945440000001</v>
      </c>
      <c r="H113" s="3">
        <v>2161.8142630000002</v>
      </c>
      <c r="I113" s="3" t="s">
        <v>188</v>
      </c>
      <c r="J113" s="3">
        <f t="shared" si="7"/>
        <v>0.18028099999992264</v>
      </c>
      <c r="K113" s="4">
        <v>-2</v>
      </c>
      <c r="L113" s="3" t="s">
        <v>130</v>
      </c>
      <c r="M113" s="9">
        <v>32.799999999999997</v>
      </c>
      <c r="N113" s="9">
        <v>7.99</v>
      </c>
      <c r="O113" s="6">
        <v>6</v>
      </c>
      <c r="P113" s="6">
        <v>6.5</v>
      </c>
      <c r="Q113" s="3" t="s">
        <v>461</v>
      </c>
      <c r="R113">
        <v>2410</v>
      </c>
      <c r="S113" s="3">
        <v>20.114999999999998</v>
      </c>
      <c r="T113" s="3">
        <v>25.443999999999999</v>
      </c>
      <c r="U113" s="3" t="s">
        <v>30</v>
      </c>
      <c r="V113" s="3" t="s">
        <v>133</v>
      </c>
    </row>
    <row r="114" spans="1:22" x14ac:dyDescent="0.25">
      <c r="A114" s="3">
        <v>141</v>
      </c>
      <c r="B114" s="4" t="s">
        <v>108</v>
      </c>
      <c r="C114" s="6" t="s">
        <v>489</v>
      </c>
      <c r="D114" s="4" t="s">
        <v>447</v>
      </c>
      <c r="E114" s="4" t="s">
        <v>76</v>
      </c>
      <c r="F114" s="3">
        <v>1294.28</v>
      </c>
      <c r="G114" s="3">
        <f t="shared" si="6"/>
        <v>2590.5745440000001</v>
      </c>
      <c r="H114" s="3">
        <v>2589.9308729999998</v>
      </c>
      <c r="I114" s="3" t="s">
        <v>207</v>
      </c>
      <c r="J114" s="3">
        <f t="shared" si="7"/>
        <v>0.64367100000026767</v>
      </c>
      <c r="K114" s="3">
        <v>-2</v>
      </c>
      <c r="L114" s="3" t="s">
        <v>130</v>
      </c>
      <c r="M114" s="5">
        <v>29.8</v>
      </c>
      <c r="N114" s="9">
        <v>8.01</v>
      </c>
      <c r="O114" s="6">
        <v>6</v>
      </c>
      <c r="P114" s="6">
        <v>6.5</v>
      </c>
      <c r="Q114" s="3" t="s">
        <v>464</v>
      </c>
      <c r="R114">
        <v>2346</v>
      </c>
      <c r="S114" s="3">
        <v>20.285</v>
      </c>
      <c r="T114" s="3">
        <v>25.446000000000002</v>
      </c>
      <c r="U114" s="3" t="s">
        <v>30</v>
      </c>
      <c r="V114" s="3" t="s">
        <v>126</v>
      </c>
    </row>
    <row r="115" spans="1:22" x14ac:dyDescent="0.25">
      <c r="A115" s="3">
        <v>154</v>
      </c>
      <c r="B115" s="4" t="s">
        <v>111</v>
      </c>
      <c r="C115" s="6" t="s">
        <v>489</v>
      </c>
      <c r="D115" s="4" t="s">
        <v>447</v>
      </c>
      <c r="E115" s="4" t="s">
        <v>71</v>
      </c>
      <c r="F115" s="3">
        <v>986.93</v>
      </c>
      <c r="G115" s="3">
        <f t="shared" si="6"/>
        <v>1975.8745439999998</v>
      </c>
      <c r="H115" s="3">
        <v>1975.7502050000001</v>
      </c>
      <c r="I115" s="3" t="s">
        <v>174</v>
      </c>
      <c r="J115" s="3">
        <f t="shared" si="7"/>
        <v>0.12433899999973619</v>
      </c>
      <c r="K115" s="3">
        <v>-2</v>
      </c>
      <c r="L115" s="3" t="s">
        <v>130</v>
      </c>
      <c r="M115" s="5">
        <v>33.799999999999997</v>
      </c>
      <c r="N115" s="9">
        <v>8.27</v>
      </c>
      <c r="O115" s="6">
        <v>6</v>
      </c>
      <c r="P115" s="6">
        <v>6</v>
      </c>
      <c r="Q115" s="3" t="s">
        <v>465</v>
      </c>
      <c r="R115">
        <v>2515</v>
      </c>
      <c r="S115" s="3">
        <v>20.143000000000001</v>
      </c>
      <c r="T115" s="3">
        <v>25.524999999999999</v>
      </c>
      <c r="U115" s="3" t="s">
        <v>30</v>
      </c>
      <c r="V115" s="3" t="s">
        <v>127</v>
      </c>
    </row>
    <row r="116" spans="1:22" x14ac:dyDescent="0.25">
      <c r="A116" s="3">
        <v>151</v>
      </c>
      <c r="B116" s="4" t="s">
        <v>113</v>
      </c>
      <c r="C116" s="6" t="s">
        <v>489</v>
      </c>
      <c r="D116" s="4" t="s">
        <v>447</v>
      </c>
      <c r="E116" s="4" t="s">
        <v>11</v>
      </c>
      <c r="F116" s="4">
        <v>1148.55</v>
      </c>
      <c r="G116" s="3">
        <f t="shared" si="6"/>
        <v>2299.114544</v>
      </c>
      <c r="H116" s="3">
        <v>2298.835454</v>
      </c>
      <c r="I116" s="3" t="s">
        <v>195</v>
      </c>
      <c r="J116" s="3">
        <f t="shared" si="7"/>
        <v>0.27908999999999651</v>
      </c>
      <c r="K116" s="4">
        <v>-2</v>
      </c>
      <c r="L116" s="3" t="s">
        <v>130</v>
      </c>
      <c r="M116" s="9">
        <v>33.6</v>
      </c>
      <c r="N116" s="9">
        <v>8.44</v>
      </c>
      <c r="O116" s="6">
        <v>6</v>
      </c>
      <c r="P116" s="6">
        <v>6.5</v>
      </c>
      <c r="Q116" s="3" t="s">
        <v>460</v>
      </c>
      <c r="R116">
        <v>2087</v>
      </c>
      <c r="S116" s="3">
        <v>18.582000000000001</v>
      </c>
      <c r="T116" s="3">
        <v>24.446999999999999</v>
      </c>
      <c r="U116" s="3" t="s">
        <v>30</v>
      </c>
      <c r="V116" s="3" t="s">
        <v>126</v>
      </c>
    </row>
    <row r="117" spans="1:22" x14ac:dyDescent="0.25">
      <c r="A117" s="3">
        <v>152</v>
      </c>
      <c r="B117" s="4" t="s">
        <v>52</v>
      </c>
      <c r="C117" s="6" t="s">
        <v>489</v>
      </c>
      <c r="D117" s="4" t="s">
        <v>447</v>
      </c>
      <c r="E117" s="4" t="s">
        <v>36</v>
      </c>
      <c r="F117" s="4">
        <v>921.91</v>
      </c>
      <c r="G117" s="3">
        <f t="shared" si="6"/>
        <v>1845.8345439999998</v>
      </c>
      <c r="H117" s="3">
        <v>1845.6872100000001</v>
      </c>
      <c r="I117" s="3" t="s">
        <v>164</v>
      </c>
      <c r="J117" s="3">
        <f t="shared" si="7"/>
        <v>0.14733399999977337</v>
      </c>
      <c r="K117" s="4">
        <v>-2</v>
      </c>
      <c r="L117" s="3" t="s">
        <v>130</v>
      </c>
      <c r="M117" s="9">
        <v>34.200000000000003</v>
      </c>
      <c r="N117" s="9">
        <v>8.4499999999999993</v>
      </c>
      <c r="O117" s="6">
        <v>6</v>
      </c>
      <c r="P117" s="6">
        <v>6</v>
      </c>
      <c r="Q117" s="3" t="s">
        <v>461</v>
      </c>
      <c r="R117">
        <v>2523</v>
      </c>
      <c r="S117" s="3">
        <v>20.114999999999998</v>
      </c>
      <c r="T117" s="3">
        <v>25.443999999999999</v>
      </c>
      <c r="U117" s="3" t="s">
        <v>30</v>
      </c>
      <c r="V117" s="3" t="s">
        <v>126</v>
      </c>
    </row>
    <row r="118" spans="1:22" x14ac:dyDescent="0.25">
      <c r="A118" s="3">
        <v>149</v>
      </c>
      <c r="B118" s="4" t="s">
        <v>111</v>
      </c>
      <c r="C118" s="6" t="s">
        <v>489</v>
      </c>
      <c r="D118" s="4" t="s">
        <v>447</v>
      </c>
      <c r="E118" s="4" t="s">
        <v>10</v>
      </c>
      <c r="F118" s="3">
        <v>986.93</v>
      </c>
      <c r="G118" s="3">
        <f t="shared" si="6"/>
        <v>1975.8745439999998</v>
      </c>
      <c r="H118" s="3">
        <v>1975.7502050000001</v>
      </c>
      <c r="I118" s="3" t="s">
        <v>174</v>
      </c>
      <c r="J118" s="3">
        <f t="shared" si="7"/>
        <v>0.12433899999973619</v>
      </c>
      <c r="K118" s="3">
        <v>-2</v>
      </c>
      <c r="L118" s="3" t="s">
        <v>130</v>
      </c>
      <c r="M118" s="9">
        <v>34.299999999999997</v>
      </c>
      <c r="N118" s="9">
        <v>8.56</v>
      </c>
      <c r="O118" s="6">
        <v>6</v>
      </c>
      <c r="P118" s="6">
        <v>6</v>
      </c>
      <c r="Q118" s="3" t="s">
        <v>459</v>
      </c>
      <c r="R118">
        <v>2490</v>
      </c>
      <c r="S118" s="3">
        <v>20.285</v>
      </c>
      <c r="T118" s="3">
        <v>25.446000000000002</v>
      </c>
      <c r="U118" s="3" t="s">
        <v>30</v>
      </c>
      <c r="V118" t="s">
        <v>127</v>
      </c>
    </row>
    <row r="119" spans="1:22" x14ac:dyDescent="0.25">
      <c r="A119" s="3">
        <v>157</v>
      </c>
      <c r="B119" s="4" t="s">
        <v>96</v>
      </c>
      <c r="C119" s="6" t="s">
        <v>489</v>
      </c>
      <c r="D119" s="4" t="s">
        <v>447</v>
      </c>
      <c r="E119" s="4" t="s">
        <v>10</v>
      </c>
      <c r="F119" s="4">
        <v>1002.95</v>
      </c>
      <c r="G119" s="3">
        <f t="shared" si="6"/>
        <v>2007.914544</v>
      </c>
      <c r="H119" s="3">
        <v>2007.740035</v>
      </c>
      <c r="I119" s="3" t="s">
        <v>176</v>
      </c>
      <c r="J119" s="3">
        <f t="shared" si="7"/>
        <v>0.17450899999994363</v>
      </c>
      <c r="K119" s="4">
        <v>-2</v>
      </c>
      <c r="L119" s="3" t="s">
        <v>130</v>
      </c>
      <c r="M119" s="9">
        <v>34.799999999999997</v>
      </c>
      <c r="N119" s="9">
        <v>8.7100000000000009</v>
      </c>
      <c r="O119" s="6">
        <v>6</v>
      </c>
      <c r="P119" s="6">
        <v>6</v>
      </c>
      <c r="Q119" s="3" t="s">
        <v>459</v>
      </c>
      <c r="R119">
        <v>2536</v>
      </c>
      <c r="S119" s="3">
        <v>20.285</v>
      </c>
      <c r="T119" s="3">
        <v>25.446000000000002</v>
      </c>
      <c r="U119" s="3" t="s">
        <v>30</v>
      </c>
      <c r="V119" s="3" t="s">
        <v>126</v>
      </c>
    </row>
    <row r="120" spans="1:22" x14ac:dyDescent="0.25">
      <c r="A120" s="3">
        <v>158</v>
      </c>
      <c r="B120" s="4" t="s">
        <v>65</v>
      </c>
      <c r="C120" s="6" t="s">
        <v>489</v>
      </c>
      <c r="D120" s="4" t="s">
        <v>447</v>
      </c>
      <c r="E120" s="4" t="s">
        <v>36</v>
      </c>
      <c r="F120" s="4">
        <v>913.91</v>
      </c>
      <c r="G120" s="3">
        <f t="shared" si="6"/>
        <v>1829.8345439999998</v>
      </c>
      <c r="H120" s="3">
        <v>1829.6922950000001</v>
      </c>
      <c r="I120" s="3" t="s">
        <v>163</v>
      </c>
      <c r="J120" s="3">
        <f t="shared" si="7"/>
        <v>0.14224899999976515</v>
      </c>
      <c r="K120" s="4">
        <v>-2</v>
      </c>
      <c r="L120" s="3" t="s">
        <v>130</v>
      </c>
      <c r="M120" s="9">
        <v>35.299999999999997</v>
      </c>
      <c r="N120" s="9">
        <v>8.82</v>
      </c>
      <c r="O120" s="6">
        <v>6</v>
      </c>
      <c r="P120" s="6">
        <v>6</v>
      </c>
      <c r="Q120" s="3" t="s">
        <v>461</v>
      </c>
      <c r="R120">
        <v>2602</v>
      </c>
      <c r="S120" s="3">
        <v>20.114999999999998</v>
      </c>
      <c r="T120" s="3">
        <v>25.443999999999999</v>
      </c>
      <c r="U120" s="3" t="s">
        <v>30</v>
      </c>
      <c r="V120" s="3" t="s">
        <v>133</v>
      </c>
    </row>
    <row r="121" spans="1:22" x14ac:dyDescent="0.25">
      <c r="A121" s="3">
        <v>160</v>
      </c>
      <c r="B121" s="4" t="s">
        <v>116</v>
      </c>
      <c r="C121" s="6" t="s">
        <v>489</v>
      </c>
      <c r="D121" s="4" t="s">
        <v>447</v>
      </c>
      <c r="E121" s="4" t="s">
        <v>36</v>
      </c>
      <c r="F121" s="3">
        <v>934.42</v>
      </c>
      <c r="G121" s="3">
        <f t="shared" si="6"/>
        <v>1870.8545439999998</v>
      </c>
      <c r="H121" s="3">
        <v>1870.7188440000002</v>
      </c>
      <c r="I121" s="3" t="s">
        <v>165</v>
      </c>
      <c r="J121" s="3">
        <f t="shared" si="7"/>
        <v>0.13569999999958782</v>
      </c>
      <c r="K121" s="4">
        <v>-2</v>
      </c>
      <c r="L121" s="3" t="s">
        <v>130</v>
      </c>
      <c r="M121" s="9">
        <v>35.4</v>
      </c>
      <c r="N121" s="9">
        <v>8.8800000000000008</v>
      </c>
      <c r="O121" s="6">
        <v>6</v>
      </c>
      <c r="P121" s="6">
        <v>6</v>
      </c>
      <c r="Q121" s="3" t="s">
        <v>461</v>
      </c>
      <c r="R121">
        <v>2608</v>
      </c>
      <c r="S121" s="3">
        <v>20.114999999999998</v>
      </c>
      <c r="T121" s="3">
        <v>25.443999999999999</v>
      </c>
      <c r="U121" s="3" t="s">
        <v>30</v>
      </c>
      <c r="V121" s="3" t="s">
        <v>133</v>
      </c>
    </row>
    <row r="122" spans="1:22" x14ac:dyDescent="0.25">
      <c r="A122" s="3">
        <v>167</v>
      </c>
      <c r="B122" s="4" t="s">
        <v>72</v>
      </c>
      <c r="C122" s="6" t="s">
        <v>489</v>
      </c>
      <c r="D122" s="4" t="s">
        <v>447</v>
      </c>
      <c r="E122" s="4" t="s">
        <v>36</v>
      </c>
      <c r="F122" s="4">
        <v>1140.53</v>
      </c>
      <c r="G122" s="3">
        <f t="shared" si="6"/>
        <v>2283.0745440000001</v>
      </c>
      <c r="H122" s="3">
        <v>2282.8405389999998</v>
      </c>
      <c r="I122" s="3" t="s">
        <v>194</v>
      </c>
      <c r="J122" s="3">
        <f t="shared" si="7"/>
        <v>0.23400500000025204</v>
      </c>
      <c r="K122" s="4">
        <v>-2</v>
      </c>
      <c r="L122" s="3" t="s">
        <v>130</v>
      </c>
      <c r="M122" s="9">
        <v>35.9</v>
      </c>
      <c r="N122" s="9">
        <v>9.02</v>
      </c>
      <c r="O122" s="6">
        <v>6</v>
      </c>
      <c r="P122" s="6">
        <v>6.5</v>
      </c>
      <c r="Q122" s="3" t="s">
        <v>461</v>
      </c>
      <c r="R122">
        <v>2635</v>
      </c>
      <c r="S122" s="3">
        <v>20.114999999999998</v>
      </c>
      <c r="T122" s="3">
        <v>25.443999999999999</v>
      </c>
      <c r="U122" s="3" t="s">
        <v>30</v>
      </c>
      <c r="V122" s="3" t="s">
        <v>133</v>
      </c>
    </row>
    <row r="123" spans="1:22" x14ac:dyDescent="0.25">
      <c r="A123" s="3">
        <v>165</v>
      </c>
      <c r="B123" s="4" t="s">
        <v>108</v>
      </c>
      <c r="C123" s="6" t="s">
        <v>489</v>
      </c>
      <c r="D123" s="4" t="s">
        <v>447</v>
      </c>
      <c r="E123" s="4" t="s">
        <v>76</v>
      </c>
      <c r="F123" s="3">
        <v>1294.28</v>
      </c>
      <c r="G123" s="3">
        <f t="shared" si="6"/>
        <v>2590.5745440000001</v>
      </c>
      <c r="H123" s="3">
        <v>2589.9308729999998</v>
      </c>
      <c r="I123" s="3" t="s">
        <v>207</v>
      </c>
      <c r="J123" s="3">
        <f t="shared" si="7"/>
        <v>0.64367100000026767</v>
      </c>
      <c r="K123" s="3">
        <v>-2</v>
      </c>
      <c r="L123" s="3" t="s">
        <v>130</v>
      </c>
      <c r="M123" s="5">
        <v>32</v>
      </c>
      <c r="N123" s="9">
        <v>9.0299999999999994</v>
      </c>
      <c r="O123" s="6">
        <v>6</v>
      </c>
      <c r="P123" s="6">
        <v>6.5</v>
      </c>
      <c r="Q123" s="3" t="s">
        <v>464</v>
      </c>
      <c r="R123">
        <v>2384</v>
      </c>
      <c r="S123" s="3">
        <v>20.285</v>
      </c>
      <c r="T123" s="3">
        <v>25.446000000000002</v>
      </c>
      <c r="U123" s="3" t="s">
        <v>30</v>
      </c>
      <c r="V123" t="s">
        <v>126</v>
      </c>
    </row>
    <row r="124" spans="1:22" x14ac:dyDescent="0.25">
      <c r="A124" s="3">
        <v>162</v>
      </c>
      <c r="B124" s="4" t="s">
        <v>117</v>
      </c>
      <c r="C124" s="6" t="s">
        <v>489</v>
      </c>
      <c r="D124" s="4" t="s">
        <v>447</v>
      </c>
      <c r="E124" s="4" t="s">
        <v>10</v>
      </c>
      <c r="F124" s="4">
        <v>1221.54</v>
      </c>
      <c r="G124" s="3">
        <f t="shared" si="6"/>
        <v>2445.094544</v>
      </c>
      <c r="H124" s="3">
        <v>2444.893364</v>
      </c>
      <c r="I124" s="3" t="s">
        <v>201</v>
      </c>
      <c r="J124" s="3">
        <f t="shared" si="7"/>
        <v>0.20118000000002212</v>
      </c>
      <c r="K124" s="4">
        <v>-2</v>
      </c>
      <c r="L124" s="3" t="s">
        <v>130</v>
      </c>
      <c r="M124" s="9">
        <v>35.9</v>
      </c>
      <c r="N124" s="9">
        <v>9.07</v>
      </c>
      <c r="O124" s="6">
        <v>6</v>
      </c>
      <c r="P124" s="6">
        <v>6.5</v>
      </c>
      <c r="Q124" s="3" t="s">
        <v>459</v>
      </c>
      <c r="R124">
        <v>2617</v>
      </c>
      <c r="S124" s="3">
        <v>20.285</v>
      </c>
      <c r="T124" s="3">
        <v>25.446000000000002</v>
      </c>
      <c r="U124" s="3" t="s">
        <v>30</v>
      </c>
      <c r="V124" t="s">
        <v>134</v>
      </c>
    </row>
    <row r="125" spans="1:22" x14ac:dyDescent="0.25">
      <c r="A125" s="3">
        <v>168</v>
      </c>
      <c r="B125" s="4" t="s">
        <v>111</v>
      </c>
      <c r="C125" s="6" t="s">
        <v>489</v>
      </c>
      <c r="D125" s="4" t="s">
        <v>447</v>
      </c>
      <c r="E125" s="4" t="s">
        <v>10</v>
      </c>
      <c r="F125" s="3">
        <v>986.93</v>
      </c>
      <c r="G125" s="3">
        <f t="shared" si="6"/>
        <v>1975.8745439999998</v>
      </c>
      <c r="H125" s="3">
        <v>1975.7502050000001</v>
      </c>
      <c r="I125" s="3" t="s">
        <v>174</v>
      </c>
      <c r="J125" s="3">
        <f t="shared" si="7"/>
        <v>0.12433899999973619</v>
      </c>
      <c r="K125" s="3">
        <v>-2</v>
      </c>
      <c r="L125" s="3" t="s">
        <v>130</v>
      </c>
      <c r="M125" s="9">
        <v>36.1</v>
      </c>
      <c r="N125" s="9">
        <v>9.19</v>
      </c>
      <c r="O125" s="6">
        <v>6</v>
      </c>
      <c r="P125" s="6">
        <v>6</v>
      </c>
      <c r="Q125" t="s">
        <v>459</v>
      </c>
      <c r="R125">
        <v>2639</v>
      </c>
      <c r="S125" s="3">
        <v>20.285</v>
      </c>
      <c r="T125" s="3">
        <v>25.446000000000002</v>
      </c>
      <c r="U125" s="3" t="s">
        <v>30</v>
      </c>
      <c r="V125" s="3" t="s">
        <v>127</v>
      </c>
    </row>
    <row r="126" spans="1:22" x14ac:dyDescent="0.25">
      <c r="A126" s="3">
        <v>169</v>
      </c>
      <c r="B126" s="4" t="s">
        <v>118</v>
      </c>
      <c r="C126" s="6" t="s">
        <v>489</v>
      </c>
      <c r="D126" s="4" t="s">
        <v>447</v>
      </c>
      <c r="E126" s="4" t="s">
        <v>10</v>
      </c>
      <c r="F126" s="3">
        <v>1205.53</v>
      </c>
      <c r="G126" s="3">
        <f t="shared" si="6"/>
        <v>2413.0745440000001</v>
      </c>
      <c r="H126" s="3">
        <v>2412.903534</v>
      </c>
      <c r="I126" s="3" t="s">
        <v>199</v>
      </c>
      <c r="J126" s="3">
        <f t="shared" si="7"/>
        <v>0.17101000000002387</v>
      </c>
      <c r="K126" s="3">
        <v>-2</v>
      </c>
      <c r="L126" s="3" t="s">
        <v>130</v>
      </c>
      <c r="M126" s="9">
        <v>36.700000000000003</v>
      </c>
      <c r="N126" s="9">
        <v>9.34</v>
      </c>
      <c r="O126" s="6">
        <v>6</v>
      </c>
      <c r="P126" s="6">
        <v>6.5</v>
      </c>
      <c r="Q126" t="s">
        <v>459</v>
      </c>
      <c r="R126">
        <v>2683</v>
      </c>
      <c r="S126" s="3">
        <v>20.285</v>
      </c>
      <c r="T126" s="3">
        <v>25.446000000000002</v>
      </c>
      <c r="U126" s="3" t="s">
        <v>30</v>
      </c>
      <c r="V126" s="3" t="s">
        <v>127</v>
      </c>
    </row>
    <row r="127" spans="1:22" x14ac:dyDescent="0.25">
      <c r="A127" s="3">
        <v>171</v>
      </c>
      <c r="B127" s="4" t="s">
        <v>101</v>
      </c>
      <c r="C127" s="6" t="s">
        <v>489</v>
      </c>
      <c r="D127" s="4" t="s">
        <v>447</v>
      </c>
      <c r="E127" s="4" t="s">
        <v>76</v>
      </c>
      <c r="F127" s="3">
        <v>1439.27</v>
      </c>
      <c r="G127" s="3">
        <f t="shared" si="6"/>
        <v>2880.5545440000001</v>
      </c>
      <c r="H127" s="3">
        <v>2881.026292</v>
      </c>
      <c r="I127" s="3" t="s">
        <v>211</v>
      </c>
      <c r="J127" s="3">
        <f t="shared" si="7"/>
        <v>-0.47174799999993411</v>
      </c>
      <c r="K127" s="3">
        <v>-2</v>
      </c>
      <c r="L127" s="3" t="s">
        <v>130</v>
      </c>
      <c r="M127" s="5">
        <v>32.6</v>
      </c>
      <c r="N127" s="9">
        <v>9.42</v>
      </c>
      <c r="O127" s="6">
        <v>6</v>
      </c>
      <c r="P127" s="6">
        <v>6.5</v>
      </c>
      <c r="Q127" t="s">
        <v>464</v>
      </c>
      <c r="R127">
        <v>2468</v>
      </c>
      <c r="S127" s="3">
        <v>20.285</v>
      </c>
      <c r="T127" s="3">
        <v>25.446000000000002</v>
      </c>
      <c r="U127" s="3" t="s">
        <v>30</v>
      </c>
      <c r="V127" s="3" t="s">
        <v>126</v>
      </c>
    </row>
    <row r="128" spans="1:22" x14ac:dyDescent="0.25">
      <c r="A128" s="3">
        <v>173</v>
      </c>
      <c r="B128" s="4" t="s">
        <v>52</v>
      </c>
      <c r="C128" s="6" t="s">
        <v>489</v>
      </c>
      <c r="D128" s="4" t="s">
        <v>447</v>
      </c>
      <c r="E128" s="4" t="s">
        <v>10</v>
      </c>
      <c r="F128" s="4">
        <v>921.91</v>
      </c>
      <c r="G128" s="3">
        <f t="shared" si="6"/>
        <v>1845.8345439999998</v>
      </c>
      <c r="H128" s="3">
        <v>1845.6872100000001</v>
      </c>
      <c r="I128" s="3" t="s">
        <v>164</v>
      </c>
      <c r="J128" s="3">
        <f t="shared" si="7"/>
        <v>0.14733399999977337</v>
      </c>
      <c r="K128" s="4">
        <v>-2</v>
      </c>
      <c r="L128" s="3" t="s">
        <v>130</v>
      </c>
      <c r="M128" s="9">
        <v>37</v>
      </c>
      <c r="N128" s="9">
        <v>9.5</v>
      </c>
      <c r="O128" s="6">
        <v>6</v>
      </c>
      <c r="P128" s="6">
        <v>6</v>
      </c>
      <c r="Q128" t="s">
        <v>459</v>
      </c>
      <c r="R128">
        <v>2697</v>
      </c>
      <c r="S128" s="3">
        <v>20.285</v>
      </c>
      <c r="T128" s="3">
        <v>25.446000000000002</v>
      </c>
      <c r="U128" s="3" t="s">
        <v>30</v>
      </c>
      <c r="V128" s="3" t="s">
        <v>126</v>
      </c>
    </row>
    <row r="129" spans="1:22" x14ac:dyDescent="0.25">
      <c r="A129" s="3">
        <v>175</v>
      </c>
      <c r="B129" s="4" t="s">
        <v>96</v>
      </c>
      <c r="C129" s="6" t="s">
        <v>489</v>
      </c>
      <c r="D129" s="4" t="s">
        <v>447</v>
      </c>
      <c r="E129" s="4" t="s">
        <v>10</v>
      </c>
      <c r="F129" s="4">
        <v>1002.95</v>
      </c>
      <c r="G129" s="3">
        <f t="shared" si="6"/>
        <v>2007.914544</v>
      </c>
      <c r="H129" s="3">
        <v>2007.740035</v>
      </c>
      <c r="I129" s="3" t="s">
        <v>176</v>
      </c>
      <c r="J129" s="3">
        <f t="shared" si="7"/>
        <v>0.17450899999994363</v>
      </c>
      <c r="K129" s="4">
        <v>-2</v>
      </c>
      <c r="L129" s="3" t="s">
        <v>130</v>
      </c>
      <c r="M129" s="9">
        <v>37.1</v>
      </c>
      <c r="N129" s="9">
        <v>9.5299999999999994</v>
      </c>
      <c r="O129" s="6">
        <v>6</v>
      </c>
      <c r="P129" s="6">
        <v>6</v>
      </c>
      <c r="Q129" t="s">
        <v>459</v>
      </c>
      <c r="R129">
        <v>2700</v>
      </c>
      <c r="S129" s="3">
        <v>20.285</v>
      </c>
      <c r="T129" s="3">
        <v>25.446000000000002</v>
      </c>
      <c r="U129" s="3" t="s">
        <v>30</v>
      </c>
      <c r="V129" s="3" t="s">
        <v>126</v>
      </c>
    </row>
    <row r="130" spans="1:22" x14ac:dyDescent="0.25">
      <c r="A130" s="3">
        <v>176</v>
      </c>
      <c r="B130" s="4" t="s">
        <v>119</v>
      </c>
      <c r="C130" s="6" t="s">
        <v>489</v>
      </c>
      <c r="D130" s="4" t="s">
        <v>447</v>
      </c>
      <c r="E130" s="4" t="s">
        <v>76</v>
      </c>
      <c r="F130" s="4">
        <v>1067.25</v>
      </c>
      <c r="G130" s="3">
        <f t="shared" ref="G130:G161" si="8">((F130 *  ABS(K130)) -  (K130 * 1.007272))</f>
        <v>3204.7718159999999</v>
      </c>
      <c r="H130" s="3">
        <v>3204.1115410000002</v>
      </c>
      <c r="I130" s="3" t="s">
        <v>185</v>
      </c>
      <c r="J130" s="3">
        <f t="shared" ref="J130:J161" si="9">G130-H130</f>
        <v>0.66027499999972861</v>
      </c>
      <c r="K130" s="4">
        <v>-3</v>
      </c>
      <c r="L130" s="3" t="s">
        <v>131</v>
      </c>
      <c r="M130" s="5">
        <v>32.799999999999997</v>
      </c>
      <c r="N130" s="9">
        <v>9.58</v>
      </c>
      <c r="O130" s="6">
        <v>6</v>
      </c>
      <c r="P130" s="6">
        <v>6.5</v>
      </c>
      <c r="Q130" t="s">
        <v>464</v>
      </c>
      <c r="R130">
        <v>2435</v>
      </c>
      <c r="S130" s="3">
        <v>20.285</v>
      </c>
      <c r="T130" s="3">
        <v>25.446000000000002</v>
      </c>
      <c r="U130" s="3" t="s">
        <v>30</v>
      </c>
      <c r="V130" s="3" t="s">
        <v>126</v>
      </c>
    </row>
    <row r="131" spans="1:22" x14ac:dyDescent="0.25">
      <c r="A131" s="3">
        <v>182</v>
      </c>
      <c r="B131" s="4" t="s">
        <v>120</v>
      </c>
      <c r="C131" s="6" t="s">
        <v>489</v>
      </c>
      <c r="D131" s="4" t="s">
        <v>447</v>
      </c>
      <c r="E131" s="4" t="s">
        <v>71</v>
      </c>
      <c r="F131" s="3">
        <v>1059.99</v>
      </c>
      <c r="G131" s="3">
        <f t="shared" si="8"/>
        <v>2121.9945440000001</v>
      </c>
      <c r="H131" s="3">
        <v>2121.8081150000003</v>
      </c>
      <c r="I131" s="3" t="s">
        <v>184</v>
      </c>
      <c r="J131" s="3">
        <f t="shared" si="9"/>
        <v>0.18642899999986184</v>
      </c>
      <c r="K131" s="3">
        <v>-2</v>
      </c>
      <c r="L131" s="3" t="s">
        <v>130</v>
      </c>
      <c r="M131" s="5">
        <v>37.9</v>
      </c>
      <c r="N131" s="9">
        <v>9.74</v>
      </c>
      <c r="O131" s="6">
        <v>6</v>
      </c>
      <c r="P131" s="6">
        <v>6</v>
      </c>
      <c r="Q131" t="s">
        <v>465</v>
      </c>
      <c r="R131">
        <v>2820</v>
      </c>
      <c r="S131" s="3">
        <v>20.143000000000001</v>
      </c>
      <c r="T131" s="3">
        <v>25.524999999999999</v>
      </c>
      <c r="U131" s="3" t="s">
        <v>30</v>
      </c>
      <c r="V131" s="3" t="s">
        <v>136</v>
      </c>
    </row>
    <row r="132" spans="1:22" x14ac:dyDescent="0.25">
      <c r="A132" s="3">
        <v>179</v>
      </c>
      <c r="B132" s="4" t="s">
        <v>108</v>
      </c>
      <c r="C132" s="6" t="s">
        <v>489</v>
      </c>
      <c r="D132" s="4" t="s">
        <v>447</v>
      </c>
      <c r="E132" s="4" t="s">
        <v>76</v>
      </c>
      <c r="F132" s="3">
        <v>1294.28</v>
      </c>
      <c r="G132" s="3">
        <f t="shared" si="8"/>
        <v>2590.5745440000001</v>
      </c>
      <c r="H132" s="3">
        <v>2589.9308729999998</v>
      </c>
      <c r="I132" s="3" t="s">
        <v>207</v>
      </c>
      <c r="J132" s="3">
        <f t="shared" si="9"/>
        <v>0.64367100000026767</v>
      </c>
      <c r="K132" s="3">
        <v>-2</v>
      </c>
      <c r="L132" s="3" t="s">
        <v>130</v>
      </c>
      <c r="M132" s="5">
        <v>33.200000000000003</v>
      </c>
      <c r="N132" s="9">
        <v>9.82</v>
      </c>
      <c r="O132" s="6">
        <v>6</v>
      </c>
      <c r="P132" s="6">
        <v>6.5</v>
      </c>
      <c r="Q132" t="s">
        <v>464</v>
      </c>
      <c r="R132">
        <v>2413</v>
      </c>
      <c r="S132" s="3">
        <v>20.285</v>
      </c>
      <c r="T132" s="3">
        <v>25.446000000000002</v>
      </c>
      <c r="U132" s="3" t="s">
        <v>30</v>
      </c>
      <c r="V132" s="3" t="s">
        <v>126</v>
      </c>
    </row>
    <row r="133" spans="1:22" x14ac:dyDescent="0.25">
      <c r="A133" s="3">
        <v>181</v>
      </c>
      <c r="B133" s="4" t="s">
        <v>101</v>
      </c>
      <c r="C133" s="6" t="s">
        <v>489</v>
      </c>
      <c r="D133" s="4" t="s">
        <v>447</v>
      </c>
      <c r="E133" s="4" t="s">
        <v>76</v>
      </c>
      <c r="F133" s="3">
        <v>1439.27</v>
      </c>
      <c r="G133" s="3">
        <f t="shared" si="8"/>
        <v>2880.5545440000001</v>
      </c>
      <c r="H133" s="3">
        <v>2881.026292</v>
      </c>
      <c r="I133" s="3" t="s">
        <v>211</v>
      </c>
      <c r="J133" s="3">
        <f t="shared" si="9"/>
        <v>-0.47174799999993411</v>
      </c>
      <c r="K133" s="3">
        <v>-2</v>
      </c>
      <c r="L133" s="3" t="s">
        <v>130</v>
      </c>
      <c r="M133" s="5">
        <v>34.1</v>
      </c>
      <c r="N133" s="9">
        <v>10.07</v>
      </c>
      <c r="O133" s="6">
        <v>6</v>
      </c>
      <c r="P133" s="6">
        <v>6.5</v>
      </c>
      <c r="Q133" t="s">
        <v>464</v>
      </c>
      <c r="R133">
        <v>2483</v>
      </c>
      <c r="S133" s="3">
        <v>20.285</v>
      </c>
      <c r="T133" s="3">
        <v>25.446000000000002</v>
      </c>
      <c r="U133" s="3" t="s">
        <v>30</v>
      </c>
      <c r="V133" s="3" t="s">
        <v>126</v>
      </c>
    </row>
    <row r="134" spans="1:22" x14ac:dyDescent="0.25">
      <c r="A134" s="3">
        <v>178</v>
      </c>
      <c r="B134" s="4" t="s">
        <v>120</v>
      </c>
      <c r="C134" s="6" t="s">
        <v>489</v>
      </c>
      <c r="D134" s="4" t="s">
        <v>447</v>
      </c>
      <c r="E134" s="4" t="s">
        <v>10</v>
      </c>
      <c r="F134" s="3">
        <v>1059.99</v>
      </c>
      <c r="G134" s="3">
        <f t="shared" si="8"/>
        <v>2121.9945440000001</v>
      </c>
      <c r="H134" s="3">
        <v>2121.8081150000003</v>
      </c>
      <c r="I134" s="3" t="s">
        <v>184</v>
      </c>
      <c r="J134" s="3">
        <f t="shared" si="9"/>
        <v>0.18642899999986184</v>
      </c>
      <c r="K134" s="3">
        <v>-2</v>
      </c>
      <c r="L134" s="3" t="s">
        <v>130</v>
      </c>
      <c r="M134" s="9">
        <v>38.700000000000003</v>
      </c>
      <c r="N134" s="9">
        <v>10.16</v>
      </c>
      <c r="O134" s="6">
        <v>6</v>
      </c>
      <c r="P134" s="6">
        <v>6</v>
      </c>
      <c r="Q134" t="s">
        <v>459</v>
      </c>
      <c r="R134">
        <v>2817</v>
      </c>
      <c r="S134" s="3">
        <v>20.285</v>
      </c>
      <c r="T134" s="3">
        <v>25.446000000000002</v>
      </c>
      <c r="U134" s="3" t="s">
        <v>30</v>
      </c>
      <c r="V134" s="3" t="s">
        <v>133</v>
      </c>
    </row>
    <row r="135" spans="1:22" x14ac:dyDescent="0.25">
      <c r="A135" s="3">
        <v>183</v>
      </c>
      <c r="B135" s="4" t="s">
        <v>122</v>
      </c>
      <c r="C135" s="6" t="s">
        <v>489</v>
      </c>
      <c r="D135" s="4" t="s">
        <v>447</v>
      </c>
      <c r="E135" s="4" t="s">
        <v>10</v>
      </c>
      <c r="F135" s="4">
        <v>1002.95</v>
      </c>
      <c r="G135" s="3">
        <f t="shared" si="8"/>
        <v>2007.914544</v>
      </c>
      <c r="H135" s="3">
        <v>2007.740035</v>
      </c>
      <c r="I135" s="3" t="s">
        <v>176</v>
      </c>
      <c r="J135" s="3">
        <f t="shared" si="9"/>
        <v>0.17450899999994363</v>
      </c>
      <c r="K135" s="4">
        <v>-2</v>
      </c>
      <c r="L135" s="3" t="s">
        <v>130</v>
      </c>
      <c r="M135" s="9">
        <v>39.1</v>
      </c>
      <c r="N135" s="9">
        <v>10.33</v>
      </c>
      <c r="O135" s="6">
        <v>6</v>
      </c>
      <c r="P135" s="6">
        <v>6</v>
      </c>
      <c r="Q135" t="s">
        <v>459</v>
      </c>
      <c r="R135">
        <v>2836</v>
      </c>
      <c r="S135" s="3">
        <v>20.285</v>
      </c>
      <c r="T135" s="3">
        <v>25.446000000000002</v>
      </c>
      <c r="U135" s="3" t="s">
        <v>30</v>
      </c>
      <c r="V135" s="3" t="s">
        <v>126</v>
      </c>
    </row>
    <row r="136" spans="1:22" x14ac:dyDescent="0.25">
      <c r="A136" s="3">
        <v>184</v>
      </c>
      <c r="B136" s="4" t="s">
        <v>120</v>
      </c>
      <c r="C136" s="6" t="s">
        <v>489</v>
      </c>
      <c r="D136" s="4" t="s">
        <v>447</v>
      </c>
      <c r="E136" s="4" t="s">
        <v>71</v>
      </c>
      <c r="F136" s="3">
        <v>1059.99</v>
      </c>
      <c r="G136" s="3">
        <f t="shared" si="8"/>
        <v>2121.9945440000001</v>
      </c>
      <c r="H136" s="3">
        <v>2121.8081150000003</v>
      </c>
      <c r="I136" s="3" t="s">
        <v>184</v>
      </c>
      <c r="J136" s="3">
        <f t="shared" si="9"/>
        <v>0.18642899999986184</v>
      </c>
      <c r="K136" s="3">
        <v>-2</v>
      </c>
      <c r="L136" s="3" t="s">
        <v>130</v>
      </c>
      <c r="M136" s="5">
        <v>39.5</v>
      </c>
      <c r="N136" s="9">
        <v>10.34</v>
      </c>
      <c r="O136" s="6">
        <v>6</v>
      </c>
      <c r="P136" s="6">
        <v>6</v>
      </c>
      <c r="Q136" t="s">
        <v>465</v>
      </c>
      <c r="R136">
        <v>2898</v>
      </c>
      <c r="S136" s="3">
        <v>20.143000000000001</v>
      </c>
      <c r="T136" s="3">
        <v>25.524999999999999</v>
      </c>
      <c r="U136" s="3" t="s">
        <v>30</v>
      </c>
      <c r="V136" s="3" t="s">
        <v>136</v>
      </c>
    </row>
    <row r="137" spans="1:22" x14ac:dyDescent="0.25">
      <c r="A137" s="3">
        <v>186</v>
      </c>
      <c r="B137" s="4" t="s">
        <v>124</v>
      </c>
      <c r="C137" s="6" t="s">
        <v>489</v>
      </c>
      <c r="D137" s="4" t="s">
        <v>447</v>
      </c>
      <c r="E137" s="4" t="s">
        <v>10</v>
      </c>
      <c r="F137" s="4">
        <v>1221.54</v>
      </c>
      <c r="G137" s="3">
        <f t="shared" si="8"/>
        <v>2445.094544</v>
      </c>
      <c r="H137" s="3">
        <v>2444.893364</v>
      </c>
      <c r="I137" s="3" t="s">
        <v>201</v>
      </c>
      <c r="J137" s="3">
        <f t="shared" si="9"/>
        <v>0.20118000000002212</v>
      </c>
      <c r="K137" s="4">
        <v>-2</v>
      </c>
      <c r="L137" s="3" t="s">
        <v>130</v>
      </c>
      <c r="M137" s="9">
        <v>40.1</v>
      </c>
      <c r="N137" s="9">
        <v>10.72</v>
      </c>
      <c r="O137" s="6">
        <v>6</v>
      </c>
      <c r="P137" s="6">
        <v>6.5</v>
      </c>
      <c r="Q137" t="s">
        <v>459</v>
      </c>
      <c r="R137">
        <v>2909</v>
      </c>
      <c r="S137" s="3">
        <v>20.285</v>
      </c>
      <c r="T137" s="3">
        <v>25.446000000000002</v>
      </c>
      <c r="U137" s="3" t="s">
        <v>30</v>
      </c>
      <c r="V137" s="3" t="s">
        <v>134</v>
      </c>
    </row>
    <row r="138" spans="1:22" x14ac:dyDescent="0.25">
      <c r="A138" s="3">
        <v>187</v>
      </c>
      <c r="B138" s="4" t="s">
        <v>96</v>
      </c>
      <c r="C138" s="6" t="s">
        <v>489</v>
      </c>
      <c r="D138" s="4" t="s">
        <v>447</v>
      </c>
      <c r="E138" s="4" t="s">
        <v>10</v>
      </c>
      <c r="F138" s="4">
        <v>1002.95</v>
      </c>
      <c r="G138" s="3">
        <f t="shared" si="8"/>
        <v>2007.914544</v>
      </c>
      <c r="H138" s="3">
        <v>2007.740035</v>
      </c>
      <c r="I138" s="3" t="s">
        <v>176</v>
      </c>
      <c r="J138" s="3">
        <f t="shared" si="9"/>
        <v>0.17450899999994363</v>
      </c>
      <c r="K138" s="4">
        <v>-2</v>
      </c>
      <c r="L138" s="3" t="s">
        <v>130</v>
      </c>
      <c r="M138" s="9">
        <v>40.700000000000003</v>
      </c>
      <c r="N138" s="9">
        <v>10.97</v>
      </c>
      <c r="O138" s="6">
        <v>6</v>
      </c>
      <c r="P138" s="6">
        <v>6</v>
      </c>
      <c r="Q138" t="s">
        <v>459</v>
      </c>
      <c r="R138">
        <v>2955</v>
      </c>
      <c r="S138" s="3">
        <v>20.285</v>
      </c>
      <c r="T138" s="3">
        <v>25.446000000000002</v>
      </c>
      <c r="U138" s="3" t="s">
        <v>30</v>
      </c>
      <c r="V138" s="3" t="s">
        <v>126</v>
      </c>
    </row>
    <row r="139" spans="1:22" x14ac:dyDescent="0.25">
      <c r="A139" s="3">
        <v>188</v>
      </c>
      <c r="B139" s="4" t="s">
        <v>101</v>
      </c>
      <c r="C139" s="6" t="s">
        <v>489</v>
      </c>
      <c r="D139" s="4" t="s">
        <v>447</v>
      </c>
      <c r="E139" s="4" t="s">
        <v>76</v>
      </c>
      <c r="F139" s="3">
        <v>1439.27</v>
      </c>
      <c r="G139" s="3">
        <f t="shared" si="8"/>
        <v>2880.5545440000001</v>
      </c>
      <c r="H139" s="3">
        <v>2881.026292</v>
      </c>
      <c r="I139" s="3" t="s">
        <v>211</v>
      </c>
      <c r="J139" s="3">
        <f t="shared" si="9"/>
        <v>-0.47174799999993411</v>
      </c>
      <c r="K139" s="3">
        <v>-2</v>
      </c>
      <c r="L139" s="3" t="s">
        <v>130</v>
      </c>
      <c r="M139" s="5">
        <v>35.4</v>
      </c>
      <c r="N139" s="9">
        <v>11.33</v>
      </c>
      <c r="O139" s="6">
        <v>6</v>
      </c>
      <c r="P139" s="6">
        <v>6.5</v>
      </c>
      <c r="Q139" s="3" t="s">
        <v>464</v>
      </c>
      <c r="R139">
        <v>2629</v>
      </c>
      <c r="S139" s="3">
        <v>20.285</v>
      </c>
      <c r="T139" s="3">
        <v>25.446000000000002</v>
      </c>
      <c r="U139" s="3" t="s">
        <v>30</v>
      </c>
      <c r="V139" s="3" t="s">
        <v>126</v>
      </c>
    </row>
    <row r="140" spans="1:22" x14ac:dyDescent="0.25">
      <c r="A140" s="3">
        <v>189</v>
      </c>
      <c r="B140" s="4" t="s">
        <v>96</v>
      </c>
      <c r="C140" s="6" t="s">
        <v>489</v>
      </c>
      <c r="D140" s="4" t="s">
        <v>447</v>
      </c>
      <c r="E140" s="4" t="s">
        <v>10</v>
      </c>
      <c r="F140" s="4">
        <v>1002.95</v>
      </c>
      <c r="G140" s="3">
        <f t="shared" si="8"/>
        <v>2007.914544</v>
      </c>
      <c r="H140" s="3">
        <v>2007.740035</v>
      </c>
      <c r="I140" s="3" t="s">
        <v>176</v>
      </c>
      <c r="J140" s="3">
        <f t="shared" si="9"/>
        <v>0.17450899999994363</v>
      </c>
      <c r="K140" s="4">
        <v>-2</v>
      </c>
      <c r="L140" s="3" t="s">
        <v>130</v>
      </c>
      <c r="M140" s="9">
        <v>41.7</v>
      </c>
      <c r="N140" s="9">
        <v>11.42</v>
      </c>
      <c r="O140" s="6">
        <v>6</v>
      </c>
      <c r="P140" s="6">
        <v>6</v>
      </c>
      <c r="Q140" t="s">
        <v>459</v>
      </c>
      <c r="R140">
        <v>3015</v>
      </c>
      <c r="S140" s="3">
        <v>20.285</v>
      </c>
      <c r="T140" s="3">
        <v>25.446000000000002</v>
      </c>
      <c r="U140" s="3" t="s">
        <v>30</v>
      </c>
      <c r="V140" s="3" t="s">
        <v>126</v>
      </c>
    </row>
    <row r="141" spans="1:22" x14ac:dyDescent="0.25">
      <c r="A141" s="3">
        <v>190</v>
      </c>
      <c r="B141" s="4" t="s">
        <v>125</v>
      </c>
      <c r="C141" s="6" t="s">
        <v>489</v>
      </c>
      <c r="D141" s="4" t="s">
        <v>447</v>
      </c>
      <c r="E141" s="4" t="s">
        <v>76</v>
      </c>
      <c r="F141" s="3">
        <v>1294.28</v>
      </c>
      <c r="G141" s="3">
        <f t="shared" si="8"/>
        <v>2590.5745440000001</v>
      </c>
      <c r="H141" s="3">
        <v>2589.9308729999998</v>
      </c>
      <c r="I141" s="3" t="s">
        <v>207</v>
      </c>
      <c r="J141" s="3">
        <f t="shared" si="9"/>
        <v>0.64367100000026767</v>
      </c>
      <c r="K141" s="3">
        <v>-2</v>
      </c>
      <c r="L141" s="3" t="s">
        <v>130</v>
      </c>
      <c r="M141" s="5">
        <v>36.9</v>
      </c>
      <c r="N141" s="9">
        <v>12.56</v>
      </c>
      <c r="O141" s="6">
        <v>6</v>
      </c>
      <c r="P141" s="6">
        <v>6.5</v>
      </c>
      <c r="Q141" t="s">
        <v>464</v>
      </c>
      <c r="R141">
        <v>2719</v>
      </c>
      <c r="S141" s="3">
        <v>20.285</v>
      </c>
      <c r="T141" s="3">
        <v>25.446000000000002</v>
      </c>
      <c r="U141" s="3" t="s">
        <v>30</v>
      </c>
      <c r="V141" s="3" t="s">
        <v>126</v>
      </c>
    </row>
    <row r="142" spans="1:22" x14ac:dyDescent="0.25">
      <c r="A142" s="3">
        <v>8</v>
      </c>
      <c r="B142" s="3" t="s">
        <v>38</v>
      </c>
      <c r="C142" s="3" t="s">
        <v>485</v>
      </c>
      <c r="D142" s="4" t="s">
        <v>365</v>
      </c>
      <c r="E142" s="4" t="s">
        <v>36</v>
      </c>
      <c r="F142" s="4">
        <v>1073.46</v>
      </c>
      <c r="G142" s="3">
        <f t="shared" si="8"/>
        <v>1074.4672720000001</v>
      </c>
      <c r="H142" s="3">
        <v>1074.3962629999999</v>
      </c>
      <c r="I142" s="3" t="s">
        <v>187</v>
      </c>
      <c r="J142" s="3">
        <f t="shared" si="9"/>
        <v>7.1009000000231026E-2</v>
      </c>
      <c r="K142" s="4">
        <v>-1</v>
      </c>
      <c r="L142" s="3" t="s">
        <v>24</v>
      </c>
      <c r="M142" s="4">
        <v>18.100000000000001</v>
      </c>
      <c r="N142" s="5">
        <v>3.57</v>
      </c>
      <c r="O142" s="3">
        <v>1</v>
      </c>
      <c r="P142" s="3">
        <v>1</v>
      </c>
      <c r="Q142" t="s">
        <v>461</v>
      </c>
      <c r="R142">
        <v>1345</v>
      </c>
      <c r="S142" s="3">
        <v>20.114999999999998</v>
      </c>
      <c r="T142" s="3">
        <v>25.443999999999999</v>
      </c>
      <c r="U142" s="3" t="s">
        <v>30</v>
      </c>
      <c r="V142" s="3" t="s">
        <v>126</v>
      </c>
    </row>
    <row r="143" spans="1:22" x14ac:dyDescent="0.25">
      <c r="A143" s="3">
        <v>18</v>
      </c>
      <c r="B143" s="4" t="s">
        <v>74</v>
      </c>
      <c r="C143" s="4" t="s">
        <v>485</v>
      </c>
      <c r="D143" s="4" t="s">
        <v>447</v>
      </c>
      <c r="E143" s="4" t="s">
        <v>10</v>
      </c>
      <c r="F143" s="4">
        <v>1235.58</v>
      </c>
      <c r="G143" s="3">
        <f t="shared" si="8"/>
        <v>1236.587272</v>
      </c>
      <c r="H143" s="3">
        <v>1236.4490879999998</v>
      </c>
      <c r="I143" s="3" t="s">
        <v>202</v>
      </c>
      <c r="J143" s="3">
        <f t="shared" si="9"/>
        <v>0.13818400000013753</v>
      </c>
      <c r="K143" s="4">
        <v>-1</v>
      </c>
      <c r="L143" s="3" t="s">
        <v>24</v>
      </c>
      <c r="M143" s="4">
        <v>20.399999999999999</v>
      </c>
      <c r="N143" s="5">
        <v>4.9400000000000004</v>
      </c>
      <c r="O143" s="4">
        <v>1</v>
      </c>
      <c r="P143" s="4">
        <v>1</v>
      </c>
      <c r="Q143" t="s">
        <v>459</v>
      </c>
      <c r="R143">
        <v>1517</v>
      </c>
      <c r="S143" s="3">
        <v>20.285</v>
      </c>
      <c r="T143" s="3">
        <v>25.446000000000002</v>
      </c>
      <c r="U143" s="3" t="s">
        <v>30</v>
      </c>
      <c r="V143" s="3" t="s">
        <v>126</v>
      </c>
    </row>
    <row r="144" spans="1:22" x14ac:dyDescent="0.25">
      <c r="A144" s="3">
        <v>38</v>
      </c>
      <c r="B144" s="4" t="s">
        <v>38</v>
      </c>
      <c r="C144" s="3" t="s">
        <v>485</v>
      </c>
      <c r="D144" s="4" t="s">
        <v>447</v>
      </c>
      <c r="E144" s="4" t="s">
        <v>36</v>
      </c>
      <c r="F144" s="4">
        <v>1073.46</v>
      </c>
      <c r="G144" s="3">
        <f t="shared" si="8"/>
        <v>1074.4672720000001</v>
      </c>
      <c r="H144" s="3">
        <v>1074.3962629999999</v>
      </c>
      <c r="I144" s="3" t="s">
        <v>187</v>
      </c>
      <c r="J144" s="3">
        <f t="shared" si="9"/>
        <v>7.1009000000231026E-2</v>
      </c>
      <c r="K144" s="4">
        <v>-1</v>
      </c>
      <c r="L144" s="3" t="s">
        <v>24</v>
      </c>
      <c r="M144" s="4">
        <v>23.7</v>
      </c>
      <c r="N144" s="9">
        <v>5.6</v>
      </c>
      <c r="O144" s="4">
        <v>1</v>
      </c>
      <c r="P144" s="4">
        <v>1</v>
      </c>
      <c r="Q144" s="3" t="s">
        <v>461</v>
      </c>
      <c r="R144">
        <v>1768</v>
      </c>
      <c r="S144" s="3">
        <v>20.114999999999998</v>
      </c>
      <c r="T144" s="3">
        <v>25.443999999999999</v>
      </c>
      <c r="U144" s="3" t="s">
        <v>30</v>
      </c>
      <c r="V144" s="3" t="s">
        <v>126</v>
      </c>
    </row>
    <row r="145" spans="1:22" x14ac:dyDescent="0.25">
      <c r="A145" s="3">
        <v>40</v>
      </c>
      <c r="B145" s="4" t="s">
        <v>55</v>
      </c>
      <c r="C145" s="4" t="s">
        <v>485</v>
      </c>
      <c r="D145" s="4" t="s">
        <v>447</v>
      </c>
      <c r="E145" s="4" t="s">
        <v>36</v>
      </c>
      <c r="F145" s="4">
        <v>779.34</v>
      </c>
      <c r="G145" s="3">
        <f t="shared" si="8"/>
        <v>1560.694544</v>
      </c>
      <c r="H145" s="3">
        <v>1560.554738</v>
      </c>
      <c r="I145" s="4" t="s">
        <v>146</v>
      </c>
      <c r="J145" s="3">
        <f t="shared" si="9"/>
        <v>0.13980599999990773</v>
      </c>
      <c r="K145" s="4">
        <v>-2</v>
      </c>
      <c r="L145" s="3" t="s">
        <v>130</v>
      </c>
      <c r="M145" s="4">
        <v>24</v>
      </c>
      <c r="N145" s="9">
        <v>5.67</v>
      </c>
      <c r="O145" s="4">
        <v>1</v>
      </c>
      <c r="P145" s="4">
        <v>1</v>
      </c>
      <c r="Q145" s="3" t="s">
        <v>461</v>
      </c>
      <c r="R145">
        <v>1800</v>
      </c>
      <c r="S145" s="3">
        <v>20.114999999999998</v>
      </c>
      <c r="T145" s="3">
        <v>25.443999999999999</v>
      </c>
      <c r="U145" s="3" t="s">
        <v>30</v>
      </c>
      <c r="V145" s="3" t="s">
        <v>126</v>
      </c>
    </row>
    <row r="146" spans="1:22" x14ac:dyDescent="0.25">
      <c r="A146" s="3">
        <v>41</v>
      </c>
      <c r="B146" s="4" t="s">
        <v>56</v>
      </c>
      <c r="C146" s="6" t="s">
        <v>485</v>
      </c>
      <c r="D146" s="4" t="s">
        <v>447</v>
      </c>
      <c r="E146" s="4" t="s">
        <v>36</v>
      </c>
      <c r="F146" s="4">
        <v>860.4</v>
      </c>
      <c r="G146" s="3">
        <f t="shared" si="8"/>
        <v>1722.8145439999998</v>
      </c>
      <c r="H146" s="3">
        <v>1722.607563</v>
      </c>
      <c r="I146" s="4" t="s">
        <v>154</v>
      </c>
      <c r="J146" s="3">
        <f t="shared" si="9"/>
        <v>0.20698099999981423</v>
      </c>
      <c r="K146" s="4">
        <v>-2</v>
      </c>
      <c r="L146" s="3" t="s">
        <v>130</v>
      </c>
      <c r="M146" s="4">
        <v>24</v>
      </c>
      <c r="N146" s="9">
        <v>5.69</v>
      </c>
      <c r="O146" s="4">
        <v>1</v>
      </c>
      <c r="P146" s="4">
        <v>1</v>
      </c>
      <c r="Q146" t="s">
        <v>461</v>
      </c>
      <c r="R146">
        <v>1822</v>
      </c>
      <c r="S146" s="3">
        <v>20.114999999999998</v>
      </c>
      <c r="T146" s="3">
        <v>25.443999999999999</v>
      </c>
      <c r="U146" s="3" t="s">
        <v>30</v>
      </c>
      <c r="V146" s="3" t="s">
        <v>126</v>
      </c>
    </row>
    <row r="147" spans="1:22" x14ac:dyDescent="0.25">
      <c r="A147" s="3">
        <v>44</v>
      </c>
      <c r="B147" s="4" t="s">
        <v>55</v>
      </c>
      <c r="C147" s="4" t="s">
        <v>485</v>
      </c>
      <c r="D147" s="4" t="s">
        <v>447</v>
      </c>
      <c r="E147" s="4" t="s">
        <v>36</v>
      </c>
      <c r="F147" s="4">
        <v>779.34</v>
      </c>
      <c r="G147" s="3">
        <f t="shared" si="8"/>
        <v>1560.694544</v>
      </c>
      <c r="H147" s="3">
        <v>1560.554738</v>
      </c>
      <c r="I147" s="4" t="s">
        <v>146</v>
      </c>
      <c r="J147" s="3">
        <f t="shared" si="9"/>
        <v>0.13980599999990773</v>
      </c>
      <c r="K147" s="4">
        <v>-2</v>
      </c>
      <c r="L147" s="3" t="s">
        <v>130</v>
      </c>
      <c r="M147" s="4">
        <v>24.5</v>
      </c>
      <c r="N147" s="9">
        <v>5.78</v>
      </c>
      <c r="O147" s="4">
        <v>1</v>
      </c>
      <c r="P147" s="4">
        <v>1</v>
      </c>
      <c r="Q147" t="s">
        <v>461</v>
      </c>
      <c r="R147">
        <v>1813</v>
      </c>
      <c r="S147" s="3">
        <v>20.114999999999998</v>
      </c>
      <c r="T147" s="3">
        <v>25.443999999999999</v>
      </c>
      <c r="U147" s="3" t="s">
        <v>30</v>
      </c>
      <c r="V147" s="3" t="s">
        <v>126</v>
      </c>
    </row>
    <row r="148" spans="1:22" x14ac:dyDescent="0.25">
      <c r="A148" s="3">
        <v>47</v>
      </c>
      <c r="B148" s="4" t="s">
        <v>60</v>
      </c>
      <c r="C148" s="4" t="s">
        <v>485</v>
      </c>
      <c r="D148" s="4" t="s">
        <v>215</v>
      </c>
      <c r="E148" s="4" t="s">
        <v>36</v>
      </c>
      <c r="F148" s="4">
        <v>1397.65</v>
      </c>
      <c r="G148" s="3">
        <f t="shared" si="8"/>
        <v>1398.6572720000001</v>
      </c>
      <c r="H148" s="3">
        <v>1398.5019130000001</v>
      </c>
      <c r="I148" s="4" t="s">
        <v>209</v>
      </c>
      <c r="J148" s="3">
        <f t="shared" si="9"/>
        <v>0.15535900000008951</v>
      </c>
      <c r="K148" s="4">
        <v>-1</v>
      </c>
      <c r="L148" s="3" t="s">
        <v>24</v>
      </c>
      <c r="M148" s="4">
        <v>24.6</v>
      </c>
      <c r="N148" s="9">
        <v>5.8</v>
      </c>
      <c r="O148" s="4">
        <v>1</v>
      </c>
      <c r="P148" s="4">
        <v>1</v>
      </c>
      <c r="Q148" t="s">
        <v>461</v>
      </c>
      <c r="R148">
        <v>1831</v>
      </c>
      <c r="S148" s="3">
        <v>20.114999999999998</v>
      </c>
      <c r="T148" s="3">
        <v>25.443999999999999</v>
      </c>
      <c r="U148" s="3" t="s">
        <v>30</v>
      </c>
      <c r="V148" s="3" t="s">
        <v>126</v>
      </c>
    </row>
    <row r="149" spans="1:22" x14ac:dyDescent="0.25">
      <c r="A149" s="3">
        <v>48</v>
      </c>
      <c r="B149" s="4" t="s">
        <v>56</v>
      </c>
      <c r="C149" s="6" t="s">
        <v>485</v>
      </c>
      <c r="D149" s="4" t="s">
        <v>216</v>
      </c>
      <c r="E149" s="4" t="s">
        <v>36</v>
      </c>
      <c r="F149" s="4">
        <v>860.4</v>
      </c>
      <c r="G149" s="3">
        <f t="shared" si="8"/>
        <v>1722.8145439999998</v>
      </c>
      <c r="H149" s="3">
        <v>1722.607563</v>
      </c>
      <c r="I149" s="4" t="s">
        <v>154</v>
      </c>
      <c r="J149" s="3">
        <f t="shared" si="9"/>
        <v>0.20698099999981423</v>
      </c>
      <c r="K149" s="4">
        <v>-2</v>
      </c>
      <c r="L149" s="3" t="s">
        <v>130</v>
      </c>
      <c r="M149" s="4">
        <v>24.7</v>
      </c>
      <c r="N149" s="9">
        <v>5.82</v>
      </c>
      <c r="O149" s="4">
        <v>1</v>
      </c>
      <c r="P149" s="4">
        <v>1</v>
      </c>
      <c r="Q149" t="s">
        <v>461</v>
      </c>
      <c r="R149">
        <v>1846</v>
      </c>
      <c r="S149" s="3">
        <v>20.114999999999998</v>
      </c>
      <c r="T149" s="3">
        <v>25.443999999999999</v>
      </c>
      <c r="U149" s="3" t="s">
        <v>30</v>
      </c>
      <c r="V149" s="3" t="s">
        <v>126</v>
      </c>
    </row>
    <row r="150" spans="1:22" x14ac:dyDescent="0.25">
      <c r="A150" s="3">
        <v>50</v>
      </c>
      <c r="B150" s="4" t="s">
        <v>63</v>
      </c>
      <c r="C150" s="6" t="s">
        <v>485</v>
      </c>
      <c r="D150" s="4" t="s">
        <v>217</v>
      </c>
      <c r="E150" s="4" t="s">
        <v>36</v>
      </c>
      <c r="F150" s="4">
        <v>941.44</v>
      </c>
      <c r="G150" s="3">
        <f t="shared" si="8"/>
        <v>1884.894544</v>
      </c>
      <c r="H150" s="3">
        <v>1884.6603879999998</v>
      </c>
      <c r="I150" s="4" t="s">
        <v>166</v>
      </c>
      <c r="J150" s="3">
        <f t="shared" si="9"/>
        <v>0.23415600000021186</v>
      </c>
      <c r="K150" s="4">
        <v>-2</v>
      </c>
      <c r="L150" s="3" t="s">
        <v>130</v>
      </c>
      <c r="M150" s="4">
        <v>24.9</v>
      </c>
      <c r="N150" s="9">
        <v>5.85</v>
      </c>
      <c r="O150" s="4">
        <v>1</v>
      </c>
      <c r="P150" s="4">
        <v>1</v>
      </c>
      <c r="Q150" s="3" t="s">
        <v>461</v>
      </c>
      <c r="R150">
        <v>1843</v>
      </c>
      <c r="S150" s="3">
        <v>20.114999999999998</v>
      </c>
      <c r="T150" s="3">
        <v>25.443999999999999</v>
      </c>
      <c r="U150" s="3" t="s">
        <v>30</v>
      </c>
      <c r="V150" s="3" t="s">
        <v>126</v>
      </c>
    </row>
    <row r="151" spans="1:22" x14ac:dyDescent="0.25">
      <c r="A151" s="3">
        <v>53</v>
      </c>
      <c r="B151" s="4" t="s">
        <v>55</v>
      </c>
      <c r="C151" s="4" t="s">
        <v>485</v>
      </c>
      <c r="D151" s="4" t="s">
        <v>447</v>
      </c>
      <c r="E151" s="4" t="s">
        <v>36</v>
      </c>
      <c r="F151" s="4">
        <v>779.34</v>
      </c>
      <c r="G151" s="3">
        <f t="shared" si="8"/>
        <v>1560.694544</v>
      </c>
      <c r="H151" s="3">
        <v>1560.554738</v>
      </c>
      <c r="I151" s="4" t="s">
        <v>146</v>
      </c>
      <c r="J151" s="3">
        <f t="shared" si="9"/>
        <v>0.13980599999990773</v>
      </c>
      <c r="K151" s="4">
        <v>-2</v>
      </c>
      <c r="L151" s="3" t="s">
        <v>130</v>
      </c>
      <c r="M151" s="4">
        <v>24.9</v>
      </c>
      <c r="N151" s="9">
        <v>5.86</v>
      </c>
      <c r="O151" s="4">
        <v>1</v>
      </c>
      <c r="P151" s="4">
        <v>1</v>
      </c>
      <c r="Q151" t="s">
        <v>461</v>
      </c>
      <c r="R151">
        <v>1858</v>
      </c>
      <c r="S151" s="3">
        <v>20.114999999999998</v>
      </c>
      <c r="T151" s="3">
        <v>25.443999999999999</v>
      </c>
      <c r="U151" s="3" t="s">
        <v>30</v>
      </c>
      <c r="V151" s="3" t="s">
        <v>126</v>
      </c>
    </row>
    <row r="152" spans="1:22" x14ac:dyDescent="0.25">
      <c r="A152" s="3">
        <v>57</v>
      </c>
      <c r="B152" s="4" t="s">
        <v>38</v>
      </c>
      <c r="C152" s="3" t="s">
        <v>485</v>
      </c>
      <c r="D152" s="4" t="s">
        <v>447</v>
      </c>
      <c r="E152" s="4" t="s">
        <v>36</v>
      </c>
      <c r="F152" s="4">
        <v>1073.46</v>
      </c>
      <c r="G152" s="3">
        <f t="shared" si="8"/>
        <v>1074.4672720000001</v>
      </c>
      <c r="H152" s="3">
        <v>1074.3962629999999</v>
      </c>
      <c r="I152" s="3" t="s">
        <v>187</v>
      </c>
      <c r="J152" s="3">
        <f t="shared" si="9"/>
        <v>7.1009000000231026E-2</v>
      </c>
      <c r="K152" s="4">
        <v>-1</v>
      </c>
      <c r="L152" s="3" t="s">
        <v>24</v>
      </c>
      <c r="M152" s="4">
        <v>25.3</v>
      </c>
      <c r="N152" s="9">
        <v>5.96</v>
      </c>
      <c r="O152" s="4">
        <v>1</v>
      </c>
      <c r="P152" s="4">
        <v>1</v>
      </c>
      <c r="Q152" t="s">
        <v>461</v>
      </c>
      <c r="R152">
        <v>1885</v>
      </c>
      <c r="S152" s="3">
        <v>20.114999999999998</v>
      </c>
      <c r="T152" s="3">
        <v>25.443999999999999</v>
      </c>
      <c r="U152" s="3" t="s">
        <v>30</v>
      </c>
      <c r="V152" s="3" t="s">
        <v>126</v>
      </c>
    </row>
    <row r="153" spans="1:22" x14ac:dyDescent="0.25">
      <c r="A153" s="3">
        <v>58</v>
      </c>
      <c r="B153" s="4" t="s">
        <v>56</v>
      </c>
      <c r="C153" s="6" t="s">
        <v>485</v>
      </c>
      <c r="D153" s="4" t="s">
        <v>220</v>
      </c>
      <c r="E153" s="4" t="s">
        <v>36</v>
      </c>
      <c r="F153" s="4">
        <v>860.4</v>
      </c>
      <c r="G153" s="3">
        <f t="shared" si="8"/>
        <v>1722.8145439999998</v>
      </c>
      <c r="H153" s="3">
        <v>1722.607563</v>
      </c>
      <c r="I153" s="4" t="s">
        <v>154</v>
      </c>
      <c r="J153" s="3">
        <f t="shared" si="9"/>
        <v>0.20698099999981423</v>
      </c>
      <c r="K153" s="4">
        <v>-2</v>
      </c>
      <c r="L153" s="3" t="s">
        <v>130</v>
      </c>
      <c r="M153" s="4">
        <v>25.3</v>
      </c>
      <c r="N153" s="9">
        <v>5.96</v>
      </c>
      <c r="O153" s="4">
        <v>1</v>
      </c>
      <c r="P153" s="4">
        <v>1</v>
      </c>
      <c r="Q153" t="s">
        <v>461</v>
      </c>
      <c r="R153">
        <v>1878</v>
      </c>
      <c r="S153" s="3">
        <v>20.114999999999998</v>
      </c>
      <c r="T153" s="3">
        <v>25.443999999999999</v>
      </c>
      <c r="U153" s="3" t="s">
        <v>30</v>
      </c>
      <c r="V153" s="3" t="s">
        <v>126</v>
      </c>
    </row>
    <row r="154" spans="1:22" x14ac:dyDescent="0.25">
      <c r="A154" s="3">
        <v>62</v>
      </c>
      <c r="B154" s="4" t="s">
        <v>55</v>
      </c>
      <c r="C154" s="4" t="s">
        <v>485</v>
      </c>
      <c r="D154" s="4" t="s">
        <v>447</v>
      </c>
      <c r="E154" s="4" t="s">
        <v>61</v>
      </c>
      <c r="F154" s="4">
        <v>779.34</v>
      </c>
      <c r="G154" s="3">
        <f t="shared" si="8"/>
        <v>1560.694544</v>
      </c>
      <c r="H154" s="3">
        <v>1560.554738</v>
      </c>
      <c r="I154" s="4" t="s">
        <v>146</v>
      </c>
      <c r="J154" s="3">
        <f t="shared" si="9"/>
        <v>0.13980599999990773</v>
      </c>
      <c r="K154" s="4">
        <v>-2</v>
      </c>
      <c r="L154" s="3" t="s">
        <v>130</v>
      </c>
      <c r="M154" s="3"/>
      <c r="N154" s="9">
        <v>6.09</v>
      </c>
      <c r="O154" s="4">
        <v>1</v>
      </c>
      <c r="P154" s="4">
        <v>1</v>
      </c>
      <c r="Q154" t="s">
        <v>463</v>
      </c>
      <c r="R154">
        <v>1578</v>
      </c>
      <c r="S154" s="3">
        <v>18.806000000000001</v>
      </c>
      <c r="T154" s="3">
        <v>24.600999999999999</v>
      </c>
      <c r="U154" s="3" t="s">
        <v>30</v>
      </c>
      <c r="V154" s="3" t="s">
        <v>126</v>
      </c>
    </row>
    <row r="155" spans="1:22" x14ac:dyDescent="0.25">
      <c r="A155" s="3">
        <v>72</v>
      </c>
      <c r="B155" s="4" t="s">
        <v>74</v>
      </c>
      <c r="C155" s="4" t="s">
        <v>485</v>
      </c>
      <c r="D155" s="4" t="s">
        <v>447</v>
      </c>
      <c r="E155" s="4" t="s">
        <v>36</v>
      </c>
      <c r="F155" s="4">
        <v>1235.58</v>
      </c>
      <c r="G155" s="3">
        <f t="shared" si="8"/>
        <v>1236.587272</v>
      </c>
      <c r="H155" s="3">
        <v>1236.4490879999998</v>
      </c>
      <c r="I155" s="3" t="s">
        <v>202</v>
      </c>
      <c r="J155" s="3">
        <f t="shared" si="9"/>
        <v>0.13818400000013753</v>
      </c>
      <c r="K155" s="4">
        <v>-1</v>
      </c>
      <c r="L155" s="3" t="s">
        <v>24</v>
      </c>
      <c r="M155" s="4">
        <v>26.6</v>
      </c>
      <c r="N155" s="9">
        <v>6.27</v>
      </c>
      <c r="O155" s="4">
        <v>1</v>
      </c>
      <c r="P155" s="4">
        <v>1</v>
      </c>
      <c r="Q155" t="s">
        <v>461</v>
      </c>
      <c r="R155">
        <v>1978</v>
      </c>
      <c r="S155" s="3">
        <v>20.114999999999998</v>
      </c>
      <c r="T155" s="3">
        <v>25.443999999999999</v>
      </c>
      <c r="U155" s="3" t="s">
        <v>30</v>
      </c>
      <c r="V155" s="3" t="s">
        <v>126</v>
      </c>
    </row>
    <row r="156" spans="1:22" x14ac:dyDescent="0.25">
      <c r="A156" s="3">
        <v>79</v>
      </c>
      <c r="B156" s="4" t="s">
        <v>55</v>
      </c>
      <c r="C156" s="4" t="s">
        <v>485</v>
      </c>
      <c r="D156" s="4" t="s">
        <v>447</v>
      </c>
      <c r="E156" s="4" t="s">
        <v>36</v>
      </c>
      <c r="F156" s="4">
        <v>779.34</v>
      </c>
      <c r="G156" s="3">
        <f t="shared" si="8"/>
        <v>1560.694544</v>
      </c>
      <c r="H156" s="3">
        <v>1560.554738</v>
      </c>
      <c r="I156" s="4" t="s">
        <v>146</v>
      </c>
      <c r="J156" s="3">
        <f t="shared" si="9"/>
        <v>0.13980599999990773</v>
      </c>
      <c r="K156" s="4">
        <v>-2</v>
      </c>
      <c r="L156" s="3" t="s">
        <v>130</v>
      </c>
      <c r="M156" s="4">
        <v>27.2</v>
      </c>
      <c r="N156" s="9">
        <v>6.42</v>
      </c>
      <c r="O156" s="4">
        <v>1</v>
      </c>
      <c r="P156" s="4">
        <v>1</v>
      </c>
      <c r="Q156" s="3" t="s">
        <v>461</v>
      </c>
      <c r="R156">
        <v>2019</v>
      </c>
      <c r="S156" s="3">
        <v>20.114999999999998</v>
      </c>
      <c r="T156" s="3">
        <v>25.443999999999999</v>
      </c>
      <c r="U156" s="3" t="s">
        <v>30</v>
      </c>
      <c r="V156" s="3" t="s">
        <v>126</v>
      </c>
    </row>
    <row r="157" spans="1:22" x14ac:dyDescent="0.25">
      <c r="A157" s="3">
        <v>81</v>
      </c>
      <c r="B157" s="4" t="s">
        <v>56</v>
      </c>
      <c r="C157" s="6" t="s">
        <v>485</v>
      </c>
      <c r="D157" s="4" t="s">
        <v>447</v>
      </c>
      <c r="E157" s="4" t="s">
        <v>61</v>
      </c>
      <c r="F157" s="4">
        <v>860.4</v>
      </c>
      <c r="G157" s="3">
        <f t="shared" si="8"/>
        <v>1722.8145439999998</v>
      </c>
      <c r="H157" s="3">
        <v>1722.607563</v>
      </c>
      <c r="I157" s="4" t="s">
        <v>154</v>
      </c>
      <c r="J157" s="3">
        <f t="shared" si="9"/>
        <v>0.20698099999981423</v>
      </c>
      <c r="K157" s="4">
        <v>-2</v>
      </c>
      <c r="L157" s="3" t="s">
        <v>130</v>
      </c>
      <c r="M157" s="3"/>
      <c r="N157" s="9">
        <v>6.47</v>
      </c>
      <c r="O157" s="4">
        <v>1</v>
      </c>
      <c r="P157" s="4">
        <v>1</v>
      </c>
      <c r="Q157" t="s">
        <v>463</v>
      </c>
      <c r="R157">
        <v>1608</v>
      </c>
      <c r="S157" s="3">
        <v>18.806000000000001</v>
      </c>
      <c r="T157" s="3">
        <v>24.600999999999999</v>
      </c>
      <c r="U157" s="3" t="s">
        <v>30</v>
      </c>
      <c r="V157" s="3" t="s">
        <v>126</v>
      </c>
    </row>
    <row r="158" spans="1:22" x14ac:dyDescent="0.25">
      <c r="A158" s="3">
        <v>104</v>
      </c>
      <c r="B158" s="4" t="s">
        <v>74</v>
      </c>
      <c r="C158" s="4" t="s">
        <v>485</v>
      </c>
      <c r="D158" s="4" t="s">
        <v>447</v>
      </c>
      <c r="E158" s="4" t="s">
        <v>36</v>
      </c>
      <c r="F158" s="4">
        <v>1235.58</v>
      </c>
      <c r="G158" s="3">
        <f t="shared" si="8"/>
        <v>1236.587272</v>
      </c>
      <c r="H158" s="3">
        <v>1236.4490879999998</v>
      </c>
      <c r="I158" s="3" t="s">
        <v>202</v>
      </c>
      <c r="J158" s="3">
        <f t="shared" si="9"/>
        <v>0.13818400000013753</v>
      </c>
      <c r="K158" s="4">
        <v>-1</v>
      </c>
      <c r="L158" s="3" t="s">
        <v>24</v>
      </c>
      <c r="M158" s="9">
        <v>29.4</v>
      </c>
      <c r="N158" s="9">
        <v>7</v>
      </c>
      <c r="O158" s="4">
        <v>1</v>
      </c>
      <c r="P158" s="4">
        <v>1</v>
      </c>
      <c r="Q158" t="s">
        <v>461</v>
      </c>
      <c r="R158">
        <v>2170</v>
      </c>
      <c r="S158" s="3">
        <v>20.114999999999998</v>
      </c>
      <c r="T158" s="3">
        <v>25.443999999999999</v>
      </c>
      <c r="U158" s="3" t="s">
        <v>30</v>
      </c>
      <c r="V158" s="3" t="s">
        <v>126</v>
      </c>
    </row>
    <row r="159" spans="1:22" x14ac:dyDescent="0.25">
      <c r="A159" s="3">
        <v>105</v>
      </c>
      <c r="B159" s="4" t="s">
        <v>38</v>
      </c>
      <c r="C159" s="3" t="s">
        <v>485</v>
      </c>
      <c r="D159" s="4" t="s">
        <v>447</v>
      </c>
      <c r="E159" s="4" t="s">
        <v>10</v>
      </c>
      <c r="F159" s="4">
        <v>1073.46</v>
      </c>
      <c r="G159" s="3">
        <f t="shared" si="8"/>
        <v>1074.4672720000001</v>
      </c>
      <c r="H159" s="3">
        <v>1074.3962629999999</v>
      </c>
      <c r="I159" s="3" t="s">
        <v>187</v>
      </c>
      <c r="J159" s="3">
        <f t="shared" si="9"/>
        <v>7.1009000000231026E-2</v>
      </c>
      <c r="K159" s="4">
        <v>-1</v>
      </c>
      <c r="L159" s="3" t="s">
        <v>24</v>
      </c>
      <c r="M159" s="9">
        <v>29.4</v>
      </c>
      <c r="N159" s="9">
        <v>7.05</v>
      </c>
      <c r="O159" s="4">
        <v>1</v>
      </c>
      <c r="P159" s="4">
        <v>1</v>
      </c>
      <c r="Q159" s="3" t="s">
        <v>459</v>
      </c>
      <c r="R159">
        <v>2167</v>
      </c>
      <c r="S159" s="3">
        <v>20.285</v>
      </c>
      <c r="T159" s="3">
        <v>25.446000000000002</v>
      </c>
      <c r="U159" s="3" t="s">
        <v>30</v>
      </c>
      <c r="V159" s="3" t="s">
        <v>126</v>
      </c>
    </row>
    <row r="160" spans="1:22" x14ac:dyDescent="0.25">
      <c r="A160" s="3">
        <v>119</v>
      </c>
      <c r="B160" s="4" t="s">
        <v>74</v>
      </c>
      <c r="C160" s="4" t="s">
        <v>485</v>
      </c>
      <c r="D160" s="4" t="s">
        <v>447</v>
      </c>
      <c r="E160" s="4" t="s">
        <v>36</v>
      </c>
      <c r="F160" s="4">
        <v>1235.58</v>
      </c>
      <c r="G160" s="3">
        <f t="shared" si="8"/>
        <v>1236.587272</v>
      </c>
      <c r="H160" s="3">
        <v>1236.4490879999998</v>
      </c>
      <c r="I160" s="3" t="s">
        <v>202</v>
      </c>
      <c r="J160" s="3">
        <f t="shared" si="9"/>
        <v>0.13818400000013753</v>
      </c>
      <c r="K160" s="4">
        <v>-1</v>
      </c>
      <c r="L160" s="3" t="s">
        <v>24</v>
      </c>
      <c r="M160" s="9">
        <v>30.8</v>
      </c>
      <c r="N160" s="9">
        <v>7.4</v>
      </c>
      <c r="O160" s="4">
        <v>1</v>
      </c>
      <c r="P160" s="4">
        <v>1</v>
      </c>
      <c r="Q160" t="s">
        <v>461</v>
      </c>
      <c r="R160">
        <v>2268</v>
      </c>
      <c r="S160" s="3">
        <v>20.114999999999998</v>
      </c>
      <c r="T160" s="3">
        <v>25.443999999999999</v>
      </c>
      <c r="U160" s="3" t="s">
        <v>30</v>
      </c>
      <c r="V160" s="3" t="s">
        <v>126</v>
      </c>
    </row>
    <row r="161" spans="1:22" x14ac:dyDescent="0.25">
      <c r="A161" s="3">
        <v>120</v>
      </c>
      <c r="B161" s="4" t="s">
        <v>60</v>
      </c>
      <c r="C161" s="4" t="s">
        <v>485</v>
      </c>
      <c r="D161" s="4" t="s">
        <v>447</v>
      </c>
      <c r="E161" s="4" t="s">
        <v>36</v>
      </c>
      <c r="F161" s="4">
        <v>1397.65</v>
      </c>
      <c r="G161" s="3">
        <f t="shared" si="8"/>
        <v>1398.6572720000001</v>
      </c>
      <c r="H161" s="3">
        <v>1398.5019130000001</v>
      </c>
      <c r="I161" s="3" t="s">
        <v>209</v>
      </c>
      <c r="J161" s="3">
        <f t="shared" si="9"/>
        <v>0.15535900000008951</v>
      </c>
      <c r="K161" s="4">
        <v>-1</v>
      </c>
      <c r="L161" s="3" t="s">
        <v>24</v>
      </c>
      <c r="M161" s="9">
        <v>30.9</v>
      </c>
      <c r="N161" s="9">
        <v>7.43</v>
      </c>
      <c r="O161" s="4">
        <v>1</v>
      </c>
      <c r="P161" s="4">
        <v>1</v>
      </c>
      <c r="Q161" t="s">
        <v>461</v>
      </c>
      <c r="R161">
        <v>2277</v>
      </c>
      <c r="S161" s="3">
        <v>20.114999999999998</v>
      </c>
      <c r="T161" s="3">
        <v>25.443999999999999</v>
      </c>
      <c r="U161" s="3" t="s">
        <v>30</v>
      </c>
      <c r="V161" s="3" t="s">
        <v>126</v>
      </c>
    </row>
    <row r="162" spans="1:22" x14ac:dyDescent="0.25">
      <c r="A162" s="3">
        <v>3</v>
      </c>
      <c r="B162" s="3" t="s">
        <v>32</v>
      </c>
      <c r="C162" s="4" t="s">
        <v>487</v>
      </c>
      <c r="D162" s="4" t="s">
        <v>361</v>
      </c>
      <c r="E162" s="4" t="s">
        <v>10</v>
      </c>
      <c r="F162" s="3">
        <v>1276.56</v>
      </c>
      <c r="G162" s="3">
        <f t="shared" ref="G162:G193" si="10">((F162 *  ABS(K162)) -  (K162 * 1.007272))</f>
        <v>1277.567272</v>
      </c>
      <c r="H162" s="3">
        <v>1277.4756369999998</v>
      </c>
      <c r="I162" s="3" t="s">
        <v>205</v>
      </c>
      <c r="J162" s="3">
        <f t="shared" ref="J162:J190" si="11">G162-H162</f>
        <v>9.1635000000223954E-2</v>
      </c>
      <c r="K162" s="3">
        <v>-1</v>
      </c>
      <c r="L162" s="3" t="s">
        <v>24</v>
      </c>
      <c r="M162" s="3">
        <v>12.65</v>
      </c>
      <c r="N162" s="5">
        <v>3.57</v>
      </c>
      <c r="O162" s="4">
        <v>2</v>
      </c>
      <c r="P162" s="4">
        <v>2</v>
      </c>
      <c r="Q162" t="s">
        <v>459</v>
      </c>
      <c r="R162">
        <v>915</v>
      </c>
      <c r="S162" s="3">
        <v>20.285</v>
      </c>
      <c r="T162" s="3">
        <v>25.446000000000002</v>
      </c>
      <c r="U162" s="3" t="s">
        <v>30</v>
      </c>
      <c r="V162" s="3" t="s">
        <v>126</v>
      </c>
    </row>
    <row r="163" spans="1:22" x14ac:dyDescent="0.25">
      <c r="A163" s="3">
        <v>9</v>
      </c>
      <c r="B163" s="3" t="s">
        <v>32</v>
      </c>
      <c r="C163" s="4" t="s">
        <v>487</v>
      </c>
      <c r="D163" s="4" t="s">
        <v>13</v>
      </c>
      <c r="E163" s="4" t="s">
        <v>10</v>
      </c>
      <c r="F163" s="3">
        <v>1276.56</v>
      </c>
      <c r="G163" s="3">
        <f t="shared" si="10"/>
        <v>1277.567272</v>
      </c>
      <c r="H163" s="3">
        <v>1277.4756369999998</v>
      </c>
      <c r="I163" s="3" t="s">
        <v>205</v>
      </c>
      <c r="J163" s="3">
        <f t="shared" si="11"/>
        <v>9.1635000000223954E-2</v>
      </c>
      <c r="K163" s="3">
        <v>-1</v>
      </c>
      <c r="L163" s="3" t="s">
        <v>24</v>
      </c>
      <c r="M163" s="3">
        <v>18</v>
      </c>
      <c r="N163" s="5">
        <v>3.57</v>
      </c>
      <c r="O163" s="4">
        <v>2</v>
      </c>
      <c r="P163" s="4">
        <v>2</v>
      </c>
      <c r="Q163" t="s">
        <v>459</v>
      </c>
      <c r="R163">
        <v>1335</v>
      </c>
      <c r="S163" s="3">
        <v>20.285</v>
      </c>
      <c r="T163" s="3">
        <v>25.446000000000002</v>
      </c>
      <c r="U163" s="3" t="s">
        <v>30</v>
      </c>
      <c r="V163" t="s">
        <v>126</v>
      </c>
    </row>
    <row r="164" spans="1:22" x14ac:dyDescent="0.25">
      <c r="A164" s="3">
        <v>15</v>
      </c>
      <c r="B164" s="3" t="s">
        <v>32</v>
      </c>
      <c r="C164" s="4" t="s">
        <v>487</v>
      </c>
      <c r="D164" s="4" t="s">
        <v>13</v>
      </c>
      <c r="E164" s="4" t="s">
        <v>10</v>
      </c>
      <c r="F164" s="3">
        <v>1276.56</v>
      </c>
      <c r="G164" s="3">
        <f t="shared" si="10"/>
        <v>1277.567272</v>
      </c>
      <c r="H164" s="3">
        <v>1277.4756369999998</v>
      </c>
      <c r="I164" s="3" t="s">
        <v>205</v>
      </c>
      <c r="J164" s="3">
        <f t="shared" si="11"/>
        <v>9.1635000000223954E-2</v>
      </c>
      <c r="K164" s="3">
        <v>-1</v>
      </c>
      <c r="L164" s="3" t="s">
        <v>24</v>
      </c>
      <c r="M164" s="3">
        <v>19.399999999999999</v>
      </c>
      <c r="N164" s="5">
        <v>4.75</v>
      </c>
      <c r="O164" s="4">
        <v>2</v>
      </c>
      <c r="P164" s="4">
        <v>2</v>
      </c>
      <c r="Q164" t="s">
        <v>459</v>
      </c>
      <c r="R164">
        <v>1444</v>
      </c>
      <c r="S164" s="3">
        <v>20.285</v>
      </c>
      <c r="T164" s="3">
        <v>25.446000000000002</v>
      </c>
      <c r="U164" s="3" t="s">
        <v>30</v>
      </c>
      <c r="V164" t="s">
        <v>126</v>
      </c>
    </row>
    <row r="165" spans="1:22" x14ac:dyDescent="0.25">
      <c r="A165" s="3">
        <v>21</v>
      </c>
      <c r="B165" s="3" t="s">
        <v>47</v>
      </c>
      <c r="C165" s="6" t="s">
        <v>487</v>
      </c>
      <c r="D165" s="4" t="s">
        <v>18</v>
      </c>
      <c r="E165" s="4" t="s">
        <v>10</v>
      </c>
      <c r="F165" s="4">
        <v>864.37</v>
      </c>
      <c r="G165" s="3">
        <f t="shared" si="10"/>
        <v>1730.7545439999999</v>
      </c>
      <c r="H165" s="3">
        <v>1730.6238810000002</v>
      </c>
      <c r="I165" s="3" t="s">
        <v>156</v>
      </c>
      <c r="J165" s="3">
        <f t="shared" si="11"/>
        <v>0.13066299999968578</v>
      </c>
      <c r="K165" s="4">
        <v>-2</v>
      </c>
      <c r="L165" s="3" t="s">
        <v>130</v>
      </c>
      <c r="M165" s="4">
        <v>21.2</v>
      </c>
      <c r="N165" s="5">
        <v>5.09</v>
      </c>
      <c r="O165" s="4">
        <v>2</v>
      </c>
      <c r="P165" s="4">
        <v>2.5</v>
      </c>
      <c r="Q165" t="s">
        <v>459</v>
      </c>
      <c r="R165">
        <v>1576</v>
      </c>
      <c r="S165" s="3">
        <v>20.285</v>
      </c>
      <c r="T165" s="3">
        <v>25.446000000000002</v>
      </c>
      <c r="U165" s="3" t="s">
        <v>30</v>
      </c>
      <c r="V165" t="s">
        <v>126</v>
      </c>
    </row>
    <row r="166" spans="1:22" x14ac:dyDescent="0.25">
      <c r="A166" s="3">
        <v>25</v>
      </c>
      <c r="B166" s="3" t="s">
        <v>129</v>
      </c>
      <c r="C166" s="4" t="s">
        <v>487</v>
      </c>
      <c r="D166" s="4" t="s">
        <v>370</v>
      </c>
      <c r="E166" s="4" t="s">
        <v>10</v>
      </c>
      <c r="F166" s="4">
        <v>1438.66</v>
      </c>
      <c r="G166" s="3">
        <f t="shared" si="10"/>
        <v>1439.6672720000001</v>
      </c>
      <c r="H166" s="3">
        <v>1439.528462</v>
      </c>
      <c r="I166" s="3" t="s">
        <v>210</v>
      </c>
      <c r="J166" s="3">
        <f t="shared" si="11"/>
        <v>0.13881000000014865</v>
      </c>
      <c r="K166" s="4">
        <v>-1</v>
      </c>
      <c r="L166" t="s">
        <v>24</v>
      </c>
      <c r="M166" s="4">
        <v>21.8</v>
      </c>
      <c r="N166" s="5">
        <v>5.23</v>
      </c>
      <c r="O166" s="4">
        <v>2</v>
      </c>
      <c r="P166" s="4">
        <v>2</v>
      </c>
      <c r="Q166" s="3" t="s">
        <v>459</v>
      </c>
      <c r="R166">
        <v>1617</v>
      </c>
      <c r="S166" s="3">
        <v>20.285</v>
      </c>
      <c r="T166" s="3">
        <v>25.446000000000002</v>
      </c>
      <c r="U166" s="3" t="s">
        <v>30</v>
      </c>
      <c r="V166" s="3" t="s">
        <v>126</v>
      </c>
    </row>
    <row r="167" spans="1:22" x14ac:dyDescent="0.25">
      <c r="A167" s="3">
        <v>31</v>
      </c>
      <c r="B167" s="3" t="s">
        <v>50</v>
      </c>
      <c r="C167" s="6" t="s">
        <v>487</v>
      </c>
      <c r="D167" s="4" t="s">
        <v>214</v>
      </c>
      <c r="E167" s="4" t="s">
        <v>10</v>
      </c>
      <c r="F167" s="4">
        <v>820.36</v>
      </c>
      <c r="G167" s="3">
        <f t="shared" si="10"/>
        <v>1642.7345439999999</v>
      </c>
      <c r="H167" s="3">
        <v>1642.6078360000001</v>
      </c>
      <c r="I167" s="3" t="s">
        <v>150</v>
      </c>
      <c r="J167" s="3">
        <f t="shared" si="11"/>
        <v>0.12670799999978044</v>
      </c>
      <c r="K167" s="4">
        <v>-2</v>
      </c>
      <c r="L167" s="3" t="s">
        <v>130</v>
      </c>
      <c r="M167" s="4">
        <v>22.8</v>
      </c>
      <c r="N167" s="5">
        <v>5.44</v>
      </c>
      <c r="O167" s="4">
        <v>2</v>
      </c>
      <c r="P167" s="4">
        <v>2</v>
      </c>
      <c r="Q167" s="3" t="s">
        <v>459</v>
      </c>
      <c r="R167">
        <v>1695</v>
      </c>
      <c r="S167" s="3">
        <v>20.285</v>
      </c>
      <c r="T167" s="3">
        <v>25.446000000000002</v>
      </c>
      <c r="U167" s="3" t="s">
        <v>30</v>
      </c>
      <c r="V167" s="3" t="s">
        <v>126</v>
      </c>
    </row>
    <row r="168" spans="1:22" x14ac:dyDescent="0.25">
      <c r="A168" s="3">
        <v>52</v>
      </c>
      <c r="B168" s="4" t="s">
        <v>47</v>
      </c>
      <c r="C168" s="6" t="s">
        <v>487</v>
      </c>
      <c r="D168" s="4" t="s">
        <v>447</v>
      </c>
      <c r="E168" s="4" t="s">
        <v>36</v>
      </c>
      <c r="F168" s="4">
        <v>864.37</v>
      </c>
      <c r="G168" s="3">
        <f t="shared" si="10"/>
        <v>1730.7545439999999</v>
      </c>
      <c r="H168" s="3">
        <v>1730.6238810000002</v>
      </c>
      <c r="I168" s="3" t="s">
        <v>156</v>
      </c>
      <c r="J168" s="3">
        <f t="shared" si="11"/>
        <v>0.13066299999968578</v>
      </c>
      <c r="K168" s="4">
        <v>-2</v>
      </c>
      <c r="L168" s="3" t="s">
        <v>130</v>
      </c>
      <c r="M168" s="4">
        <v>24.9</v>
      </c>
      <c r="N168" s="9">
        <v>5.86</v>
      </c>
      <c r="O168" s="4">
        <v>2</v>
      </c>
      <c r="P168" s="4">
        <v>2.5</v>
      </c>
      <c r="Q168" t="s">
        <v>461</v>
      </c>
      <c r="R168">
        <v>1866</v>
      </c>
      <c r="S168" s="3">
        <v>20.114999999999998</v>
      </c>
      <c r="T168" s="3">
        <v>25.443999999999999</v>
      </c>
      <c r="U168" s="3" t="s">
        <v>30</v>
      </c>
      <c r="V168" s="3" t="s">
        <v>126</v>
      </c>
    </row>
    <row r="169" spans="1:22" x14ac:dyDescent="0.25">
      <c r="A169" s="3">
        <v>65</v>
      </c>
      <c r="B169" s="4" t="s">
        <v>66</v>
      </c>
      <c r="C169" s="4" t="s">
        <v>487</v>
      </c>
      <c r="D169" s="4" t="s">
        <v>447</v>
      </c>
      <c r="E169" s="4" t="s">
        <v>36</v>
      </c>
      <c r="F169" s="4">
        <v>1438.66</v>
      </c>
      <c r="G169" s="3">
        <f t="shared" si="10"/>
        <v>1439.6672720000001</v>
      </c>
      <c r="H169" s="3">
        <v>1439.528462</v>
      </c>
      <c r="I169" s="3" t="s">
        <v>210</v>
      </c>
      <c r="J169" s="3">
        <f t="shared" si="11"/>
        <v>0.13881000000014865</v>
      </c>
      <c r="K169" s="4">
        <v>-1</v>
      </c>
      <c r="L169" s="3" t="s">
        <v>24</v>
      </c>
      <c r="M169" s="4">
        <v>26</v>
      </c>
      <c r="N169" s="9">
        <v>6.11</v>
      </c>
      <c r="O169" s="4">
        <v>2</v>
      </c>
      <c r="P169" s="4">
        <v>2</v>
      </c>
      <c r="Q169" t="s">
        <v>461</v>
      </c>
      <c r="R169">
        <v>1925</v>
      </c>
      <c r="S169" s="3">
        <v>20.114999999999998</v>
      </c>
      <c r="T169" s="3">
        <v>25.443999999999999</v>
      </c>
      <c r="U169" s="3" t="s">
        <v>30</v>
      </c>
      <c r="V169" s="3" t="s">
        <v>126</v>
      </c>
    </row>
    <row r="170" spans="1:22" x14ac:dyDescent="0.25">
      <c r="A170" s="3">
        <v>71</v>
      </c>
      <c r="B170" s="6" t="s">
        <v>73</v>
      </c>
      <c r="C170" s="6" t="s">
        <v>487</v>
      </c>
      <c r="D170" s="7" t="s">
        <v>229</v>
      </c>
      <c r="E170" s="4" t="s">
        <v>36</v>
      </c>
      <c r="F170" s="4">
        <v>799.84</v>
      </c>
      <c r="G170" s="3">
        <f t="shared" si="10"/>
        <v>1601.694544</v>
      </c>
      <c r="H170" s="3">
        <v>1601.581287</v>
      </c>
      <c r="I170" s="3" t="s">
        <v>148</v>
      </c>
      <c r="J170" s="3">
        <f t="shared" si="11"/>
        <v>0.11325699999997596</v>
      </c>
      <c r="K170" s="4">
        <v>-2</v>
      </c>
      <c r="L170" s="3" t="s">
        <v>130</v>
      </c>
      <c r="M170" s="4">
        <v>26.5</v>
      </c>
      <c r="N170" s="9">
        <v>6.25</v>
      </c>
      <c r="O170" s="4">
        <v>2</v>
      </c>
      <c r="P170" s="4">
        <v>2</v>
      </c>
      <c r="Q170" s="3" t="s">
        <v>461</v>
      </c>
      <c r="R170">
        <v>1961</v>
      </c>
      <c r="S170" s="3">
        <v>20.114999999999998</v>
      </c>
      <c r="T170" s="3">
        <v>25.443999999999999</v>
      </c>
      <c r="U170" s="3" t="s">
        <v>30</v>
      </c>
      <c r="V170" s="3" t="s">
        <v>126</v>
      </c>
    </row>
    <row r="171" spans="1:22" x14ac:dyDescent="0.25">
      <c r="A171" s="3">
        <v>80</v>
      </c>
      <c r="B171" s="4" t="s">
        <v>78</v>
      </c>
      <c r="C171" s="6" t="s">
        <v>487</v>
      </c>
      <c r="D171" s="4" t="s">
        <v>450</v>
      </c>
      <c r="E171" s="4" t="s">
        <v>36</v>
      </c>
      <c r="F171" s="4">
        <v>945.4</v>
      </c>
      <c r="G171" s="3">
        <f t="shared" si="10"/>
        <v>1892.8145439999998</v>
      </c>
      <c r="H171" s="3">
        <v>1892.676706</v>
      </c>
      <c r="I171" s="3" t="s">
        <v>167</v>
      </c>
      <c r="J171" s="3">
        <f t="shared" si="11"/>
        <v>0.13783799999987423</v>
      </c>
      <c r="K171" s="4">
        <v>-2</v>
      </c>
      <c r="L171" s="3" t="s">
        <v>130</v>
      </c>
      <c r="M171" s="4">
        <v>27.4</v>
      </c>
      <c r="N171" s="9">
        <v>6.46</v>
      </c>
      <c r="O171" s="4">
        <v>2</v>
      </c>
      <c r="P171" s="4">
        <v>2.5</v>
      </c>
      <c r="Q171" t="s">
        <v>461</v>
      </c>
      <c r="R171">
        <v>2032</v>
      </c>
      <c r="S171" s="3">
        <v>20.114999999999998</v>
      </c>
      <c r="T171" s="3">
        <v>25.443999999999999</v>
      </c>
      <c r="U171" s="3" t="s">
        <v>30</v>
      </c>
      <c r="V171" s="3" t="s">
        <v>126</v>
      </c>
    </row>
    <row r="172" spans="1:22" x14ac:dyDescent="0.25">
      <c r="A172" s="3">
        <v>87</v>
      </c>
      <c r="B172" s="4" t="s">
        <v>81</v>
      </c>
      <c r="C172" s="6" t="s">
        <v>487</v>
      </c>
      <c r="D172" s="4" t="s">
        <v>447</v>
      </c>
      <c r="E172" s="4" t="s">
        <v>36</v>
      </c>
      <c r="F172" s="4">
        <v>1026.46</v>
      </c>
      <c r="G172" s="3">
        <f t="shared" si="10"/>
        <v>2054.9345440000002</v>
      </c>
      <c r="H172" s="3">
        <v>2054.729531</v>
      </c>
      <c r="I172" s="3" t="s">
        <v>177</v>
      </c>
      <c r="J172" s="3">
        <f t="shared" si="11"/>
        <v>0.20501300000023548</v>
      </c>
      <c r="K172" s="4">
        <v>-2</v>
      </c>
      <c r="L172" s="3" t="s">
        <v>130</v>
      </c>
      <c r="M172" s="9">
        <v>28</v>
      </c>
      <c r="N172" s="9">
        <v>6.59</v>
      </c>
      <c r="O172" s="4">
        <v>2</v>
      </c>
      <c r="P172" s="4">
        <v>2.5</v>
      </c>
      <c r="Q172" t="s">
        <v>461</v>
      </c>
      <c r="R172">
        <v>2080</v>
      </c>
      <c r="S172" s="3">
        <v>20.114999999999998</v>
      </c>
      <c r="T172" s="3">
        <v>25.443999999999999</v>
      </c>
      <c r="U172" s="3" t="s">
        <v>30</v>
      </c>
      <c r="V172" t="s">
        <v>126</v>
      </c>
    </row>
    <row r="173" spans="1:22" x14ac:dyDescent="0.25">
      <c r="A173" s="3">
        <v>92</v>
      </c>
      <c r="B173" s="4" t="s">
        <v>85</v>
      </c>
      <c r="C173" s="6" t="s">
        <v>487</v>
      </c>
      <c r="D173" s="4" t="s">
        <v>447</v>
      </c>
      <c r="E173" s="4" t="s">
        <v>36</v>
      </c>
      <c r="F173" s="4">
        <v>901.35</v>
      </c>
      <c r="G173" s="3">
        <f t="shared" si="10"/>
        <v>1804.7145439999999</v>
      </c>
      <c r="H173" s="3">
        <v>1804.6606610000001</v>
      </c>
      <c r="I173" s="3" t="s">
        <v>162</v>
      </c>
      <c r="J173" s="3">
        <f t="shared" si="11"/>
        <v>5.3882999999814274E-2</v>
      </c>
      <c r="K173" s="4">
        <v>-2</v>
      </c>
      <c r="L173" s="3" t="s">
        <v>130</v>
      </c>
      <c r="M173" s="9">
        <v>28.3</v>
      </c>
      <c r="N173" s="9">
        <v>6.7</v>
      </c>
      <c r="O173" s="4">
        <v>2</v>
      </c>
      <c r="P173" s="4">
        <v>2</v>
      </c>
      <c r="Q173" s="3" t="s">
        <v>461</v>
      </c>
      <c r="R173">
        <v>2101</v>
      </c>
      <c r="S173" s="3">
        <v>20.114999999999998</v>
      </c>
      <c r="T173" s="3">
        <v>25.443999999999999</v>
      </c>
      <c r="U173" s="3" t="s">
        <v>30</v>
      </c>
      <c r="V173" t="s">
        <v>126</v>
      </c>
    </row>
    <row r="174" spans="1:22" x14ac:dyDescent="0.25">
      <c r="A174" s="3">
        <v>101</v>
      </c>
      <c r="B174" s="4" t="s">
        <v>73</v>
      </c>
      <c r="C174" s="6" t="s">
        <v>487</v>
      </c>
      <c r="D174" s="11" t="s">
        <v>229</v>
      </c>
      <c r="E174" s="4" t="s">
        <v>36</v>
      </c>
      <c r="F174" s="4">
        <v>799.84</v>
      </c>
      <c r="G174" s="3">
        <f t="shared" si="10"/>
        <v>1601.694544</v>
      </c>
      <c r="H174" s="3">
        <v>1601.581287</v>
      </c>
      <c r="I174" s="3" t="s">
        <v>148</v>
      </c>
      <c r="J174" s="3">
        <f t="shared" si="11"/>
        <v>0.11325699999997596</v>
      </c>
      <c r="K174" s="4">
        <v>-2</v>
      </c>
      <c r="L174" s="3" t="s">
        <v>130</v>
      </c>
      <c r="M174" s="9">
        <v>29</v>
      </c>
      <c r="N174" s="9">
        <v>6.89</v>
      </c>
      <c r="O174" s="4">
        <v>2</v>
      </c>
      <c r="P174" s="4">
        <v>2</v>
      </c>
      <c r="Q174" t="s">
        <v>461</v>
      </c>
      <c r="R174">
        <v>2140</v>
      </c>
      <c r="S174" s="3">
        <v>20.114999999999998</v>
      </c>
      <c r="T174" s="3">
        <v>25.443999999999999</v>
      </c>
      <c r="U174" s="3" t="s">
        <v>30</v>
      </c>
      <c r="V174" t="s">
        <v>126</v>
      </c>
    </row>
    <row r="175" spans="1:22" x14ac:dyDescent="0.25">
      <c r="A175" s="3">
        <v>122</v>
      </c>
      <c r="B175" s="4" t="s">
        <v>73</v>
      </c>
      <c r="C175" s="6" t="s">
        <v>487</v>
      </c>
      <c r="D175" s="4" t="s">
        <v>447</v>
      </c>
      <c r="E175" s="4" t="s">
        <v>36</v>
      </c>
      <c r="F175" s="4">
        <v>799.84</v>
      </c>
      <c r="G175" s="3">
        <f t="shared" si="10"/>
        <v>1601.694544</v>
      </c>
      <c r="H175" s="3">
        <v>1601.581287</v>
      </c>
      <c r="I175" s="3" t="s">
        <v>148</v>
      </c>
      <c r="J175" s="3">
        <f t="shared" si="11"/>
        <v>0.11325699999997596</v>
      </c>
      <c r="K175" s="4">
        <v>-2</v>
      </c>
      <c r="L175" s="3" t="s">
        <v>130</v>
      </c>
      <c r="M175" s="9">
        <v>31.3</v>
      </c>
      <c r="N175" s="9">
        <v>7.55</v>
      </c>
      <c r="O175" s="4">
        <v>2</v>
      </c>
      <c r="P175" s="4">
        <v>2</v>
      </c>
      <c r="Q175" s="3" t="s">
        <v>461</v>
      </c>
      <c r="R175">
        <v>2314</v>
      </c>
      <c r="S175" s="3">
        <v>20.114999999999998</v>
      </c>
      <c r="T175" s="3">
        <v>25.443999999999999</v>
      </c>
      <c r="U175" s="3" t="s">
        <v>30</v>
      </c>
      <c r="V175" t="s">
        <v>126</v>
      </c>
    </row>
    <row r="176" spans="1:22" x14ac:dyDescent="0.25">
      <c r="A176" s="3">
        <v>150</v>
      </c>
      <c r="B176" s="4" t="s">
        <v>112</v>
      </c>
      <c r="C176" s="6" t="s">
        <v>487</v>
      </c>
      <c r="D176" s="4" t="s">
        <v>447</v>
      </c>
      <c r="E176" s="4" t="s">
        <v>36</v>
      </c>
      <c r="F176" s="4">
        <v>880.87</v>
      </c>
      <c r="G176" s="3">
        <f t="shared" si="10"/>
        <v>1763.7545439999999</v>
      </c>
      <c r="H176" s="3">
        <v>1763.634112</v>
      </c>
      <c r="I176" s="3" t="s">
        <v>157</v>
      </c>
      <c r="J176" s="3">
        <f t="shared" si="11"/>
        <v>0.12043199999993703</v>
      </c>
      <c r="K176" s="4">
        <v>-2</v>
      </c>
      <c r="L176" s="3" t="s">
        <v>130</v>
      </c>
      <c r="M176" s="9">
        <v>34.1</v>
      </c>
      <c r="N176" s="9">
        <v>8.42</v>
      </c>
      <c r="O176" s="4">
        <v>2</v>
      </c>
      <c r="P176" s="4">
        <v>2</v>
      </c>
      <c r="Q176" t="s">
        <v>461</v>
      </c>
      <c r="R176">
        <v>2509</v>
      </c>
      <c r="S176" s="3">
        <v>20.114999999999998</v>
      </c>
      <c r="T176" s="3">
        <v>25.443999999999999</v>
      </c>
      <c r="U176" s="3" t="s">
        <v>30</v>
      </c>
      <c r="V176" t="s">
        <v>126</v>
      </c>
    </row>
    <row r="177" spans="1:22" x14ac:dyDescent="0.25">
      <c r="A177" s="3">
        <v>10</v>
      </c>
      <c r="B177" s="3" t="s">
        <v>39</v>
      </c>
      <c r="C177" s="3" t="s">
        <v>484</v>
      </c>
      <c r="D177" s="4" t="s">
        <v>20</v>
      </c>
      <c r="E177" s="4" t="s">
        <v>11</v>
      </c>
      <c r="F177" s="3">
        <v>571.27</v>
      </c>
      <c r="G177" s="3">
        <f t="shared" si="10"/>
        <v>572.27727199999993</v>
      </c>
      <c r="H177" s="3">
        <v>572.24287300000003</v>
      </c>
      <c r="I177" s="3" t="s">
        <v>138</v>
      </c>
      <c r="J177" s="3">
        <f t="shared" si="11"/>
        <v>3.4398999999893931E-2</v>
      </c>
      <c r="K177" s="3">
        <v>-1</v>
      </c>
      <c r="L177" s="3" t="s">
        <v>24</v>
      </c>
      <c r="M177" s="4">
        <v>18.2</v>
      </c>
      <c r="N177" s="5">
        <v>3.57</v>
      </c>
      <c r="O177" s="4">
        <v>3</v>
      </c>
      <c r="P177" s="4">
        <v>3</v>
      </c>
      <c r="Q177" s="3" t="s">
        <v>460</v>
      </c>
      <c r="R177">
        <v>939</v>
      </c>
      <c r="S177" s="3">
        <v>18.582000000000001</v>
      </c>
      <c r="T177" s="3">
        <v>24.446999999999999</v>
      </c>
      <c r="U177" s="3" t="s">
        <v>30</v>
      </c>
      <c r="V177" s="3" t="s">
        <v>133</v>
      </c>
    </row>
    <row r="178" spans="1:22" x14ac:dyDescent="0.25">
      <c r="A178" s="3">
        <v>5</v>
      </c>
      <c r="B178" s="3" t="s">
        <v>34</v>
      </c>
      <c r="C178" s="3" t="s">
        <v>484</v>
      </c>
      <c r="D178" s="4" t="s">
        <v>363</v>
      </c>
      <c r="E178" s="4" t="s">
        <v>11</v>
      </c>
      <c r="F178" s="3">
        <v>587.24</v>
      </c>
      <c r="G178" s="3">
        <f t="shared" si="10"/>
        <v>588.24727199999995</v>
      </c>
      <c r="H178" s="3">
        <v>588.23778800000002</v>
      </c>
      <c r="I178" s="3" t="s">
        <v>139</v>
      </c>
      <c r="J178" s="3">
        <f t="shared" si="11"/>
        <v>9.4839999999294378E-3</v>
      </c>
      <c r="K178" s="3">
        <v>-1</v>
      </c>
      <c r="L178" s="3" t="s">
        <v>24</v>
      </c>
      <c r="M178" s="3">
        <v>16.100000000000001</v>
      </c>
      <c r="N178" s="5">
        <v>3.57</v>
      </c>
      <c r="O178" s="4">
        <v>3</v>
      </c>
      <c r="P178" s="4">
        <v>3</v>
      </c>
      <c r="Q178" t="s">
        <v>460</v>
      </c>
      <c r="R178">
        <v>797</v>
      </c>
      <c r="S178" s="3">
        <v>18.582000000000001</v>
      </c>
      <c r="T178" s="3">
        <v>24.446999999999999</v>
      </c>
      <c r="U178" s="3" t="s">
        <v>30</v>
      </c>
      <c r="V178" s="3" t="s">
        <v>126</v>
      </c>
    </row>
    <row r="179" spans="1:22" x14ac:dyDescent="0.25">
      <c r="A179" s="3">
        <v>6</v>
      </c>
      <c r="B179" s="3" t="s">
        <v>35</v>
      </c>
      <c r="C179" s="3" t="s">
        <v>484</v>
      </c>
      <c r="D179" s="4" t="s">
        <v>364</v>
      </c>
      <c r="E179" s="4" t="s">
        <v>36</v>
      </c>
      <c r="F179" s="4">
        <v>911.39</v>
      </c>
      <c r="G179" s="3">
        <f t="shared" si="10"/>
        <v>912.39727199999993</v>
      </c>
      <c r="H179" s="3">
        <v>912.34343799999999</v>
      </c>
      <c r="I179" s="3" t="s">
        <v>137</v>
      </c>
      <c r="J179" s="3">
        <f t="shared" si="11"/>
        <v>5.3833999999937987E-2</v>
      </c>
      <c r="K179" s="4">
        <v>-1</v>
      </c>
      <c r="L179" s="3" t="s">
        <v>24</v>
      </c>
      <c r="M179" s="4">
        <v>16.8</v>
      </c>
      <c r="N179" s="5">
        <v>3.57</v>
      </c>
      <c r="O179" s="4">
        <v>3</v>
      </c>
      <c r="P179" s="4">
        <v>3</v>
      </c>
      <c r="Q179" t="s">
        <v>461</v>
      </c>
      <c r="R179">
        <v>1235</v>
      </c>
      <c r="S179" s="3">
        <v>20.114999999999998</v>
      </c>
      <c r="T179" s="3">
        <v>25.443999999999999</v>
      </c>
      <c r="U179" s="3" t="s">
        <v>30</v>
      </c>
      <c r="V179" s="3" t="s">
        <v>126</v>
      </c>
    </row>
    <row r="180" spans="1:22" x14ac:dyDescent="0.25">
      <c r="A180" s="3">
        <v>13</v>
      </c>
      <c r="B180" s="3" t="s">
        <v>42</v>
      </c>
      <c r="C180" s="3" t="s">
        <v>484</v>
      </c>
      <c r="D180" s="4" t="s">
        <v>447</v>
      </c>
      <c r="E180" s="4" t="s">
        <v>43</v>
      </c>
      <c r="F180" s="3">
        <v>952.44</v>
      </c>
      <c r="G180" s="3">
        <f t="shared" si="10"/>
        <v>953.447272</v>
      </c>
      <c r="H180" s="3">
        <v>953.36998700000004</v>
      </c>
      <c r="I180" s="3" t="s">
        <v>168</v>
      </c>
      <c r="J180" s="3">
        <f t="shared" si="11"/>
        <v>7.7284999999960746E-2</v>
      </c>
      <c r="K180" s="3">
        <v>-1</v>
      </c>
      <c r="L180" s="3" t="s">
        <v>24</v>
      </c>
      <c r="M180" s="3">
        <v>18.2</v>
      </c>
      <c r="N180" s="5">
        <v>4.57</v>
      </c>
      <c r="O180" s="4">
        <v>3</v>
      </c>
      <c r="P180" s="4">
        <v>3</v>
      </c>
      <c r="Q180" t="s">
        <v>462</v>
      </c>
      <c r="R180">
        <v>1379</v>
      </c>
      <c r="S180" s="3">
        <v>20.245000000000001</v>
      </c>
      <c r="T180" s="3">
        <v>25.337</v>
      </c>
      <c r="U180" s="3" t="s">
        <v>30</v>
      </c>
      <c r="V180" s="3" t="s">
        <v>126</v>
      </c>
    </row>
    <row r="181" spans="1:22" x14ac:dyDescent="0.25">
      <c r="A181" s="3">
        <v>14</v>
      </c>
      <c r="B181" s="3" t="s">
        <v>35</v>
      </c>
      <c r="C181" s="3" t="s">
        <v>484</v>
      </c>
      <c r="D181" s="4" t="s">
        <v>447</v>
      </c>
      <c r="E181" s="4" t="s">
        <v>36</v>
      </c>
      <c r="F181" s="4">
        <v>911.39</v>
      </c>
      <c r="G181" s="3">
        <f t="shared" si="10"/>
        <v>912.39727199999993</v>
      </c>
      <c r="H181" s="3">
        <v>912.34343799999999</v>
      </c>
      <c r="I181" s="3" t="s">
        <v>137</v>
      </c>
      <c r="J181" s="3">
        <f t="shared" si="11"/>
        <v>5.3833999999937987E-2</v>
      </c>
      <c r="K181" s="4">
        <v>-1</v>
      </c>
      <c r="L181" s="3" t="s">
        <v>24</v>
      </c>
      <c r="M181" s="4">
        <v>19.399999999999999</v>
      </c>
      <c r="N181" s="5">
        <v>4.72</v>
      </c>
      <c r="O181" s="4">
        <v>3</v>
      </c>
      <c r="P181" s="4">
        <v>3</v>
      </c>
      <c r="Q181" t="s">
        <v>461</v>
      </c>
      <c r="R181">
        <v>1445</v>
      </c>
      <c r="S181" s="3">
        <v>20.114999999999998</v>
      </c>
      <c r="T181" s="3">
        <v>25.443999999999999</v>
      </c>
      <c r="U181" s="3" t="s">
        <v>30</v>
      </c>
      <c r="V181" s="3" t="s">
        <v>126</v>
      </c>
    </row>
    <row r="182" spans="1:22" x14ac:dyDescent="0.25">
      <c r="A182" s="3">
        <v>16</v>
      </c>
      <c r="B182" s="3" t="s">
        <v>44</v>
      </c>
      <c r="C182" s="3" t="s">
        <v>484</v>
      </c>
      <c r="D182" s="4" t="s">
        <v>12</v>
      </c>
      <c r="E182" s="4" t="s">
        <v>11</v>
      </c>
      <c r="F182" s="4">
        <v>749.34</v>
      </c>
      <c r="G182" s="3">
        <f t="shared" si="10"/>
        <v>750.34727199999998</v>
      </c>
      <c r="H182" s="3">
        <v>750.29061300000001</v>
      </c>
      <c r="I182" s="3" t="s">
        <v>144</v>
      </c>
      <c r="J182" s="3">
        <f t="shared" si="11"/>
        <v>5.6658999999967818E-2</v>
      </c>
      <c r="K182" s="4">
        <v>-1</v>
      </c>
      <c r="L182" s="3" t="s">
        <v>24</v>
      </c>
      <c r="M182" s="4">
        <v>20.100000000000001</v>
      </c>
      <c r="N182" s="5">
        <v>4.87</v>
      </c>
      <c r="O182" s="4">
        <v>3</v>
      </c>
      <c r="P182" s="4">
        <v>3</v>
      </c>
      <c r="Q182" s="3" t="s">
        <v>460</v>
      </c>
      <c r="R182">
        <v>1063</v>
      </c>
      <c r="S182" s="3">
        <v>18.582000000000001</v>
      </c>
      <c r="T182" s="3">
        <v>24.446999999999999</v>
      </c>
      <c r="U182" s="3" t="s">
        <v>30</v>
      </c>
      <c r="V182" t="s">
        <v>126</v>
      </c>
    </row>
    <row r="183" spans="1:22" x14ac:dyDescent="0.25">
      <c r="A183" s="3">
        <v>29</v>
      </c>
      <c r="B183" s="3" t="s">
        <v>44</v>
      </c>
      <c r="C183" s="3" t="s">
        <v>484</v>
      </c>
      <c r="D183" s="4" t="s">
        <v>355</v>
      </c>
      <c r="E183" s="4" t="s">
        <v>10</v>
      </c>
      <c r="F183" s="4">
        <v>749.34</v>
      </c>
      <c r="G183" s="3">
        <f t="shared" si="10"/>
        <v>750.34727199999998</v>
      </c>
      <c r="H183" s="3">
        <v>750.29061300000001</v>
      </c>
      <c r="I183" s="3" t="s">
        <v>144</v>
      </c>
      <c r="J183" s="3">
        <f t="shared" si="11"/>
        <v>5.6658999999967818E-2</v>
      </c>
      <c r="K183" s="4">
        <v>-1</v>
      </c>
      <c r="L183" s="3" t="s">
        <v>24</v>
      </c>
      <c r="M183" s="4">
        <v>22.7</v>
      </c>
      <c r="N183" s="5">
        <v>5.42</v>
      </c>
      <c r="O183" s="4">
        <v>3</v>
      </c>
      <c r="P183" s="4">
        <v>3</v>
      </c>
      <c r="Q183" s="3" t="s">
        <v>459</v>
      </c>
      <c r="R183">
        <v>1681</v>
      </c>
      <c r="S183" s="3">
        <v>20.285</v>
      </c>
      <c r="T183" s="3">
        <v>25.446000000000002</v>
      </c>
      <c r="U183" s="3" t="s">
        <v>30</v>
      </c>
      <c r="V183" t="s">
        <v>126</v>
      </c>
    </row>
    <row r="184" spans="1:22" x14ac:dyDescent="0.25">
      <c r="A184" s="3">
        <v>32</v>
      </c>
      <c r="B184" s="3" t="s">
        <v>42</v>
      </c>
      <c r="C184" s="3" t="s">
        <v>484</v>
      </c>
      <c r="D184" s="4" t="s">
        <v>51</v>
      </c>
      <c r="E184" s="4" t="s">
        <v>11</v>
      </c>
      <c r="F184" s="4">
        <v>952.43</v>
      </c>
      <c r="G184" s="3">
        <f t="shared" si="10"/>
        <v>953.43727199999989</v>
      </c>
      <c r="H184" s="3">
        <v>953.36998700000004</v>
      </c>
      <c r="I184" s="3" t="s">
        <v>168</v>
      </c>
      <c r="J184" s="3">
        <f t="shared" si="11"/>
        <v>6.7284999999856154E-2</v>
      </c>
      <c r="K184" s="4">
        <v>-1</v>
      </c>
      <c r="L184" s="3" t="s">
        <v>24</v>
      </c>
      <c r="M184" s="4">
        <v>23</v>
      </c>
      <c r="N184" s="5">
        <v>5.47</v>
      </c>
      <c r="O184" s="4">
        <v>3</v>
      </c>
      <c r="P184" s="4">
        <v>3</v>
      </c>
      <c r="Q184" s="3" t="s">
        <v>460</v>
      </c>
      <c r="R184">
        <v>1283</v>
      </c>
      <c r="S184" s="3">
        <v>18.582000000000001</v>
      </c>
      <c r="T184" s="3">
        <v>24.446999999999999</v>
      </c>
      <c r="U184" s="3" t="s">
        <v>30</v>
      </c>
      <c r="V184" s="3" t="s">
        <v>126</v>
      </c>
    </row>
    <row r="185" spans="1:22" x14ac:dyDescent="0.25">
      <c r="A185" s="3">
        <v>34</v>
      </c>
      <c r="B185" s="4" t="s">
        <v>35</v>
      </c>
      <c r="C185" s="3" t="s">
        <v>484</v>
      </c>
      <c r="D185" s="4" t="s">
        <v>447</v>
      </c>
      <c r="E185" s="4" t="s">
        <v>11</v>
      </c>
      <c r="F185" s="4">
        <v>911.39</v>
      </c>
      <c r="G185" s="3">
        <f t="shared" si="10"/>
        <v>912.39727199999993</v>
      </c>
      <c r="H185" s="3">
        <v>912.34343799999999</v>
      </c>
      <c r="I185" s="3" t="s">
        <v>137</v>
      </c>
      <c r="J185" s="3">
        <f t="shared" si="11"/>
        <v>5.3833999999937987E-2</v>
      </c>
      <c r="K185" s="4">
        <v>-1</v>
      </c>
      <c r="L185" s="3" t="s">
        <v>24</v>
      </c>
      <c r="M185" s="4">
        <v>23.1</v>
      </c>
      <c r="N185" s="9">
        <v>5.51</v>
      </c>
      <c r="O185" s="4">
        <v>3</v>
      </c>
      <c r="P185" s="4">
        <v>3</v>
      </c>
      <c r="Q185" s="3" t="s">
        <v>460</v>
      </c>
      <c r="R185">
        <v>1301</v>
      </c>
      <c r="S185" s="3">
        <v>18.582000000000001</v>
      </c>
      <c r="T185" s="3">
        <v>24.446999999999999</v>
      </c>
      <c r="U185" s="3" t="s">
        <v>30</v>
      </c>
      <c r="V185" s="3" t="s">
        <v>126</v>
      </c>
    </row>
    <row r="186" spans="1:22" x14ac:dyDescent="0.25">
      <c r="A186" s="3">
        <v>26</v>
      </c>
      <c r="B186" s="4" t="s">
        <v>62</v>
      </c>
      <c r="C186" s="3" t="s">
        <v>484</v>
      </c>
      <c r="D186" s="4" t="s">
        <v>371</v>
      </c>
      <c r="E186" s="4" t="s">
        <v>11</v>
      </c>
      <c r="F186" s="4">
        <v>733.35</v>
      </c>
      <c r="G186" s="3">
        <f t="shared" si="10"/>
        <v>734.35727199999997</v>
      </c>
      <c r="H186" s="3">
        <v>734.29569800000002</v>
      </c>
      <c r="I186" s="4" t="s">
        <v>142</v>
      </c>
      <c r="J186" s="3">
        <f t="shared" si="11"/>
        <v>6.1573999999950502E-2</v>
      </c>
      <c r="K186" s="4">
        <v>-1</v>
      </c>
      <c r="L186" s="3" t="s">
        <v>24</v>
      </c>
      <c r="M186" s="4">
        <v>24.5</v>
      </c>
      <c r="N186" s="9">
        <v>5.84</v>
      </c>
      <c r="O186" s="4">
        <v>3</v>
      </c>
      <c r="P186" s="4">
        <v>3</v>
      </c>
      <c r="Q186" s="3" t="s">
        <v>460</v>
      </c>
      <c r="R186">
        <v>1405</v>
      </c>
      <c r="S186" s="3">
        <v>18.582000000000001</v>
      </c>
      <c r="T186" s="3">
        <v>24.446999999999999</v>
      </c>
      <c r="U186" s="3" t="s">
        <v>30</v>
      </c>
      <c r="V186" s="3" t="s">
        <v>133</v>
      </c>
    </row>
    <row r="187" spans="1:22" x14ac:dyDescent="0.25">
      <c r="A187" s="3">
        <v>74</v>
      </c>
      <c r="B187" s="4" t="s">
        <v>35</v>
      </c>
      <c r="C187" s="3" t="s">
        <v>484</v>
      </c>
      <c r="D187" s="4" t="s">
        <v>447</v>
      </c>
      <c r="E187" s="4" t="s">
        <v>36</v>
      </c>
      <c r="F187" s="4">
        <v>911.39</v>
      </c>
      <c r="G187" s="3">
        <f t="shared" si="10"/>
        <v>912.39727199999993</v>
      </c>
      <c r="H187" s="3">
        <v>912.34343799999999</v>
      </c>
      <c r="I187" s="3" t="s">
        <v>137</v>
      </c>
      <c r="J187" s="3">
        <f t="shared" si="11"/>
        <v>5.3833999999937987E-2</v>
      </c>
      <c r="K187" s="4">
        <v>-1</v>
      </c>
      <c r="L187" s="3" t="s">
        <v>24</v>
      </c>
      <c r="M187" s="4">
        <v>26.8</v>
      </c>
      <c r="N187" s="9">
        <v>6.32</v>
      </c>
      <c r="O187" s="4">
        <v>3</v>
      </c>
      <c r="P187" s="4">
        <v>3</v>
      </c>
      <c r="Q187" s="3" t="s">
        <v>461</v>
      </c>
      <c r="R187">
        <v>1996</v>
      </c>
      <c r="S187" s="3">
        <v>20.114999999999998</v>
      </c>
      <c r="T187" s="3">
        <v>25.443999999999999</v>
      </c>
      <c r="U187" s="3" t="s">
        <v>30</v>
      </c>
      <c r="V187" s="3" t="s">
        <v>126</v>
      </c>
    </row>
    <row r="188" spans="1:22" x14ac:dyDescent="0.25">
      <c r="A188" s="3">
        <v>43</v>
      </c>
      <c r="B188" s="4" t="s">
        <v>89</v>
      </c>
      <c r="C188" s="3" t="s">
        <v>484</v>
      </c>
      <c r="D188" s="4" t="s">
        <v>90</v>
      </c>
      <c r="E188" s="4" t="s">
        <v>11</v>
      </c>
      <c r="F188" s="4">
        <v>895.42</v>
      </c>
      <c r="G188" s="3">
        <f t="shared" si="10"/>
        <v>896.4272719999999</v>
      </c>
      <c r="H188" s="3">
        <v>896.348523</v>
      </c>
      <c r="I188" s="3" t="s">
        <v>161</v>
      </c>
      <c r="J188" s="3">
        <f t="shared" si="11"/>
        <v>7.874899999990248E-2</v>
      </c>
      <c r="K188" s="4">
        <v>-1</v>
      </c>
      <c r="L188" s="3" t="s">
        <v>24</v>
      </c>
      <c r="M188" s="4">
        <v>28.2</v>
      </c>
      <c r="N188" s="9">
        <v>6.77</v>
      </c>
      <c r="O188" s="4">
        <v>3</v>
      </c>
      <c r="P188" s="4">
        <v>3</v>
      </c>
      <c r="Q188" s="3" t="s">
        <v>460</v>
      </c>
      <c r="R188">
        <v>1715</v>
      </c>
      <c r="S188" s="3">
        <v>18.582000000000001</v>
      </c>
      <c r="T188" s="3">
        <v>24.446999999999999</v>
      </c>
      <c r="U188" s="3" t="s">
        <v>30</v>
      </c>
      <c r="V188" t="s">
        <v>133</v>
      </c>
    </row>
    <row r="189" spans="1:22" x14ac:dyDescent="0.25">
      <c r="A189" s="3">
        <v>64</v>
      </c>
      <c r="B189" s="4" t="s">
        <v>97</v>
      </c>
      <c r="C189" s="4" t="s">
        <v>484</v>
      </c>
      <c r="D189" s="4" t="s">
        <v>98</v>
      </c>
      <c r="E189" s="4" t="s">
        <v>11</v>
      </c>
      <c r="F189" s="4">
        <v>1098.52</v>
      </c>
      <c r="G189" s="3">
        <f t="shared" si="10"/>
        <v>1099.527272</v>
      </c>
      <c r="H189" s="3">
        <v>1099.427897</v>
      </c>
      <c r="I189" s="3" t="s">
        <v>190</v>
      </c>
      <c r="J189" s="3">
        <f t="shared" si="11"/>
        <v>9.9375000000009095E-2</v>
      </c>
      <c r="K189" s="4">
        <v>-1</v>
      </c>
      <c r="L189" s="3" t="s">
        <v>24</v>
      </c>
      <c r="M189" s="4">
        <v>30.2</v>
      </c>
      <c r="N189" s="9">
        <v>7.37</v>
      </c>
      <c r="O189" s="4">
        <v>3</v>
      </c>
      <c r="P189" s="4">
        <v>3</v>
      </c>
      <c r="Q189" s="3" t="s">
        <v>460</v>
      </c>
      <c r="R189">
        <v>1836</v>
      </c>
      <c r="S189" s="3">
        <v>18.582000000000001</v>
      </c>
      <c r="T189" s="3">
        <v>24.446999999999999</v>
      </c>
      <c r="U189" s="3" t="s">
        <v>30</v>
      </c>
      <c r="V189" t="s">
        <v>133</v>
      </c>
    </row>
    <row r="190" spans="1:22" x14ac:dyDescent="0.25">
      <c r="A190" s="3">
        <v>100</v>
      </c>
      <c r="B190" s="4" t="s">
        <v>114</v>
      </c>
      <c r="C190" s="3" t="s">
        <v>484</v>
      </c>
      <c r="D190" s="4" t="s">
        <v>128</v>
      </c>
      <c r="E190" s="4" t="s">
        <v>11</v>
      </c>
      <c r="F190" s="4">
        <v>1057.51</v>
      </c>
      <c r="G190" s="3">
        <f t="shared" si="10"/>
        <v>1058.517272</v>
      </c>
      <c r="H190" s="3">
        <v>1058.4013479999999</v>
      </c>
      <c r="I190" s="3" t="s">
        <v>182</v>
      </c>
      <c r="J190" s="3">
        <f t="shared" si="11"/>
        <v>0.11592400000017733</v>
      </c>
      <c r="K190" s="4">
        <v>-1</v>
      </c>
      <c r="L190" s="3" t="s">
        <v>24</v>
      </c>
      <c r="M190" s="9">
        <v>33.799999999999997</v>
      </c>
      <c r="N190" s="9">
        <v>8.52</v>
      </c>
      <c r="O190" s="4">
        <v>3</v>
      </c>
      <c r="P190" s="4">
        <v>3</v>
      </c>
      <c r="Q190" s="3" t="s">
        <v>460</v>
      </c>
      <c r="R190">
        <v>2105</v>
      </c>
      <c r="S190" s="3">
        <v>18.582000000000001</v>
      </c>
      <c r="T190" s="3">
        <v>24.446999999999999</v>
      </c>
      <c r="U190" s="3" t="s">
        <v>30</v>
      </c>
      <c r="V190" s="3" t="s">
        <v>133</v>
      </c>
    </row>
  </sheetData>
  <autoFilter ref="A1:V193" xr:uid="{00000000-0009-0000-0000-000001000000}">
    <sortState xmlns:xlrd2="http://schemas.microsoft.com/office/spreadsheetml/2017/richdata2" ref="A2:U190">
      <sortCondition ref="H1:H193"/>
    </sortState>
  </autoFilter>
  <sortState xmlns:xlrd2="http://schemas.microsoft.com/office/spreadsheetml/2017/richdata2" ref="A2:V190">
    <sortCondition ref="C2:C190"/>
    <sortCondition ref="N2:N190"/>
  </sortState>
  <conditionalFormatting sqref="N1:N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1"/>
  <sheetViews>
    <sheetView zoomScale="70" zoomScaleNormal="70" workbookViewId="0">
      <pane ySplit="1" topLeftCell="A2" activePane="bottomLeft" state="frozen"/>
      <selection activeCell="J12" sqref="J12"/>
      <selection pane="bottomLeft" activeCell="D40" sqref="D40"/>
    </sheetView>
  </sheetViews>
  <sheetFormatPr defaultRowHeight="15" x14ac:dyDescent="0.25"/>
  <cols>
    <col min="1" max="1" width="9.42578125" style="3" bestFit="1" customWidth="1"/>
    <col min="2" max="2" width="44.85546875" style="3" bestFit="1" customWidth="1"/>
    <col min="3" max="3" width="38.42578125" style="3" bestFit="1" customWidth="1"/>
    <col min="4" max="4" width="20.85546875" style="3" bestFit="1" customWidth="1"/>
    <col min="5" max="5" width="31.28515625" style="3" bestFit="1" customWidth="1"/>
    <col min="6" max="6" width="29.85546875" style="3" customWidth="1"/>
    <col min="7" max="7" width="31.5703125" style="3" bestFit="1" customWidth="1"/>
    <col min="8" max="8" width="24.140625" style="3" bestFit="1" customWidth="1"/>
    <col min="9" max="9" width="13" style="3" bestFit="1" customWidth="1"/>
    <col min="10" max="10" width="14.140625" style="3" bestFit="1" customWidth="1"/>
    <col min="11" max="11" width="13.7109375" style="3" bestFit="1" customWidth="1"/>
    <col min="12" max="12" width="20.85546875" style="3" bestFit="1" customWidth="1"/>
    <col min="13" max="13" width="15.5703125" style="3" bestFit="1" customWidth="1"/>
    <col min="14" max="14" width="33.7109375" style="3" bestFit="1" customWidth="1"/>
    <col min="15" max="15" width="17" style="3" bestFit="1" customWidth="1"/>
    <col min="16" max="16" width="24.140625" style="3" bestFit="1" customWidth="1"/>
    <col min="17" max="17" width="28" style="3" bestFit="1" customWidth="1"/>
    <col min="18" max="18" width="15.85546875" style="3" bestFit="1" customWidth="1"/>
    <col min="19" max="19" width="12" style="3" bestFit="1" customWidth="1"/>
    <col min="20" max="16384" width="9.140625" style="3"/>
  </cols>
  <sheetData>
    <row r="1" spans="1:19" s="12" customFormat="1" x14ac:dyDescent="0.25">
      <c r="A1" s="12" t="s">
        <v>0</v>
      </c>
      <c r="B1" s="12" t="s">
        <v>1</v>
      </c>
      <c r="C1" s="12" t="s">
        <v>379</v>
      </c>
      <c r="D1" s="12" t="s">
        <v>3</v>
      </c>
      <c r="E1" s="12" t="s">
        <v>4</v>
      </c>
      <c r="F1" s="12" t="s">
        <v>27</v>
      </c>
      <c r="G1" s="12" t="s">
        <v>132</v>
      </c>
      <c r="H1" s="12" t="s">
        <v>29</v>
      </c>
      <c r="I1" s="12" t="s">
        <v>140</v>
      </c>
      <c r="J1" s="12" t="s">
        <v>5</v>
      </c>
      <c r="K1" s="12" t="s">
        <v>6</v>
      </c>
      <c r="L1" s="12" t="s">
        <v>7</v>
      </c>
      <c r="M1" s="12" t="s">
        <v>8</v>
      </c>
      <c r="N1" s="12" t="s">
        <v>9</v>
      </c>
      <c r="O1" s="12" t="s">
        <v>26</v>
      </c>
      <c r="P1" s="12" t="s">
        <v>466</v>
      </c>
      <c r="Q1" s="12" t="s">
        <v>467</v>
      </c>
      <c r="R1" s="12" t="s">
        <v>28</v>
      </c>
      <c r="S1" s="12" t="s">
        <v>288</v>
      </c>
    </row>
    <row r="2" spans="1:19" ht="18" x14ac:dyDescent="0.35">
      <c r="A2" s="8">
        <v>1</v>
      </c>
      <c r="B2" s="3" t="s">
        <v>235</v>
      </c>
      <c r="C2" s="3" t="s">
        <v>332</v>
      </c>
      <c r="D2" s="3" t="s">
        <v>242</v>
      </c>
      <c r="E2" s="3">
        <v>675.32</v>
      </c>
      <c r="F2" s="3">
        <f t="shared" ref="F2:F33" si="0">((E2 *  ABS(J2)) -  (J2 * 1.007272))</f>
        <v>676.32727199999999</v>
      </c>
      <c r="G2" s="3">
        <v>676.2538330000001</v>
      </c>
      <c r="H2" s="3" t="s">
        <v>295</v>
      </c>
      <c r="I2" s="3">
        <f t="shared" ref="I2:I33" si="1">F2-G2</f>
        <v>7.3438999999893895E-2</v>
      </c>
      <c r="J2" s="3">
        <v>-1</v>
      </c>
      <c r="K2" s="3" t="s">
        <v>426</v>
      </c>
      <c r="L2" s="5">
        <v>12.99</v>
      </c>
      <c r="M2" s="5">
        <f>EXP((L2+1.3995)/15.232)</f>
        <v>2.572012877135617</v>
      </c>
      <c r="N2" s="3" t="s">
        <v>457</v>
      </c>
      <c r="O2" s="3">
        <v>945</v>
      </c>
      <c r="P2" s="3">
        <v>7.95</v>
      </c>
      <c r="Q2" s="3">
        <v>14.91</v>
      </c>
      <c r="R2" s="3" t="s">
        <v>30</v>
      </c>
      <c r="S2" s="3" t="s">
        <v>287</v>
      </c>
    </row>
    <row r="3" spans="1:19" x14ac:dyDescent="0.25">
      <c r="A3" s="8">
        <v>3</v>
      </c>
      <c r="B3" s="3" t="s">
        <v>236</v>
      </c>
      <c r="C3" s="3" t="s">
        <v>361</v>
      </c>
      <c r="D3" s="3" t="s">
        <v>61</v>
      </c>
      <c r="E3" s="3">
        <v>505.2</v>
      </c>
      <c r="F3" s="3">
        <f t="shared" si="0"/>
        <v>506.20727199999999</v>
      </c>
      <c r="G3" s="3">
        <v>506.18469000000005</v>
      </c>
      <c r="H3" s="3" t="s">
        <v>290</v>
      </c>
      <c r="I3" s="3">
        <f t="shared" si="1"/>
        <v>2.2581999999943037E-2</v>
      </c>
      <c r="J3" s="3">
        <v>-1</v>
      </c>
      <c r="K3" s="3" t="s">
        <v>426</v>
      </c>
      <c r="L3" s="3">
        <v>12.65</v>
      </c>
      <c r="M3" s="5">
        <f t="shared" ref="M3:M10" si="2">EXP((L3+1.8884)/15.529)</f>
        <v>2.5502966155421438</v>
      </c>
      <c r="N3" s="3" t="s">
        <v>458</v>
      </c>
      <c r="O3" s="3">
        <v>915</v>
      </c>
      <c r="P3" s="3">
        <v>1.8884000000000001</v>
      </c>
      <c r="Q3" s="3">
        <v>15.529</v>
      </c>
      <c r="R3" s="3" t="s">
        <v>30</v>
      </c>
      <c r="S3" s="3" t="s">
        <v>289</v>
      </c>
    </row>
    <row r="4" spans="1:19" x14ac:dyDescent="0.25">
      <c r="A4" s="8">
        <v>4</v>
      </c>
      <c r="B4" s="3" t="s">
        <v>237</v>
      </c>
      <c r="C4" s="3" t="s">
        <v>362</v>
      </c>
      <c r="D4" s="3" t="s">
        <v>61</v>
      </c>
      <c r="E4" s="3">
        <v>667.3</v>
      </c>
      <c r="F4" s="3">
        <f t="shared" si="0"/>
        <v>668.3072719999999</v>
      </c>
      <c r="G4" s="3">
        <v>668.23751500000003</v>
      </c>
      <c r="H4" s="3" t="s">
        <v>293</v>
      </c>
      <c r="I4" s="3">
        <f t="shared" si="1"/>
        <v>6.975699999986773E-2</v>
      </c>
      <c r="J4" s="3">
        <v>-1</v>
      </c>
      <c r="K4" s="3" t="s">
        <v>130</v>
      </c>
      <c r="L4" s="3">
        <v>17.86</v>
      </c>
      <c r="M4" s="5">
        <f t="shared" si="2"/>
        <v>3.5669503689651885</v>
      </c>
      <c r="N4" s="3" t="s">
        <v>458</v>
      </c>
      <c r="O4" s="3">
        <v>1291</v>
      </c>
      <c r="P4" s="3">
        <v>1.8884000000000001</v>
      </c>
      <c r="Q4" s="3">
        <v>15.529</v>
      </c>
      <c r="R4" s="3" t="s">
        <v>30</v>
      </c>
      <c r="S4" s="3" t="s">
        <v>289</v>
      </c>
    </row>
    <row r="5" spans="1:19" x14ac:dyDescent="0.25">
      <c r="A5" s="8">
        <v>5</v>
      </c>
      <c r="B5" s="3" t="s">
        <v>237</v>
      </c>
      <c r="C5" s="3" t="s">
        <v>363</v>
      </c>
      <c r="D5" s="3" t="s">
        <v>61</v>
      </c>
      <c r="E5" s="3">
        <v>667.3</v>
      </c>
      <c r="F5" s="3">
        <f t="shared" si="0"/>
        <v>668.3072719999999</v>
      </c>
      <c r="G5" s="3">
        <v>668.23751500000003</v>
      </c>
      <c r="H5" s="3" t="s">
        <v>293</v>
      </c>
      <c r="I5" s="3">
        <f t="shared" si="1"/>
        <v>6.975699999986773E-2</v>
      </c>
      <c r="J5" s="3">
        <v>-1</v>
      </c>
      <c r="K5" s="3" t="s">
        <v>130</v>
      </c>
      <c r="L5" s="3">
        <v>19.420000000000002</v>
      </c>
      <c r="M5" s="5">
        <f t="shared" si="2"/>
        <v>3.9438925853969251</v>
      </c>
      <c r="N5" s="3" t="s">
        <v>458</v>
      </c>
      <c r="O5" s="3">
        <v>1410</v>
      </c>
      <c r="P5" s="3">
        <v>1.8884000000000001</v>
      </c>
      <c r="Q5" s="3">
        <v>15.529</v>
      </c>
      <c r="R5" s="3" t="s">
        <v>30</v>
      </c>
      <c r="S5" s="3" t="s">
        <v>289</v>
      </c>
    </row>
    <row r="6" spans="1:19" x14ac:dyDescent="0.25">
      <c r="A6" s="8">
        <v>6</v>
      </c>
      <c r="B6" s="3" t="s">
        <v>238</v>
      </c>
      <c r="C6" s="3" t="s">
        <v>364</v>
      </c>
      <c r="D6" s="3" t="s">
        <v>61</v>
      </c>
      <c r="E6" s="3">
        <v>829.38</v>
      </c>
      <c r="F6" s="3">
        <f t="shared" si="0"/>
        <v>830.38727199999994</v>
      </c>
      <c r="G6" s="3">
        <v>830.29034000000001</v>
      </c>
      <c r="H6" s="3" t="s">
        <v>301</v>
      </c>
      <c r="I6" s="3">
        <f t="shared" si="1"/>
        <v>9.6931999999924301E-2</v>
      </c>
      <c r="J6" s="3">
        <v>-1</v>
      </c>
      <c r="K6" s="3" t="s">
        <v>130</v>
      </c>
      <c r="L6" s="3">
        <v>22.23</v>
      </c>
      <c r="M6" s="5">
        <f t="shared" si="2"/>
        <v>4.7261927790094482</v>
      </c>
      <c r="N6" s="3" t="s">
        <v>458</v>
      </c>
      <c r="O6" s="3">
        <v>1626</v>
      </c>
      <c r="P6" s="3">
        <v>1.8884000000000001</v>
      </c>
      <c r="Q6" s="3">
        <v>15.529</v>
      </c>
      <c r="R6" s="3" t="s">
        <v>30</v>
      </c>
      <c r="S6" s="3" t="s">
        <v>289</v>
      </c>
    </row>
    <row r="7" spans="1:19" x14ac:dyDescent="0.25">
      <c r="A7" s="8">
        <v>7</v>
      </c>
      <c r="B7" s="3" t="s">
        <v>239</v>
      </c>
      <c r="C7" s="3" t="s">
        <v>360</v>
      </c>
      <c r="D7" s="3" t="s">
        <v>61</v>
      </c>
      <c r="E7" s="3">
        <v>843.36</v>
      </c>
      <c r="F7" s="3">
        <f t="shared" si="0"/>
        <v>844.36727199999996</v>
      </c>
      <c r="G7" s="3">
        <v>844.30599000000007</v>
      </c>
      <c r="H7" s="3" t="s">
        <v>302</v>
      </c>
      <c r="I7" s="3">
        <f t="shared" si="1"/>
        <v>6.1281999999891923E-2</v>
      </c>
      <c r="J7" s="3">
        <v>-1</v>
      </c>
      <c r="K7" s="3" t="s">
        <v>130</v>
      </c>
      <c r="L7" s="3">
        <v>17.79</v>
      </c>
      <c r="M7" s="5">
        <f t="shared" si="2"/>
        <v>3.5509078282307449</v>
      </c>
      <c r="N7" s="3" t="s">
        <v>458</v>
      </c>
      <c r="O7" s="3">
        <v>1284</v>
      </c>
      <c r="P7" s="3">
        <v>1.8884000000000001</v>
      </c>
      <c r="Q7" s="3">
        <v>15.529</v>
      </c>
      <c r="R7" s="3" t="s">
        <v>30</v>
      </c>
      <c r="S7" s="3" t="s">
        <v>289</v>
      </c>
    </row>
    <row r="8" spans="1:19" x14ac:dyDescent="0.25">
      <c r="A8" s="8">
        <v>8</v>
      </c>
      <c r="B8" s="3" t="s">
        <v>240</v>
      </c>
      <c r="C8" s="3" t="s">
        <v>365</v>
      </c>
      <c r="D8" s="3" t="s">
        <v>61</v>
      </c>
      <c r="E8" s="3">
        <v>1005.44</v>
      </c>
      <c r="F8" s="3">
        <f t="shared" si="0"/>
        <v>1006.447272</v>
      </c>
      <c r="G8" s="3">
        <v>1006.358815</v>
      </c>
      <c r="H8" s="3" t="s">
        <v>310</v>
      </c>
      <c r="I8" s="3">
        <f t="shared" si="1"/>
        <v>8.8456999999948493E-2</v>
      </c>
      <c r="J8" s="3">
        <v>-1</v>
      </c>
      <c r="K8" s="3" t="s">
        <v>130</v>
      </c>
      <c r="L8" s="3">
        <v>17.47</v>
      </c>
      <c r="M8" s="5">
        <f t="shared" si="2"/>
        <v>3.4784844291633576</v>
      </c>
      <c r="N8" s="3" t="s">
        <v>458</v>
      </c>
      <c r="O8" s="3">
        <v>1260</v>
      </c>
      <c r="P8" s="3">
        <v>1.8884000000000001</v>
      </c>
      <c r="Q8" s="3">
        <v>15.529</v>
      </c>
      <c r="R8" s="3" t="s">
        <v>30</v>
      </c>
      <c r="S8" s="3" t="s">
        <v>289</v>
      </c>
    </row>
    <row r="9" spans="1:19" x14ac:dyDescent="0.25">
      <c r="A9" s="8">
        <v>9</v>
      </c>
      <c r="B9" s="3" t="s">
        <v>240</v>
      </c>
      <c r="C9" s="3" t="s">
        <v>335</v>
      </c>
      <c r="D9" s="3" t="s">
        <v>61</v>
      </c>
      <c r="E9" s="3">
        <v>1005.44</v>
      </c>
      <c r="F9" s="3">
        <f t="shared" si="0"/>
        <v>1006.447272</v>
      </c>
      <c r="G9" s="3">
        <v>1006.358815</v>
      </c>
      <c r="H9" s="3" t="s">
        <v>310</v>
      </c>
      <c r="I9" s="3">
        <f t="shared" si="1"/>
        <v>8.8456999999948493E-2</v>
      </c>
      <c r="J9" s="3">
        <v>-1</v>
      </c>
      <c r="K9" s="3" t="s">
        <v>130</v>
      </c>
      <c r="L9" s="3">
        <v>19.809999999999999</v>
      </c>
      <c r="M9" s="5">
        <f t="shared" si="2"/>
        <v>4.0441949357882203</v>
      </c>
      <c r="N9" s="3" t="s">
        <v>458</v>
      </c>
      <c r="O9" s="3">
        <v>1441</v>
      </c>
      <c r="P9" s="3">
        <v>1.8884000000000001</v>
      </c>
      <c r="Q9" s="3">
        <v>15.529</v>
      </c>
      <c r="R9" s="3" t="s">
        <v>30</v>
      </c>
      <c r="S9" s="3" t="s">
        <v>289</v>
      </c>
    </row>
    <row r="10" spans="1:19" x14ac:dyDescent="0.25">
      <c r="A10" s="8">
        <v>10</v>
      </c>
      <c r="B10" s="3" t="s">
        <v>241</v>
      </c>
      <c r="C10" s="3" t="s">
        <v>359</v>
      </c>
      <c r="D10" s="3" t="s">
        <v>61</v>
      </c>
      <c r="E10" s="3">
        <v>1167.56</v>
      </c>
      <c r="F10" s="3">
        <f t="shared" si="0"/>
        <v>1168.567272</v>
      </c>
      <c r="G10" s="3">
        <v>1168.41164</v>
      </c>
      <c r="H10" s="3" t="s">
        <v>318</v>
      </c>
      <c r="I10" s="3">
        <f t="shared" si="1"/>
        <v>0.15563199999996868</v>
      </c>
      <c r="J10" s="3">
        <v>-1</v>
      </c>
      <c r="K10" s="3" t="s">
        <v>130</v>
      </c>
      <c r="L10" s="3">
        <v>19.57</v>
      </c>
      <c r="M10" s="5">
        <f t="shared" si="2"/>
        <v>3.9821725948325417</v>
      </c>
      <c r="N10" s="3" t="s">
        <v>458</v>
      </c>
      <c r="O10" s="3">
        <v>1425</v>
      </c>
      <c r="P10" s="3">
        <v>1.8884000000000001</v>
      </c>
      <c r="Q10" s="3">
        <v>15.529</v>
      </c>
      <c r="R10" s="3" t="s">
        <v>30</v>
      </c>
      <c r="S10" s="3" t="s">
        <v>289</v>
      </c>
    </row>
    <row r="11" spans="1:19" x14ac:dyDescent="0.25">
      <c r="A11" s="8">
        <v>11</v>
      </c>
      <c r="B11" s="3" t="s">
        <v>243</v>
      </c>
      <c r="C11" s="3" t="s">
        <v>329</v>
      </c>
      <c r="D11" s="3" t="s">
        <v>242</v>
      </c>
      <c r="E11" s="3">
        <v>587.29</v>
      </c>
      <c r="F11" s="3">
        <f t="shared" si="0"/>
        <v>588.29727199999991</v>
      </c>
      <c r="G11" s="3">
        <v>588.23778800000002</v>
      </c>
      <c r="H11" s="3" t="s">
        <v>139</v>
      </c>
      <c r="I11" s="3">
        <f t="shared" si="1"/>
        <v>5.9483999999883963E-2</v>
      </c>
      <c r="J11" s="3">
        <v>-1</v>
      </c>
      <c r="K11" s="3" t="s">
        <v>426</v>
      </c>
      <c r="L11" s="5">
        <v>10.39</v>
      </c>
      <c r="M11" s="5">
        <v>2.1684129395541309</v>
      </c>
      <c r="N11" s="3" t="s">
        <v>457</v>
      </c>
      <c r="O11" s="3">
        <v>741</v>
      </c>
      <c r="P11" s="3">
        <v>1.3995</v>
      </c>
      <c r="Q11" s="3">
        <v>15.231999999999999</v>
      </c>
      <c r="R11" s="3" t="s">
        <v>30</v>
      </c>
      <c r="S11" s="3" t="s">
        <v>287</v>
      </c>
    </row>
    <row r="12" spans="1:19" x14ac:dyDescent="0.25">
      <c r="A12" s="8">
        <v>12</v>
      </c>
      <c r="B12" s="3" t="s">
        <v>243</v>
      </c>
      <c r="C12" s="3" t="s">
        <v>330</v>
      </c>
      <c r="D12" s="3" t="s">
        <v>242</v>
      </c>
      <c r="E12" s="3">
        <v>587.29</v>
      </c>
      <c r="F12" s="3">
        <f t="shared" si="0"/>
        <v>588.29727199999991</v>
      </c>
      <c r="G12" s="3">
        <v>588.23778800000002</v>
      </c>
      <c r="H12" s="3" t="s">
        <v>139</v>
      </c>
      <c r="I12" s="3">
        <f t="shared" si="1"/>
        <v>5.9483999999883963E-2</v>
      </c>
      <c r="J12" s="3">
        <v>-1</v>
      </c>
      <c r="K12" s="3" t="s">
        <v>426</v>
      </c>
      <c r="L12" s="5">
        <v>14.22</v>
      </c>
      <c r="M12" s="5">
        <v>2.7883216716406771</v>
      </c>
      <c r="N12" s="3" t="s">
        <v>457</v>
      </c>
      <c r="O12" s="3">
        <v>1027</v>
      </c>
      <c r="P12" s="3">
        <v>1.3995</v>
      </c>
      <c r="Q12" s="3">
        <v>15.231999999999999</v>
      </c>
      <c r="R12" s="3" t="s">
        <v>30</v>
      </c>
      <c r="S12" s="3" t="s">
        <v>287</v>
      </c>
    </row>
    <row r="13" spans="1:19" x14ac:dyDescent="0.25">
      <c r="A13" s="8">
        <v>13</v>
      </c>
      <c r="B13" s="3" t="s">
        <v>244</v>
      </c>
      <c r="C13" s="3" t="s">
        <v>345</v>
      </c>
      <c r="D13" s="3" t="s">
        <v>242</v>
      </c>
      <c r="E13" s="3">
        <v>878.43</v>
      </c>
      <c r="F13" s="3">
        <f t="shared" si="0"/>
        <v>879.43727199999989</v>
      </c>
      <c r="G13" s="3">
        <v>879.33320700000002</v>
      </c>
      <c r="H13" s="3" t="s">
        <v>303</v>
      </c>
      <c r="I13" s="3">
        <f t="shared" si="1"/>
        <v>0.10406499999987773</v>
      </c>
      <c r="J13" s="3">
        <v>-1</v>
      </c>
      <c r="K13" s="3" t="s">
        <v>426</v>
      </c>
      <c r="L13" s="5">
        <v>14.22</v>
      </c>
      <c r="M13" s="5">
        <v>2.7883216716406771</v>
      </c>
      <c r="N13" s="3" t="s">
        <v>457</v>
      </c>
      <c r="O13" s="3">
        <v>1026</v>
      </c>
      <c r="P13" s="3">
        <v>1.3995</v>
      </c>
      <c r="Q13" s="3">
        <v>15.231999999999999</v>
      </c>
      <c r="R13" s="3" t="s">
        <v>30</v>
      </c>
      <c r="S13" s="3" t="s">
        <v>287</v>
      </c>
    </row>
    <row r="14" spans="1:19" x14ac:dyDescent="0.25">
      <c r="A14" s="8">
        <v>14</v>
      </c>
      <c r="B14" s="3" t="s">
        <v>245</v>
      </c>
      <c r="C14" s="3" t="s">
        <v>346</v>
      </c>
      <c r="D14" s="3" t="s">
        <v>242</v>
      </c>
      <c r="E14" s="3">
        <v>966.54</v>
      </c>
      <c r="F14" s="3">
        <f t="shared" si="0"/>
        <v>967.54727199999991</v>
      </c>
      <c r="G14" s="3">
        <v>967.34925200000009</v>
      </c>
      <c r="H14" s="3" t="s">
        <v>307</v>
      </c>
      <c r="I14" s="3">
        <f t="shared" si="1"/>
        <v>0.1980199999998149</v>
      </c>
      <c r="J14" s="3">
        <v>-1</v>
      </c>
      <c r="K14" s="3" t="s">
        <v>426</v>
      </c>
      <c r="L14" s="5">
        <v>15.23</v>
      </c>
      <c r="M14" s="5">
        <v>2.9794765673666515</v>
      </c>
      <c r="N14" s="3" t="s">
        <v>457</v>
      </c>
      <c r="O14" s="3">
        <v>1103</v>
      </c>
      <c r="P14" s="3">
        <v>1.3995</v>
      </c>
      <c r="Q14" s="3">
        <v>15.231999999999999</v>
      </c>
      <c r="R14" s="3" t="s">
        <v>30</v>
      </c>
      <c r="S14" s="3" t="s">
        <v>287</v>
      </c>
    </row>
    <row r="15" spans="1:19" x14ac:dyDescent="0.25">
      <c r="A15" s="8">
        <v>15</v>
      </c>
      <c r="B15" s="3" t="s">
        <v>243</v>
      </c>
      <c r="C15" s="3" t="s">
        <v>331</v>
      </c>
      <c r="D15" s="3" t="s">
        <v>242</v>
      </c>
      <c r="E15" s="3">
        <v>587.29</v>
      </c>
      <c r="F15" s="3">
        <f t="shared" si="0"/>
        <v>588.29727199999991</v>
      </c>
      <c r="G15" s="3">
        <v>588.23778800000002</v>
      </c>
      <c r="H15" s="3" t="s">
        <v>139</v>
      </c>
      <c r="I15" s="3">
        <f t="shared" si="1"/>
        <v>5.9483999999883963E-2</v>
      </c>
      <c r="J15" s="3">
        <v>-1</v>
      </c>
      <c r="K15" s="3" t="s">
        <v>426</v>
      </c>
      <c r="L15" s="5">
        <v>17.59</v>
      </c>
      <c r="M15" s="5">
        <v>3.4787902754145641</v>
      </c>
      <c r="N15" s="3" t="s">
        <v>457</v>
      </c>
      <c r="O15" s="3">
        <v>1273</v>
      </c>
      <c r="P15" s="3">
        <v>1.3995</v>
      </c>
      <c r="Q15" s="3">
        <v>15.231999999999999</v>
      </c>
      <c r="R15" s="3" t="s">
        <v>30</v>
      </c>
      <c r="S15" s="3" t="s">
        <v>287</v>
      </c>
    </row>
    <row r="16" spans="1:19" x14ac:dyDescent="0.25">
      <c r="A16" s="8">
        <v>16</v>
      </c>
      <c r="B16" s="3" t="s">
        <v>246</v>
      </c>
      <c r="C16" s="3" t="s">
        <v>339</v>
      </c>
      <c r="D16" s="3" t="s">
        <v>242</v>
      </c>
      <c r="E16" s="3">
        <v>790.4</v>
      </c>
      <c r="F16" s="3">
        <f t="shared" si="0"/>
        <v>791.40727199999992</v>
      </c>
      <c r="G16" s="3">
        <v>791.31716199999994</v>
      </c>
      <c r="H16" s="3" t="s">
        <v>298</v>
      </c>
      <c r="I16" s="3">
        <f t="shared" si="1"/>
        <v>9.0109999999981483E-2</v>
      </c>
      <c r="J16" s="3">
        <v>-1</v>
      </c>
      <c r="K16" s="3" t="s">
        <v>426</v>
      </c>
      <c r="L16" s="5">
        <v>17.59</v>
      </c>
      <c r="M16" s="5">
        <v>3.4787902754145641</v>
      </c>
      <c r="N16" s="3" t="s">
        <v>457</v>
      </c>
      <c r="O16" s="3">
        <v>1276</v>
      </c>
      <c r="P16" s="3">
        <v>1.3995</v>
      </c>
      <c r="Q16" s="3">
        <v>15.231999999999999</v>
      </c>
      <c r="R16" s="3" t="s">
        <v>30</v>
      </c>
      <c r="S16" s="3" t="s">
        <v>287</v>
      </c>
    </row>
    <row r="17" spans="1:19" x14ac:dyDescent="0.25">
      <c r="A17" s="8">
        <v>17</v>
      </c>
      <c r="B17" s="3" t="s">
        <v>247</v>
      </c>
      <c r="C17" s="3" t="s">
        <v>366</v>
      </c>
      <c r="D17" s="3" t="s">
        <v>242</v>
      </c>
      <c r="E17" s="3">
        <v>1178.56</v>
      </c>
      <c r="F17" s="3">
        <f t="shared" si="0"/>
        <v>1179.567272</v>
      </c>
      <c r="G17" s="3">
        <v>1179.3847129999999</v>
      </c>
      <c r="H17" s="3" t="s">
        <v>319</v>
      </c>
      <c r="I17" s="3">
        <f t="shared" si="1"/>
        <v>0.18255900000008296</v>
      </c>
      <c r="J17" s="3">
        <v>-1</v>
      </c>
      <c r="K17" s="3" t="s">
        <v>426</v>
      </c>
      <c r="L17" s="5">
        <v>17.739999999999998</v>
      </c>
      <c r="M17" s="5">
        <v>3.5132175567667119</v>
      </c>
      <c r="N17" s="3" t="s">
        <v>457</v>
      </c>
      <c r="O17" s="3">
        <v>1289</v>
      </c>
      <c r="P17" s="3">
        <v>1.3995</v>
      </c>
      <c r="Q17" s="3">
        <v>15.231999999999999</v>
      </c>
      <c r="R17" s="3" t="s">
        <v>30</v>
      </c>
      <c r="S17" s="3" t="s">
        <v>287</v>
      </c>
    </row>
    <row r="18" spans="1:19" x14ac:dyDescent="0.25">
      <c r="A18" s="8">
        <v>18</v>
      </c>
      <c r="B18" s="3" t="s">
        <v>248</v>
      </c>
      <c r="C18" s="3" t="s">
        <v>347</v>
      </c>
      <c r="D18" s="3" t="s">
        <v>242</v>
      </c>
      <c r="E18" s="3">
        <v>975.42</v>
      </c>
      <c r="F18" s="3">
        <f t="shared" si="0"/>
        <v>976.4272719999999</v>
      </c>
      <c r="G18" s="3">
        <v>976.305339</v>
      </c>
      <c r="H18" s="3" t="s">
        <v>308</v>
      </c>
      <c r="I18" s="3">
        <f t="shared" si="1"/>
        <v>0.12193299999989904</v>
      </c>
      <c r="J18" s="3">
        <v>-1</v>
      </c>
      <c r="K18" s="3" t="s">
        <v>426</v>
      </c>
      <c r="L18" s="5">
        <v>18.3</v>
      </c>
      <c r="M18" s="5">
        <v>3.6447836422901934</v>
      </c>
      <c r="N18" s="3" t="s">
        <v>457</v>
      </c>
      <c r="O18" s="3">
        <v>1330</v>
      </c>
      <c r="P18" s="3">
        <v>1.3995</v>
      </c>
      <c r="Q18" s="3">
        <v>15.231999999999999</v>
      </c>
      <c r="R18" s="3" t="s">
        <v>30</v>
      </c>
      <c r="S18" s="3" t="s">
        <v>287</v>
      </c>
    </row>
    <row r="19" spans="1:19" x14ac:dyDescent="0.25">
      <c r="A19" s="8">
        <v>19</v>
      </c>
      <c r="B19" s="3" t="s">
        <v>249</v>
      </c>
      <c r="C19" s="3" t="s">
        <v>367</v>
      </c>
      <c r="D19" s="3" t="s">
        <v>242</v>
      </c>
      <c r="E19" s="3">
        <v>1219.6099999999999</v>
      </c>
      <c r="F19" s="3">
        <f t="shared" si="0"/>
        <v>1220.617272</v>
      </c>
      <c r="G19" s="3">
        <v>1220.4541730000001</v>
      </c>
      <c r="H19" s="3" t="s">
        <v>322</v>
      </c>
      <c r="I19" s="3">
        <f t="shared" si="1"/>
        <v>0.16309899999987465</v>
      </c>
      <c r="J19" s="3">
        <v>-1</v>
      </c>
      <c r="K19" s="3" t="s">
        <v>426</v>
      </c>
      <c r="L19" s="5">
        <v>18.53</v>
      </c>
      <c r="M19" s="5">
        <v>3.700236720874956</v>
      </c>
      <c r="N19" s="3" t="s">
        <v>457</v>
      </c>
      <c r="O19" s="3">
        <v>1354</v>
      </c>
      <c r="P19" s="3">
        <v>1.3995</v>
      </c>
      <c r="Q19" s="3">
        <v>15.231999999999999</v>
      </c>
      <c r="R19" s="3" t="s">
        <v>30</v>
      </c>
      <c r="S19" s="3" t="s">
        <v>287</v>
      </c>
    </row>
    <row r="20" spans="1:19" x14ac:dyDescent="0.25">
      <c r="A20" s="8">
        <v>20</v>
      </c>
      <c r="B20" s="3" t="s">
        <v>244</v>
      </c>
      <c r="C20" s="3" t="s">
        <v>344</v>
      </c>
      <c r="D20" s="3" t="s">
        <v>242</v>
      </c>
      <c r="E20" s="3">
        <v>878.43</v>
      </c>
      <c r="F20" s="3">
        <f t="shared" si="0"/>
        <v>879.43727199999989</v>
      </c>
      <c r="G20" s="3">
        <v>879.33320700000002</v>
      </c>
      <c r="H20" s="3" t="s">
        <v>303</v>
      </c>
      <c r="I20" s="3">
        <f t="shared" si="1"/>
        <v>0.10406499999987773</v>
      </c>
      <c r="J20" s="3">
        <v>-1</v>
      </c>
      <c r="K20" s="3" t="s">
        <v>426</v>
      </c>
      <c r="L20" s="5">
        <v>19.239999999999998</v>
      </c>
      <c r="M20" s="5">
        <v>3.8767965887910161</v>
      </c>
      <c r="N20" s="3" t="s">
        <v>457</v>
      </c>
      <c r="O20" s="3">
        <v>1402</v>
      </c>
      <c r="P20" s="3">
        <v>1.3995</v>
      </c>
      <c r="Q20" s="3">
        <v>15.231999999999999</v>
      </c>
      <c r="R20" s="3" t="s">
        <v>30</v>
      </c>
      <c r="S20" s="3" t="s">
        <v>287</v>
      </c>
    </row>
    <row r="21" spans="1:19" x14ac:dyDescent="0.25">
      <c r="A21" s="8">
        <v>21</v>
      </c>
      <c r="B21" s="3" t="s">
        <v>250</v>
      </c>
      <c r="C21" s="3" t="s">
        <v>368</v>
      </c>
      <c r="D21" s="3" t="s">
        <v>242</v>
      </c>
      <c r="E21" s="3">
        <v>1016.46</v>
      </c>
      <c r="F21" s="3">
        <f t="shared" si="0"/>
        <v>1017.467272</v>
      </c>
      <c r="G21" s="3">
        <v>1017.331888</v>
      </c>
      <c r="H21" s="3" t="s">
        <v>311</v>
      </c>
      <c r="I21" s="3">
        <f t="shared" si="1"/>
        <v>0.13538399999993089</v>
      </c>
      <c r="J21" s="3">
        <v>-1</v>
      </c>
      <c r="K21" s="3" t="s">
        <v>426</v>
      </c>
      <c r="L21" s="5">
        <v>19.32</v>
      </c>
      <c r="M21" s="5">
        <v>3.897211479015906</v>
      </c>
      <c r="N21" s="3" t="s">
        <v>457</v>
      </c>
      <c r="O21" s="3">
        <v>1405</v>
      </c>
      <c r="P21" s="3">
        <v>1.3995</v>
      </c>
      <c r="Q21" s="3">
        <v>15.231999999999999</v>
      </c>
      <c r="R21" s="3" t="s">
        <v>30</v>
      </c>
      <c r="S21" s="3" t="s">
        <v>287</v>
      </c>
    </row>
    <row r="22" spans="1:19" x14ac:dyDescent="0.25">
      <c r="A22" s="8">
        <v>22</v>
      </c>
      <c r="B22" s="3" t="s">
        <v>248</v>
      </c>
      <c r="C22" s="3" t="s">
        <v>348</v>
      </c>
      <c r="D22" s="3" t="s">
        <v>242</v>
      </c>
      <c r="E22" s="3">
        <v>975.42</v>
      </c>
      <c r="F22" s="3">
        <f t="shared" si="0"/>
        <v>976.4272719999999</v>
      </c>
      <c r="G22" s="3">
        <v>976.305339</v>
      </c>
      <c r="H22" s="3" t="s">
        <v>308</v>
      </c>
      <c r="I22" s="3">
        <f t="shared" si="1"/>
        <v>0.12193299999989904</v>
      </c>
      <c r="J22" s="3">
        <v>-1</v>
      </c>
      <c r="K22" s="3" t="s">
        <v>426</v>
      </c>
      <c r="L22" s="5">
        <v>19.559999999999999</v>
      </c>
      <c r="M22" s="5">
        <v>3.9591034358235166</v>
      </c>
      <c r="N22" s="3" t="s">
        <v>457</v>
      </c>
      <c r="O22" s="3">
        <v>1426</v>
      </c>
      <c r="P22" s="3">
        <v>1.3995</v>
      </c>
      <c r="Q22" s="3">
        <v>15.231999999999999</v>
      </c>
      <c r="R22" s="3" t="s">
        <v>30</v>
      </c>
      <c r="S22" s="3" t="s">
        <v>287</v>
      </c>
    </row>
    <row r="23" spans="1:19" x14ac:dyDescent="0.25">
      <c r="A23" s="8">
        <v>23</v>
      </c>
      <c r="B23" s="3" t="s">
        <v>250</v>
      </c>
      <c r="C23" s="3" t="s">
        <v>369</v>
      </c>
      <c r="D23" s="3" t="s">
        <v>242</v>
      </c>
      <c r="E23" s="3">
        <v>1016.46</v>
      </c>
      <c r="F23" s="3">
        <f t="shared" si="0"/>
        <v>1017.467272</v>
      </c>
      <c r="G23" s="3">
        <v>1017.331888</v>
      </c>
      <c r="H23" s="3" t="s">
        <v>311</v>
      </c>
      <c r="I23" s="3">
        <f t="shared" si="1"/>
        <v>0.13538399999993089</v>
      </c>
      <c r="J23" s="3">
        <v>-1</v>
      </c>
      <c r="K23" s="3" t="s">
        <v>426</v>
      </c>
      <c r="L23" s="5">
        <v>19.88</v>
      </c>
      <c r="M23" s="5">
        <v>4.0431577093493294</v>
      </c>
      <c r="N23" s="3" t="s">
        <v>457</v>
      </c>
      <c r="O23" s="3">
        <v>1458</v>
      </c>
      <c r="P23" s="3">
        <v>1.3995</v>
      </c>
      <c r="Q23" s="3">
        <v>15.231999999999999</v>
      </c>
      <c r="R23" s="3" t="s">
        <v>30</v>
      </c>
      <c r="S23" s="3" t="s">
        <v>287</v>
      </c>
    </row>
    <row r="24" spans="1:19" x14ac:dyDescent="0.25">
      <c r="A24" s="8">
        <v>24</v>
      </c>
      <c r="B24" s="3" t="s">
        <v>251</v>
      </c>
      <c r="C24" s="3" t="s">
        <v>337</v>
      </c>
      <c r="D24" s="3" t="s">
        <v>242</v>
      </c>
      <c r="E24" s="3">
        <v>749.38</v>
      </c>
      <c r="F24" s="3">
        <f t="shared" si="0"/>
        <v>750.38727199999994</v>
      </c>
      <c r="G24" s="3">
        <v>750.29061300000001</v>
      </c>
      <c r="H24" s="3" t="s">
        <v>144</v>
      </c>
      <c r="I24" s="3">
        <f t="shared" si="1"/>
        <v>9.6658999999931439E-2</v>
      </c>
      <c r="J24" s="3">
        <v>-1</v>
      </c>
      <c r="K24" s="3" t="s">
        <v>426</v>
      </c>
      <c r="L24" s="5">
        <v>19.96</v>
      </c>
      <c r="M24" s="5">
        <v>4.0644486434769886</v>
      </c>
      <c r="N24" s="3" t="s">
        <v>457</v>
      </c>
      <c r="O24" s="3">
        <v>1456</v>
      </c>
      <c r="P24" s="3">
        <v>1.3995</v>
      </c>
      <c r="Q24" s="3">
        <v>15.231999999999999</v>
      </c>
      <c r="R24" s="3" t="s">
        <v>30</v>
      </c>
      <c r="S24" s="3" t="s">
        <v>287</v>
      </c>
    </row>
    <row r="25" spans="1:19" x14ac:dyDescent="0.25">
      <c r="A25" s="8">
        <v>25</v>
      </c>
      <c r="B25" s="3" t="s">
        <v>252</v>
      </c>
      <c r="C25" s="3" t="s">
        <v>370</v>
      </c>
      <c r="D25" s="3" t="s">
        <v>242</v>
      </c>
      <c r="E25" s="3">
        <v>733.42</v>
      </c>
      <c r="F25" s="3">
        <f t="shared" si="0"/>
        <v>734.4272719999999</v>
      </c>
      <c r="G25" s="3">
        <v>734.29569800000002</v>
      </c>
      <c r="H25" s="3" t="s">
        <v>142</v>
      </c>
      <c r="I25" s="3">
        <f t="shared" si="1"/>
        <v>0.13157399999988684</v>
      </c>
      <c r="J25" s="3">
        <v>-1</v>
      </c>
      <c r="K25" s="3" t="s">
        <v>426</v>
      </c>
      <c r="L25" s="5">
        <v>20.43</v>
      </c>
      <c r="M25" s="5">
        <v>4.1918165795220901</v>
      </c>
      <c r="N25" s="3" t="s">
        <v>457</v>
      </c>
      <c r="O25" s="3">
        <v>1486</v>
      </c>
      <c r="P25" s="3">
        <v>1.3995</v>
      </c>
      <c r="Q25" s="3">
        <v>15.231999999999999</v>
      </c>
      <c r="R25" s="3" t="s">
        <v>30</v>
      </c>
      <c r="S25" s="3" t="s">
        <v>287</v>
      </c>
    </row>
    <row r="26" spans="1:19" x14ac:dyDescent="0.25">
      <c r="A26" s="8">
        <v>26</v>
      </c>
      <c r="B26" s="3" t="s">
        <v>253</v>
      </c>
      <c r="C26" s="3" t="s">
        <v>371</v>
      </c>
      <c r="D26" s="3" t="s">
        <v>242</v>
      </c>
      <c r="E26" s="3">
        <v>952.49</v>
      </c>
      <c r="F26" s="3">
        <f t="shared" si="0"/>
        <v>953.49727199999995</v>
      </c>
      <c r="G26" s="3">
        <v>953.36998700000004</v>
      </c>
      <c r="H26" s="3" t="s">
        <v>168</v>
      </c>
      <c r="I26" s="3">
        <f t="shared" si="1"/>
        <v>0.12728499999991527</v>
      </c>
      <c r="J26" s="3">
        <v>-1</v>
      </c>
      <c r="K26" s="3" t="s">
        <v>426</v>
      </c>
      <c r="L26" s="5">
        <v>20.82</v>
      </c>
      <c r="M26" s="5">
        <v>4.3005296209298551</v>
      </c>
      <c r="N26" s="3" t="s">
        <v>457</v>
      </c>
      <c r="O26" s="3">
        <v>1518</v>
      </c>
      <c r="P26" s="3">
        <v>1.3995</v>
      </c>
      <c r="Q26" s="3">
        <v>15.231999999999999</v>
      </c>
      <c r="R26" s="3" t="s">
        <v>30</v>
      </c>
      <c r="S26" s="3" t="s">
        <v>287</v>
      </c>
    </row>
    <row r="27" spans="1:19" x14ac:dyDescent="0.25">
      <c r="A27" s="8">
        <v>27</v>
      </c>
      <c r="B27" s="3" t="s">
        <v>254</v>
      </c>
      <c r="C27" s="3" t="s">
        <v>447</v>
      </c>
      <c r="D27" s="3" t="s">
        <v>242</v>
      </c>
      <c r="E27" s="3">
        <v>1081.5899999999999</v>
      </c>
      <c r="F27" s="3">
        <f t="shared" si="0"/>
        <v>1082.597272</v>
      </c>
      <c r="G27" s="3">
        <v>1082.412581</v>
      </c>
      <c r="H27" s="3" t="s">
        <v>314</v>
      </c>
      <c r="I27" s="3">
        <f t="shared" si="1"/>
        <v>0.18469099999992977</v>
      </c>
      <c r="J27" s="3">
        <v>-1</v>
      </c>
      <c r="K27" s="3" t="s">
        <v>426</v>
      </c>
      <c r="L27" s="5">
        <v>20.82</v>
      </c>
      <c r="M27" s="5">
        <v>4.3005296209298551</v>
      </c>
      <c r="N27" s="3" t="s">
        <v>457</v>
      </c>
      <c r="O27" s="3">
        <v>1531</v>
      </c>
      <c r="P27" s="3">
        <v>1.3995</v>
      </c>
      <c r="Q27" s="3">
        <v>15.231999999999999</v>
      </c>
      <c r="R27" s="3" t="s">
        <v>30</v>
      </c>
      <c r="S27" s="3" t="s">
        <v>287</v>
      </c>
    </row>
    <row r="28" spans="1:19" x14ac:dyDescent="0.25">
      <c r="A28" s="8">
        <v>28</v>
      </c>
      <c r="B28" s="3" t="s">
        <v>255</v>
      </c>
      <c r="C28" s="3" t="s">
        <v>386</v>
      </c>
      <c r="D28" s="3" t="s">
        <v>242</v>
      </c>
      <c r="E28" s="3">
        <v>1139.6400000000001</v>
      </c>
      <c r="F28" s="3">
        <f t="shared" si="0"/>
        <v>1140.6472720000002</v>
      </c>
      <c r="G28" s="3">
        <v>1140.4544460000002</v>
      </c>
      <c r="H28" s="3" t="s">
        <v>316</v>
      </c>
      <c r="I28" s="3">
        <f t="shared" si="1"/>
        <v>0.19282599999996819</v>
      </c>
      <c r="J28" s="3">
        <v>-1</v>
      </c>
      <c r="K28" s="3" t="s">
        <v>426</v>
      </c>
      <c r="L28" s="5">
        <v>20.98</v>
      </c>
      <c r="M28" s="5">
        <v>4.3459413407804108</v>
      </c>
      <c r="N28" s="3" t="s">
        <v>457</v>
      </c>
      <c r="O28" s="3">
        <v>1544</v>
      </c>
      <c r="P28" s="3">
        <v>1.3995</v>
      </c>
      <c r="Q28" s="3">
        <v>15.231999999999999</v>
      </c>
      <c r="R28" s="3" t="s">
        <v>30</v>
      </c>
      <c r="S28" s="3" t="s">
        <v>287</v>
      </c>
    </row>
    <row r="29" spans="1:19" x14ac:dyDescent="0.25">
      <c r="A29" s="8">
        <v>29</v>
      </c>
      <c r="B29" s="3" t="s">
        <v>256</v>
      </c>
      <c r="C29" s="3" t="s">
        <v>355</v>
      </c>
      <c r="D29" s="3" t="s">
        <v>242</v>
      </c>
      <c r="E29" s="3">
        <v>993.52</v>
      </c>
      <c r="F29" s="3">
        <f t="shared" si="0"/>
        <v>994.52727199999993</v>
      </c>
      <c r="G29" s="3">
        <v>994.39653599999997</v>
      </c>
      <c r="H29" s="3" t="s">
        <v>309</v>
      </c>
      <c r="I29" s="3">
        <f t="shared" si="1"/>
        <v>0.13073599999995622</v>
      </c>
      <c r="J29" s="3">
        <v>-1</v>
      </c>
      <c r="K29" s="3" t="s">
        <v>426</v>
      </c>
      <c r="L29" s="5">
        <v>21.06</v>
      </c>
      <c r="M29" s="5">
        <v>4.368826708470932</v>
      </c>
      <c r="N29" s="3" t="s">
        <v>457</v>
      </c>
      <c r="O29" s="3">
        <v>1537</v>
      </c>
      <c r="P29" s="3">
        <v>1.3995</v>
      </c>
      <c r="Q29" s="3">
        <v>15.231999999999999</v>
      </c>
      <c r="R29" s="3" t="s">
        <v>30</v>
      </c>
      <c r="S29" s="3" t="s">
        <v>287</v>
      </c>
    </row>
    <row r="30" spans="1:19" x14ac:dyDescent="0.25">
      <c r="A30" s="8">
        <v>30</v>
      </c>
      <c r="B30" s="3" t="s">
        <v>254</v>
      </c>
      <c r="C30" s="3" t="s">
        <v>380</v>
      </c>
      <c r="D30" s="3" t="s">
        <v>242</v>
      </c>
      <c r="E30" s="3">
        <v>1081.5899999999999</v>
      </c>
      <c r="F30" s="3">
        <f t="shared" si="0"/>
        <v>1082.597272</v>
      </c>
      <c r="G30" s="3">
        <v>1082.412581</v>
      </c>
      <c r="H30" s="3" t="s">
        <v>314</v>
      </c>
      <c r="I30" s="3">
        <f t="shared" si="1"/>
        <v>0.18469099999992977</v>
      </c>
      <c r="J30" s="3">
        <v>-1</v>
      </c>
      <c r="K30" s="3" t="s">
        <v>426</v>
      </c>
      <c r="L30" s="5">
        <v>21.06</v>
      </c>
      <c r="M30" s="5">
        <v>4.368826708470932</v>
      </c>
      <c r="N30" s="3" t="s">
        <v>457</v>
      </c>
      <c r="O30" s="3">
        <v>1550</v>
      </c>
      <c r="P30" s="3">
        <v>1.3995</v>
      </c>
      <c r="Q30" s="3">
        <v>15.231999999999999</v>
      </c>
      <c r="R30" s="3" t="s">
        <v>30</v>
      </c>
      <c r="S30" s="3" t="s">
        <v>287</v>
      </c>
    </row>
    <row r="31" spans="1:19" x14ac:dyDescent="0.25">
      <c r="A31" s="8">
        <v>31</v>
      </c>
      <c r="B31" s="3" t="s">
        <v>257</v>
      </c>
      <c r="C31" s="3" t="s">
        <v>352</v>
      </c>
      <c r="D31" s="3" t="s">
        <v>242</v>
      </c>
      <c r="E31" s="3">
        <v>1243.6500000000001</v>
      </c>
      <c r="F31" s="3">
        <f t="shared" si="0"/>
        <v>1244.6572720000001</v>
      </c>
      <c r="G31" s="3">
        <v>1244.465406</v>
      </c>
      <c r="H31" s="3" t="s">
        <v>323</v>
      </c>
      <c r="I31" s="3">
        <f t="shared" si="1"/>
        <v>0.19186600000011822</v>
      </c>
      <c r="J31" s="3">
        <v>-1</v>
      </c>
      <c r="K31" s="3" t="s">
        <v>426</v>
      </c>
      <c r="L31" s="5">
        <v>21.38</v>
      </c>
      <c r="M31" s="5">
        <v>4.4615796665820922</v>
      </c>
      <c r="N31" s="3" t="s">
        <v>457</v>
      </c>
      <c r="O31" s="3">
        <v>1564</v>
      </c>
      <c r="P31" s="3">
        <v>1.3995</v>
      </c>
      <c r="Q31" s="3">
        <v>15.231999999999999</v>
      </c>
      <c r="R31" s="3" t="s">
        <v>30</v>
      </c>
      <c r="S31" s="3" t="s">
        <v>287</v>
      </c>
    </row>
    <row r="32" spans="1:19" x14ac:dyDescent="0.25">
      <c r="A32" s="8">
        <v>32</v>
      </c>
      <c r="B32" s="3" t="s">
        <v>253</v>
      </c>
      <c r="C32" s="3" t="s">
        <v>371</v>
      </c>
      <c r="D32" s="3" t="s">
        <v>242</v>
      </c>
      <c r="E32" s="3">
        <v>952.49</v>
      </c>
      <c r="F32" s="3">
        <f t="shared" si="0"/>
        <v>953.49727199999995</v>
      </c>
      <c r="G32" s="3">
        <v>953.36998700000004</v>
      </c>
      <c r="H32" s="3" t="s">
        <v>168</v>
      </c>
      <c r="I32" s="3">
        <f t="shared" si="1"/>
        <v>0.12728499999991527</v>
      </c>
      <c r="J32" s="3">
        <v>-1</v>
      </c>
      <c r="K32" s="3" t="s">
        <v>426</v>
      </c>
      <c r="L32" s="5">
        <v>21.62</v>
      </c>
      <c r="M32" s="5">
        <v>4.532434404002589</v>
      </c>
      <c r="N32" s="3" t="s">
        <v>457</v>
      </c>
      <c r="O32" s="3">
        <v>1578</v>
      </c>
      <c r="P32" s="3">
        <v>1.3995</v>
      </c>
      <c r="Q32" s="3">
        <v>15.231999999999999</v>
      </c>
      <c r="R32" s="3" t="s">
        <v>30</v>
      </c>
      <c r="S32" s="3" t="s">
        <v>287</v>
      </c>
    </row>
    <row r="33" spans="1:19" x14ac:dyDescent="0.25">
      <c r="A33" s="8">
        <v>33</v>
      </c>
      <c r="B33" s="3" t="s">
        <v>256</v>
      </c>
      <c r="C33" s="3" t="s">
        <v>355</v>
      </c>
      <c r="D33" s="3" t="s">
        <v>242</v>
      </c>
      <c r="E33" s="3">
        <v>993.52</v>
      </c>
      <c r="F33" s="3">
        <f t="shared" si="0"/>
        <v>994.52727199999993</v>
      </c>
      <c r="G33" s="3">
        <v>994.39653599999997</v>
      </c>
      <c r="H33" s="3" t="s">
        <v>309</v>
      </c>
      <c r="I33" s="3">
        <f t="shared" si="1"/>
        <v>0.13073599999995622</v>
      </c>
      <c r="J33" s="3">
        <v>-1</v>
      </c>
      <c r="K33" s="3" t="s">
        <v>426</v>
      </c>
      <c r="L33" s="5">
        <v>21.62</v>
      </c>
      <c r="M33" s="5">
        <v>4.532434404002589</v>
      </c>
      <c r="N33" s="3" t="s">
        <v>457</v>
      </c>
      <c r="O33" s="3">
        <v>1585</v>
      </c>
      <c r="P33" s="3">
        <v>1.3995</v>
      </c>
      <c r="Q33" s="3">
        <v>15.231999999999999</v>
      </c>
      <c r="R33" s="3" t="s">
        <v>30</v>
      </c>
      <c r="S33" s="3" t="s">
        <v>287</v>
      </c>
    </row>
    <row r="34" spans="1:19" x14ac:dyDescent="0.25">
      <c r="A34" s="8">
        <v>34</v>
      </c>
      <c r="B34" s="3" t="s">
        <v>251</v>
      </c>
      <c r="C34" s="3" t="s">
        <v>338</v>
      </c>
      <c r="D34" s="3" t="s">
        <v>242</v>
      </c>
      <c r="E34" s="3">
        <v>749.38</v>
      </c>
      <c r="F34" s="3">
        <f t="shared" ref="F34:F65" si="3">((E34 *  ABS(J34)) -  (J34 * 1.007272))</f>
        <v>750.38727199999994</v>
      </c>
      <c r="G34" s="3">
        <v>750.29061300000001</v>
      </c>
      <c r="H34" s="3" t="s">
        <v>144</v>
      </c>
      <c r="I34" s="3">
        <f t="shared" ref="I34:I65" si="4">F34-G34</f>
        <v>9.6658999999931439E-2</v>
      </c>
      <c r="J34" s="3">
        <v>-1</v>
      </c>
      <c r="K34" s="3" t="s">
        <v>426</v>
      </c>
      <c r="L34" s="5">
        <v>21.7</v>
      </c>
      <c r="M34" s="5">
        <v>4.5563018287410326</v>
      </c>
      <c r="N34" s="3" t="s">
        <v>457</v>
      </c>
      <c r="O34" s="3">
        <v>1589</v>
      </c>
      <c r="P34" s="3">
        <v>1.3995</v>
      </c>
      <c r="Q34" s="3">
        <v>15.231999999999999</v>
      </c>
      <c r="R34" s="3" t="s">
        <v>30</v>
      </c>
      <c r="S34" s="3" t="s">
        <v>287</v>
      </c>
    </row>
    <row r="35" spans="1:19" x14ac:dyDescent="0.25">
      <c r="A35" s="8">
        <v>35</v>
      </c>
      <c r="B35" s="3" t="s">
        <v>258</v>
      </c>
      <c r="C35" s="3" t="s">
        <v>374</v>
      </c>
      <c r="D35" s="3" t="s">
        <v>242</v>
      </c>
      <c r="E35" s="3">
        <v>936.52</v>
      </c>
      <c r="F35" s="3">
        <f t="shared" si="3"/>
        <v>937.52727199999993</v>
      </c>
      <c r="G35" s="3">
        <v>937.37507200000005</v>
      </c>
      <c r="H35" s="3" t="s">
        <v>305</v>
      </c>
      <c r="I35" s="3">
        <f t="shared" si="4"/>
        <v>0.15219999999987976</v>
      </c>
      <c r="J35" s="3">
        <v>-1</v>
      </c>
      <c r="K35" s="3" t="s">
        <v>426</v>
      </c>
      <c r="L35" s="5">
        <v>21.78</v>
      </c>
      <c r="M35" s="5">
        <v>4.5802949373643109</v>
      </c>
      <c r="N35" s="3" t="s">
        <v>457</v>
      </c>
      <c r="O35" s="3">
        <v>1602</v>
      </c>
      <c r="P35" s="3">
        <v>1.3995</v>
      </c>
      <c r="Q35" s="3">
        <v>15.231999999999999</v>
      </c>
      <c r="R35" s="3" t="s">
        <v>30</v>
      </c>
      <c r="S35" s="3" t="s">
        <v>287</v>
      </c>
    </row>
    <row r="36" spans="1:19" x14ac:dyDescent="0.25">
      <c r="A36" s="8">
        <v>36</v>
      </c>
      <c r="B36" s="3" t="s">
        <v>253</v>
      </c>
      <c r="C36" s="3" t="s">
        <v>376</v>
      </c>
      <c r="D36" s="3" t="s">
        <v>242</v>
      </c>
      <c r="E36" s="3">
        <v>952.49</v>
      </c>
      <c r="F36" s="3">
        <f t="shared" si="3"/>
        <v>953.49727199999995</v>
      </c>
      <c r="G36" s="3">
        <v>953.36998700000004</v>
      </c>
      <c r="H36" s="3" t="s">
        <v>168</v>
      </c>
      <c r="I36" s="3">
        <f t="shared" si="4"/>
        <v>0.12728499999991527</v>
      </c>
      <c r="J36" s="3">
        <v>-1</v>
      </c>
      <c r="K36" s="3" t="s">
        <v>426</v>
      </c>
      <c r="L36" s="5">
        <v>21.86</v>
      </c>
      <c r="M36" s="5">
        <v>4.6044143917133633</v>
      </c>
      <c r="N36" s="3" t="s">
        <v>457</v>
      </c>
      <c r="O36" s="3">
        <v>1606</v>
      </c>
      <c r="P36" s="3">
        <v>1.3995</v>
      </c>
      <c r="Q36" s="3">
        <v>15.231999999999999</v>
      </c>
      <c r="R36" s="3" t="s">
        <v>30</v>
      </c>
      <c r="S36" s="3" t="s">
        <v>287</v>
      </c>
    </row>
    <row r="37" spans="1:19" x14ac:dyDescent="0.25">
      <c r="A37" s="8">
        <v>37</v>
      </c>
      <c r="B37" s="3" t="s">
        <v>259</v>
      </c>
      <c r="C37" s="3" t="s">
        <v>447</v>
      </c>
      <c r="D37" s="3" t="s">
        <v>242</v>
      </c>
      <c r="E37" s="3">
        <v>1040.56</v>
      </c>
      <c r="F37" s="3">
        <f t="shared" si="3"/>
        <v>1041.567272</v>
      </c>
      <c r="G37" s="3">
        <v>1041.3860319999999</v>
      </c>
      <c r="H37" s="3" t="s">
        <v>312</v>
      </c>
      <c r="I37" s="3">
        <f t="shared" si="4"/>
        <v>0.1812400000001162</v>
      </c>
      <c r="J37" s="3">
        <v>-1</v>
      </c>
      <c r="K37" s="3" t="s">
        <v>426</v>
      </c>
      <c r="L37" s="5">
        <v>21.94</v>
      </c>
      <c r="M37" s="5">
        <v>4.6286608571143368</v>
      </c>
      <c r="N37" s="3" t="s">
        <v>457</v>
      </c>
      <c r="O37" s="3">
        <v>1607</v>
      </c>
      <c r="P37" s="3">
        <v>1.3995</v>
      </c>
      <c r="Q37" s="3">
        <v>15.231999999999999</v>
      </c>
      <c r="R37" s="3" t="s">
        <v>30</v>
      </c>
      <c r="S37" s="3" t="s">
        <v>287</v>
      </c>
    </row>
    <row r="38" spans="1:19" x14ac:dyDescent="0.25">
      <c r="A38" s="8">
        <v>38</v>
      </c>
      <c r="B38" s="3" t="s">
        <v>254</v>
      </c>
      <c r="C38" s="3" t="s">
        <v>381</v>
      </c>
      <c r="D38" s="3" t="s">
        <v>242</v>
      </c>
      <c r="E38" s="3">
        <v>1081.5899999999999</v>
      </c>
      <c r="F38" s="3">
        <f t="shared" si="3"/>
        <v>1082.597272</v>
      </c>
      <c r="G38" s="3">
        <v>1082.412581</v>
      </c>
      <c r="H38" s="3" t="s">
        <v>314</v>
      </c>
      <c r="I38" s="3">
        <f t="shared" si="4"/>
        <v>0.18469099999992977</v>
      </c>
      <c r="J38" s="3">
        <v>-1</v>
      </c>
      <c r="K38" s="3" t="s">
        <v>426</v>
      </c>
      <c r="L38" s="5">
        <v>22.1</v>
      </c>
      <c r="M38" s="5">
        <v>4.6775374999128259</v>
      </c>
      <c r="N38" s="3" t="s">
        <v>457</v>
      </c>
      <c r="O38" s="3">
        <v>1622</v>
      </c>
      <c r="P38" s="3">
        <v>1.3995</v>
      </c>
      <c r="Q38" s="3">
        <v>15.231999999999999</v>
      </c>
      <c r="R38" s="3" t="s">
        <v>30</v>
      </c>
      <c r="S38" s="3" t="s">
        <v>287</v>
      </c>
    </row>
    <row r="39" spans="1:19" x14ac:dyDescent="0.25">
      <c r="A39" s="8">
        <v>39</v>
      </c>
      <c r="B39" s="3" t="s">
        <v>260</v>
      </c>
      <c r="C39" s="3" t="s">
        <v>351</v>
      </c>
      <c r="D39" s="3" t="s">
        <v>242</v>
      </c>
      <c r="E39" s="3">
        <v>1331.69</v>
      </c>
      <c r="F39" s="3">
        <f t="shared" si="3"/>
        <v>1332.6972720000001</v>
      </c>
      <c r="G39" s="3">
        <v>1332.4814510000001</v>
      </c>
      <c r="H39" s="3" t="s">
        <v>292</v>
      </c>
      <c r="I39" s="3">
        <f t="shared" si="4"/>
        <v>0.21582100000000537</v>
      </c>
      <c r="J39" s="3">
        <v>-1</v>
      </c>
      <c r="K39" s="3" t="s">
        <v>426</v>
      </c>
      <c r="L39" s="5">
        <v>22.23</v>
      </c>
      <c r="M39" s="5">
        <v>4.7176295529310694</v>
      </c>
      <c r="N39" s="3" t="s">
        <v>457</v>
      </c>
      <c r="O39" s="3">
        <v>1631</v>
      </c>
      <c r="P39" s="3">
        <v>1.3995</v>
      </c>
      <c r="Q39" s="3">
        <v>15.231999999999999</v>
      </c>
      <c r="R39" s="3" t="s">
        <v>30</v>
      </c>
      <c r="S39" s="3" t="s">
        <v>287</v>
      </c>
    </row>
    <row r="40" spans="1:19" x14ac:dyDescent="0.25">
      <c r="A40" s="8">
        <v>40</v>
      </c>
      <c r="B40" s="3" t="s">
        <v>247</v>
      </c>
      <c r="C40" s="3" t="s">
        <v>447</v>
      </c>
      <c r="D40" s="3" t="s">
        <v>242</v>
      </c>
      <c r="E40" s="3">
        <v>1178.56</v>
      </c>
      <c r="F40" s="3">
        <f t="shared" si="3"/>
        <v>1179.567272</v>
      </c>
      <c r="G40" s="3">
        <v>1179.3847129999999</v>
      </c>
      <c r="H40" s="3" t="s">
        <v>319</v>
      </c>
      <c r="I40" s="3">
        <f t="shared" si="4"/>
        <v>0.18255900000008296</v>
      </c>
      <c r="J40" s="3">
        <v>-1</v>
      </c>
      <c r="K40" s="3" t="s">
        <v>426</v>
      </c>
      <c r="L40" s="5">
        <v>22.42</v>
      </c>
      <c r="M40" s="5">
        <v>4.7768445836549152</v>
      </c>
      <c r="N40" s="3" t="s">
        <v>457</v>
      </c>
      <c r="O40" s="3">
        <v>1642</v>
      </c>
      <c r="P40" s="3">
        <v>1.3995</v>
      </c>
      <c r="Q40" s="3">
        <v>15.231999999999999</v>
      </c>
      <c r="R40" s="3" t="s">
        <v>30</v>
      </c>
      <c r="S40" s="3" t="s">
        <v>287</v>
      </c>
    </row>
    <row r="41" spans="1:19" x14ac:dyDescent="0.25">
      <c r="A41" s="8">
        <v>41</v>
      </c>
      <c r="B41" s="3" t="s">
        <v>262</v>
      </c>
      <c r="C41" s="3" t="s">
        <v>387</v>
      </c>
      <c r="D41" s="3" t="s">
        <v>242</v>
      </c>
      <c r="E41" s="3">
        <v>1155.6400000000001</v>
      </c>
      <c r="F41" s="3">
        <f t="shared" si="3"/>
        <v>1156.6472720000002</v>
      </c>
      <c r="G41" s="3">
        <v>1156.4493610000002</v>
      </c>
      <c r="H41" s="3" t="s">
        <v>317</v>
      </c>
      <c r="I41" s="3">
        <f t="shared" si="4"/>
        <v>0.19791099999997641</v>
      </c>
      <c r="J41" s="3">
        <v>-1</v>
      </c>
      <c r="K41" s="3" t="s">
        <v>426</v>
      </c>
      <c r="L41" s="5">
        <v>22.66</v>
      </c>
      <c r="M41" s="5">
        <v>4.8527060708336629</v>
      </c>
      <c r="N41" s="3" t="s">
        <v>457</v>
      </c>
      <c r="O41" s="3">
        <v>1666</v>
      </c>
      <c r="P41" s="3">
        <v>1.3995</v>
      </c>
      <c r="Q41" s="3">
        <v>15.231999999999999</v>
      </c>
      <c r="R41" s="3" t="s">
        <v>30</v>
      </c>
      <c r="S41" s="3" t="s">
        <v>287</v>
      </c>
    </row>
    <row r="42" spans="1:19" x14ac:dyDescent="0.25">
      <c r="A42" s="8">
        <v>42</v>
      </c>
      <c r="B42" s="3" t="s">
        <v>263</v>
      </c>
      <c r="C42" s="3" t="s">
        <v>447</v>
      </c>
      <c r="D42" s="3" t="s">
        <v>242</v>
      </c>
      <c r="E42" s="3">
        <v>1301.73</v>
      </c>
      <c r="F42" s="3">
        <f t="shared" si="3"/>
        <v>1302.7372720000001</v>
      </c>
      <c r="G42" s="3">
        <v>1302.5072710000002</v>
      </c>
      <c r="H42" s="3" t="s">
        <v>325</v>
      </c>
      <c r="I42" s="3">
        <f t="shared" si="4"/>
        <v>0.23000099999990198</v>
      </c>
      <c r="J42" s="3">
        <v>-1</v>
      </c>
      <c r="K42" s="3" t="s">
        <v>426</v>
      </c>
      <c r="L42" s="5">
        <v>23.15</v>
      </c>
      <c r="M42" s="5">
        <v>5.0113514025337222</v>
      </c>
      <c r="N42" s="3" t="s">
        <v>457</v>
      </c>
      <c r="O42" s="3">
        <v>1692</v>
      </c>
      <c r="P42" s="3">
        <v>1.3995</v>
      </c>
      <c r="Q42" s="3">
        <v>15.231999999999999</v>
      </c>
      <c r="R42" s="3" t="s">
        <v>30</v>
      </c>
      <c r="S42" s="3" t="s">
        <v>287</v>
      </c>
    </row>
    <row r="43" spans="1:19" x14ac:dyDescent="0.25">
      <c r="A43" s="8">
        <v>43</v>
      </c>
      <c r="B43" s="3" t="s">
        <v>255</v>
      </c>
      <c r="C43" s="3" t="s">
        <v>447</v>
      </c>
      <c r="D43" s="3" t="s">
        <v>242</v>
      </c>
      <c r="E43" s="3">
        <v>1139.6400000000001</v>
      </c>
      <c r="F43" s="3">
        <f t="shared" si="3"/>
        <v>1140.6472720000002</v>
      </c>
      <c r="G43" s="3">
        <v>1140.4544460000002</v>
      </c>
      <c r="H43" s="3" t="s">
        <v>316</v>
      </c>
      <c r="I43" s="3">
        <f t="shared" si="4"/>
        <v>0.19282599999996819</v>
      </c>
      <c r="J43" s="3">
        <v>-1</v>
      </c>
      <c r="K43" s="3" t="s">
        <v>426</v>
      </c>
      <c r="L43" s="5">
        <v>23.64</v>
      </c>
      <c r="M43" s="5">
        <v>5.1751831891525111</v>
      </c>
      <c r="N43" s="3" t="s">
        <v>457</v>
      </c>
      <c r="O43" s="3">
        <v>1735</v>
      </c>
      <c r="P43" s="3">
        <v>1.3995</v>
      </c>
      <c r="Q43" s="3">
        <v>15.231999999999999</v>
      </c>
      <c r="R43" s="3" t="s">
        <v>30</v>
      </c>
      <c r="S43" s="3" t="s">
        <v>287</v>
      </c>
    </row>
    <row r="44" spans="1:19" x14ac:dyDescent="0.25">
      <c r="A44" s="8">
        <v>44</v>
      </c>
      <c r="B44" s="3" t="s">
        <v>264</v>
      </c>
      <c r="C44" s="3" t="s">
        <v>389</v>
      </c>
      <c r="D44" s="3" t="s">
        <v>242</v>
      </c>
      <c r="E44" s="3">
        <v>1186.6500000000001</v>
      </c>
      <c r="F44" s="3">
        <f t="shared" si="3"/>
        <v>1187.6572720000001</v>
      </c>
      <c r="G44" s="3">
        <v>1187.4439420000001</v>
      </c>
      <c r="H44" s="3" t="s">
        <v>320</v>
      </c>
      <c r="I44" s="3">
        <f t="shared" si="4"/>
        <v>0.21333000000004176</v>
      </c>
      <c r="J44" s="3">
        <v>-1</v>
      </c>
      <c r="K44" s="3" t="s">
        <v>426</v>
      </c>
      <c r="L44" s="5">
        <v>23.64</v>
      </c>
      <c r="M44" s="5">
        <v>5.1751831891525111</v>
      </c>
      <c r="N44" s="3" t="s">
        <v>457</v>
      </c>
      <c r="O44" s="3">
        <v>1733</v>
      </c>
      <c r="P44" s="3">
        <v>1.3995</v>
      </c>
      <c r="Q44" s="3">
        <v>15.231999999999999</v>
      </c>
      <c r="R44" s="3" t="s">
        <v>30</v>
      </c>
      <c r="S44" s="3" t="s">
        <v>287</v>
      </c>
    </row>
    <row r="45" spans="1:19" x14ac:dyDescent="0.25">
      <c r="A45" s="8">
        <v>45</v>
      </c>
      <c r="B45" s="3" t="s">
        <v>247</v>
      </c>
      <c r="C45" s="3" t="s">
        <v>388</v>
      </c>
      <c r="D45" s="3" t="s">
        <v>242</v>
      </c>
      <c r="E45" s="3">
        <v>1178.56</v>
      </c>
      <c r="F45" s="3">
        <f t="shared" si="3"/>
        <v>1179.567272</v>
      </c>
      <c r="G45" s="3">
        <v>1179.3847129999999</v>
      </c>
      <c r="H45" s="3" t="s">
        <v>319</v>
      </c>
      <c r="I45" s="3">
        <f t="shared" si="4"/>
        <v>0.18255900000008296</v>
      </c>
      <c r="J45" s="3">
        <v>-1</v>
      </c>
      <c r="K45" s="3" t="s">
        <v>426</v>
      </c>
      <c r="L45" s="5">
        <v>23.8</v>
      </c>
      <c r="M45" s="5">
        <v>5.2298308697584837</v>
      </c>
      <c r="N45" s="3" t="s">
        <v>457</v>
      </c>
      <c r="O45" s="3">
        <v>1746</v>
      </c>
      <c r="P45" s="3">
        <v>1.3995</v>
      </c>
      <c r="Q45" s="3">
        <v>15.231999999999999</v>
      </c>
      <c r="R45" s="3" t="s">
        <v>30</v>
      </c>
      <c r="S45" s="3" t="s">
        <v>287</v>
      </c>
    </row>
    <row r="46" spans="1:19" x14ac:dyDescent="0.25">
      <c r="A46" s="8">
        <v>46</v>
      </c>
      <c r="B46" s="3" t="s">
        <v>257</v>
      </c>
      <c r="C46" s="3" t="s">
        <v>353</v>
      </c>
      <c r="D46" s="3" t="s">
        <v>242</v>
      </c>
      <c r="E46" s="3">
        <v>1243.6500000000001</v>
      </c>
      <c r="F46" s="3">
        <f t="shared" si="3"/>
        <v>1244.6572720000001</v>
      </c>
      <c r="G46" s="3">
        <v>1244.465406</v>
      </c>
      <c r="H46" s="3" t="s">
        <v>323</v>
      </c>
      <c r="I46" s="3">
        <f t="shared" si="4"/>
        <v>0.19186600000011822</v>
      </c>
      <c r="J46" s="3">
        <v>-1</v>
      </c>
      <c r="K46" s="3" t="s">
        <v>426</v>
      </c>
      <c r="L46" s="5">
        <v>23.96</v>
      </c>
      <c r="M46" s="5">
        <v>5.2850556060717553</v>
      </c>
      <c r="N46" s="3" t="s">
        <v>457</v>
      </c>
      <c r="O46" s="3">
        <v>1758</v>
      </c>
      <c r="P46" s="3">
        <v>1.3995</v>
      </c>
      <c r="Q46" s="3">
        <v>15.231999999999999</v>
      </c>
      <c r="R46" s="3" t="s">
        <v>30</v>
      </c>
      <c r="S46" s="3" t="s">
        <v>287</v>
      </c>
    </row>
    <row r="47" spans="1:19" x14ac:dyDescent="0.25">
      <c r="A47" s="8">
        <v>47</v>
      </c>
      <c r="B47" s="3" t="s">
        <v>265</v>
      </c>
      <c r="C47" s="3" t="s">
        <v>342</v>
      </c>
      <c r="D47" s="3" t="s">
        <v>242</v>
      </c>
      <c r="E47" s="3">
        <v>821.4</v>
      </c>
      <c r="F47" s="3">
        <f t="shared" si="3"/>
        <v>822.40727199999992</v>
      </c>
      <c r="G47" s="3">
        <v>822.31174300000009</v>
      </c>
      <c r="H47" s="3" t="s">
        <v>300</v>
      </c>
      <c r="I47" s="3">
        <f t="shared" si="4"/>
        <v>9.5528999999828557E-2</v>
      </c>
      <c r="J47" s="3">
        <v>-1</v>
      </c>
      <c r="K47" s="3" t="s">
        <v>426</v>
      </c>
      <c r="L47" s="5">
        <v>24.21</v>
      </c>
      <c r="M47" s="5">
        <v>5.3725140026219353</v>
      </c>
      <c r="N47" s="3" t="s">
        <v>457</v>
      </c>
      <c r="O47" s="3">
        <v>1774</v>
      </c>
      <c r="P47" s="3">
        <v>1.3995</v>
      </c>
      <c r="Q47" s="3">
        <v>15.231999999999999</v>
      </c>
      <c r="R47" s="3" t="s">
        <v>30</v>
      </c>
      <c r="S47" s="3" t="s">
        <v>287</v>
      </c>
    </row>
    <row r="48" spans="1:19" x14ac:dyDescent="0.25">
      <c r="A48" s="8">
        <v>48</v>
      </c>
      <c r="B48" s="3" t="s">
        <v>261</v>
      </c>
      <c r="C48" s="3" t="s">
        <v>373</v>
      </c>
      <c r="D48" s="3" t="s">
        <v>242</v>
      </c>
      <c r="E48" s="3">
        <v>895.45</v>
      </c>
      <c r="F48" s="3">
        <f t="shared" si="3"/>
        <v>896.45727199999999</v>
      </c>
      <c r="G48" s="3">
        <v>896.348523</v>
      </c>
      <c r="H48" s="3" t="s">
        <v>161</v>
      </c>
      <c r="I48" s="3">
        <f t="shared" si="4"/>
        <v>0.10874899999998888</v>
      </c>
      <c r="J48" s="3">
        <v>-1</v>
      </c>
      <c r="K48" s="3" t="s">
        <v>426</v>
      </c>
      <c r="L48" s="5">
        <v>24.76</v>
      </c>
      <c r="M48" s="5">
        <v>5.5700506606084099</v>
      </c>
      <c r="N48" s="3" t="s">
        <v>457</v>
      </c>
      <c r="O48" s="3">
        <v>1811</v>
      </c>
      <c r="P48" s="3">
        <v>1.3995</v>
      </c>
      <c r="Q48" s="3">
        <v>15.231999999999999</v>
      </c>
      <c r="R48" s="3" t="s">
        <v>30</v>
      </c>
      <c r="S48" s="3" t="s">
        <v>287</v>
      </c>
    </row>
    <row r="49" spans="1:19" x14ac:dyDescent="0.25">
      <c r="A49" s="8">
        <v>49</v>
      </c>
      <c r="B49" s="3" t="s">
        <v>263</v>
      </c>
      <c r="C49" s="3" t="s">
        <v>447</v>
      </c>
      <c r="D49" s="3" t="s">
        <v>242</v>
      </c>
      <c r="E49" s="3">
        <v>1301.73</v>
      </c>
      <c r="F49" s="3">
        <f t="shared" si="3"/>
        <v>1302.7372720000001</v>
      </c>
      <c r="G49" s="3">
        <v>1302.5072710000002</v>
      </c>
      <c r="H49" s="3" t="s">
        <v>325</v>
      </c>
      <c r="I49" s="3">
        <f t="shared" si="4"/>
        <v>0.23000099999990198</v>
      </c>
      <c r="J49" s="3">
        <v>-1</v>
      </c>
      <c r="K49" s="3" t="s">
        <v>426</v>
      </c>
      <c r="L49" s="5">
        <v>24.84</v>
      </c>
      <c r="M49" s="5">
        <v>5.5993820867431134</v>
      </c>
      <c r="N49" s="3" t="s">
        <v>457</v>
      </c>
      <c r="O49" s="3">
        <v>1823</v>
      </c>
      <c r="P49" s="3">
        <v>1.3995</v>
      </c>
      <c r="Q49" s="3">
        <v>15.231999999999999</v>
      </c>
      <c r="R49" s="3" t="s">
        <v>30</v>
      </c>
      <c r="S49" s="3" t="s">
        <v>287</v>
      </c>
    </row>
    <row r="50" spans="1:19" x14ac:dyDescent="0.25">
      <c r="A50" s="8">
        <v>50</v>
      </c>
      <c r="B50" s="3" t="s">
        <v>266</v>
      </c>
      <c r="C50" s="3" t="s">
        <v>350</v>
      </c>
      <c r="D50" s="3" t="s">
        <v>242</v>
      </c>
      <c r="E50" s="3">
        <v>1447.8</v>
      </c>
      <c r="F50" s="3">
        <f t="shared" si="3"/>
        <v>1448.807272</v>
      </c>
      <c r="G50" s="3">
        <v>1448.5651810000002</v>
      </c>
      <c r="H50" s="3" t="s">
        <v>326</v>
      </c>
      <c r="I50" s="3">
        <f t="shared" si="4"/>
        <v>0.24209099999984574</v>
      </c>
      <c r="J50" s="3">
        <v>-1</v>
      </c>
      <c r="K50" s="3" t="s">
        <v>426</v>
      </c>
      <c r="L50" s="5">
        <v>24.92</v>
      </c>
      <c r="M50" s="5">
        <v>5.6288679697421307</v>
      </c>
      <c r="N50" s="3" t="s">
        <v>457</v>
      </c>
      <c r="O50" s="3">
        <v>1835</v>
      </c>
      <c r="P50" s="3">
        <v>1.3995</v>
      </c>
      <c r="Q50" s="3">
        <v>15.231999999999999</v>
      </c>
      <c r="R50" s="3" t="s">
        <v>30</v>
      </c>
      <c r="S50" s="3" t="s">
        <v>287</v>
      </c>
    </row>
    <row r="51" spans="1:19" x14ac:dyDescent="0.25">
      <c r="A51" s="8">
        <v>51</v>
      </c>
      <c r="B51" s="3" t="s">
        <v>267</v>
      </c>
      <c r="C51" s="3" t="s">
        <v>447</v>
      </c>
      <c r="D51" s="3" t="s">
        <v>242</v>
      </c>
      <c r="E51" s="3">
        <v>678.83</v>
      </c>
      <c r="F51" s="3">
        <f t="shared" si="3"/>
        <v>1359.674544</v>
      </c>
      <c r="G51" s="3">
        <v>1359.5287350000001</v>
      </c>
      <c r="H51" s="3" t="s">
        <v>296</v>
      </c>
      <c r="I51" s="3">
        <f t="shared" si="4"/>
        <v>0.14580899999987196</v>
      </c>
      <c r="J51" s="3">
        <v>-2</v>
      </c>
      <c r="K51" s="3" t="s">
        <v>130</v>
      </c>
      <c r="L51" s="5">
        <v>25.67</v>
      </c>
      <c r="M51" s="5">
        <v>5.912961443698431</v>
      </c>
      <c r="N51" s="3" t="s">
        <v>457</v>
      </c>
      <c r="O51" s="3">
        <v>1882</v>
      </c>
      <c r="P51" s="3">
        <v>1.3995</v>
      </c>
      <c r="Q51" s="3">
        <v>15.231999999999999</v>
      </c>
      <c r="R51" s="3" t="s">
        <v>30</v>
      </c>
      <c r="S51" s="3" t="s">
        <v>287</v>
      </c>
    </row>
    <row r="52" spans="1:19" x14ac:dyDescent="0.25">
      <c r="A52" s="8">
        <v>52</v>
      </c>
      <c r="B52" s="3" t="s">
        <v>268</v>
      </c>
      <c r="C52" s="3" t="s">
        <v>354</v>
      </c>
      <c r="D52" s="3" t="s">
        <v>242</v>
      </c>
      <c r="E52" s="3">
        <v>1121.54</v>
      </c>
      <c r="F52" s="3">
        <f t="shared" si="3"/>
        <v>1122.547272</v>
      </c>
      <c r="G52" s="3">
        <v>1122.3632489999998</v>
      </c>
      <c r="H52" s="3" t="s">
        <v>315</v>
      </c>
      <c r="I52" s="3">
        <f t="shared" si="4"/>
        <v>0.18402300000025207</v>
      </c>
      <c r="J52" s="3">
        <v>-1</v>
      </c>
      <c r="K52" s="3" t="s">
        <v>426</v>
      </c>
      <c r="L52" s="5">
        <v>25.75</v>
      </c>
      <c r="M52" s="5">
        <v>5.9440986096581119</v>
      </c>
      <c r="N52" s="3" t="s">
        <v>457</v>
      </c>
      <c r="O52" s="3">
        <v>1889</v>
      </c>
      <c r="P52" s="3">
        <v>1.3995</v>
      </c>
      <c r="Q52" s="3">
        <v>15.231999999999999</v>
      </c>
      <c r="R52" s="3" t="s">
        <v>30</v>
      </c>
      <c r="S52" s="3" t="s">
        <v>287</v>
      </c>
    </row>
    <row r="53" spans="1:19" x14ac:dyDescent="0.25">
      <c r="A53" s="8">
        <v>53</v>
      </c>
      <c r="B53" s="3" t="s">
        <v>264</v>
      </c>
      <c r="C53" s="3" t="s">
        <v>390</v>
      </c>
      <c r="D53" s="3" t="s">
        <v>242</v>
      </c>
      <c r="E53" s="3">
        <v>1186.6500000000001</v>
      </c>
      <c r="F53" s="3">
        <f t="shared" si="3"/>
        <v>1187.6572720000001</v>
      </c>
      <c r="G53" s="3">
        <v>1187.4439420000001</v>
      </c>
      <c r="H53" s="3" t="s">
        <v>320</v>
      </c>
      <c r="I53" s="3">
        <f t="shared" si="4"/>
        <v>0.21333000000004176</v>
      </c>
      <c r="J53" s="3">
        <v>-1</v>
      </c>
      <c r="K53" s="3" t="s">
        <v>426</v>
      </c>
      <c r="L53" s="5">
        <v>25.91</v>
      </c>
      <c r="M53" s="5">
        <v>6.0068657022301908</v>
      </c>
      <c r="N53" s="3" t="s">
        <v>457</v>
      </c>
      <c r="O53" s="3">
        <v>1903</v>
      </c>
      <c r="P53" s="3">
        <v>1.3995</v>
      </c>
      <c r="Q53" s="3">
        <v>15.231999999999999</v>
      </c>
      <c r="R53" s="3" t="s">
        <v>30</v>
      </c>
      <c r="S53" s="3" t="s">
        <v>287</v>
      </c>
    </row>
    <row r="54" spans="1:19" x14ac:dyDescent="0.25">
      <c r="A54" s="8">
        <v>54</v>
      </c>
      <c r="B54" s="3" t="s">
        <v>269</v>
      </c>
      <c r="C54" s="3" t="s">
        <v>328</v>
      </c>
      <c r="D54" s="3" t="s">
        <v>242</v>
      </c>
      <c r="E54" s="3">
        <v>530.29</v>
      </c>
      <c r="F54" s="3">
        <f t="shared" si="3"/>
        <v>531.29727199999991</v>
      </c>
      <c r="G54" s="3">
        <v>531.21632399999999</v>
      </c>
      <c r="H54" s="3" t="s">
        <v>291</v>
      </c>
      <c r="I54" s="3">
        <f t="shared" si="4"/>
        <v>8.0947999999921194E-2</v>
      </c>
      <c r="J54" s="3">
        <v>-1</v>
      </c>
      <c r="K54" s="3" t="s">
        <v>426</v>
      </c>
      <c r="L54" s="5">
        <v>26.72</v>
      </c>
      <c r="M54" s="5">
        <v>6.3349417561180861</v>
      </c>
      <c r="N54" s="3" t="s">
        <v>457</v>
      </c>
      <c r="O54" s="3">
        <v>1950</v>
      </c>
      <c r="P54" s="3">
        <v>1.3995</v>
      </c>
      <c r="Q54" s="3">
        <v>15.231999999999999</v>
      </c>
      <c r="R54" s="3" t="s">
        <v>30</v>
      </c>
      <c r="S54" s="3" t="s">
        <v>287</v>
      </c>
    </row>
    <row r="55" spans="1:19" x14ac:dyDescent="0.25">
      <c r="A55" s="8">
        <v>55</v>
      </c>
      <c r="B55" s="3" t="s">
        <v>270</v>
      </c>
      <c r="C55" s="3" t="s">
        <v>447</v>
      </c>
      <c r="D55" s="3" t="s">
        <v>242</v>
      </c>
      <c r="E55" s="3">
        <v>832.92</v>
      </c>
      <c r="F55" s="3">
        <f t="shared" si="3"/>
        <v>1667.8545439999998</v>
      </c>
      <c r="G55" s="3">
        <v>1667.6394700000001</v>
      </c>
      <c r="H55" s="3" t="s">
        <v>151</v>
      </c>
      <c r="I55" s="3">
        <f t="shared" si="4"/>
        <v>0.21507399999973131</v>
      </c>
      <c r="J55" s="3">
        <v>-2</v>
      </c>
      <c r="K55" s="3" t="s">
        <v>130</v>
      </c>
      <c r="L55" s="5">
        <v>27.03</v>
      </c>
      <c r="M55" s="5">
        <v>6.4651907091954461</v>
      </c>
      <c r="N55" s="3" t="s">
        <v>457</v>
      </c>
      <c r="O55" s="3">
        <v>1987</v>
      </c>
      <c r="P55" s="3">
        <v>1.3995</v>
      </c>
      <c r="Q55" s="3">
        <v>15.231999999999999</v>
      </c>
      <c r="R55" s="3" t="s">
        <v>30</v>
      </c>
      <c r="S55" s="3" t="s">
        <v>287</v>
      </c>
    </row>
    <row r="56" spans="1:19" x14ac:dyDescent="0.25">
      <c r="A56" s="8">
        <v>56</v>
      </c>
      <c r="B56" s="3" t="s">
        <v>271</v>
      </c>
      <c r="C56" s="3" t="s">
        <v>385</v>
      </c>
      <c r="D56" s="3" t="s">
        <v>242</v>
      </c>
      <c r="E56" s="3">
        <v>1114.5899999999999</v>
      </c>
      <c r="F56" s="3">
        <f t="shared" si="3"/>
        <v>1115.597272</v>
      </c>
      <c r="G56" s="3">
        <v>1115.422812</v>
      </c>
      <c r="H56" s="3" t="s">
        <v>25</v>
      </c>
      <c r="I56" s="3">
        <f t="shared" si="4"/>
        <v>0.17445999999995365</v>
      </c>
      <c r="J56" s="3">
        <v>-1</v>
      </c>
      <c r="K56" s="3" t="s">
        <v>426</v>
      </c>
      <c r="L56" s="5">
        <v>27.35</v>
      </c>
      <c r="M56" s="5">
        <v>6.6024508028191979</v>
      </c>
      <c r="N56" s="3" t="s">
        <v>457</v>
      </c>
      <c r="O56" s="3">
        <v>2012</v>
      </c>
      <c r="P56" s="3">
        <v>1.3995</v>
      </c>
      <c r="Q56" s="3">
        <v>15.231999999999999</v>
      </c>
      <c r="R56" s="3" t="s">
        <v>30</v>
      </c>
      <c r="S56" s="3" t="s">
        <v>287</v>
      </c>
    </row>
    <row r="57" spans="1:19" x14ac:dyDescent="0.25">
      <c r="A57" s="8">
        <v>57</v>
      </c>
      <c r="B57" s="3" t="s">
        <v>97</v>
      </c>
      <c r="C57" s="3" t="s">
        <v>382</v>
      </c>
      <c r="D57" s="3" t="s">
        <v>242</v>
      </c>
      <c r="E57" s="3">
        <v>1098.6500000000001</v>
      </c>
      <c r="F57" s="3">
        <f t="shared" si="3"/>
        <v>1099.6572720000001</v>
      </c>
      <c r="G57" s="3">
        <v>1099.427897</v>
      </c>
      <c r="H57" s="3" t="s">
        <v>190</v>
      </c>
      <c r="I57" s="3">
        <f t="shared" si="4"/>
        <v>0.22937500000011823</v>
      </c>
      <c r="J57" s="3">
        <v>-1</v>
      </c>
      <c r="K57" s="3" t="s">
        <v>426</v>
      </c>
      <c r="L57" s="5">
        <v>27.43</v>
      </c>
      <c r="M57" s="5">
        <v>6.6372187627231307</v>
      </c>
      <c r="N57" s="3" t="s">
        <v>457</v>
      </c>
      <c r="O57" s="3">
        <v>2014</v>
      </c>
      <c r="P57" s="3">
        <v>1.3995</v>
      </c>
      <c r="Q57" s="3">
        <v>15.231999999999999</v>
      </c>
      <c r="R57" s="3" t="s">
        <v>30</v>
      </c>
      <c r="S57" s="3" t="s">
        <v>287</v>
      </c>
    </row>
    <row r="58" spans="1:19" x14ac:dyDescent="0.25">
      <c r="A58" s="8">
        <v>58</v>
      </c>
      <c r="B58" s="3" t="s">
        <v>252</v>
      </c>
      <c r="C58" s="3" t="s">
        <v>334</v>
      </c>
      <c r="D58" s="3" t="s">
        <v>242</v>
      </c>
      <c r="E58" s="3">
        <v>733.42</v>
      </c>
      <c r="F58" s="3">
        <f t="shared" si="3"/>
        <v>734.4272719999999</v>
      </c>
      <c r="G58" s="3">
        <v>734.29569800000002</v>
      </c>
      <c r="H58" s="3" t="s">
        <v>142</v>
      </c>
      <c r="I58" s="3">
        <f t="shared" si="4"/>
        <v>0.13157399999988684</v>
      </c>
      <c r="J58" s="3">
        <v>-1</v>
      </c>
      <c r="K58" s="3" t="s">
        <v>426</v>
      </c>
      <c r="L58" s="5">
        <v>27.6</v>
      </c>
      <c r="M58" s="5">
        <v>6.7117097782314206</v>
      </c>
      <c r="N58" s="3" t="s">
        <v>457</v>
      </c>
      <c r="O58" s="3">
        <v>2027</v>
      </c>
      <c r="P58" s="3">
        <v>1.3995</v>
      </c>
      <c r="Q58" s="3">
        <v>15.231999999999999</v>
      </c>
      <c r="R58" s="3" t="s">
        <v>30</v>
      </c>
      <c r="S58" s="3" t="s">
        <v>287</v>
      </c>
    </row>
    <row r="59" spans="1:19" x14ac:dyDescent="0.25">
      <c r="A59" s="8">
        <v>59</v>
      </c>
      <c r="B59" s="3" t="s">
        <v>271</v>
      </c>
      <c r="C59" s="3" t="s">
        <v>384</v>
      </c>
      <c r="D59" s="3" t="s">
        <v>242</v>
      </c>
      <c r="E59" s="3">
        <v>1114.5899999999999</v>
      </c>
      <c r="F59" s="3">
        <f t="shared" si="3"/>
        <v>1115.597272</v>
      </c>
      <c r="G59" s="3">
        <v>1115.422812</v>
      </c>
      <c r="H59" s="3" t="s">
        <v>25</v>
      </c>
      <c r="I59" s="3">
        <f t="shared" si="4"/>
        <v>0.17445999999995365</v>
      </c>
      <c r="J59" s="3">
        <v>-1</v>
      </c>
      <c r="K59" s="3" t="s">
        <v>426</v>
      </c>
      <c r="L59" s="5">
        <v>27.92</v>
      </c>
      <c r="M59" s="5">
        <v>6.8542036278289578</v>
      </c>
      <c r="N59" s="3" t="s">
        <v>457</v>
      </c>
      <c r="O59" s="3">
        <v>2060</v>
      </c>
      <c r="P59" s="3">
        <v>1.3995</v>
      </c>
      <c r="Q59" s="3">
        <v>15.231999999999999</v>
      </c>
      <c r="R59" s="3" t="s">
        <v>30</v>
      </c>
      <c r="S59" s="3" t="s">
        <v>287</v>
      </c>
    </row>
    <row r="60" spans="1:19" x14ac:dyDescent="0.25">
      <c r="A60" s="8">
        <v>60</v>
      </c>
      <c r="B60" s="3" t="s">
        <v>263</v>
      </c>
      <c r="C60" s="3" t="s">
        <v>447</v>
      </c>
      <c r="D60" s="3" t="s">
        <v>242</v>
      </c>
      <c r="E60" s="3">
        <v>1301.73</v>
      </c>
      <c r="F60" s="3">
        <f t="shared" si="3"/>
        <v>1302.7372720000001</v>
      </c>
      <c r="G60" s="3">
        <v>1302.5072710000002</v>
      </c>
      <c r="H60" s="3" t="s">
        <v>325</v>
      </c>
      <c r="I60" s="3">
        <f t="shared" si="4"/>
        <v>0.23000099999990198</v>
      </c>
      <c r="J60" s="3">
        <v>-1</v>
      </c>
      <c r="K60" s="3" t="s">
        <v>426</v>
      </c>
      <c r="L60" s="5">
        <v>28</v>
      </c>
      <c r="M60" s="5">
        <v>6.8902972972893943</v>
      </c>
      <c r="N60" s="3" t="s">
        <v>457</v>
      </c>
      <c r="O60" s="3">
        <v>2057</v>
      </c>
      <c r="P60" s="3">
        <v>1.3995</v>
      </c>
      <c r="Q60" s="3">
        <v>15.231999999999999</v>
      </c>
      <c r="R60" s="3" t="s">
        <v>30</v>
      </c>
      <c r="S60" s="3" t="s">
        <v>287</v>
      </c>
    </row>
    <row r="61" spans="1:19" x14ac:dyDescent="0.25">
      <c r="A61" s="8">
        <v>61</v>
      </c>
      <c r="B61" s="3" t="s">
        <v>272</v>
      </c>
      <c r="C61" s="3" t="s">
        <v>447</v>
      </c>
      <c r="D61" s="3" t="s">
        <v>242</v>
      </c>
      <c r="E61" s="3">
        <v>861.48</v>
      </c>
      <c r="F61" s="3">
        <f t="shared" si="3"/>
        <v>1724.9745439999999</v>
      </c>
      <c r="G61" s="3">
        <v>1724.6609340000002</v>
      </c>
      <c r="H61" s="3" t="s">
        <v>155</v>
      </c>
      <c r="I61" s="3">
        <f t="shared" si="4"/>
        <v>0.31360999999969863</v>
      </c>
      <c r="J61" s="3">
        <v>-2</v>
      </c>
      <c r="K61" s="3" t="s">
        <v>130</v>
      </c>
      <c r="L61" s="5">
        <v>28</v>
      </c>
      <c r="M61" s="5">
        <v>6.8902972972893943</v>
      </c>
      <c r="N61" s="3" t="s">
        <v>457</v>
      </c>
      <c r="O61" s="3">
        <v>2066</v>
      </c>
      <c r="P61" s="3">
        <v>1.3995</v>
      </c>
      <c r="Q61" s="3">
        <v>15.231999999999999</v>
      </c>
      <c r="R61" s="3" t="s">
        <v>30</v>
      </c>
      <c r="S61" s="3" t="s">
        <v>287</v>
      </c>
    </row>
    <row r="62" spans="1:19" x14ac:dyDescent="0.25">
      <c r="A62" s="8">
        <v>62</v>
      </c>
      <c r="B62" s="3" t="s">
        <v>258</v>
      </c>
      <c r="C62" s="3" t="s">
        <v>375</v>
      </c>
      <c r="D62" s="3" t="s">
        <v>242</v>
      </c>
      <c r="E62" s="3">
        <v>936.52</v>
      </c>
      <c r="F62" s="3">
        <f t="shared" si="3"/>
        <v>937.52727199999993</v>
      </c>
      <c r="G62" s="3">
        <v>937.37507200000005</v>
      </c>
      <c r="H62" s="3" t="s">
        <v>305</v>
      </c>
      <c r="I62" s="3">
        <f t="shared" si="4"/>
        <v>0.15219999999987976</v>
      </c>
      <c r="J62" s="3">
        <v>-1</v>
      </c>
      <c r="K62" s="3" t="s">
        <v>426</v>
      </c>
      <c r="L62" s="5">
        <v>28.33</v>
      </c>
      <c r="M62" s="5">
        <v>7.0412037949964716</v>
      </c>
      <c r="N62" s="3" t="s">
        <v>457</v>
      </c>
      <c r="O62" s="3">
        <v>2081</v>
      </c>
      <c r="P62" s="3">
        <v>1.3995</v>
      </c>
      <c r="Q62" s="3">
        <v>15.231999999999999</v>
      </c>
      <c r="R62" s="3" t="s">
        <v>30</v>
      </c>
      <c r="S62" s="3" t="s">
        <v>287</v>
      </c>
    </row>
    <row r="63" spans="1:19" x14ac:dyDescent="0.25">
      <c r="A63" s="8">
        <v>63</v>
      </c>
      <c r="B63" s="3" t="s">
        <v>261</v>
      </c>
      <c r="C63" s="3" t="s">
        <v>372</v>
      </c>
      <c r="D63" s="3" t="s">
        <v>242</v>
      </c>
      <c r="E63" s="3">
        <v>895.45</v>
      </c>
      <c r="F63" s="3">
        <f t="shared" si="3"/>
        <v>896.45727199999999</v>
      </c>
      <c r="G63" s="3">
        <v>896.348523</v>
      </c>
      <c r="H63" s="3" t="s">
        <v>161</v>
      </c>
      <c r="I63" s="3">
        <f t="shared" si="4"/>
        <v>0.10874899999998888</v>
      </c>
      <c r="J63" s="3">
        <v>-1</v>
      </c>
      <c r="K63" s="3" t="s">
        <v>426</v>
      </c>
      <c r="L63" s="5">
        <v>28.74</v>
      </c>
      <c r="M63" s="5">
        <v>7.2333058039561822</v>
      </c>
      <c r="N63" s="3" t="s">
        <v>457</v>
      </c>
      <c r="O63" s="3">
        <v>2104</v>
      </c>
      <c r="P63" s="3">
        <v>1.3995</v>
      </c>
      <c r="Q63" s="3">
        <v>15.231999999999999</v>
      </c>
      <c r="R63" s="3" t="s">
        <v>30</v>
      </c>
      <c r="S63" s="3" t="s">
        <v>287</v>
      </c>
    </row>
    <row r="64" spans="1:19" x14ac:dyDescent="0.25">
      <c r="A64" s="8">
        <v>64</v>
      </c>
      <c r="B64" s="3" t="s">
        <v>272</v>
      </c>
      <c r="C64" s="3" t="s">
        <v>343</v>
      </c>
      <c r="D64" s="3" t="s">
        <v>242</v>
      </c>
      <c r="E64" s="3">
        <v>861.48</v>
      </c>
      <c r="F64" s="3">
        <f t="shared" si="3"/>
        <v>1724.9745439999999</v>
      </c>
      <c r="G64" s="3">
        <v>1724.6609340000002</v>
      </c>
      <c r="H64" s="3" t="s">
        <v>155</v>
      </c>
      <c r="I64" s="3">
        <f t="shared" si="4"/>
        <v>0.31360999999969863</v>
      </c>
      <c r="J64" s="3">
        <v>-2</v>
      </c>
      <c r="K64" s="3" t="s">
        <v>130</v>
      </c>
      <c r="L64" s="5">
        <v>28.74</v>
      </c>
      <c r="M64" s="5">
        <v>7.2333058039561822</v>
      </c>
      <c r="N64" s="3" t="s">
        <v>457</v>
      </c>
      <c r="O64" s="3">
        <v>2112</v>
      </c>
      <c r="P64" s="3">
        <v>1.3995</v>
      </c>
      <c r="Q64" s="3">
        <v>15.231999999999999</v>
      </c>
      <c r="R64" s="3" t="s">
        <v>30</v>
      </c>
      <c r="S64" s="3" t="s">
        <v>287</v>
      </c>
    </row>
    <row r="65" spans="1:19" x14ac:dyDescent="0.25">
      <c r="A65" s="8">
        <v>65</v>
      </c>
      <c r="B65" s="3" t="s">
        <v>273</v>
      </c>
      <c r="C65" s="3" t="s">
        <v>447</v>
      </c>
      <c r="D65" s="3" t="s">
        <v>242</v>
      </c>
      <c r="E65" s="3">
        <v>669.81</v>
      </c>
      <c r="F65" s="3">
        <f t="shared" si="3"/>
        <v>1341.6345439999998</v>
      </c>
      <c r="G65" s="3">
        <v>1341.4375379999997</v>
      </c>
      <c r="H65" s="3" t="s">
        <v>294</v>
      </c>
      <c r="I65" s="3">
        <f t="shared" si="4"/>
        <v>0.19700600000010127</v>
      </c>
      <c r="J65" s="3">
        <v>-2</v>
      </c>
      <c r="K65" s="3" t="s">
        <v>130</v>
      </c>
      <c r="L65" s="5">
        <v>28.99</v>
      </c>
      <c r="M65" s="5">
        <v>7.3530043226707908</v>
      </c>
      <c r="N65" s="3" t="s">
        <v>457</v>
      </c>
      <c r="O65" s="3">
        <v>2132</v>
      </c>
      <c r="P65" s="3">
        <v>1.3995</v>
      </c>
      <c r="Q65" s="3">
        <v>15.231999999999999</v>
      </c>
      <c r="R65" s="3" t="s">
        <v>30</v>
      </c>
      <c r="S65" s="3" t="s">
        <v>287</v>
      </c>
    </row>
    <row r="66" spans="1:19" x14ac:dyDescent="0.25">
      <c r="A66" s="8">
        <v>66</v>
      </c>
      <c r="B66" s="3" t="s">
        <v>274</v>
      </c>
      <c r="C66" s="3" t="s">
        <v>393</v>
      </c>
      <c r="D66" s="3" t="s">
        <v>242</v>
      </c>
      <c r="E66" s="3">
        <v>1244.69</v>
      </c>
      <c r="F66" s="3">
        <f t="shared" ref="F66:F97" si="5">((E66 *  ABS(J66)) -  (J66 * 1.007272))</f>
        <v>1245.6972720000001</v>
      </c>
      <c r="G66" s="3">
        <v>1245.4858069999998</v>
      </c>
      <c r="H66" s="3" t="s">
        <v>324</v>
      </c>
      <c r="I66" s="3">
        <f t="shared" ref="I66:I101" si="6">F66-G66</f>
        <v>0.21146500000031665</v>
      </c>
      <c r="J66" s="3">
        <v>-1</v>
      </c>
      <c r="K66" s="3" t="s">
        <v>426</v>
      </c>
      <c r="L66" s="5">
        <v>29.48</v>
      </c>
      <c r="M66" s="5">
        <v>7.593389747366766</v>
      </c>
      <c r="N66" s="3" t="s">
        <v>457</v>
      </c>
      <c r="O66" s="3">
        <v>2156</v>
      </c>
      <c r="P66" s="3">
        <v>1.3995</v>
      </c>
      <c r="Q66" s="3">
        <v>15.231999999999999</v>
      </c>
      <c r="R66" s="3" t="s">
        <v>30</v>
      </c>
      <c r="S66" s="3" t="s">
        <v>287</v>
      </c>
    </row>
    <row r="67" spans="1:19" x14ac:dyDescent="0.25">
      <c r="A67" s="8">
        <v>67</v>
      </c>
      <c r="B67" s="3" t="s">
        <v>97</v>
      </c>
      <c r="C67" s="3" t="s">
        <v>383</v>
      </c>
      <c r="D67" s="3" t="s">
        <v>242</v>
      </c>
      <c r="E67" s="3">
        <v>1098.6500000000001</v>
      </c>
      <c r="F67" s="3">
        <f t="shared" si="5"/>
        <v>1099.6572720000001</v>
      </c>
      <c r="G67" s="3">
        <v>1099.427897</v>
      </c>
      <c r="H67" s="3" t="s">
        <v>190</v>
      </c>
      <c r="I67" s="3">
        <f t="shared" si="6"/>
        <v>0.22937500000011823</v>
      </c>
      <c r="J67" s="3">
        <v>-1</v>
      </c>
      <c r="K67" s="3" t="s">
        <v>426</v>
      </c>
      <c r="L67" s="5">
        <v>29.56</v>
      </c>
      <c r="M67" s="5">
        <v>7.6333759098018783</v>
      </c>
      <c r="N67" s="3" t="s">
        <v>457</v>
      </c>
      <c r="O67" s="3">
        <v>2165</v>
      </c>
      <c r="P67" s="3">
        <v>1.3995</v>
      </c>
      <c r="Q67" s="3">
        <v>15.231999999999999</v>
      </c>
      <c r="R67" s="3" t="s">
        <v>30</v>
      </c>
      <c r="S67" s="3" t="s">
        <v>287</v>
      </c>
    </row>
    <row r="68" spans="1:19" x14ac:dyDescent="0.25">
      <c r="A68" s="8">
        <v>68</v>
      </c>
      <c r="B68" s="3" t="s">
        <v>275</v>
      </c>
      <c r="C68" s="3" t="s">
        <v>447</v>
      </c>
      <c r="D68" s="3" t="s">
        <v>242</v>
      </c>
      <c r="E68" s="3">
        <v>1260.68</v>
      </c>
      <c r="F68" s="3">
        <f t="shared" si="5"/>
        <v>1261.6872720000001</v>
      </c>
      <c r="G68" s="3">
        <v>1261.480722</v>
      </c>
      <c r="H68" s="3" t="s">
        <v>204</v>
      </c>
      <c r="I68" s="3">
        <f t="shared" si="6"/>
        <v>0.20655000000010659</v>
      </c>
      <c r="J68" s="3">
        <v>-1</v>
      </c>
      <c r="K68" s="3" t="s">
        <v>426</v>
      </c>
      <c r="L68" s="5">
        <v>29.8</v>
      </c>
      <c r="M68" s="5">
        <v>7.7546022211400105</v>
      </c>
      <c r="N68" s="3" t="s">
        <v>457</v>
      </c>
      <c r="O68" s="3">
        <v>2189</v>
      </c>
      <c r="P68" s="3">
        <v>1.3995</v>
      </c>
      <c r="Q68" s="3">
        <v>15.231999999999999</v>
      </c>
      <c r="R68" s="3" t="s">
        <v>30</v>
      </c>
      <c r="S68" s="3" t="s">
        <v>287</v>
      </c>
    </row>
    <row r="69" spans="1:19" x14ac:dyDescent="0.25">
      <c r="A69" s="8">
        <v>69</v>
      </c>
      <c r="B69" s="3" t="s">
        <v>276</v>
      </c>
      <c r="C69" s="3" t="s">
        <v>336</v>
      </c>
      <c r="D69" s="3" t="s">
        <v>242</v>
      </c>
      <c r="E69" s="3">
        <v>739.36</v>
      </c>
      <c r="F69" s="3">
        <f t="shared" si="5"/>
        <v>1480.7345439999999</v>
      </c>
      <c r="G69" s="3">
        <v>1480.5550110000001</v>
      </c>
      <c r="H69" s="3" t="s">
        <v>143</v>
      </c>
      <c r="I69" s="3">
        <f t="shared" si="6"/>
        <v>0.1795329999997648</v>
      </c>
      <c r="J69" s="3">
        <v>-2</v>
      </c>
      <c r="K69" s="3" t="s">
        <v>130</v>
      </c>
      <c r="L69" s="5">
        <v>30.13</v>
      </c>
      <c r="M69" s="5">
        <v>7.9244381239774846</v>
      </c>
      <c r="N69" s="3" t="s">
        <v>457</v>
      </c>
      <c r="O69" s="3">
        <v>2215</v>
      </c>
      <c r="P69" s="3">
        <v>1.3995</v>
      </c>
      <c r="Q69" s="3">
        <v>15.231999999999999</v>
      </c>
      <c r="R69" s="3" t="s">
        <v>30</v>
      </c>
      <c r="S69" s="3" t="s">
        <v>287</v>
      </c>
    </row>
    <row r="70" spans="1:19" x14ac:dyDescent="0.25">
      <c r="A70" s="8">
        <v>70</v>
      </c>
      <c r="B70" s="3" t="s">
        <v>278</v>
      </c>
      <c r="C70" s="3" t="s">
        <v>391</v>
      </c>
      <c r="D70" s="3" t="s">
        <v>242</v>
      </c>
      <c r="E70" s="3">
        <v>1203.6600000000001</v>
      </c>
      <c r="F70" s="3">
        <f t="shared" si="5"/>
        <v>1204.6672720000001</v>
      </c>
      <c r="G70" s="3">
        <v>1204.4592579999999</v>
      </c>
      <c r="H70" s="3" t="s">
        <v>321</v>
      </c>
      <c r="I70" s="3">
        <f t="shared" si="6"/>
        <v>0.2080140000002757</v>
      </c>
      <c r="J70" s="3">
        <v>-1</v>
      </c>
      <c r="K70" s="3" t="s">
        <v>426</v>
      </c>
      <c r="L70" s="5">
        <v>30.55</v>
      </c>
      <c r="M70" s="5">
        <v>8.1459832050243843</v>
      </c>
      <c r="N70" s="3" t="s">
        <v>457</v>
      </c>
      <c r="O70" s="3">
        <v>2246</v>
      </c>
      <c r="P70" s="3">
        <v>1.3995</v>
      </c>
      <c r="Q70" s="3">
        <v>15.231999999999999</v>
      </c>
      <c r="R70" s="3" t="s">
        <v>30</v>
      </c>
      <c r="S70" s="3" t="s">
        <v>287</v>
      </c>
    </row>
    <row r="71" spans="1:19" x14ac:dyDescent="0.25">
      <c r="A71" s="8">
        <v>71</v>
      </c>
      <c r="B71" s="3" t="s">
        <v>270</v>
      </c>
      <c r="C71" s="3" t="s">
        <v>447</v>
      </c>
      <c r="D71" s="3" t="s">
        <v>242</v>
      </c>
      <c r="E71" s="3">
        <v>832.92</v>
      </c>
      <c r="F71" s="3">
        <f t="shared" si="5"/>
        <v>1667.8545439999998</v>
      </c>
      <c r="G71" s="3">
        <v>1667.6394700000001</v>
      </c>
      <c r="H71" s="3" t="s">
        <v>151</v>
      </c>
      <c r="I71" s="3">
        <f t="shared" si="6"/>
        <v>0.21507399999973131</v>
      </c>
      <c r="J71" s="3">
        <v>-2</v>
      </c>
      <c r="K71" s="3" t="s">
        <v>130</v>
      </c>
      <c r="L71" s="5">
        <v>30.64</v>
      </c>
      <c r="M71" s="5">
        <v>8.1942571465015046</v>
      </c>
      <c r="N71" s="3" t="s">
        <v>457</v>
      </c>
      <c r="O71" s="3">
        <v>2239</v>
      </c>
      <c r="P71" s="3">
        <v>1.3995</v>
      </c>
      <c r="Q71" s="3">
        <v>15.231999999999999</v>
      </c>
      <c r="R71" s="3" t="s">
        <v>30</v>
      </c>
      <c r="S71" s="3" t="s">
        <v>287</v>
      </c>
    </row>
    <row r="72" spans="1:19" x14ac:dyDescent="0.25">
      <c r="A72" s="8">
        <v>72</v>
      </c>
      <c r="B72" s="3" t="s">
        <v>277</v>
      </c>
      <c r="C72" s="3" t="s">
        <v>447</v>
      </c>
      <c r="D72" s="3" t="s">
        <v>242</v>
      </c>
      <c r="E72" s="3">
        <v>731.36</v>
      </c>
      <c r="F72" s="3">
        <f t="shared" si="5"/>
        <v>1464.7345439999999</v>
      </c>
      <c r="G72" s="3">
        <v>1464.5600960000002</v>
      </c>
      <c r="H72" s="3" t="s">
        <v>141</v>
      </c>
      <c r="I72" s="3">
        <f t="shared" si="6"/>
        <v>0.17444799999975658</v>
      </c>
      <c r="J72" s="3">
        <v>-2</v>
      </c>
      <c r="K72" s="3" t="s">
        <v>130</v>
      </c>
      <c r="L72" s="5">
        <v>30.73</v>
      </c>
      <c r="M72" s="5">
        <v>8.2428171643633945</v>
      </c>
      <c r="N72" s="3" t="s">
        <v>457</v>
      </c>
      <c r="O72" s="3">
        <v>2267</v>
      </c>
      <c r="P72" s="3">
        <v>1.3995</v>
      </c>
      <c r="Q72" s="3">
        <v>15.231999999999999</v>
      </c>
      <c r="R72" s="3" t="s">
        <v>30</v>
      </c>
      <c r="S72" s="3" t="s">
        <v>287</v>
      </c>
    </row>
    <row r="73" spans="1:19" x14ac:dyDescent="0.25">
      <c r="A73" s="8">
        <v>73</v>
      </c>
      <c r="B73" s="3" t="s">
        <v>270</v>
      </c>
      <c r="C73" s="3" t="s">
        <v>447</v>
      </c>
      <c r="D73" s="3" t="s">
        <v>242</v>
      </c>
      <c r="E73" s="3">
        <v>832.92</v>
      </c>
      <c r="F73" s="3">
        <f t="shared" si="5"/>
        <v>1667.8545439999998</v>
      </c>
      <c r="G73" s="3">
        <v>1667.6394700000001</v>
      </c>
      <c r="H73" s="3" t="s">
        <v>151</v>
      </c>
      <c r="I73" s="3">
        <f t="shared" si="6"/>
        <v>0.21507399999973131</v>
      </c>
      <c r="J73" s="3">
        <v>-2</v>
      </c>
      <c r="K73" s="3" t="s">
        <v>130</v>
      </c>
      <c r="L73" s="5">
        <v>31.07</v>
      </c>
      <c r="M73" s="5">
        <v>8.4288774594635871</v>
      </c>
      <c r="N73" s="3" t="s">
        <v>457</v>
      </c>
      <c r="O73" s="3">
        <v>2287</v>
      </c>
      <c r="P73" s="3">
        <v>1.3995</v>
      </c>
      <c r="Q73" s="3">
        <v>15.231999999999999</v>
      </c>
      <c r="R73" s="3" t="s">
        <v>30</v>
      </c>
      <c r="S73" s="3" t="s">
        <v>287</v>
      </c>
    </row>
    <row r="74" spans="1:19" x14ac:dyDescent="0.25">
      <c r="A74" s="8">
        <v>74</v>
      </c>
      <c r="B74" s="3" t="s">
        <v>270</v>
      </c>
      <c r="C74" s="3" t="s">
        <v>447</v>
      </c>
      <c r="D74" s="3" t="s">
        <v>242</v>
      </c>
      <c r="E74" s="3">
        <v>832.92</v>
      </c>
      <c r="F74" s="3">
        <f t="shared" si="5"/>
        <v>1667.8545439999998</v>
      </c>
      <c r="G74" s="3">
        <v>1667.6394700000001</v>
      </c>
      <c r="H74" s="3" t="s">
        <v>151</v>
      </c>
      <c r="I74" s="3">
        <f t="shared" si="6"/>
        <v>0.21507399999973131</v>
      </c>
      <c r="J74" s="3">
        <v>-2</v>
      </c>
      <c r="K74" s="3" t="s">
        <v>130</v>
      </c>
      <c r="L74" s="5">
        <v>31.4</v>
      </c>
      <c r="M74" s="5">
        <v>8.6134808694659668</v>
      </c>
      <c r="N74" s="3" t="s">
        <v>457</v>
      </c>
      <c r="O74" s="3">
        <v>2308</v>
      </c>
      <c r="P74" s="3">
        <v>1.3995</v>
      </c>
      <c r="Q74" s="3">
        <v>15.231999999999999</v>
      </c>
      <c r="R74" s="3" t="s">
        <v>30</v>
      </c>
      <c r="S74" s="3" t="s">
        <v>287</v>
      </c>
    </row>
    <row r="75" spans="1:19" x14ac:dyDescent="0.25">
      <c r="A75" s="8">
        <v>75</v>
      </c>
      <c r="B75" s="3" t="s">
        <v>275</v>
      </c>
      <c r="C75" s="3" t="s">
        <v>447</v>
      </c>
      <c r="D75" s="3" t="s">
        <v>242</v>
      </c>
      <c r="E75" s="3">
        <v>1260.68</v>
      </c>
      <c r="F75" s="3">
        <f t="shared" si="5"/>
        <v>1261.6872720000001</v>
      </c>
      <c r="G75" s="3">
        <v>1261.480722</v>
      </c>
      <c r="H75" s="3" t="s">
        <v>204</v>
      </c>
      <c r="I75" s="3">
        <f t="shared" si="6"/>
        <v>0.20655000000010659</v>
      </c>
      <c r="J75" s="3">
        <v>-1</v>
      </c>
      <c r="K75" s="3" t="s">
        <v>426</v>
      </c>
      <c r="L75" s="5">
        <v>31.45</v>
      </c>
      <c r="M75" s="5">
        <v>8.6418016201808125</v>
      </c>
      <c r="N75" s="3" t="s">
        <v>457</v>
      </c>
      <c r="O75" s="3">
        <v>2306</v>
      </c>
      <c r="P75" s="3">
        <v>1.3995</v>
      </c>
      <c r="Q75" s="3">
        <v>15.231999999999999</v>
      </c>
      <c r="R75" s="3" t="s">
        <v>30</v>
      </c>
      <c r="S75" s="3" t="s">
        <v>287</v>
      </c>
    </row>
    <row r="76" spans="1:19" x14ac:dyDescent="0.25">
      <c r="A76" s="8">
        <v>76</v>
      </c>
      <c r="B76" s="3" t="s">
        <v>279</v>
      </c>
      <c r="C76" s="3" t="s">
        <v>378</v>
      </c>
      <c r="D76" s="3" t="s">
        <v>242</v>
      </c>
      <c r="E76" s="3">
        <v>1041.6400000000001</v>
      </c>
      <c r="F76" s="3">
        <f t="shared" si="5"/>
        <v>1042.6472720000002</v>
      </c>
      <c r="G76" s="3">
        <v>1042.4064329999999</v>
      </c>
      <c r="H76" s="3" t="s">
        <v>313</v>
      </c>
      <c r="I76" s="3">
        <f t="shared" si="6"/>
        <v>0.24083900000027825</v>
      </c>
      <c r="J76" s="3">
        <v>-1</v>
      </c>
      <c r="K76" s="3" t="s">
        <v>426</v>
      </c>
      <c r="L76" s="5">
        <v>31.48</v>
      </c>
      <c r="M76" s="5">
        <v>8.6588387473883603</v>
      </c>
      <c r="N76" s="3" t="s">
        <v>457</v>
      </c>
      <c r="O76" s="3">
        <v>2311</v>
      </c>
      <c r="P76" s="3">
        <v>1.3995</v>
      </c>
      <c r="Q76" s="3">
        <v>15.231999999999999</v>
      </c>
      <c r="R76" s="3" t="s">
        <v>30</v>
      </c>
      <c r="S76" s="3" t="s">
        <v>287</v>
      </c>
    </row>
    <row r="77" spans="1:19" x14ac:dyDescent="0.25">
      <c r="A77" s="8">
        <v>77</v>
      </c>
      <c r="B77" s="3" t="s">
        <v>280</v>
      </c>
      <c r="C77" s="3" t="s">
        <v>349</v>
      </c>
      <c r="D77" s="3" t="s">
        <v>242</v>
      </c>
      <c r="E77" s="3">
        <v>1477.75</v>
      </c>
      <c r="F77" s="3">
        <f t="shared" si="5"/>
        <v>1478.7572720000001</v>
      </c>
      <c r="G77" s="3">
        <v>1478.5393610000001</v>
      </c>
      <c r="H77" s="3" t="s">
        <v>327</v>
      </c>
      <c r="I77" s="3">
        <f t="shared" si="6"/>
        <v>0.21791099999995822</v>
      </c>
      <c r="J77" s="3">
        <v>-1</v>
      </c>
      <c r="K77" s="3" t="s">
        <v>426</v>
      </c>
      <c r="L77" s="5">
        <v>31.89</v>
      </c>
      <c r="M77" s="5">
        <v>8.8950739661180762</v>
      </c>
      <c r="N77" s="3" t="s">
        <v>457</v>
      </c>
      <c r="O77" s="3">
        <v>2338</v>
      </c>
      <c r="P77" s="3">
        <v>1.3995</v>
      </c>
      <c r="Q77" s="3">
        <v>15.231999999999999</v>
      </c>
      <c r="R77" s="3" t="s">
        <v>30</v>
      </c>
      <c r="S77" s="3" t="s">
        <v>287</v>
      </c>
    </row>
    <row r="78" spans="1:19" x14ac:dyDescent="0.25">
      <c r="A78" s="8">
        <v>78</v>
      </c>
      <c r="B78" s="3" t="s">
        <v>281</v>
      </c>
      <c r="C78" s="3" t="s">
        <v>447</v>
      </c>
      <c r="D78" s="3" t="s">
        <v>242</v>
      </c>
      <c r="E78" s="3">
        <v>885.5</v>
      </c>
      <c r="F78" s="3">
        <f t="shared" si="5"/>
        <v>1773.0145439999999</v>
      </c>
      <c r="G78" s="3">
        <v>1772.6708310000001</v>
      </c>
      <c r="H78" s="3" t="s">
        <v>304</v>
      </c>
      <c r="I78" s="3">
        <f t="shared" si="6"/>
        <v>0.34371299999975236</v>
      </c>
      <c r="J78" s="3">
        <v>-2</v>
      </c>
      <c r="K78" s="3" t="s">
        <v>130</v>
      </c>
      <c r="L78" s="5">
        <v>32.4</v>
      </c>
      <c r="M78" s="5">
        <v>9.1979421474664527</v>
      </c>
      <c r="N78" s="3" t="s">
        <v>457</v>
      </c>
      <c r="O78" s="3">
        <v>2377</v>
      </c>
      <c r="P78" s="3">
        <v>1.3995</v>
      </c>
      <c r="Q78" s="3">
        <v>15.231999999999999</v>
      </c>
      <c r="R78" s="3" t="s">
        <v>30</v>
      </c>
      <c r="S78" s="3" t="s">
        <v>287</v>
      </c>
    </row>
    <row r="79" spans="1:19" x14ac:dyDescent="0.25">
      <c r="A79" s="8">
        <v>79</v>
      </c>
      <c r="B79" s="3" t="s">
        <v>270</v>
      </c>
      <c r="C79" s="3" t="s">
        <v>358</v>
      </c>
      <c r="D79" s="3" t="s">
        <v>242</v>
      </c>
      <c r="E79" s="3">
        <v>832.92</v>
      </c>
      <c r="F79" s="3">
        <f t="shared" si="5"/>
        <v>1667.8545439999998</v>
      </c>
      <c r="G79" s="3">
        <v>1667.6394700000001</v>
      </c>
      <c r="H79" s="3" t="s">
        <v>151</v>
      </c>
      <c r="I79" s="3">
        <f t="shared" si="6"/>
        <v>0.21507399999973131</v>
      </c>
      <c r="J79" s="3">
        <v>-2</v>
      </c>
      <c r="K79" s="3" t="s">
        <v>130</v>
      </c>
      <c r="L79" s="5">
        <v>32.57</v>
      </c>
      <c r="M79" s="5">
        <v>9.3011727438420593</v>
      </c>
      <c r="N79" s="3" t="s">
        <v>457</v>
      </c>
      <c r="O79" s="3">
        <v>2389</v>
      </c>
      <c r="P79" s="3">
        <v>1.3995</v>
      </c>
      <c r="Q79" s="3">
        <v>15.231999999999999</v>
      </c>
      <c r="R79" s="3" t="s">
        <v>30</v>
      </c>
      <c r="S79" s="3" t="s">
        <v>287</v>
      </c>
    </row>
    <row r="80" spans="1:19" x14ac:dyDescent="0.25">
      <c r="A80" s="8">
        <v>80</v>
      </c>
      <c r="B80" s="3" t="s">
        <v>278</v>
      </c>
      <c r="C80" s="3" t="s">
        <v>447</v>
      </c>
      <c r="D80" s="3" t="s">
        <v>242</v>
      </c>
      <c r="E80" s="3">
        <v>1203.6600000000001</v>
      </c>
      <c r="F80" s="3">
        <f t="shared" si="5"/>
        <v>1204.6672720000001</v>
      </c>
      <c r="G80" s="3">
        <v>1204.4592579999999</v>
      </c>
      <c r="H80" s="3" t="s">
        <v>321</v>
      </c>
      <c r="I80" s="3">
        <f t="shared" si="6"/>
        <v>0.2080140000002757</v>
      </c>
      <c r="J80" s="3">
        <v>-1</v>
      </c>
      <c r="K80" s="3" t="s">
        <v>426</v>
      </c>
      <c r="L80" s="5">
        <v>32.82</v>
      </c>
      <c r="M80" s="5">
        <v>9.455090831908743</v>
      </c>
      <c r="N80" s="3" t="s">
        <v>457</v>
      </c>
      <c r="O80" s="3">
        <v>2408</v>
      </c>
      <c r="P80" s="3">
        <v>1.3995</v>
      </c>
      <c r="Q80" s="3">
        <v>15.231999999999999</v>
      </c>
      <c r="R80" s="3" t="s">
        <v>30</v>
      </c>
      <c r="S80" s="3" t="s">
        <v>287</v>
      </c>
    </row>
    <row r="81" spans="1:19" x14ac:dyDescent="0.25">
      <c r="A81" s="8">
        <v>81</v>
      </c>
      <c r="B81" s="3" t="s">
        <v>282</v>
      </c>
      <c r="C81" s="3" t="s">
        <v>447</v>
      </c>
      <c r="D81" s="3" t="s">
        <v>242</v>
      </c>
      <c r="E81" s="3">
        <v>812.43</v>
      </c>
      <c r="F81" s="3">
        <f t="shared" si="5"/>
        <v>1626.8745439999998</v>
      </c>
      <c r="G81" s="3">
        <v>1626.6129210000001</v>
      </c>
      <c r="H81" s="3" t="s">
        <v>149</v>
      </c>
      <c r="I81" s="3">
        <f t="shared" si="6"/>
        <v>0.26162299999964489</v>
      </c>
      <c r="J81" s="3">
        <v>-2</v>
      </c>
      <c r="K81" s="3" t="s">
        <v>130</v>
      </c>
      <c r="L81" s="5">
        <v>32.82</v>
      </c>
      <c r="M81" s="5">
        <v>9.455090831908743</v>
      </c>
      <c r="N81" s="3" t="s">
        <v>457</v>
      </c>
      <c r="O81" s="3">
        <v>2414</v>
      </c>
      <c r="P81" s="3">
        <v>1.3995</v>
      </c>
      <c r="Q81" s="3">
        <v>15.231999999999999</v>
      </c>
      <c r="R81" s="3" t="s">
        <v>30</v>
      </c>
      <c r="S81" s="3" t="s">
        <v>287</v>
      </c>
    </row>
    <row r="82" spans="1:19" x14ac:dyDescent="0.25">
      <c r="A82" s="8">
        <v>82</v>
      </c>
      <c r="B82" s="3" t="s">
        <v>283</v>
      </c>
      <c r="C82" s="3" t="s">
        <v>340</v>
      </c>
      <c r="D82" s="3" t="s">
        <v>242</v>
      </c>
      <c r="E82" s="3">
        <v>804.43</v>
      </c>
      <c r="F82" s="3">
        <f t="shared" si="5"/>
        <v>1610.8745439999998</v>
      </c>
      <c r="G82" s="3">
        <v>1610.6180059999999</v>
      </c>
      <c r="H82" s="3" t="s">
        <v>299</v>
      </c>
      <c r="I82" s="3">
        <f t="shared" si="6"/>
        <v>0.25653799999986404</v>
      </c>
      <c r="J82" s="3">
        <v>-2</v>
      </c>
      <c r="K82" s="3" t="s">
        <v>130</v>
      </c>
      <c r="L82" s="5">
        <v>32.9</v>
      </c>
      <c r="M82" s="5">
        <v>9.504880558292081</v>
      </c>
      <c r="N82" s="3" t="s">
        <v>457</v>
      </c>
      <c r="O82" s="3">
        <v>2411</v>
      </c>
      <c r="P82" s="3">
        <v>1.3995</v>
      </c>
      <c r="Q82" s="3">
        <v>15.231999999999999</v>
      </c>
      <c r="R82" s="3" t="s">
        <v>30</v>
      </c>
      <c r="S82" s="3" t="s">
        <v>287</v>
      </c>
    </row>
    <row r="83" spans="1:19" x14ac:dyDescent="0.25">
      <c r="A83" s="8">
        <v>83</v>
      </c>
      <c r="B83" s="3" t="s">
        <v>252</v>
      </c>
      <c r="C83" s="3" t="s">
        <v>447</v>
      </c>
      <c r="D83" s="3" t="s">
        <v>242</v>
      </c>
      <c r="E83" s="3">
        <v>733.42</v>
      </c>
      <c r="F83" s="3">
        <f t="shared" si="5"/>
        <v>734.4272719999999</v>
      </c>
      <c r="G83" s="3">
        <v>734.29569800000002</v>
      </c>
      <c r="H83" s="3" t="s">
        <v>142</v>
      </c>
      <c r="I83" s="3">
        <f t="shared" si="6"/>
        <v>0.13157399999988684</v>
      </c>
      <c r="J83" s="3">
        <v>-1</v>
      </c>
      <c r="K83" s="3" t="s">
        <v>426</v>
      </c>
      <c r="L83" s="5">
        <v>33.07</v>
      </c>
      <c r="M83" s="5">
        <v>9.6115559942515993</v>
      </c>
      <c r="N83" s="3" t="s">
        <v>457</v>
      </c>
      <c r="O83" s="3">
        <v>2426</v>
      </c>
      <c r="P83" s="3">
        <v>1.3995</v>
      </c>
      <c r="Q83" s="3">
        <v>15.231999999999999</v>
      </c>
      <c r="R83" s="3" t="s">
        <v>30</v>
      </c>
      <c r="S83" s="3" t="s">
        <v>287</v>
      </c>
    </row>
    <row r="84" spans="1:19" x14ac:dyDescent="0.25">
      <c r="A84" s="8">
        <v>84</v>
      </c>
      <c r="B84" s="3" t="s">
        <v>279</v>
      </c>
      <c r="C84" s="3" t="s">
        <v>377</v>
      </c>
      <c r="D84" s="3" t="s">
        <v>242</v>
      </c>
      <c r="E84" s="3">
        <v>1041.6400000000001</v>
      </c>
      <c r="F84" s="3">
        <f t="shared" si="5"/>
        <v>1042.6472720000002</v>
      </c>
      <c r="G84" s="3">
        <v>1042.4064329999999</v>
      </c>
      <c r="H84" s="3" t="s">
        <v>313</v>
      </c>
      <c r="I84" s="3">
        <f t="shared" si="6"/>
        <v>0.24083900000027825</v>
      </c>
      <c r="J84" s="3">
        <v>-1</v>
      </c>
      <c r="K84" s="3" t="s">
        <v>426</v>
      </c>
      <c r="L84" s="5">
        <v>33.11</v>
      </c>
      <c r="M84" s="5">
        <v>9.6368295952598562</v>
      </c>
      <c r="N84" s="3" t="s">
        <v>457</v>
      </c>
      <c r="O84" s="3">
        <v>2416</v>
      </c>
      <c r="P84" s="3">
        <v>1.3995</v>
      </c>
      <c r="Q84" s="3">
        <v>15.231999999999999</v>
      </c>
      <c r="R84" s="3" t="s">
        <v>30</v>
      </c>
      <c r="S84" s="3" t="s">
        <v>287</v>
      </c>
    </row>
    <row r="85" spans="1:19" x14ac:dyDescent="0.25">
      <c r="A85" s="8">
        <v>85</v>
      </c>
      <c r="B85" s="3" t="s">
        <v>283</v>
      </c>
      <c r="C85" s="3" t="s">
        <v>340</v>
      </c>
      <c r="D85" s="3" t="s">
        <v>242</v>
      </c>
      <c r="E85" s="3">
        <v>804.43</v>
      </c>
      <c r="F85" s="3">
        <f t="shared" si="5"/>
        <v>1610.8745439999998</v>
      </c>
      <c r="G85" s="3">
        <v>1610.6180059999999</v>
      </c>
      <c r="H85" s="3" t="s">
        <v>299</v>
      </c>
      <c r="I85" s="3">
        <f t="shared" si="6"/>
        <v>0.25653799999986404</v>
      </c>
      <c r="J85" s="3">
        <v>-2</v>
      </c>
      <c r="K85" s="3" t="s">
        <v>130</v>
      </c>
      <c r="L85" s="5">
        <v>33.479999999999997</v>
      </c>
      <c r="M85" s="5">
        <v>9.8737837708480605</v>
      </c>
      <c r="N85" s="3" t="s">
        <v>457</v>
      </c>
      <c r="O85" s="3">
        <v>2458</v>
      </c>
      <c r="P85" s="3">
        <v>1.3995</v>
      </c>
      <c r="Q85" s="3">
        <v>15.231999999999999</v>
      </c>
      <c r="R85" s="3" t="s">
        <v>30</v>
      </c>
      <c r="S85" s="3" t="s">
        <v>287</v>
      </c>
    </row>
    <row r="86" spans="1:19" x14ac:dyDescent="0.25">
      <c r="A86" s="8">
        <v>86</v>
      </c>
      <c r="B86" s="3" t="s">
        <v>281</v>
      </c>
      <c r="C86" s="3" t="s">
        <v>447</v>
      </c>
      <c r="D86" s="3" t="s">
        <v>242</v>
      </c>
      <c r="E86" s="3">
        <v>885.5</v>
      </c>
      <c r="F86" s="3">
        <f t="shared" si="5"/>
        <v>1773.0145439999999</v>
      </c>
      <c r="G86" s="3">
        <v>1772.6708310000001</v>
      </c>
      <c r="H86" s="3" t="s">
        <v>304</v>
      </c>
      <c r="I86" s="3">
        <f t="shared" si="6"/>
        <v>0.34371299999975236</v>
      </c>
      <c r="J86" s="3">
        <v>-2</v>
      </c>
      <c r="K86" s="3" t="s">
        <v>130</v>
      </c>
      <c r="L86" s="5">
        <v>33.479999999999997</v>
      </c>
      <c r="M86" s="5">
        <v>9.8737837708480605</v>
      </c>
      <c r="N86" s="3" t="s">
        <v>457</v>
      </c>
      <c r="O86" s="3">
        <v>2455</v>
      </c>
      <c r="P86" s="3">
        <v>1.3995</v>
      </c>
      <c r="Q86" s="3">
        <v>15.231999999999999</v>
      </c>
      <c r="R86" s="3" t="s">
        <v>30</v>
      </c>
      <c r="S86" s="3" t="s">
        <v>287</v>
      </c>
    </row>
    <row r="87" spans="1:19" x14ac:dyDescent="0.25">
      <c r="A87" s="8">
        <v>87</v>
      </c>
      <c r="B87" s="3" t="s">
        <v>275</v>
      </c>
      <c r="C87" s="3" t="s">
        <v>394</v>
      </c>
      <c r="D87" s="3" t="s">
        <v>242</v>
      </c>
      <c r="E87" s="3">
        <v>1260.68</v>
      </c>
      <c r="F87" s="3">
        <f t="shared" si="5"/>
        <v>1261.6872720000001</v>
      </c>
      <c r="G87" s="3">
        <v>1261.480722</v>
      </c>
      <c r="H87" s="3" t="s">
        <v>204</v>
      </c>
      <c r="I87" s="3">
        <f t="shared" si="6"/>
        <v>0.20655000000010659</v>
      </c>
      <c r="J87" s="3">
        <v>-1</v>
      </c>
      <c r="K87" s="3" t="s">
        <v>426</v>
      </c>
      <c r="L87" s="5">
        <v>34.06</v>
      </c>
      <c r="M87" s="5">
        <v>10.257004846674336</v>
      </c>
      <c r="N87" s="3" t="s">
        <v>457</v>
      </c>
      <c r="O87" s="3">
        <v>2495</v>
      </c>
      <c r="P87" s="3">
        <v>1.3995</v>
      </c>
      <c r="Q87" s="3">
        <v>15.231999999999999</v>
      </c>
      <c r="R87" s="3" t="s">
        <v>30</v>
      </c>
      <c r="S87" s="3" t="s">
        <v>287</v>
      </c>
    </row>
    <row r="88" spans="1:19" x14ac:dyDescent="0.25">
      <c r="A88" s="8">
        <v>88</v>
      </c>
      <c r="B88" s="3" t="s">
        <v>284</v>
      </c>
      <c r="C88" s="3" t="s">
        <v>333</v>
      </c>
      <c r="D88" s="3" t="s">
        <v>242</v>
      </c>
      <c r="E88" s="3">
        <v>702.87</v>
      </c>
      <c r="F88" s="3">
        <f t="shared" si="5"/>
        <v>1407.7545439999999</v>
      </c>
      <c r="G88" s="3">
        <v>1407.538632</v>
      </c>
      <c r="H88" s="3" t="s">
        <v>297</v>
      </c>
      <c r="I88" s="3">
        <f t="shared" si="6"/>
        <v>0.2159119999998893</v>
      </c>
      <c r="J88" s="3">
        <v>-2</v>
      </c>
      <c r="K88" s="3" t="s">
        <v>130</v>
      </c>
      <c r="L88" s="5">
        <v>34.56</v>
      </c>
      <c r="M88" s="5">
        <v>10.599284534564765</v>
      </c>
      <c r="N88" s="3" t="s">
        <v>457</v>
      </c>
      <c r="O88" s="3">
        <v>2527</v>
      </c>
      <c r="P88" s="3">
        <v>1.3995</v>
      </c>
      <c r="Q88" s="3">
        <v>15.231999999999999</v>
      </c>
      <c r="R88" s="3" t="s">
        <v>30</v>
      </c>
      <c r="S88" s="3" t="s">
        <v>287</v>
      </c>
    </row>
    <row r="89" spans="1:19" x14ac:dyDescent="0.25">
      <c r="A89" s="8">
        <v>89</v>
      </c>
      <c r="B89" s="3" t="s">
        <v>283</v>
      </c>
      <c r="C89" s="3" t="s">
        <v>341</v>
      </c>
      <c r="D89" s="3" t="s">
        <v>242</v>
      </c>
      <c r="E89" s="3">
        <v>804.43</v>
      </c>
      <c r="F89" s="3">
        <f t="shared" si="5"/>
        <v>1610.8745439999998</v>
      </c>
      <c r="G89" s="3">
        <v>1610.6180059999999</v>
      </c>
      <c r="H89" s="3" t="s">
        <v>299</v>
      </c>
      <c r="I89" s="3">
        <f t="shared" si="6"/>
        <v>0.25653799999986404</v>
      </c>
      <c r="J89" s="3">
        <v>-2</v>
      </c>
      <c r="K89" s="3" t="s">
        <v>130</v>
      </c>
      <c r="L89" s="5">
        <v>35.049999999999997</v>
      </c>
      <c r="M89" s="5">
        <v>10.945797796696143</v>
      </c>
      <c r="N89" s="3" t="s">
        <v>457</v>
      </c>
      <c r="O89" s="3">
        <v>2562</v>
      </c>
      <c r="P89" s="3">
        <v>1.3995</v>
      </c>
      <c r="Q89" s="3">
        <v>15.231999999999999</v>
      </c>
      <c r="R89" s="3" t="s">
        <v>30</v>
      </c>
      <c r="S89" s="3" t="s">
        <v>287</v>
      </c>
    </row>
    <row r="90" spans="1:19" x14ac:dyDescent="0.25">
      <c r="A90" s="8">
        <v>90</v>
      </c>
      <c r="B90" s="3" t="s">
        <v>281</v>
      </c>
      <c r="C90" s="3" t="s">
        <v>447</v>
      </c>
      <c r="D90" s="3" t="s">
        <v>242</v>
      </c>
      <c r="E90" s="3">
        <v>885.5</v>
      </c>
      <c r="F90" s="3">
        <f t="shared" si="5"/>
        <v>1773.0145439999999</v>
      </c>
      <c r="G90" s="3">
        <v>1772.6708310000001</v>
      </c>
      <c r="H90" s="3" t="s">
        <v>304</v>
      </c>
      <c r="I90" s="3">
        <f t="shared" si="6"/>
        <v>0.34371299999975236</v>
      </c>
      <c r="J90" s="3">
        <v>-2</v>
      </c>
      <c r="K90" s="3" t="s">
        <v>130</v>
      </c>
      <c r="L90" s="5">
        <v>35.380000000000003</v>
      </c>
      <c r="M90" s="5">
        <v>11.185525044859888</v>
      </c>
      <c r="N90" s="3" t="s">
        <v>457</v>
      </c>
      <c r="O90" s="3">
        <v>2596</v>
      </c>
      <c r="P90" s="3">
        <v>1.3995</v>
      </c>
      <c r="Q90" s="3">
        <v>15.231999999999999</v>
      </c>
      <c r="R90" s="3" t="s">
        <v>30</v>
      </c>
      <c r="S90" s="3" t="s">
        <v>287</v>
      </c>
    </row>
    <row r="91" spans="1:19" x14ac:dyDescent="0.25">
      <c r="A91" s="8">
        <v>91</v>
      </c>
      <c r="B91" s="3" t="s">
        <v>285</v>
      </c>
      <c r="C91" s="3" t="s">
        <v>397</v>
      </c>
      <c r="D91" s="3" t="s">
        <v>242</v>
      </c>
      <c r="E91" s="3">
        <v>958.52</v>
      </c>
      <c r="F91" s="3">
        <f t="shared" si="5"/>
        <v>1919.0545439999999</v>
      </c>
      <c r="G91" s="3">
        <v>1918.7287410000001</v>
      </c>
      <c r="H91" s="3" t="s">
        <v>306</v>
      </c>
      <c r="I91" s="3">
        <f t="shared" si="6"/>
        <v>0.3258029999997234</v>
      </c>
      <c r="J91" s="3">
        <v>-2</v>
      </c>
      <c r="K91" s="3" t="s">
        <v>130</v>
      </c>
      <c r="L91" s="5">
        <v>35.64</v>
      </c>
      <c r="M91" s="5">
        <v>11.378093267178606</v>
      </c>
      <c r="N91" s="3" t="s">
        <v>457</v>
      </c>
      <c r="O91" s="3">
        <v>2608</v>
      </c>
      <c r="P91" s="3">
        <v>1.3995</v>
      </c>
      <c r="Q91" s="3">
        <v>15.231999999999999</v>
      </c>
      <c r="R91" s="3" t="s">
        <v>30</v>
      </c>
      <c r="S91" s="3" t="s">
        <v>287</v>
      </c>
    </row>
    <row r="92" spans="1:19" x14ac:dyDescent="0.25">
      <c r="A92" s="8">
        <v>92</v>
      </c>
      <c r="B92" s="3" t="s">
        <v>286</v>
      </c>
      <c r="C92" s="3" t="s">
        <v>399</v>
      </c>
      <c r="D92" s="3" t="s">
        <v>242</v>
      </c>
      <c r="E92" s="3">
        <v>987.02</v>
      </c>
      <c r="F92" s="3">
        <f t="shared" si="5"/>
        <v>1976.0545439999999</v>
      </c>
      <c r="G92" s="3">
        <v>1975.7502050000001</v>
      </c>
      <c r="H92" s="3" t="s">
        <v>174</v>
      </c>
      <c r="I92" s="3">
        <f t="shared" si="6"/>
        <v>0.30433899999979985</v>
      </c>
      <c r="J92" s="3">
        <v>-2</v>
      </c>
      <c r="K92" s="3" t="s">
        <v>130</v>
      </c>
      <c r="L92" s="5">
        <v>35.81</v>
      </c>
      <c r="M92" s="5">
        <v>11.505792195347192</v>
      </c>
      <c r="N92" s="3" t="s">
        <v>457</v>
      </c>
      <c r="O92" s="3">
        <v>2620</v>
      </c>
      <c r="P92" s="3">
        <v>1.3995</v>
      </c>
      <c r="Q92" s="3">
        <v>15.231999999999999</v>
      </c>
      <c r="R92" s="3" t="s">
        <v>30</v>
      </c>
      <c r="S92" s="3" t="s">
        <v>287</v>
      </c>
    </row>
    <row r="93" spans="1:19" x14ac:dyDescent="0.25">
      <c r="A93" s="8">
        <v>93</v>
      </c>
      <c r="B93" s="3" t="s">
        <v>274</v>
      </c>
      <c r="C93" s="3" t="s">
        <v>392</v>
      </c>
      <c r="D93" s="3" t="s">
        <v>242</v>
      </c>
      <c r="E93" s="3">
        <v>1244.69</v>
      </c>
      <c r="F93" s="3">
        <f t="shared" si="5"/>
        <v>1245.6972720000001</v>
      </c>
      <c r="G93" s="3">
        <v>1245.4858069999998</v>
      </c>
      <c r="H93" s="3" t="s">
        <v>324</v>
      </c>
      <c r="I93" s="3">
        <f t="shared" si="6"/>
        <v>0.21146500000031665</v>
      </c>
      <c r="J93" s="3">
        <v>-1</v>
      </c>
      <c r="K93" s="3" t="s">
        <v>426</v>
      </c>
      <c r="L93" s="5">
        <v>35.99</v>
      </c>
      <c r="M93" s="5">
        <v>11.64256530002536</v>
      </c>
      <c r="N93" s="3" t="s">
        <v>457</v>
      </c>
      <c r="O93" s="3">
        <v>2633</v>
      </c>
      <c r="P93" s="3">
        <v>1.3995</v>
      </c>
      <c r="Q93" s="3">
        <v>15.231999999999999</v>
      </c>
      <c r="R93" s="3" t="s">
        <v>30</v>
      </c>
      <c r="S93" s="3" t="s">
        <v>287</v>
      </c>
    </row>
    <row r="94" spans="1:19" x14ac:dyDescent="0.25">
      <c r="A94" s="8">
        <v>94</v>
      </c>
      <c r="B94" s="3" t="s">
        <v>283</v>
      </c>
      <c r="C94" s="3" t="s">
        <v>447</v>
      </c>
      <c r="D94" s="3" t="s">
        <v>242</v>
      </c>
      <c r="E94" s="3">
        <v>804.43</v>
      </c>
      <c r="F94" s="3">
        <f t="shared" si="5"/>
        <v>1610.8745439999998</v>
      </c>
      <c r="G94" s="3">
        <v>1610.6180059999999</v>
      </c>
      <c r="H94" s="3" t="s">
        <v>299</v>
      </c>
      <c r="I94" s="3">
        <f t="shared" si="6"/>
        <v>0.25653799999986404</v>
      </c>
      <c r="J94" s="3">
        <v>-2</v>
      </c>
      <c r="K94" s="3" t="s">
        <v>130</v>
      </c>
      <c r="L94" s="5">
        <v>36.159999999999997</v>
      </c>
      <c r="M94" s="5">
        <v>11.773232457960743</v>
      </c>
      <c r="N94" s="3" t="s">
        <v>457</v>
      </c>
      <c r="O94" s="3">
        <v>2652</v>
      </c>
      <c r="P94" s="3">
        <v>1.3995</v>
      </c>
      <c r="Q94" s="3">
        <v>15.231999999999999</v>
      </c>
      <c r="R94" s="3" t="s">
        <v>30</v>
      </c>
      <c r="S94" s="3" t="s">
        <v>287</v>
      </c>
    </row>
    <row r="95" spans="1:19" x14ac:dyDescent="0.25">
      <c r="A95" s="8">
        <v>95</v>
      </c>
      <c r="B95" s="3" t="s">
        <v>281</v>
      </c>
      <c r="C95" s="3" t="s">
        <v>447</v>
      </c>
      <c r="D95" s="3" t="s">
        <v>242</v>
      </c>
      <c r="E95" s="3">
        <v>885.5</v>
      </c>
      <c r="F95" s="3">
        <f t="shared" si="5"/>
        <v>1773.0145439999999</v>
      </c>
      <c r="G95" s="3">
        <v>1772.6708310000001</v>
      </c>
      <c r="H95" s="3" t="s">
        <v>304</v>
      </c>
      <c r="I95" s="3">
        <f t="shared" si="6"/>
        <v>0.34371299999975236</v>
      </c>
      <c r="J95" s="3">
        <v>-2</v>
      </c>
      <c r="K95" s="3" t="s">
        <v>130</v>
      </c>
      <c r="L95" s="5">
        <v>36.57</v>
      </c>
      <c r="M95" s="5">
        <v>12.094436285171524</v>
      </c>
      <c r="N95" s="3" t="s">
        <v>457</v>
      </c>
      <c r="O95" s="3">
        <v>2675</v>
      </c>
      <c r="P95" s="3">
        <v>1.3995</v>
      </c>
      <c r="Q95" s="3">
        <v>15.231999999999999</v>
      </c>
      <c r="R95" s="3" t="s">
        <v>30</v>
      </c>
      <c r="S95" s="3" t="s">
        <v>287</v>
      </c>
    </row>
    <row r="96" spans="1:19" x14ac:dyDescent="0.25">
      <c r="A96" s="8">
        <v>96</v>
      </c>
      <c r="B96" s="3" t="s">
        <v>286</v>
      </c>
      <c r="C96" s="3" t="s">
        <v>398</v>
      </c>
      <c r="D96" s="3" t="s">
        <v>242</v>
      </c>
      <c r="E96" s="3">
        <v>987.02</v>
      </c>
      <c r="F96" s="3">
        <f t="shared" si="5"/>
        <v>1976.0545439999999</v>
      </c>
      <c r="G96" s="3">
        <v>1975.7502050000001</v>
      </c>
      <c r="H96" s="3" t="s">
        <v>174</v>
      </c>
      <c r="I96" s="3">
        <f t="shared" si="6"/>
        <v>0.30433899999979985</v>
      </c>
      <c r="J96" s="3">
        <v>-2</v>
      </c>
      <c r="K96" s="3" t="s">
        <v>130</v>
      </c>
      <c r="L96" s="5">
        <v>36.659999999999997</v>
      </c>
      <c r="M96" s="5">
        <v>12.166109169184955</v>
      </c>
      <c r="N96" s="3" t="s">
        <v>457</v>
      </c>
      <c r="O96" s="3">
        <v>2686</v>
      </c>
      <c r="P96" s="3">
        <v>1.3995</v>
      </c>
      <c r="Q96" s="3">
        <v>15.231999999999999</v>
      </c>
      <c r="R96" s="3" t="s">
        <v>30</v>
      </c>
      <c r="S96" s="3" t="s">
        <v>287</v>
      </c>
    </row>
    <row r="97" spans="1:19" x14ac:dyDescent="0.25">
      <c r="A97" s="8">
        <v>97</v>
      </c>
      <c r="B97" s="3" t="s">
        <v>281</v>
      </c>
      <c r="C97" s="3" t="s">
        <v>395</v>
      </c>
      <c r="D97" s="3" t="s">
        <v>242</v>
      </c>
      <c r="E97" s="3">
        <v>885.5</v>
      </c>
      <c r="F97" s="3">
        <f t="shared" si="5"/>
        <v>1773.0145439999999</v>
      </c>
      <c r="G97" s="3">
        <v>1772.6708310000001</v>
      </c>
      <c r="H97" s="3" t="s">
        <v>304</v>
      </c>
      <c r="I97" s="3">
        <f t="shared" si="6"/>
        <v>0.34371299999975236</v>
      </c>
      <c r="J97" s="3">
        <v>-2</v>
      </c>
      <c r="K97" s="3" t="s">
        <v>130</v>
      </c>
      <c r="L97" s="5">
        <v>37.04</v>
      </c>
      <c r="M97" s="5">
        <v>12.473440554236047</v>
      </c>
      <c r="N97" s="3" t="s">
        <v>457</v>
      </c>
      <c r="O97" s="3">
        <v>2710</v>
      </c>
      <c r="P97" s="3">
        <v>1.3995</v>
      </c>
      <c r="Q97" s="3">
        <v>15.231999999999999</v>
      </c>
      <c r="R97" s="3" t="s">
        <v>30</v>
      </c>
      <c r="S97" s="3" t="s">
        <v>287</v>
      </c>
    </row>
    <row r="98" spans="1:19" x14ac:dyDescent="0.25">
      <c r="A98" s="8">
        <v>98</v>
      </c>
      <c r="B98" s="3" t="s">
        <v>282</v>
      </c>
      <c r="C98" s="3" t="s">
        <v>357</v>
      </c>
      <c r="D98" s="3" t="s">
        <v>242</v>
      </c>
      <c r="E98" s="3">
        <v>812.43</v>
      </c>
      <c r="F98" s="3">
        <f t="shared" ref="F98:F101" si="7">((E98 *  ABS(J98)) -  (J98 * 1.007272))</f>
        <v>1626.8745439999998</v>
      </c>
      <c r="G98" s="3">
        <v>1626.6129210000001</v>
      </c>
      <c r="H98" s="3" t="s">
        <v>149</v>
      </c>
      <c r="I98" s="3">
        <f t="shared" si="6"/>
        <v>0.26162299999964489</v>
      </c>
      <c r="J98" s="3">
        <v>-2</v>
      </c>
      <c r="K98" s="3" t="s">
        <v>130</v>
      </c>
      <c r="L98" s="5">
        <v>38.04</v>
      </c>
      <c r="M98" s="5">
        <v>13.319816498859685</v>
      </c>
      <c r="N98" s="3" t="s">
        <v>457</v>
      </c>
      <c r="O98" s="3">
        <v>2798</v>
      </c>
      <c r="P98" s="3">
        <v>1.3995</v>
      </c>
      <c r="Q98" s="3">
        <v>15.231999999999999</v>
      </c>
      <c r="R98" s="3" t="s">
        <v>30</v>
      </c>
      <c r="S98" s="3" t="s">
        <v>287</v>
      </c>
    </row>
    <row r="99" spans="1:19" x14ac:dyDescent="0.25">
      <c r="A99" s="8">
        <v>99</v>
      </c>
      <c r="B99" s="3" t="s">
        <v>285</v>
      </c>
      <c r="C99" s="3" t="s">
        <v>396</v>
      </c>
      <c r="D99" s="3" t="s">
        <v>242</v>
      </c>
      <c r="E99" s="3">
        <v>958.52</v>
      </c>
      <c r="F99" s="3">
        <f t="shared" si="7"/>
        <v>1919.0545439999999</v>
      </c>
      <c r="G99" s="3">
        <v>1918.7287410000001</v>
      </c>
      <c r="H99" s="3" t="s">
        <v>306</v>
      </c>
      <c r="I99" s="3">
        <f t="shared" si="6"/>
        <v>0.3258029999997234</v>
      </c>
      <c r="J99" s="3">
        <v>-2</v>
      </c>
      <c r="K99" s="3" t="s">
        <v>130</v>
      </c>
      <c r="L99" s="5">
        <v>38.67</v>
      </c>
      <c r="M99" s="5">
        <v>13.882279667586138</v>
      </c>
      <c r="N99" s="3" t="s">
        <v>457</v>
      </c>
      <c r="O99" s="3">
        <v>2826</v>
      </c>
      <c r="P99" s="3">
        <v>1.3995</v>
      </c>
      <c r="Q99" s="3">
        <v>15.231999999999999</v>
      </c>
      <c r="R99" s="3" t="s">
        <v>30</v>
      </c>
      <c r="S99" s="3" t="s">
        <v>287</v>
      </c>
    </row>
    <row r="100" spans="1:19" x14ac:dyDescent="0.25">
      <c r="A100" s="8">
        <v>100</v>
      </c>
      <c r="B100" s="3" t="s">
        <v>282</v>
      </c>
      <c r="C100" s="3" t="s">
        <v>447</v>
      </c>
      <c r="D100" s="3" t="s">
        <v>242</v>
      </c>
      <c r="E100" s="3">
        <v>812.43</v>
      </c>
      <c r="F100" s="3">
        <f t="shared" si="7"/>
        <v>1626.8745439999998</v>
      </c>
      <c r="G100" s="3">
        <v>1626.6129210000001</v>
      </c>
      <c r="H100" s="3" t="s">
        <v>149</v>
      </c>
      <c r="I100" s="3">
        <f t="shared" si="6"/>
        <v>0.26162299999964489</v>
      </c>
      <c r="J100" s="3">
        <v>-2</v>
      </c>
      <c r="K100" s="3" t="s">
        <v>130</v>
      </c>
      <c r="L100" s="5">
        <v>38.83</v>
      </c>
      <c r="M100" s="5">
        <v>14.028870494930596</v>
      </c>
      <c r="N100" s="3" t="s">
        <v>457</v>
      </c>
      <c r="O100" s="3">
        <v>2852</v>
      </c>
      <c r="P100" s="3">
        <v>1.3995</v>
      </c>
      <c r="Q100" s="3">
        <v>15.231999999999999</v>
      </c>
      <c r="R100" s="3" t="s">
        <v>30</v>
      </c>
      <c r="S100" s="3" t="s">
        <v>287</v>
      </c>
    </row>
    <row r="101" spans="1:19" x14ac:dyDescent="0.25">
      <c r="A101" s="8">
        <v>101</v>
      </c>
      <c r="B101" s="3" t="s">
        <v>282</v>
      </c>
      <c r="C101" s="3" t="s">
        <v>356</v>
      </c>
      <c r="D101" s="3" t="s">
        <v>242</v>
      </c>
      <c r="E101" s="3">
        <v>812.43</v>
      </c>
      <c r="F101" s="3">
        <f t="shared" si="7"/>
        <v>1626.8745439999998</v>
      </c>
      <c r="G101" s="3">
        <v>1626.6129210000001</v>
      </c>
      <c r="H101" s="3" t="s">
        <v>149</v>
      </c>
      <c r="I101" s="3">
        <f t="shared" si="6"/>
        <v>0.26162299999964489</v>
      </c>
      <c r="J101" s="3">
        <v>-2</v>
      </c>
      <c r="K101" s="3" t="s">
        <v>130</v>
      </c>
      <c r="L101" s="5">
        <v>39.46</v>
      </c>
      <c r="M101" s="5">
        <v>14.62127527414863</v>
      </c>
      <c r="N101" s="3" t="s">
        <v>457</v>
      </c>
      <c r="O101" s="3">
        <v>2892</v>
      </c>
      <c r="P101" s="3">
        <v>1.3995</v>
      </c>
      <c r="Q101" s="3">
        <v>15.231999999999999</v>
      </c>
      <c r="R101" s="3" t="s">
        <v>30</v>
      </c>
      <c r="S101" s="3" t="s">
        <v>287</v>
      </c>
    </row>
  </sheetData>
  <autoFilter ref="A1:S101" xr:uid="{00000000-0009-0000-0000-000002000000}">
    <sortState xmlns:xlrd2="http://schemas.microsoft.com/office/spreadsheetml/2017/richdata2" ref="A2:S101">
      <sortCondition ref="A1:A101"/>
    </sortState>
  </autoFilter>
  <sortState xmlns:xlrd2="http://schemas.microsoft.com/office/spreadsheetml/2017/richdata2" ref="A2:S191">
    <sortCondition ref="A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7"/>
  <sheetViews>
    <sheetView zoomScale="70" zoomScaleNormal="70" workbookViewId="0">
      <selection activeCell="A2" sqref="A2"/>
    </sheetView>
  </sheetViews>
  <sheetFormatPr defaultRowHeight="15" x14ac:dyDescent="0.25"/>
  <cols>
    <col min="1" max="1" width="5.140625" customWidth="1"/>
    <col min="2" max="2" width="67.85546875" customWidth="1"/>
    <col min="3" max="3" width="15" customWidth="1"/>
    <col min="4" max="4" width="16.42578125" bestFit="1" customWidth="1"/>
    <col min="5" max="5" width="25" bestFit="1" customWidth="1"/>
    <col min="6" max="6" width="24.42578125" bestFit="1" customWidth="1"/>
    <col min="7" max="7" width="25.42578125" bestFit="1" customWidth="1"/>
    <col min="8" max="8" width="19" customWidth="1"/>
    <col min="9" max="9" width="9.7109375" bestFit="1" customWidth="1"/>
    <col min="10" max="10" width="9.42578125" bestFit="1" customWidth="1"/>
    <col min="11" max="11" width="9.5703125" customWidth="1"/>
    <col min="12" max="12" width="16.85546875" bestFit="1" customWidth="1"/>
    <col min="13" max="13" width="11.140625" bestFit="1" customWidth="1"/>
    <col min="14" max="14" width="23.85546875" customWidth="1"/>
    <col min="15" max="15" width="12.42578125" bestFit="1" customWidth="1"/>
    <col min="16" max="16" width="11.5703125" customWidth="1"/>
  </cols>
  <sheetData>
    <row r="1" spans="1:16" s="4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27</v>
      </c>
      <c r="G1" s="4" t="s">
        <v>132</v>
      </c>
      <c r="H1" s="4" t="s">
        <v>29</v>
      </c>
      <c r="I1" s="4" t="s">
        <v>140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26</v>
      </c>
      <c r="P1" s="4" t="s">
        <v>28</v>
      </c>
    </row>
    <row r="2" spans="1:16" x14ac:dyDescent="0.25">
      <c r="A2" s="3">
        <v>200</v>
      </c>
      <c r="B2" s="3" t="s">
        <v>400</v>
      </c>
      <c r="C2" s="3" t="s">
        <v>456</v>
      </c>
      <c r="D2" s="3" t="s">
        <v>425</v>
      </c>
      <c r="E2" s="3">
        <v>1381.78</v>
      </c>
      <c r="F2" s="3">
        <f>((E2 *  ABS(J2)) -  (J2 * 1.007272))</f>
        <v>1382.787272</v>
      </c>
      <c r="G2" s="3">
        <v>1382.5069979999998</v>
      </c>
      <c r="H2" s="3" t="s">
        <v>441</v>
      </c>
      <c r="I2" s="3">
        <f>F2-G2</f>
        <v>0.28027400000019043</v>
      </c>
      <c r="J2" s="3">
        <v>-1</v>
      </c>
      <c r="K2" s="3" t="s">
        <v>426</v>
      </c>
      <c r="L2" s="5">
        <v>32.200000000000003</v>
      </c>
      <c r="M2" s="5">
        <v>9.06</v>
      </c>
      <c r="N2" s="3" t="s">
        <v>446</v>
      </c>
      <c r="O2" s="3">
        <v>2428</v>
      </c>
      <c r="P2" s="3" t="s">
        <v>30</v>
      </c>
    </row>
    <row r="3" spans="1:16" x14ac:dyDescent="0.25">
      <c r="A3">
        <v>201</v>
      </c>
      <c r="B3" t="s">
        <v>401</v>
      </c>
      <c r="C3" t="s">
        <v>455</v>
      </c>
      <c r="D3" t="s">
        <v>425</v>
      </c>
      <c r="E3">
        <v>937.46</v>
      </c>
      <c r="F3" s="3">
        <f t="shared" ref="F3:F47" si="0">((E3 *  ABS(J3)) -  (J3 * 1.007272))</f>
        <v>1876.934544</v>
      </c>
      <c r="G3">
        <v>1876.6817910000002</v>
      </c>
      <c r="H3" t="s">
        <v>429</v>
      </c>
      <c r="I3" s="3">
        <f t="shared" ref="I3:I47" si="1">F3-G3</f>
        <v>0.25275299999975687</v>
      </c>
      <c r="J3">
        <v>-2</v>
      </c>
      <c r="K3" t="s">
        <v>130</v>
      </c>
      <c r="L3" s="5">
        <v>32</v>
      </c>
      <c r="M3" s="5">
        <v>8.91</v>
      </c>
      <c r="N3" s="3" t="s">
        <v>446</v>
      </c>
      <c r="O3">
        <v>2416</v>
      </c>
      <c r="P3" s="3" t="s">
        <v>30</v>
      </c>
    </row>
    <row r="4" spans="1:16" x14ac:dyDescent="0.25">
      <c r="A4">
        <v>202</v>
      </c>
      <c r="B4" t="s">
        <v>402</v>
      </c>
      <c r="C4" t="s">
        <v>454</v>
      </c>
      <c r="D4" s="3" t="s">
        <v>425</v>
      </c>
      <c r="E4">
        <v>791.89</v>
      </c>
      <c r="F4" s="3">
        <f t="shared" si="0"/>
        <v>1585.7945439999999</v>
      </c>
      <c r="G4">
        <v>1585.586372</v>
      </c>
      <c r="H4" t="s">
        <v>427</v>
      </c>
      <c r="I4" s="3">
        <f t="shared" si="1"/>
        <v>0.20817199999987679</v>
      </c>
      <c r="J4">
        <v>-2</v>
      </c>
      <c r="K4" t="s">
        <v>130</v>
      </c>
      <c r="L4" s="5">
        <v>29.3</v>
      </c>
      <c r="M4" s="5">
        <v>7.51</v>
      </c>
      <c r="N4" s="3" t="s">
        <v>446</v>
      </c>
      <c r="O4">
        <v>2221</v>
      </c>
      <c r="P4" s="3" t="s">
        <v>30</v>
      </c>
    </row>
    <row r="5" spans="1:16" x14ac:dyDescent="0.25">
      <c r="A5">
        <v>203</v>
      </c>
      <c r="B5" t="s">
        <v>403</v>
      </c>
      <c r="C5" t="s">
        <v>453</v>
      </c>
      <c r="D5" s="3" t="s">
        <v>425</v>
      </c>
      <c r="E5">
        <v>864.4</v>
      </c>
      <c r="F5" s="3">
        <f t="shared" si="0"/>
        <v>1730.8145439999998</v>
      </c>
      <c r="G5">
        <v>1730.6238810000002</v>
      </c>
      <c r="H5" t="s">
        <v>156</v>
      </c>
      <c r="I5" s="3">
        <f t="shared" si="1"/>
        <v>0.19066299999963121</v>
      </c>
      <c r="J5">
        <v>-2</v>
      </c>
      <c r="K5" s="3" t="s">
        <v>130</v>
      </c>
      <c r="L5" s="5">
        <v>29.5</v>
      </c>
      <c r="M5" s="5">
        <v>7.59</v>
      </c>
      <c r="N5" s="3" t="s">
        <v>446</v>
      </c>
      <c r="O5">
        <v>2232</v>
      </c>
      <c r="P5" s="3" t="s">
        <v>30</v>
      </c>
    </row>
    <row r="6" spans="1:16" x14ac:dyDescent="0.25">
      <c r="A6">
        <v>204</v>
      </c>
      <c r="B6" t="s">
        <v>404</v>
      </c>
      <c r="C6" t="s">
        <v>452</v>
      </c>
      <c r="D6" s="3" t="s">
        <v>425</v>
      </c>
      <c r="E6">
        <v>1018.51</v>
      </c>
      <c r="F6" s="3">
        <f t="shared" si="0"/>
        <v>2039.0345439999999</v>
      </c>
      <c r="G6">
        <v>2038.734616</v>
      </c>
      <c r="H6" t="s">
        <v>431</v>
      </c>
      <c r="I6" s="3">
        <f t="shared" si="1"/>
        <v>0.29992799999990893</v>
      </c>
      <c r="J6">
        <v>-2</v>
      </c>
      <c r="K6" s="3" t="s">
        <v>130</v>
      </c>
      <c r="L6" s="5">
        <v>33</v>
      </c>
      <c r="M6" s="5">
        <v>9.5500000000000007</v>
      </c>
      <c r="N6" s="3" t="s">
        <v>446</v>
      </c>
      <c r="O6">
        <v>2488</v>
      </c>
      <c r="P6" s="3" t="s">
        <v>30</v>
      </c>
    </row>
    <row r="7" spans="1:16" x14ac:dyDescent="0.25">
      <c r="A7">
        <v>205</v>
      </c>
      <c r="B7" t="s">
        <v>405</v>
      </c>
      <c r="C7" t="s">
        <v>451</v>
      </c>
      <c r="D7" s="3" t="s">
        <v>425</v>
      </c>
      <c r="E7">
        <v>872.92</v>
      </c>
      <c r="F7" s="3">
        <f t="shared" si="0"/>
        <v>1747.8545439999998</v>
      </c>
      <c r="G7">
        <v>1747.639197</v>
      </c>
      <c r="H7" t="s">
        <v>428</v>
      </c>
      <c r="I7" s="3">
        <f t="shared" si="1"/>
        <v>0.21534699999983786</v>
      </c>
      <c r="J7">
        <v>-2</v>
      </c>
      <c r="K7" s="3" t="s">
        <v>130</v>
      </c>
      <c r="L7" s="5">
        <v>30.9</v>
      </c>
      <c r="M7" s="5">
        <v>8.3000000000000007</v>
      </c>
      <c r="N7" s="3" t="s">
        <v>446</v>
      </c>
      <c r="O7">
        <v>2337</v>
      </c>
      <c r="P7" s="3" t="s">
        <v>30</v>
      </c>
    </row>
    <row r="8" spans="1:16" x14ac:dyDescent="0.25">
      <c r="A8">
        <v>206</v>
      </c>
      <c r="B8" t="s">
        <v>406</v>
      </c>
      <c r="C8" t="s">
        <v>449</v>
      </c>
      <c r="D8" s="3" t="s">
        <v>425</v>
      </c>
      <c r="E8">
        <v>945.46</v>
      </c>
      <c r="F8" s="3">
        <f t="shared" si="0"/>
        <v>1892.934544</v>
      </c>
      <c r="G8">
        <v>1892.676706</v>
      </c>
      <c r="H8" t="s">
        <v>167</v>
      </c>
      <c r="I8" s="3">
        <f t="shared" si="1"/>
        <v>0.25783799999999246</v>
      </c>
      <c r="J8">
        <v>-2</v>
      </c>
      <c r="K8" s="3" t="s">
        <v>130</v>
      </c>
      <c r="L8" s="5">
        <v>30.5</v>
      </c>
      <c r="M8" s="5">
        <v>8.1300000000000008</v>
      </c>
      <c r="N8" s="3" t="s">
        <v>446</v>
      </c>
      <c r="O8">
        <v>2313</v>
      </c>
      <c r="P8" s="3" t="s">
        <v>30</v>
      </c>
    </row>
    <row r="9" spans="1:16" x14ac:dyDescent="0.25">
      <c r="A9">
        <v>207</v>
      </c>
      <c r="B9" t="s">
        <v>407</v>
      </c>
      <c r="C9" t="s">
        <v>447</v>
      </c>
      <c r="D9" s="3" t="s">
        <v>425</v>
      </c>
      <c r="E9">
        <v>1047.56</v>
      </c>
      <c r="F9" s="3">
        <f t="shared" si="0"/>
        <v>2097.134544</v>
      </c>
      <c r="G9">
        <v>2096.7764809999999</v>
      </c>
      <c r="H9" t="s">
        <v>432</v>
      </c>
      <c r="I9" s="3">
        <f t="shared" si="1"/>
        <v>0.35806300000012925</v>
      </c>
      <c r="J9">
        <v>-2</v>
      </c>
      <c r="K9" s="3" t="s">
        <v>130</v>
      </c>
      <c r="L9" s="5">
        <v>33.9</v>
      </c>
      <c r="M9" s="5">
        <v>10.07</v>
      </c>
      <c r="N9" s="3" t="s">
        <v>446</v>
      </c>
      <c r="O9">
        <v>2550</v>
      </c>
      <c r="P9" s="3" t="s">
        <v>30</v>
      </c>
    </row>
    <row r="10" spans="1:16" x14ac:dyDescent="0.25">
      <c r="A10">
        <v>208</v>
      </c>
      <c r="B10" t="s">
        <v>408</v>
      </c>
      <c r="C10" t="s">
        <v>448</v>
      </c>
      <c r="D10" s="3" t="s">
        <v>425</v>
      </c>
      <c r="E10">
        <v>1219.6400000000001</v>
      </c>
      <c r="F10" s="3">
        <f t="shared" si="0"/>
        <v>1220.6472720000002</v>
      </c>
      <c r="G10" s="3">
        <v>1220.4541730000001</v>
      </c>
      <c r="H10" s="3" t="s">
        <v>322</v>
      </c>
      <c r="I10" s="3">
        <f t="shared" si="1"/>
        <v>0.19309900000007474</v>
      </c>
      <c r="J10">
        <v>-1</v>
      </c>
      <c r="K10" s="3" t="s">
        <v>426</v>
      </c>
      <c r="L10" s="5">
        <v>30.2</v>
      </c>
      <c r="M10" s="5">
        <v>7.95</v>
      </c>
      <c r="N10" s="3" t="s">
        <v>446</v>
      </c>
      <c r="O10">
        <v>2287</v>
      </c>
      <c r="P10" s="3" t="s">
        <v>30</v>
      </c>
    </row>
    <row r="11" spans="1:16" x14ac:dyDescent="0.25">
      <c r="A11">
        <v>209</v>
      </c>
      <c r="B11" t="s">
        <v>409</v>
      </c>
      <c r="C11" t="s">
        <v>447</v>
      </c>
      <c r="D11" s="3" t="s">
        <v>425</v>
      </c>
      <c r="E11">
        <v>1221.6300000000001</v>
      </c>
      <c r="F11" s="3">
        <f t="shared" si="0"/>
        <v>2445.2745440000003</v>
      </c>
      <c r="G11">
        <v>2444.893364</v>
      </c>
      <c r="H11" t="s">
        <v>201</v>
      </c>
      <c r="I11" s="3">
        <f t="shared" si="1"/>
        <v>0.38118000000031316</v>
      </c>
      <c r="J11">
        <v>-2</v>
      </c>
      <c r="K11" t="s">
        <v>130</v>
      </c>
      <c r="L11" s="5">
        <v>35.5</v>
      </c>
      <c r="M11" s="5">
        <v>11.2</v>
      </c>
      <c r="N11" s="3" t="s">
        <v>446</v>
      </c>
      <c r="O11">
        <v>2644</v>
      </c>
      <c r="P11" s="3" t="s">
        <v>30</v>
      </c>
    </row>
    <row r="12" spans="1:16" x14ac:dyDescent="0.25">
      <c r="A12">
        <v>210</v>
      </c>
      <c r="B12" t="s">
        <v>409</v>
      </c>
      <c r="C12" s="3" t="s">
        <v>447</v>
      </c>
      <c r="D12" s="3" t="s">
        <v>425</v>
      </c>
      <c r="E12">
        <v>1221.6300000000001</v>
      </c>
      <c r="F12" s="3">
        <f t="shared" si="0"/>
        <v>2445.2745440000003</v>
      </c>
      <c r="G12">
        <v>2444.893364</v>
      </c>
      <c r="H12" t="s">
        <v>201</v>
      </c>
      <c r="I12" s="3">
        <f t="shared" si="1"/>
        <v>0.38118000000031316</v>
      </c>
      <c r="J12">
        <v>-2</v>
      </c>
      <c r="K12" s="3" t="s">
        <v>130</v>
      </c>
      <c r="L12" s="5">
        <v>37.9</v>
      </c>
      <c r="M12" s="5">
        <v>13.04</v>
      </c>
      <c r="N12" s="3" t="s">
        <v>446</v>
      </c>
      <c r="O12">
        <v>2668</v>
      </c>
      <c r="P12" s="3" t="s">
        <v>30</v>
      </c>
    </row>
    <row r="13" spans="1:16" x14ac:dyDescent="0.25">
      <c r="A13">
        <v>211</v>
      </c>
      <c r="B13" t="s">
        <v>409</v>
      </c>
      <c r="C13" s="3" t="s">
        <v>447</v>
      </c>
      <c r="D13" s="3" t="s">
        <v>425</v>
      </c>
      <c r="E13">
        <v>1221.6300000000001</v>
      </c>
      <c r="F13" s="3">
        <f t="shared" si="0"/>
        <v>2445.2745440000003</v>
      </c>
      <c r="G13">
        <v>2444.893364</v>
      </c>
      <c r="H13" t="s">
        <v>201</v>
      </c>
      <c r="I13" s="3">
        <f t="shared" si="1"/>
        <v>0.38118000000031316</v>
      </c>
      <c r="J13">
        <v>-2</v>
      </c>
      <c r="K13" s="3" t="s">
        <v>130</v>
      </c>
      <c r="L13" s="5">
        <v>38.700000000000003</v>
      </c>
      <c r="M13" s="5">
        <v>13.74</v>
      </c>
      <c r="N13" s="3" t="s">
        <v>446</v>
      </c>
      <c r="O13">
        <v>2885</v>
      </c>
      <c r="P13" s="3" t="s">
        <v>30</v>
      </c>
    </row>
    <row r="14" spans="1:16" x14ac:dyDescent="0.25">
      <c r="A14">
        <v>212</v>
      </c>
      <c r="B14" t="s">
        <v>409</v>
      </c>
      <c r="C14" s="3" t="s">
        <v>447</v>
      </c>
      <c r="D14" s="3" t="s">
        <v>425</v>
      </c>
      <c r="E14">
        <v>1221.6300000000001</v>
      </c>
      <c r="F14" s="3">
        <f t="shared" si="0"/>
        <v>2445.2745440000003</v>
      </c>
      <c r="G14" s="3">
        <v>2444.893364</v>
      </c>
      <c r="H14" s="3" t="s">
        <v>201</v>
      </c>
      <c r="I14" s="3">
        <f t="shared" si="1"/>
        <v>0.38118000000031316</v>
      </c>
      <c r="J14">
        <v>-2</v>
      </c>
      <c r="K14" s="3" t="s">
        <v>130</v>
      </c>
      <c r="L14" s="5">
        <v>39.5</v>
      </c>
      <c r="M14" s="5">
        <v>14.42</v>
      </c>
      <c r="N14" s="3" t="s">
        <v>446</v>
      </c>
      <c r="O14">
        <v>2937</v>
      </c>
      <c r="P14" s="3" t="s">
        <v>30</v>
      </c>
    </row>
    <row r="15" spans="1:16" x14ac:dyDescent="0.25">
      <c r="A15">
        <v>213</v>
      </c>
      <c r="B15" t="s">
        <v>410</v>
      </c>
      <c r="C15" s="3" t="s">
        <v>447</v>
      </c>
      <c r="D15" s="3" t="s">
        <v>425</v>
      </c>
      <c r="E15">
        <v>1008.18</v>
      </c>
      <c r="F15" s="3">
        <f t="shared" si="0"/>
        <v>3027.5618159999999</v>
      </c>
      <c r="G15">
        <v>3027.0842020000005</v>
      </c>
      <c r="H15" t="s">
        <v>430</v>
      </c>
      <c r="I15" s="3">
        <f t="shared" si="1"/>
        <v>0.47761399999944842</v>
      </c>
      <c r="J15">
        <v>-3</v>
      </c>
      <c r="K15" s="3" t="s">
        <v>131</v>
      </c>
      <c r="L15" s="5">
        <v>36.299999999999997</v>
      </c>
      <c r="M15" s="5">
        <v>11.73</v>
      </c>
      <c r="N15" s="3" t="s">
        <v>446</v>
      </c>
      <c r="O15">
        <v>2710</v>
      </c>
      <c r="P15" s="3" t="s">
        <v>30</v>
      </c>
    </row>
    <row r="16" spans="1:16" x14ac:dyDescent="0.25">
      <c r="A16">
        <v>214</v>
      </c>
      <c r="B16" t="s">
        <v>410</v>
      </c>
      <c r="C16" s="3" t="s">
        <v>447</v>
      </c>
      <c r="D16" s="3" t="s">
        <v>425</v>
      </c>
      <c r="E16">
        <v>1008.18</v>
      </c>
      <c r="F16" s="3">
        <f t="shared" si="0"/>
        <v>3027.5618159999999</v>
      </c>
      <c r="G16" s="3">
        <v>3027.0842020000005</v>
      </c>
      <c r="H16" s="3" t="s">
        <v>430</v>
      </c>
      <c r="I16" s="3">
        <f t="shared" si="1"/>
        <v>0.47761399999944842</v>
      </c>
      <c r="J16">
        <v>-3</v>
      </c>
      <c r="K16" s="3" t="s">
        <v>131</v>
      </c>
      <c r="L16" s="5">
        <v>36.9</v>
      </c>
      <c r="M16" s="5">
        <v>12.26</v>
      </c>
      <c r="N16" s="3" t="s">
        <v>446</v>
      </c>
      <c r="O16">
        <v>2752</v>
      </c>
      <c r="P16" s="3" t="s">
        <v>30</v>
      </c>
    </row>
    <row r="17" spans="1:16" x14ac:dyDescent="0.25">
      <c r="A17">
        <v>215</v>
      </c>
      <c r="B17" t="s">
        <v>411</v>
      </c>
      <c r="C17" s="3" t="s">
        <v>447</v>
      </c>
      <c r="D17" s="3" t="s">
        <v>425</v>
      </c>
      <c r="E17">
        <v>1076.0899999999999</v>
      </c>
      <c r="F17" s="3">
        <f t="shared" si="0"/>
        <v>2154.194544</v>
      </c>
      <c r="G17" s="3">
        <v>2153.7979450000003</v>
      </c>
      <c r="H17" s="3" t="s">
        <v>434</v>
      </c>
      <c r="I17" s="3">
        <f t="shared" si="1"/>
        <v>0.39659899999969639</v>
      </c>
      <c r="J17">
        <v>-2</v>
      </c>
      <c r="K17" s="3" t="s">
        <v>130</v>
      </c>
      <c r="L17" s="5">
        <v>33.799999999999997</v>
      </c>
      <c r="M17" s="5">
        <v>10.01</v>
      </c>
      <c r="N17" s="3" t="s">
        <v>446</v>
      </c>
      <c r="O17">
        <v>2542</v>
      </c>
      <c r="P17" s="3" t="s">
        <v>30</v>
      </c>
    </row>
    <row r="18" spans="1:16" x14ac:dyDescent="0.25">
      <c r="A18">
        <v>216</v>
      </c>
      <c r="B18" t="s">
        <v>411</v>
      </c>
      <c r="C18" s="3" t="s">
        <v>447</v>
      </c>
      <c r="D18" s="3" t="s">
        <v>425</v>
      </c>
      <c r="E18">
        <v>1076.0899999999999</v>
      </c>
      <c r="F18" s="3">
        <f t="shared" si="0"/>
        <v>2154.194544</v>
      </c>
      <c r="G18">
        <v>2153.7979450000003</v>
      </c>
      <c r="H18" t="s">
        <v>434</v>
      </c>
      <c r="I18" s="3">
        <f t="shared" si="1"/>
        <v>0.39659899999969639</v>
      </c>
      <c r="J18">
        <v>-2</v>
      </c>
      <c r="K18" s="3" t="s">
        <v>130</v>
      </c>
      <c r="L18" s="5">
        <v>35.4</v>
      </c>
      <c r="M18" s="5">
        <v>11.07</v>
      </c>
      <c r="N18" s="3" t="s">
        <v>446</v>
      </c>
      <c r="O18">
        <v>2645</v>
      </c>
      <c r="P18" s="3" t="s">
        <v>30</v>
      </c>
    </row>
    <row r="19" spans="1:16" x14ac:dyDescent="0.25">
      <c r="A19">
        <v>217</v>
      </c>
      <c r="B19" t="s">
        <v>411</v>
      </c>
      <c r="C19" s="3" t="s">
        <v>447</v>
      </c>
      <c r="D19" s="3" t="s">
        <v>425</v>
      </c>
      <c r="E19">
        <v>1076.0899999999999</v>
      </c>
      <c r="F19" s="3">
        <f t="shared" si="0"/>
        <v>2154.194544</v>
      </c>
      <c r="G19" s="3">
        <v>2153.7979450000003</v>
      </c>
      <c r="H19" s="3" t="s">
        <v>434</v>
      </c>
      <c r="I19" s="3">
        <f t="shared" si="1"/>
        <v>0.39659899999969639</v>
      </c>
      <c r="J19">
        <v>-2</v>
      </c>
      <c r="K19" s="3" t="s">
        <v>130</v>
      </c>
      <c r="L19" s="5">
        <v>37.799999999999997</v>
      </c>
      <c r="M19" s="5">
        <v>12.97</v>
      </c>
      <c r="N19" s="3" t="s">
        <v>446</v>
      </c>
      <c r="O19">
        <v>2819</v>
      </c>
      <c r="P19" s="3" t="s">
        <v>30</v>
      </c>
    </row>
    <row r="20" spans="1:16" x14ac:dyDescent="0.25">
      <c r="A20">
        <v>218</v>
      </c>
      <c r="B20" t="s">
        <v>412</v>
      </c>
      <c r="C20" s="3" t="s">
        <v>447</v>
      </c>
      <c r="D20" s="3" t="s">
        <v>425</v>
      </c>
      <c r="E20">
        <v>1056.56</v>
      </c>
      <c r="F20" s="3">
        <f t="shared" si="0"/>
        <v>3172.7018159999998</v>
      </c>
      <c r="G20">
        <v>3173.142112</v>
      </c>
      <c r="H20" t="s">
        <v>433</v>
      </c>
      <c r="I20" s="3">
        <f t="shared" si="1"/>
        <v>-0.44029600000021674</v>
      </c>
      <c r="J20">
        <v>-3</v>
      </c>
      <c r="K20" s="3" t="s">
        <v>131</v>
      </c>
      <c r="L20" s="5">
        <v>30.3</v>
      </c>
      <c r="M20" s="5">
        <v>7.99</v>
      </c>
      <c r="N20" s="3" t="s">
        <v>446</v>
      </c>
      <c r="O20">
        <v>2296</v>
      </c>
      <c r="P20" s="3" t="s">
        <v>30</v>
      </c>
    </row>
    <row r="21" spans="1:16" x14ac:dyDescent="0.25">
      <c r="A21">
        <v>219</v>
      </c>
      <c r="B21" t="s">
        <v>412</v>
      </c>
      <c r="C21" s="3" t="s">
        <v>447</v>
      </c>
      <c r="D21" s="3" t="s">
        <v>425</v>
      </c>
      <c r="E21">
        <v>1056.56</v>
      </c>
      <c r="F21" s="3">
        <f t="shared" si="0"/>
        <v>3172.7018159999998</v>
      </c>
      <c r="G21">
        <v>3173.142112</v>
      </c>
      <c r="H21" t="s">
        <v>433</v>
      </c>
      <c r="I21" s="3">
        <f t="shared" si="1"/>
        <v>-0.44029600000021674</v>
      </c>
      <c r="J21">
        <v>-3</v>
      </c>
      <c r="K21" s="3" t="s">
        <v>131</v>
      </c>
      <c r="L21" s="5">
        <v>33.5</v>
      </c>
      <c r="M21" s="5">
        <v>9.84</v>
      </c>
      <c r="N21" s="3" t="s">
        <v>446</v>
      </c>
      <c r="O21">
        <v>2517</v>
      </c>
      <c r="P21" s="3" t="s">
        <v>30</v>
      </c>
    </row>
    <row r="22" spans="1:16" x14ac:dyDescent="0.25">
      <c r="A22">
        <v>220</v>
      </c>
      <c r="B22" t="s">
        <v>413</v>
      </c>
      <c r="C22" s="3" t="s">
        <v>447</v>
      </c>
      <c r="D22" s="3" t="s">
        <v>425</v>
      </c>
      <c r="E22">
        <v>1521.3</v>
      </c>
      <c r="F22" s="3">
        <f t="shared" si="0"/>
        <v>3044.614544</v>
      </c>
      <c r="G22">
        <v>3044.099518</v>
      </c>
      <c r="H22" t="s">
        <v>443</v>
      </c>
      <c r="I22" s="3">
        <f t="shared" si="1"/>
        <v>0.5150260000000344</v>
      </c>
      <c r="J22">
        <v>-2</v>
      </c>
      <c r="K22" s="3" t="s">
        <v>130</v>
      </c>
      <c r="L22" s="5">
        <v>36.200000000000003</v>
      </c>
      <c r="M22" s="5">
        <v>11.59</v>
      </c>
      <c r="N22" s="3" t="s">
        <v>446</v>
      </c>
      <c r="O22">
        <v>2701</v>
      </c>
      <c r="P22" s="3" t="s">
        <v>30</v>
      </c>
    </row>
    <row r="23" spans="1:16" x14ac:dyDescent="0.25">
      <c r="A23">
        <v>221</v>
      </c>
      <c r="B23" t="s">
        <v>414</v>
      </c>
      <c r="C23" s="3" t="s">
        <v>447</v>
      </c>
      <c r="D23" s="3" t="s">
        <v>425</v>
      </c>
      <c r="E23">
        <v>1148.5899999999999</v>
      </c>
      <c r="F23" s="3">
        <f t="shared" si="0"/>
        <v>2299.194544</v>
      </c>
      <c r="G23" s="3">
        <v>2298.835454</v>
      </c>
      <c r="H23" s="3" t="s">
        <v>195</v>
      </c>
      <c r="I23" s="3">
        <f t="shared" si="1"/>
        <v>0.35908999999992375</v>
      </c>
      <c r="J23">
        <v>-2</v>
      </c>
      <c r="K23" s="3" t="s">
        <v>130</v>
      </c>
      <c r="L23" s="5">
        <v>33.1</v>
      </c>
      <c r="M23" s="5">
        <v>9.57</v>
      </c>
      <c r="N23" s="3" t="s">
        <v>446</v>
      </c>
      <c r="O23">
        <v>2491</v>
      </c>
      <c r="P23" s="3" t="s">
        <v>30</v>
      </c>
    </row>
    <row r="24" spans="1:16" x14ac:dyDescent="0.25">
      <c r="A24">
        <v>222</v>
      </c>
      <c r="B24" t="s">
        <v>414</v>
      </c>
      <c r="C24" s="3" t="s">
        <v>447</v>
      </c>
      <c r="D24" s="3" t="s">
        <v>425</v>
      </c>
      <c r="E24">
        <v>1148.5899999999999</v>
      </c>
      <c r="F24" s="3">
        <f t="shared" si="0"/>
        <v>2299.194544</v>
      </c>
      <c r="G24" s="3">
        <v>2298.835454</v>
      </c>
      <c r="H24" s="3" t="s">
        <v>195</v>
      </c>
      <c r="I24" s="3">
        <f t="shared" si="1"/>
        <v>0.35908999999992375</v>
      </c>
      <c r="J24">
        <v>-2</v>
      </c>
      <c r="K24" s="3" t="s">
        <v>130</v>
      </c>
      <c r="L24" s="5">
        <v>33.4</v>
      </c>
      <c r="M24" s="5">
        <v>9.7899999999999991</v>
      </c>
      <c r="N24" s="3" t="s">
        <v>446</v>
      </c>
      <c r="O24">
        <v>2520</v>
      </c>
      <c r="P24" s="3" t="s">
        <v>30</v>
      </c>
    </row>
    <row r="25" spans="1:16" x14ac:dyDescent="0.25">
      <c r="A25">
        <v>223</v>
      </c>
      <c r="B25" t="s">
        <v>125</v>
      </c>
      <c r="C25" s="3" t="s">
        <v>447</v>
      </c>
      <c r="D25" s="3" t="s">
        <v>425</v>
      </c>
      <c r="E25">
        <v>1294.18</v>
      </c>
      <c r="F25" s="3">
        <f t="shared" si="0"/>
        <v>2590.3745440000002</v>
      </c>
      <c r="G25" s="3">
        <v>2589.9308729999998</v>
      </c>
      <c r="H25" s="3" t="s">
        <v>207</v>
      </c>
      <c r="I25" s="3">
        <f t="shared" si="1"/>
        <v>0.44367100000044957</v>
      </c>
      <c r="J25">
        <v>-2</v>
      </c>
      <c r="K25" s="3" t="s">
        <v>130</v>
      </c>
      <c r="L25" s="5">
        <v>35.299999999999997</v>
      </c>
      <c r="M25" s="5">
        <v>11</v>
      </c>
      <c r="N25" s="3" t="s">
        <v>446</v>
      </c>
      <c r="O25">
        <v>2647</v>
      </c>
      <c r="P25" s="3" t="s">
        <v>30</v>
      </c>
    </row>
    <row r="26" spans="1:16" x14ac:dyDescent="0.25">
      <c r="A26">
        <v>224</v>
      </c>
      <c r="B26" t="s">
        <v>125</v>
      </c>
      <c r="C26" s="3" t="s">
        <v>447</v>
      </c>
      <c r="D26" s="3" t="s">
        <v>425</v>
      </c>
      <c r="E26">
        <v>1294.18</v>
      </c>
      <c r="F26" s="3">
        <f t="shared" si="0"/>
        <v>2590.3745440000002</v>
      </c>
      <c r="G26">
        <v>2589.9308729999998</v>
      </c>
      <c r="H26" t="s">
        <v>207</v>
      </c>
      <c r="I26" s="3">
        <f t="shared" si="1"/>
        <v>0.44367100000044957</v>
      </c>
      <c r="J26">
        <v>-2</v>
      </c>
      <c r="K26" s="3" t="s">
        <v>130</v>
      </c>
      <c r="L26" s="5">
        <v>32.799999999999997</v>
      </c>
      <c r="M26" s="5">
        <v>9.3699999999999992</v>
      </c>
      <c r="N26" s="3" t="s">
        <v>446</v>
      </c>
      <c r="O26">
        <v>2472</v>
      </c>
      <c r="P26" s="3" t="s">
        <v>30</v>
      </c>
    </row>
    <row r="27" spans="1:16" x14ac:dyDescent="0.25">
      <c r="A27">
        <v>225</v>
      </c>
      <c r="B27" t="s">
        <v>415</v>
      </c>
      <c r="C27" s="3" t="s">
        <v>447</v>
      </c>
      <c r="D27" s="3" t="s">
        <v>425</v>
      </c>
      <c r="E27">
        <v>1439.78</v>
      </c>
      <c r="F27" s="3">
        <f t="shared" si="0"/>
        <v>2881.5745440000001</v>
      </c>
      <c r="G27">
        <v>2881.026292</v>
      </c>
      <c r="H27" t="s">
        <v>211</v>
      </c>
      <c r="I27" s="3">
        <f t="shared" si="1"/>
        <v>0.5482520000000477</v>
      </c>
      <c r="J27">
        <v>-2</v>
      </c>
      <c r="K27" s="3" t="s">
        <v>130</v>
      </c>
      <c r="L27" s="5">
        <v>34.5</v>
      </c>
      <c r="M27" s="5">
        <v>10.47</v>
      </c>
      <c r="N27" s="3" t="s">
        <v>446</v>
      </c>
      <c r="O27">
        <v>2583</v>
      </c>
      <c r="P27" s="3" t="s">
        <v>30</v>
      </c>
    </row>
    <row r="28" spans="1:16" x14ac:dyDescent="0.25">
      <c r="A28">
        <v>226</v>
      </c>
      <c r="B28" t="s">
        <v>415</v>
      </c>
      <c r="C28" s="3" t="s">
        <v>447</v>
      </c>
      <c r="D28" s="3" t="s">
        <v>425</v>
      </c>
      <c r="E28">
        <v>1439.78</v>
      </c>
      <c r="F28" s="3">
        <f t="shared" si="0"/>
        <v>2881.5745440000001</v>
      </c>
      <c r="G28">
        <v>2881.026292</v>
      </c>
      <c r="H28" t="s">
        <v>211</v>
      </c>
      <c r="I28" s="3">
        <f t="shared" si="1"/>
        <v>0.5482520000000477</v>
      </c>
      <c r="J28">
        <v>-2</v>
      </c>
      <c r="K28" s="3" t="s">
        <v>130</v>
      </c>
      <c r="L28" s="5">
        <v>35.200000000000003</v>
      </c>
      <c r="M28" s="5">
        <v>10.88</v>
      </c>
      <c r="N28" s="3" t="s">
        <v>446</v>
      </c>
      <c r="O28">
        <v>2638</v>
      </c>
      <c r="P28" s="3" t="s">
        <v>30</v>
      </c>
    </row>
    <row r="29" spans="1:16" x14ac:dyDescent="0.25">
      <c r="A29">
        <v>227</v>
      </c>
      <c r="B29" t="s">
        <v>415</v>
      </c>
      <c r="C29" s="3" t="s">
        <v>447</v>
      </c>
      <c r="D29" s="3" t="s">
        <v>425</v>
      </c>
      <c r="E29">
        <v>1439.78</v>
      </c>
      <c r="F29" s="3">
        <f t="shared" si="0"/>
        <v>2881.5745440000001</v>
      </c>
      <c r="G29" s="3">
        <v>2881.026292</v>
      </c>
      <c r="H29" s="3" t="s">
        <v>211</v>
      </c>
      <c r="I29" s="3">
        <f t="shared" si="1"/>
        <v>0.5482520000000477</v>
      </c>
      <c r="J29">
        <v>-2</v>
      </c>
      <c r="K29" s="3" t="s">
        <v>130</v>
      </c>
      <c r="L29" s="5">
        <v>35.700000000000003</v>
      </c>
      <c r="M29" s="5">
        <v>11.33</v>
      </c>
      <c r="N29" s="3" t="s">
        <v>446</v>
      </c>
      <c r="O29">
        <v>2677</v>
      </c>
      <c r="P29" s="3" t="s">
        <v>30</v>
      </c>
    </row>
    <row r="30" spans="1:16" x14ac:dyDescent="0.25">
      <c r="A30">
        <v>228</v>
      </c>
      <c r="B30" t="s">
        <v>415</v>
      </c>
      <c r="C30" s="3" t="s">
        <v>447</v>
      </c>
      <c r="D30" s="3" t="s">
        <v>425</v>
      </c>
      <c r="E30">
        <v>1439.78</v>
      </c>
      <c r="F30" s="3">
        <f t="shared" si="0"/>
        <v>2881.5745440000001</v>
      </c>
      <c r="G30">
        <v>2881.026292</v>
      </c>
      <c r="H30" t="s">
        <v>211</v>
      </c>
      <c r="I30" s="3">
        <f t="shared" si="1"/>
        <v>0.5482520000000477</v>
      </c>
      <c r="J30">
        <v>-2</v>
      </c>
      <c r="K30" s="3" t="s">
        <v>130</v>
      </c>
      <c r="L30" s="5">
        <v>31.5</v>
      </c>
      <c r="M30" s="5">
        <v>8.6300000000000008</v>
      </c>
      <c r="N30" s="3" t="s">
        <v>446</v>
      </c>
      <c r="O30">
        <v>2374</v>
      </c>
      <c r="P30" s="3" t="s">
        <v>30</v>
      </c>
    </row>
    <row r="31" spans="1:16" x14ac:dyDescent="0.25">
      <c r="A31">
        <v>229</v>
      </c>
      <c r="B31" t="s">
        <v>57</v>
      </c>
      <c r="C31" s="3" t="s">
        <v>447</v>
      </c>
      <c r="D31" s="3" t="s">
        <v>425</v>
      </c>
      <c r="E31">
        <v>832.92</v>
      </c>
      <c r="F31" s="3">
        <f t="shared" si="0"/>
        <v>1667.8545439999998</v>
      </c>
      <c r="G31">
        <v>1667.6394700000001</v>
      </c>
      <c r="H31" t="s">
        <v>151</v>
      </c>
      <c r="I31" s="3">
        <f t="shared" si="1"/>
        <v>0.21507399999973131</v>
      </c>
      <c r="J31">
        <v>-2</v>
      </c>
      <c r="K31" s="3" t="s">
        <v>130</v>
      </c>
      <c r="L31" s="5">
        <v>29</v>
      </c>
      <c r="M31" s="5">
        <v>7.35</v>
      </c>
      <c r="N31" s="3" t="s">
        <v>446</v>
      </c>
      <c r="O31">
        <v>2200</v>
      </c>
      <c r="P31" s="3" t="s">
        <v>30</v>
      </c>
    </row>
    <row r="32" spans="1:16" x14ac:dyDescent="0.25">
      <c r="A32">
        <v>230</v>
      </c>
      <c r="B32" t="s">
        <v>57</v>
      </c>
      <c r="C32" s="3" t="s">
        <v>447</v>
      </c>
      <c r="D32" s="3" t="s">
        <v>425</v>
      </c>
      <c r="E32">
        <v>832.92</v>
      </c>
      <c r="F32" s="3">
        <f t="shared" si="0"/>
        <v>1667.8545439999998</v>
      </c>
      <c r="G32" s="3">
        <v>1667.6394700000001</v>
      </c>
      <c r="H32" s="3" t="s">
        <v>151</v>
      </c>
      <c r="I32" s="3">
        <f t="shared" si="1"/>
        <v>0.21507399999973131</v>
      </c>
      <c r="J32">
        <v>-2</v>
      </c>
      <c r="K32" s="3" t="s">
        <v>130</v>
      </c>
      <c r="L32" s="5">
        <v>31.2</v>
      </c>
      <c r="M32" s="5">
        <v>8.48</v>
      </c>
      <c r="N32" s="3" t="s">
        <v>446</v>
      </c>
      <c r="O32">
        <v>2363</v>
      </c>
      <c r="P32" s="3" t="s">
        <v>30</v>
      </c>
    </row>
    <row r="33" spans="1:16" x14ac:dyDescent="0.25">
      <c r="A33">
        <v>231</v>
      </c>
      <c r="B33" t="s">
        <v>416</v>
      </c>
      <c r="C33" s="3" t="s">
        <v>447</v>
      </c>
      <c r="D33" s="3" t="s">
        <v>425</v>
      </c>
      <c r="E33">
        <v>1404.26</v>
      </c>
      <c r="F33" s="3">
        <f t="shared" si="0"/>
        <v>2810.5345440000001</v>
      </c>
      <c r="G33">
        <v>2810.0255630000001</v>
      </c>
      <c r="H33" t="s">
        <v>442</v>
      </c>
      <c r="I33" s="3">
        <f t="shared" si="1"/>
        <v>0.50898099999994884</v>
      </c>
      <c r="J33">
        <v>-2</v>
      </c>
      <c r="K33" s="3" t="s">
        <v>130</v>
      </c>
      <c r="L33" s="5">
        <v>36.299999999999997</v>
      </c>
      <c r="M33" s="5">
        <v>11.73</v>
      </c>
      <c r="N33" s="3" t="s">
        <v>446</v>
      </c>
      <c r="O33">
        <v>2703</v>
      </c>
      <c r="P33" s="3" t="s">
        <v>30</v>
      </c>
    </row>
    <row r="34" spans="1:16" x14ac:dyDescent="0.25">
      <c r="A34">
        <v>232</v>
      </c>
      <c r="B34" t="s">
        <v>416</v>
      </c>
      <c r="C34" s="3" t="s">
        <v>447</v>
      </c>
      <c r="D34" s="3" t="s">
        <v>425</v>
      </c>
      <c r="E34">
        <v>1404.26</v>
      </c>
      <c r="F34" s="3">
        <f t="shared" si="0"/>
        <v>2810.5345440000001</v>
      </c>
      <c r="G34" s="3">
        <v>2810.0255630000001</v>
      </c>
      <c r="H34" s="3" t="s">
        <v>442</v>
      </c>
      <c r="I34" s="3">
        <f t="shared" si="1"/>
        <v>0.50898099999994884</v>
      </c>
      <c r="J34">
        <v>-2</v>
      </c>
      <c r="K34" s="3" t="s">
        <v>130</v>
      </c>
      <c r="L34" s="5">
        <v>38.1</v>
      </c>
      <c r="M34" s="5">
        <v>13.17</v>
      </c>
      <c r="N34" s="3" t="s">
        <v>446</v>
      </c>
      <c r="O34">
        <v>2838</v>
      </c>
      <c r="P34" s="3" t="s">
        <v>30</v>
      </c>
    </row>
    <row r="35" spans="1:16" x14ac:dyDescent="0.25">
      <c r="A35">
        <v>233</v>
      </c>
      <c r="B35" t="s">
        <v>416</v>
      </c>
      <c r="C35" s="3" t="s">
        <v>447</v>
      </c>
      <c r="D35" s="3" t="s">
        <v>425</v>
      </c>
      <c r="E35">
        <v>1404.26</v>
      </c>
      <c r="F35" s="3">
        <f t="shared" si="0"/>
        <v>2810.5345440000001</v>
      </c>
      <c r="G35">
        <v>2810.0255630000001</v>
      </c>
      <c r="H35" t="s">
        <v>442</v>
      </c>
      <c r="I35" s="3">
        <f t="shared" si="1"/>
        <v>0.50898099999994884</v>
      </c>
      <c r="J35">
        <v>-2</v>
      </c>
      <c r="K35" s="3" t="s">
        <v>130</v>
      </c>
      <c r="L35" s="5">
        <v>39.1</v>
      </c>
      <c r="M35" s="5">
        <v>14.04</v>
      </c>
      <c r="N35" s="3" t="s">
        <v>446</v>
      </c>
      <c r="O35">
        <v>2911</v>
      </c>
      <c r="P35" s="3" t="s">
        <v>30</v>
      </c>
    </row>
    <row r="36" spans="1:16" x14ac:dyDescent="0.25">
      <c r="A36">
        <v>234</v>
      </c>
      <c r="B36" t="s">
        <v>417</v>
      </c>
      <c r="C36" s="3" t="s">
        <v>447</v>
      </c>
      <c r="D36" s="3" t="s">
        <v>425</v>
      </c>
      <c r="E36">
        <v>1549.83</v>
      </c>
      <c r="F36" s="3">
        <f t="shared" si="0"/>
        <v>3101.674544</v>
      </c>
      <c r="G36">
        <v>3101.1209819999999</v>
      </c>
      <c r="H36" t="s">
        <v>444</v>
      </c>
      <c r="I36" s="3">
        <f t="shared" si="1"/>
        <v>0.55356200000005629</v>
      </c>
      <c r="J36">
        <v>-2</v>
      </c>
      <c r="K36" s="3" t="s">
        <v>130</v>
      </c>
      <c r="L36" s="5">
        <v>35.299999999999997</v>
      </c>
      <c r="M36" s="5">
        <v>11</v>
      </c>
      <c r="N36" s="3" t="s">
        <v>446</v>
      </c>
      <c r="O36">
        <v>2643</v>
      </c>
      <c r="P36" s="3" t="s">
        <v>30</v>
      </c>
    </row>
    <row r="37" spans="1:16" x14ac:dyDescent="0.25">
      <c r="A37">
        <v>235</v>
      </c>
      <c r="B37" t="s">
        <v>417</v>
      </c>
      <c r="C37" s="3" t="s">
        <v>447</v>
      </c>
      <c r="D37" s="3" t="s">
        <v>425</v>
      </c>
      <c r="E37">
        <v>1549.83</v>
      </c>
      <c r="F37" s="3">
        <f t="shared" si="0"/>
        <v>3101.674544</v>
      </c>
      <c r="G37" s="3">
        <v>3101.1209819999999</v>
      </c>
      <c r="H37" s="3" t="s">
        <v>444</v>
      </c>
      <c r="I37" s="3">
        <f t="shared" si="1"/>
        <v>0.55356200000005629</v>
      </c>
      <c r="J37">
        <v>-2</v>
      </c>
      <c r="K37" s="3" t="s">
        <v>130</v>
      </c>
      <c r="L37" s="5">
        <v>38.4</v>
      </c>
      <c r="M37" s="5">
        <v>13.5</v>
      </c>
      <c r="N37" s="3" t="s">
        <v>446</v>
      </c>
      <c r="O37">
        <v>2862</v>
      </c>
      <c r="P37" s="3" t="s">
        <v>30</v>
      </c>
    </row>
    <row r="38" spans="1:16" x14ac:dyDescent="0.25">
      <c r="A38">
        <v>238</v>
      </c>
      <c r="B38" t="s">
        <v>418</v>
      </c>
      <c r="C38" s="3" t="s">
        <v>447</v>
      </c>
      <c r="D38" s="3" t="s">
        <v>425</v>
      </c>
      <c r="E38">
        <v>1232.32</v>
      </c>
      <c r="F38" s="3">
        <f t="shared" si="0"/>
        <v>3699.981816</v>
      </c>
      <c r="G38" s="3">
        <v>3699.3067350000001</v>
      </c>
      <c r="H38" s="3" t="s">
        <v>437</v>
      </c>
      <c r="I38" s="3">
        <f t="shared" si="1"/>
        <v>0.67508099999986371</v>
      </c>
      <c r="J38">
        <v>-3</v>
      </c>
      <c r="K38" s="3" t="s">
        <v>131</v>
      </c>
      <c r="L38" s="5">
        <v>37</v>
      </c>
      <c r="M38" s="5">
        <v>12.33</v>
      </c>
      <c r="N38" s="3" t="s">
        <v>446</v>
      </c>
      <c r="O38">
        <v>2759</v>
      </c>
      <c r="P38" s="3" t="s">
        <v>30</v>
      </c>
    </row>
    <row r="39" spans="1:16" x14ac:dyDescent="0.25">
      <c r="A39">
        <v>239</v>
      </c>
      <c r="B39" t="s">
        <v>419</v>
      </c>
      <c r="C39" s="3" t="s">
        <v>447</v>
      </c>
      <c r="D39" s="3" t="s">
        <v>425</v>
      </c>
      <c r="E39">
        <v>1695.4136000000001</v>
      </c>
      <c r="F39" s="3">
        <f t="shared" si="0"/>
        <v>3392.8417440000003</v>
      </c>
      <c r="G39">
        <v>3392.2164010000001</v>
      </c>
      <c r="H39" t="s">
        <v>445</v>
      </c>
      <c r="I39" s="3">
        <f t="shared" si="1"/>
        <v>0.62534300000015719</v>
      </c>
      <c r="J39">
        <v>-2</v>
      </c>
      <c r="K39" s="3" t="s">
        <v>130</v>
      </c>
      <c r="L39" s="5">
        <v>36.299999999999997</v>
      </c>
      <c r="M39" s="5">
        <v>11.73</v>
      </c>
      <c r="N39" s="3" t="s">
        <v>446</v>
      </c>
      <c r="O39">
        <v>2713</v>
      </c>
      <c r="P39" s="3" t="s">
        <v>30</v>
      </c>
    </row>
    <row r="40" spans="1:16" x14ac:dyDescent="0.25">
      <c r="A40">
        <v>240</v>
      </c>
      <c r="B40" t="s">
        <v>419</v>
      </c>
      <c r="C40" s="3" t="s">
        <v>447</v>
      </c>
      <c r="D40" s="3" t="s">
        <v>425</v>
      </c>
      <c r="E40">
        <v>1695.4136000000001</v>
      </c>
      <c r="F40" s="3">
        <f t="shared" si="0"/>
        <v>3392.8417440000003</v>
      </c>
      <c r="G40" s="3">
        <v>3392.2164010000001</v>
      </c>
      <c r="H40" s="3" t="s">
        <v>445</v>
      </c>
      <c r="I40" s="3">
        <f t="shared" si="1"/>
        <v>0.62534300000015719</v>
      </c>
      <c r="J40">
        <v>-2</v>
      </c>
      <c r="K40" t="s">
        <v>130</v>
      </c>
      <c r="L40" s="5">
        <v>37.4</v>
      </c>
      <c r="M40" s="5">
        <v>12.62</v>
      </c>
      <c r="N40" s="3" t="s">
        <v>446</v>
      </c>
      <c r="O40">
        <v>2789</v>
      </c>
      <c r="P40" s="3" t="s">
        <v>30</v>
      </c>
    </row>
    <row r="41" spans="1:16" x14ac:dyDescent="0.25">
      <c r="A41">
        <v>243</v>
      </c>
      <c r="B41" t="s">
        <v>420</v>
      </c>
      <c r="C41" s="3" t="s">
        <v>447</v>
      </c>
      <c r="D41" s="3" t="s">
        <v>425</v>
      </c>
      <c r="E41">
        <v>1226.97</v>
      </c>
      <c r="F41" s="3">
        <f t="shared" si="0"/>
        <v>3683.9318159999998</v>
      </c>
      <c r="G41" s="3">
        <v>3683.3118199999999</v>
      </c>
      <c r="H41" s="3" t="s">
        <v>436</v>
      </c>
      <c r="I41" s="3">
        <f t="shared" si="1"/>
        <v>0.61999599999990096</v>
      </c>
      <c r="J41">
        <v>-3</v>
      </c>
      <c r="K41" s="3" t="s">
        <v>131</v>
      </c>
      <c r="L41" s="5">
        <v>37.1</v>
      </c>
      <c r="M41" s="5">
        <v>12.4</v>
      </c>
      <c r="N41" s="3" t="s">
        <v>446</v>
      </c>
      <c r="O41">
        <v>2890</v>
      </c>
      <c r="P41" s="3" t="s">
        <v>30</v>
      </c>
    </row>
    <row r="42" spans="1:16" x14ac:dyDescent="0.25">
      <c r="A42">
        <v>244</v>
      </c>
      <c r="B42" t="s">
        <v>421</v>
      </c>
      <c r="C42" s="3" t="s">
        <v>447</v>
      </c>
      <c r="D42" s="3" t="s">
        <v>425</v>
      </c>
      <c r="E42">
        <v>1258.67</v>
      </c>
      <c r="F42" s="3">
        <f t="shared" si="0"/>
        <v>2519.3545440000003</v>
      </c>
      <c r="G42" s="3">
        <v>2518.9301439999999</v>
      </c>
      <c r="H42" s="3" t="s">
        <v>439</v>
      </c>
      <c r="I42" s="3">
        <f t="shared" si="1"/>
        <v>0.42440000000033251</v>
      </c>
      <c r="J42">
        <v>-2</v>
      </c>
      <c r="K42" s="3" t="s">
        <v>130</v>
      </c>
      <c r="L42" s="5">
        <v>36.4</v>
      </c>
      <c r="M42" s="5">
        <v>11.86</v>
      </c>
      <c r="N42" s="3" t="s">
        <v>446</v>
      </c>
      <c r="O42">
        <v>2717</v>
      </c>
      <c r="P42" s="3" t="s">
        <v>30</v>
      </c>
    </row>
    <row r="43" spans="1:16" x14ac:dyDescent="0.25">
      <c r="A43">
        <v>245</v>
      </c>
      <c r="B43" t="s">
        <v>422</v>
      </c>
      <c r="C43" s="3" t="s">
        <v>447</v>
      </c>
      <c r="D43" s="3" t="s">
        <v>425</v>
      </c>
      <c r="E43">
        <v>1178.28</v>
      </c>
      <c r="F43" s="3">
        <f t="shared" si="0"/>
        <v>3537.8618160000001</v>
      </c>
      <c r="G43">
        <v>3537.2539100000004</v>
      </c>
      <c r="H43" t="s">
        <v>435</v>
      </c>
      <c r="I43" s="3">
        <f t="shared" si="1"/>
        <v>0.60790599999972983</v>
      </c>
      <c r="J43">
        <v>-3</v>
      </c>
      <c r="K43" s="3" t="s">
        <v>131</v>
      </c>
      <c r="L43" s="5">
        <v>35.9</v>
      </c>
      <c r="M43" s="5">
        <v>11.46</v>
      </c>
      <c r="N43" s="3" t="s">
        <v>446</v>
      </c>
      <c r="O43">
        <v>2689</v>
      </c>
      <c r="P43" s="3" t="s">
        <v>30</v>
      </c>
    </row>
    <row r="44" spans="1:16" x14ac:dyDescent="0.25">
      <c r="A44">
        <v>246</v>
      </c>
      <c r="B44" t="s">
        <v>423</v>
      </c>
      <c r="C44" s="3" t="s">
        <v>447</v>
      </c>
      <c r="D44" s="3" t="s">
        <v>425</v>
      </c>
      <c r="E44">
        <v>1251.68</v>
      </c>
      <c r="F44" s="3">
        <f t="shared" si="0"/>
        <v>3758.0618159999999</v>
      </c>
      <c r="G44">
        <v>3757.3486000000003</v>
      </c>
      <c r="H44" t="s">
        <v>438</v>
      </c>
      <c r="I44" s="3">
        <f t="shared" si="1"/>
        <v>0.71321599999964747</v>
      </c>
      <c r="J44">
        <v>-3</v>
      </c>
      <c r="K44" s="3" t="s">
        <v>131</v>
      </c>
      <c r="L44" s="5">
        <v>38.6</v>
      </c>
      <c r="M44" s="5">
        <v>13.6</v>
      </c>
      <c r="N44" s="3" t="s">
        <v>446</v>
      </c>
      <c r="O44">
        <v>2873</v>
      </c>
      <c r="P44" s="3" t="s">
        <v>30</v>
      </c>
    </row>
    <row r="45" spans="1:16" x14ac:dyDescent="0.25">
      <c r="A45">
        <v>247</v>
      </c>
      <c r="B45" t="s">
        <v>423</v>
      </c>
      <c r="C45" s="3" t="s">
        <v>447</v>
      </c>
      <c r="D45" s="3" t="s">
        <v>425</v>
      </c>
      <c r="E45">
        <v>1251.68</v>
      </c>
      <c r="F45" s="3">
        <f t="shared" si="0"/>
        <v>3758.0618159999999</v>
      </c>
      <c r="G45" s="3">
        <v>3757.3486000000003</v>
      </c>
      <c r="H45" s="3" t="s">
        <v>438</v>
      </c>
      <c r="I45" s="3">
        <f t="shared" si="1"/>
        <v>0.71321599999964747</v>
      </c>
      <c r="J45">
        <v>-3</v>
      </c>
      <c r="K45" s="3" t="s">
        <v>131</v>
      </c>
      <c r="L45" s="5">
        <v>39</v>
      </c>
      <c r="M45" s="5">
        <v>13.97</v>
      </c>
      <c r="N45" s="3" t="s">
        <v>446</v>
      </c>
      <c r="O45">
        <v>2895</v>
      </c>
      <c r="P45" s="3" t="s">
        <v>30</v>
      </c>
    </row>
    <row r="46" spans="1:16" x14ac:dyDescent="0.25">
      <c r="A46">
        <v>248</v>
      </c>
      <c r="B46" t="s">
        <v>424</v>
      </c>
      <c r="C46" s="3" t="s">
        <v>447</v>
      </c>
      <c r="D46" s="3" t="s">
        <v>425</v>
      </c>
      <c r="E46">
        <v>1348.72</v>
      </c>
      <c r="F46" s="3">
        <f t="shared" si="0"/>
        <v>4049.1818159999998</v>
      </c>
      <c r="G46">
        <v>4048.444019</v>
      </c>
      <c r="H46" t="s">
        <v>440</v>
      </c>
      <c r="I46" s="3">
        <f t="shared" si="1"/>
        <v>0.73779699999977311</v>
      </c>
      <c r="J46">
        <v>-3</v>
      </c>
      <c r="K46" s="3" t="s">
        <v>131</v>
      </c>
      <c r="L46" s="5">
        <v>40.6</v>
      </c>
      <c r="M46" s="5">
        <v>15.49</v>
      </c>
      <c r="N46" s="3" t="s">
        <v>446</v>
      </c>
      <c r="O46">
        <v>2967</v>
      </c>
      <c r="P46" s="3" t="s">
        <v>30</v>
      </c>
    </row>
    <row r="47" spans="1:16" x14ac:dyDescent="0.25">
      <c r="A47">
        <v>249</v>
      </c>
      <c r="B47" t="s">
        <v>424</v>
      </c>
      <c r="C47" s="3" t="s">
        <v>447</v>
      </c>
      <c r="D47" s="3" t="s">
        <v>425</v>
      </c>
      <c r="E47">
        <v>1348.72</v>
      </c>
      <c r="F47" s="3">
        <f t="shared" si="0"/>
        <v>4049.1818159999998</v>
      </c>
      <c r="G47" s="3">
        <v>4048.444019</v>
      </c>
      <c r="H47" s="3" t="s">
        <v>440</v>
      </c>
      <c r="I47" s="3">
        <f t="shared" si="1"/>
        <v>0.73779699999977311</v>
      </c>
      <c r="J47">
        <v>-3</v>
      </c>
      <c r="K47" s="3" t="s">
        <v>131</v>
      </c>
      <c r="L47" s="5">
        <v>39.9</v>
      </c>
      <c r="M47" s="5">
        <v>14.78</v>
      </c>
      <c r="N47" s="3" t="s">
        <v>446</v>
      </c>
      <c r="O47">
        <v>2962</v>
      </c>
      <c r="P47" s="3" t="s">
        <v>30</v>
      </c>
    </row>
  </sheetData>
  <autoFilter ref="A1:P47" xr:uid="{00000000-0009-0000-0000-000003000000}">
    <sortState xmlns:xlrd2="http://schemas.microsoft.com/office/spreadsheetml/2017/richdata2" ref="A2:Q47">
      <sortCondition ref="A1:A47"/>
    </sortState>
  </autoFilter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RT to GU calculations</vt:lpstr>
      <vt:lpstr>NG Table Summary</vt:lpstr>
      <vt:lpstr>OG Table Summary</vt:lpstr>
      <vt:lpstr>U87MG NG Extend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Ashwood, Christopher</cp:lastModifiedBy>
  <dcterms:created xsi:type="dcterms:W3CDTF">2018-02-28T22:20:33Z</dcterms:created>
  <dcterms:modified xsi:type="dcterms:W3CDTF">2019-03-08T16:14:47Z</dcterms:modified>
</cp:coreProperties>
</file>