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b10128\ShareFile\Personal Folders\Journal Articles\DNA Detection - SimpleStat\SI\"/>
    </mc:Choice>
  </mc:AlternateContent>
  <bookViews>
    <workbookView xWindow="0" yWindow="0" windowWidth="23040" windowHeight="8490" tabRatio="854" activeTab="1"/>
  </bookViews>
  <sheets>
    <sheet name="Circuit Schematic V1.3" sheetId="3" r:id="rId1"/>
    <sheet name="Calibration Procedure" sheetId="1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6" i="14" l="1"/>
  <c r="G36" i="14"/>
  <c r="H36" i="14" s="1"/>
  <c r="I35" i="14"/>
  <c r="G35" i="14"/>
  <c r="H35" i="14" s="1"/>
  <c r="I34" i="14"/>
  <c r="G34" i="14"/>
  <c r="H34" i="14" s="1"/>
  <c r="D9" i="14"/>
  <c r="B9" i="14" s="1"/>
  <c r="C9" i="14" s="1"/>
  <c r="D8" i="14"/>
  <c r="B8" i="14" s="1"/>
  <c r="C8" i="14" s="1"/>
  <c r="D7" i="14"/>
  <c r="B7" i="14"/>
  <c r="C7" i="14" s="1"/>
  <c r="K35" i="14" l="1"/>
  <c r="K34" i="14"/>
  <c r="K36" i="14"/>
</calcChain>
</file>

<file path=xl/comments1.xml><?xml version="1.0" encoding="utf-8"?>
<comments xmlns="http://schemas.openxmlformats.org/spreadsheetml/2006/main">
  <authors>
    <author>vib10128</author>
  </authors>
  <commentList>
    <comment ref="B4" authorId="0" shapeId="0">
      <text>
        <r>
          <rPr>
            <b/>
            <sz val="9"/>
            <color indexed="81"/>
            <rFont val="Tahoma"/>
            <family val="2"/>
          </rPr>
          <t>Vref is defined in the firmware file, and is required here to calculate the DPV and ADC parameters.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This table provides an indication of the current ranges that can be expected by changing the gain resistor.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Measuring the battery potential with a multimeter before and after measurements will help to trouble shoot problems with the accuracy of the measurement.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</rPr>
          <t>A test resistor should be connected between the working electrode and counter electrode.  Short the counter electrode and reference electrode together for this measurement.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</rPr>
          <t>Refer to the circuit schematic worksheet for the locations of the calibration points.  Trim the two potentiometers in order to set both to the same value with reference to ground.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These values should be measured with the test resistor in place.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</rPr>
          <t>These values should be measured with the test resistor in place.</t>
        </r>
      </text>
    </comment>
  </commentList>
</comments>
</file>

<file path=xl/sharedStrings.xml><?xml version="1.0" encoding="utf-8"?>
<sst xmlns="http://schemas.openxmlformats.org/spreadsheetml/2006/main" count="41" uniqueCount="34">
  <si>
    <t>Current Range up to (A):</t>
  </si>
  <si>
    <t>Test Resistance (Ohms)</t>
  </si>
  <si>
    <t>Max V_out (V)</t>
  </si>
  <si>
    <t>TIA Resistor (Ohms)</t>
  </si>
  <si>
    <t>STEP 1: Define Test Resistor and Feedback Resistor</t>
  </si>
  <si>
    <t>Test Resistor (acutal):</t>
  </si>
  <si>
    <t>Ohms</t>
  </si>
  <si>
    <t>Rtia:</t>
  </si>
  <si>
    <t>Volts</t>
  </si>
  <si>
    <t>STEP 3: TRIM BOTH POTS TO VALUE BELOW:</t>
  </si>
  <si>
    <t>STEP 4: RECORD CALIBRATION VALUES BELOW:</t>
  </si>
  <si>
    <t>Calibration table:</t>
  </si>
  <si>
    <t>Measured Values (volts)</t>
  </si>
  <si>
    <t>Theoritical Values:</t>
  </si>
  <si>
    <t>Actual Values:</t>
  </si>
  <si>
    <t>Error (A)</t>
  </si>
  <si>
    <t>THEORITICAL CURRENT RANGES CALCULATED FROM ON BOARD TIA RESISTORS</t>
  </si>
  <si>
    <t>CE-WKG</t>
  </si>
  <si>
    <t>CE-GND</t>
  </si>
  <si>
    <t>WKG-GND</t>
  </si>
  <si>
    <t>Vout-GND</t>
  </si>
  <si>
    <t>Current</t>
  </si>
  <si>
    <t>Vout</t>
  </si>
  <si>
    <t>DAC 127</t>
  </si>
  <si>
    <t>CALIBRATION PROCEDURE</t>
  </si>
  <si>
    <t>Vref:</t>
  </si>
  <si>
    <t>DAC REF POS</t>
  </si>
  <si>
    <t>DAC REF NEG</t>
  </si>
  <si>
    <t>Battery Potential:</t>
  </si>
  <si>
    <t>Potential after SAM layer measurements:</t>
  </si>
  <si>
    <t>Potential after binding measurements:</t>
  </si>
  <si>
    <t>Calibration Point 1 (J2 Pin 3):</t>
  </si>
  <si>
    <t>Calibration Point 2 (J3 Pin 1):</t>
  </si>
  <si>
    <t>DAC Potential Window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</si>
</sst>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E+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/>
      <diagonal/>
    </border>
    <border>
      <left/>
      <right/>
      <top style="thick">
        <color theme="9" tint="-0.24994659260841701"/>
      </top>
      <bottom/>
      <diagonal/>
    </border>
    <border>
      <left/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theme="9" tint="-0.24994659260841701"/>
      </left>
      <right/>
      <top/>
      <bottom/>
      <diagonal/>
    </border>
    <border>
      <left/>
      <right style="thick">
        <color theme="9" tint="-0.24994659260841701"/>
      </right>
      <top/>
      <bottom/>
      <diagonal/>
    </border>
    <border>
      <left style="thick">
        <color theme="9" tint="-0.24994659260841701"/>
      </left>
      <right/>
      <top/>
      <bottom style="thick">
        <color theme="9" tint="-0.24994659260841701"/>
      </bottom>
      <diagonal/>
    </border>
    <border>
      <left/>
      <right/>
      <top/>
      <bottom style="thick">
        <color theme="9" tint="-0.24994659260841701"/>
      </bottom>
      <diagonal/>
    </border>
    <border>
      <left/>
      <right style="thick">
        <color theme="9" tint="-0.24994659260841701"/>
      </right>
      <top/>
      <bottom style="thick">
        <color theme="9" tint="-0.2499465926084170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0" fontId="0" fillId="2" borderId="0" xfId="0" applyFill="1"/>
    <xf numFmtId="11" fontId="0" fillId="2" borderId="0" xfId="0" applyNumberFormat="1" applyFill="1" applyBorder="1"/>
    <xf numFmtId="164" fontId="0" fillId="2" borderId="0" xfId="0" applyNumberFormat="1" applyFill="1"/>
    <xf numFmtId="11" fontId="0" fillId="2" borderId="0" xfId="0" applyNumberFormat="1" applyFill="1"/>
    <xf numFmtId="0" fontId="2" fillId="2" borderId="0" xfId="0" applyFont="1" applyFill="1"/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/>
    </xf>
    <xf numFmtId="0" fontId="0" fillId="2" borderId="0" xfId="0" applyFill="1" applyBorder="1"/>
    <xf numFmtId="0" fontId="0" fillId="4" borderId="1" xfId="0" applyFill="1" applyBorder="1"/>
    <xf numFmtId="11" fontId="0" fillId="5" borderId="1" xfId="0" applyNumberFormat="1" applyFill="1" applyBorder="1"/>
    <xf numFmtId="0" fontId="0" fillId="6" borderId="1" xfId="0" applyFill="1" applyBorder="1"/>
    <xf numFmtId="11" fontId="3" fillId="2" borderId="7" xfId="0" applyNumberFormat="1" applyFont="1" applyFill="1" applyBorder="1"/>
    <xf numFmtId="11" fontId="3" fillId="2" borderId="8" xfId="0" applyNumberFormat="1" applyFont="1" applyFill="1" applyBorder="1"/>
    <xf numFmtId="0" fontId="3" fillId="2" borderId="8" xfId="0" applyFont="1" applyFill="1" applyBorder="1"/>
    <xf numFmtId="11" fontId="3" fillId="2" borderId="10" xfId="0" applyNumberFormat="1" applyFont="1" applyFill="1" applyBorder="1"/>
    <xf numFmtId="11" fontId="3" fillId="2" borderId="11" xfId="0" applyNumberFormat="1" applyFont="1" applyFill="1" applyBorder="1"/>
    <xf numFmtId="0" fontId="3" fillId="2" borderId="11" xfId="0" applyFont="1" applyFill="1" applyBorder="1"/>
    <xf numFmtId="11" fontId="3" fillId="2" borderId="13" xfId="0" applyNumberFormat="1" applyFont="1" applyFill="1" applyBorder="1"/>
    <xf numFmtId="11" fontId="3" fillId="2" borderId="14" xfId="0" applyNumberFormat="1" applyFont="1" applyFill="1" applyBorder="1"/>
    <xf numFmtId="0" fontId="3" fillId="2" borderId="14" xfId="0" applyFont="1" applyFill="1" applyBorder="1"/>
    <xf numFmtId="11" fontId="0" fillId="3" borderId="17" xfId="0" applyNumberFormat="1" applyFill="1" applyBorder="1"/>
    <xf numFmtId="11" fontId="0" fillId="3" borderId="18" xfId="0" applyNumberFormat="1" applyFill="1" applyBorder="1"/>
    <xf numFmtId="11" fontId="0" fillId="3" borderId="20" xfId="0" applyNumberForma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11" fontId="0" fillId="3" borderId="9" xfId="0" applyNumberFormat="1" applyFill="1" applyBorder="1"/>
    <xf numFmtId="11" fontId="0" fillId="3" borderId="12" xfId="0" applyNumberFormat="1" applyFill="1" applyBorder="1"/>
    <xf numFmtId="11" fontId="0" fillId="3" borderId="15" xfId="0" applyNumberFormat="1" applyFill="1" applyBorder="1"/>
    <xf numFmtId="11" fontId="0" fillId="3" borderId="21" xfId="0" applyNumberFormat="1" applyFill="1" applyBorder="1"/>
    <xf numFmtId="11" fontId="0" fillId="3" borderId="22" xfId="0" applyNumberFormat="1" applyFill="1" applyBorder="1"/>
    <xf numFmtId="11" fontId="0" fillId="3" borderId="23" xfId="0" applyNumberFormat="1" applyFill="1" applyBorder="1"/>
    <xf numFmtId="0" fontId="0" fillId="7" borderId="16" xfId="0" applyNumberFormat="1" applyFill="1" applyBorder="1"/>
    <xf numFmtId="0" fontId="0" fillId="7" borderId="5" xfId="0" applyNumberFormat="1" applyFill="1" applyBorder="1"/>
    <xf numFmtId="0" fontId="0" fillId="7" borderId="19" xfId="0" applyNumberFormat="1" applyFill="1" applyBorder="1"/>
    <xf numFmtId="0" fontId="1" fillId="2" borderId="6" xfId="0" applyFont="1" applyFill="1" applyBorder="1"/>
    <xf numFmtId="0" fontId="1" fillId="5" borderId="6" xfId="0" applyFont="1" applyFill="1" applyBorder="1"/>
    <xf numFmtId="11" fontId="0" fillId="5" borderId="24" xfId="0" applyNumberFormat="1" applyFill="1" applyBorder="1"/>
    <xf numFmtId="11" fontId="0" fillId="5" borderId="25" xfId="0" applyNumberFormat="1" applyFill="1" applyBorder="1"/>
    <xf numFmtId="11" fontId="0" fillId="5" borderId="26" xfId="0" applyNumberFormat="1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1" fillId="4" borderId="6" xfId="0" applyFont="1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1" fillId="7" borderId="6" xfId="0" applyFont="1" applyFill="1" applyBorder="1" applyAlignment="1">
      <alignment wrapText="1"/>
    </xf>
    <xf numFmtId="11" fontId="3" fillId="7" borderId="24" xfId="0" applyNumberFormat="1" applyFont="1" applyFill="1" applyBorder="1"/>
    <xf numFmtId="11" fontId="3" fillId="7" borderId="25" xfId="0" applyNumberFormat="1" applyFont="1" applyFill="1" applyBorder="1"/>
    <xf numFmtId="11" fontId="3" fillId="7" borderId="26" xfId="0" applyNumberFormat="1" applyFont="1" applyFill="1" applyBorder="1"/>
    <xf numFmtId="0" fontId="1" fillId="2" borderId="21" xfId="0" applyFont="1" applyFill="1" applyBorder="1" applyAlignment="1">
      <alignment horizontal="right"/>
    </xf>
    <xf numFmtId="0" fontId="1" fillId="2" borderId="22" xfId="0" applyFont="1" applyFill="1" applyBorder="1" applyAlignment="1">
      <alignment horizontal="right"/>
    </xf>
    <xf numFmtId="0" fontId="1" fillId="2" borderId="23" xfId="0" applyFont="1" applyFill="1" applyBorder="1" applyAlignment="1">
      <alignment horizontal="right"/>
    </xf>
    <xf numFmtId="0" fontId="1" fillId="2" borderId="27" xfId="0" applyFont="1" applyFill="1" applyBorder="1"/>
    <xf numFmtId="11" fontId="0" fillId="2" borderId="24" xfId="0" applyNumberFormat="1" applyFill="1" applyBorder="1"/>
    <xf numFmtId="11" fontId="0" fillId="2" borderId="25" xfId="0" applyNumberFormat="1" applyFill="1" applyBorder="1"/>
    <xf numFmtId="11" fontId="0" fillId="2" borderId="26" xfId="0" applyNumberFormat="1" applyFill="1" applyBorder="1"/>
    <xf numFmtId="11" fontId="0" fillId="6" borderId="1" xfId="0" applyNumberFormat="1" applyFill="1" applyBorder="1"/>
    <xf numFmtId="0" fontId="0" fillId="2" borderId="29" xfId="0" applyFill="1" applyBorder="1"/>
    <xf numFmtId="0" fontId="0" fillId="2" borderId="30" xfId="0" applyFill="1" applyBorder="1"/>
    <xf numFmtId="0" fontId="0" fillId="2" borderId="31" xfId="0" applyFill="1" applyBorder="1"/>
    <xf numFmtId="0" fontId="0" fillId="2" borderId="32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36" xfId="0" applyFill="1" applyBorder="1"/>
    <xf numFmtId="0" fontId="1" fillId="7" borderId="27" xfId="0" applyFont="1" applyFill="1" applyBorder="1" applyAlignment="1">
      <alignment horizontal="center" wrapText="1"/>
    </xf>
    <xf numFmtId="0" fontId="1" fillId="7" borderId="28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FF99"/>
      <color rgb="FFFFFF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67235</xdr:colOff>
      <xdr:row>0</xdr:row>
      <xdr:rowOff>190499</xdr:rowOff>
    </xdr:from>
    <xdr:to>
      <xdr:col>17</xdr:col>
      <xdr:colOff>224117</xdr:colOff>
      <xdr:row>31</xdr:row>
      <xdr:rowOff>179294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0979" t="6897" r="4463" b="21974"/>
        <a:stretch/>
      </xdr:blipFill>
      <xdr:spPr>
        <a:xfrm>
          <a:off x="1277470" y="571499"/>
          <a:ext cx="9838765" cy="589429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6</xdr:col>
      <xdr:colOff>7763</xdr:colOff>
      <xdr:row>13</xdr:row>
      <xdr:rowOff>125451</xdr:rowOff>
    </xdr:from>
    <xdr:to>
      <xdr:col>6</xdr:col>
      <xdr:colOff>182201</xdr:colOff>
      <xdr:row>14</xdr:row>
      <xdr:rowOff>109013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268458" y="2982951"/>
          <a:ext cx="174438" cy="17406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579121</xdr:colOff>
      <xdr:row>14</xdr:row>
      <xdr:rowOff>116730</xdr:rowOff>
    </xdr:from>
    <xdr:to>
      <xdr:col>10</xdr:col>
      <xdr:colOff>112091</xdr:colOff>
      <xdr:row>15</xdr:row>
      <xdr:rowOff>67740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675121" y="3164730"/>
          <a:ext cx="142570" cy="14151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563880</xdr:colOff>
      <xdr:row>13</xdr:row>
      <xdr:rowOff>53340</xdr:rowOff>
    </xdr:from>
    <xdr:to>
      <xdr:col>9</xdr:col>
      <xdr:colOff>342900</xdr:colOff>
      <xdr:row>14</xdr:row>
      <xdr:rowOff>140970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831080" y="2910840"/>
          <a:ext cx="1607820" cy="27813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>
              <a:solidFill>
                <a:srgbClr val="FF0000"/>
              </a:solidFill>
            </a:rPr>
            <a:t>Calibration point</a:t>
          </a:r>
          <a:r>
            <a:rPr lang="en-GB" sz="1100" baseline="0">
              <a:solidFill>
                <a:srgbClr val="FF0000"/>
              </a:solidFill>
            </a:rPr>
            <a:t> 1</a:t>
          </a:r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201930</xdr:colOff>
      <xdr:row>14</xdr:row>
      <xdr:rowOff>1905</xdr:rowOff>
    </xdr:from>
    <xdr:to>
      <xdr:col>6</xdr:col>
      <xdr:colOff>563880</xdr:colOff>
      <xdr:row>14</xdr:row>
      <xdr:rowOff>30480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5" idx="1"/>
        </xdr:cNvCxnSpPr>
      </xdr:nvCxnSpPr>
      <xdr:spPr>
        <a:xfrm flipH="1">
          <a:off x="4469130" y="3049905"/>
          <a:ext cx="361950" cy="285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342900</xdr:colOff>
      <xdr:row>14</xdr:row>
      <xdr:rowOff>1905</xdr:rowOff>
    </xdr:from>
    <xdr:to>
      <xdr:col>9</xdr:col>
      <xdr:colOff>600000</xdr:colOff>
      <xdr:row>14</xdr:row>
      <xdr:rowOff>137454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stCxn id="5" idx="3"/>
          <a:endCxn id="4" idx="1"/>
        </xdr:cNvCxnSpPr>
      </xdr:nvCxnSpPr>
      <xdr:spPr>
        <a:xfrm>
          <a:off x="6438900" y="3049905"/>
          <a:ext cx="257100" cy="13554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402516</xdr:colOff>
      <xdr:row>13</xdr:row>
      <xdr:rowOff>160916</xdr:rowOff>
    </xdr:from>
    <xdr:to>
      <xdr:col>16</xdr:col>
      <xdr:colOff>181535</xdr:colOff>
      <xdr:row>15</xdr:row>
      <xdr:rowOff>58046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874163" y="3018416"/>
          <a:ext cx="1594372" cy="27813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>
              <a:solidFill>
                <a:srgbClr val="FF0000"/>
              </a:solidFill>
            </a:rPr>
            <a:t>Calibration point</a:t>
          </a:r>
          <a:r>
            <a:rPr lang="en-GB" sz="1100" baseline="0">
              <a:solidFill>
                <a:srgbClr val="FF0000"/>
              </a:solidFill>
            </a:rPr>
            <a:t> 2</a:t>
          </a:r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350521</xdr:colOff>
      <xdr:row>18</xdr:row>
      <xdr:rowOff>91767</xdr:rowOff>
    </xdr:from>
    <xdr:to>
      <xdr:col>13</xdr:col>
      <xdr:colOff>494405</xdr:colOff>
      <xdr:row>19</xdr:row>
      <xdr:rowOff>42777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903314" y="3901767"/>
          <a:ext cx="143884" cy="14151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430657</xdr:colOff>
      <xdr:row>18</xdr:row>
      <xdr:rowOff>47093</xdr:rowOff>
    </xdr:from>
    <xdr:to>
      <xdr:col>15</xdr:col>
      <xdr:colOff>574541</xdr:colOff>
      <xdr:row>18</xdr:row>
      <xdr:rowOff>188603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205278" y="3857093"/>
          <a:ext cx="143884" cy="14151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13</xdr:col>
      <xdr:colOff>486104</xdr:colOff>
      <xdr:row>15</xdr:row>
      <xdr:rowOff>58046</xdr:rowOff>
    </xdr:from>
    <xdr:to>
      <xdr:col>14</xdr:col>
      <xdr:colOff>597482</xdr:colOff>
      <xdr:row>18</xdr:row>
      <xdr:rowOff>91966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>
          <a:stCxn id="10" idx="2"/>
        </xdr:cNvCxnSpPr>
      </xdr:nvCxnSpPr>
      <xdr:spPr>
        <a:xfrm flipH="1">
          <a:off x="9038897" y="3296546"/>
          <a:ext cx="722292" cy="6054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604345</xdr:colOff>
      <xdr:row>15</xdr:row>
      <xdr:rowOff>65690</xdr:rowOff>
    </xdr:from>
    <xdr:to>
      <xdr:col>15</xdr:col>
      <xdr:colOff>451728</xdr:colOff>
      <xdr:row>18</xdr:row>
      <xdr:rowOff>67817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>
          <a:endCxn id="12" idx="1"/>
        </xdr:cNvCxnSpPr>
      </xdr:nvCxnSpPr>
      <xdr:spPr>
        <a:xfrm>
          <a:off x="9768052" y="3304190"/>
          <a:ext cx="458297" cy="57362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171450</xdr:colOff>
      <xdr:row>2</xdr:row>
      <xdr:rowOff>95250</xdr:rowOff>
    </xdr:from>
    <xdr:to>
      <xdr:col>15</xdr:col>
      <xdr:colOff>122465</xdr:colOff>
      <xdr:row>28</xdr:row>
      <xdr:rowOff>103716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71414" y="585107"/>
          <a:ext cx="3094265" cy="6512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T8" sqref="T8"/>
    </sheetView>
  </sheetViews>
  <sheetFormatPr defaultRowHeight="15" x14ac:dyDescent="0.25"/>
  <cols>
    <col min="1" max="1" width="3.7109375" customWidth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6"/>
  <sheetViews>
    <sheetView tabSelected="1" zoomScale="70" zoomScaleNormal="70" workbookViewId="0">
      <selection activeCell="N33" sqref="N33"/>
    </sheetView>
  </sheetViews>
  <sheetFormatPr defaultColWidth="9.140625" defaultRowHeight="15" x14ac:dyDescent="0.25"/>
  <cols>
    <col min="1" max="1" width="37.28515625" style="2" customWidth="1"/>
    <col min="2" max="3" width="15.28515625" style="2" customWidth="1"/>
    <col min="4" max="4" width="14.140625" style="2" customWidth="1"/>
    <col min="5" max="5" width="14.42578125" style="2" customWidth="1"/>
    <col min="6" max="6" width="12.140625" style="2" customWidth="1"/>
    <col min="7" max="9" width="14.85546875" style="2" customWidth="1"/>
    <col min="10" max="10" width="5.5703125" style="2" customWidth="1"/>
    <col min="11" max="11" width="10.42578125" style="2" customWidth="1"/>
    <col min="12" max="16384" width="9.140625" style="2"/>
  </cols>
  <sheetData>
    <row r="1" spans="1:16" ht="24" thickBot="1" x14ac:dyDescent="0.4">
      <c r="A1" s="6" t="s">
        <v>24</v>
      </c>
      <c r="G1" s="10"/>
    </row>
    <row r="2" spans="1:16" ht="15.75" thickTop="1" x14ac:dyDescent="0.25">
      <c r="A2" s="1" t="s">
        <v>16</v>
      </c>
      <c r="G2" s="62"/>
      <c r="H2" s="63"/>
      <c r="I2" s="63"/>
      <c r="J2" s="63"/>
      <c r="K2" s="63"/>
      <c r="L2" s="63"/>
      <c r="M2" s="63"/>
      <c r="N2" s="63"/>
      <c r="O2" s="63"/>
      <c r="P2" s="64"/>
    </row>
    <row r="3" spans="1:16" x14ac:dyDescent="0.25">
      <c r="G3" s="65"/>
      <c r="H3" s="10"/>
      <c r="I3" s="10"/>
      <c r="J3" s="10"/>
      <c r="K3" s="10"/>
      <c r="L3" s="10"/>
      <c r="M3" s="10"/>
      <c r="N3" s="10"/>
      <c r="O3" s="10"/>
      <c r="P3" s="66"/>
    </row>
    <row r="4" spans="1:16" x14ac:dyDescent="0.25">
      <c r="A4" s="9" t="s">
        <v>25</v>
      </c>
      <c r="B4" s="13">
        <v>2.5</v>
      </c>
      <c r="C4" s="2" t="s">
        <v>8</v>
      </c>
      <c r="G4" s="65"/>
      <c r="H4" s="10"/>
      <c r="I4" s="10"/>
      <c r="J4" s="10"/>
      <c r="K4" s="10"/>
      <c r="L4" s="10"/>
      <c r="M4" s="10"/>
      <c r="N4" s="10"/>
      <c r="O4" s="10"/>
      <c r="P4" s="66"/>
    </row>
    <row r="5" spans="1:16" ht="15.75" thickBot="1" x14ac:dyDescent="0.3">
      <c r="G5" s="65"/>
      <c r="H5" s="10"/>
      <c r="I5" s="10"/>
      <c r="J5" s="10"/>
      <c r="K5" s="10"/>
      <c r="L5" s="10"/>
      <c r="M5" s="10"/>
      <c r="N5" s="10"/>
      <c r="O5" s="10"/>
      <c r="P5" s="66"/>
    </row>
    <row r="6" spans="1:16" ht="30.75" thickBot="1" x14ac:dyDescent="0.3">
      <c r="B6" s="7" t="s">
        <v>0</v>
      </c>
      <c r="C6" s="8" t="s">
        <v>1</v>
      </c>
      <c r="D6" s="8" t="s">
        <v>2</v>
      </c>
      <c r="E6" s="50" t="s">
        <v>3</v>
      </c>
      <c r="G6" s="65"/>
      <c r="H6" s="10"/>
      <c r="I6" s="10"/>
      <c r="J6" s="10"/>
      <c r="K6" s="10"/>
      <c r="L6" s="10"/>
      <c r="M6" s="10"/>
      <c r="N6" s="10"/>
      <c r="O6" s="10"/>
      <c r="P6" s="66"/>
    </row>
    <row r="7" spans="1:16" ht="21" customHeight="1" x14ac:dyDescent="0.25">
      <c r="B7" s="14">
        <f>D7/E7</f>
        <v>3.5919540229885056E-6</v>
      </c>
      <c r="C7" s="15">
        <f>(B$4/2)/B7</f>
        <v>348000</v>
      </c>
      <c r="D7" s="16">
        <f>2.5-B$21</f>
        <v>1.25</v>
      </c>
      <c r="E7" s="51">
        <v>348000</v>
      </c>
      <c r="G7" s="65"/>
      <c r="H7" s="10"/>
      <c r="I7" s="10"/>
      <c r="J7" s="10"/>
      <c r="K7" s="10"/>
      <c r="L7" s="10"/>
      <c r="M7" s="10"/>
      <c r="N7" s="10"/>
      <c r="O7" s="10"/>
      <c r="P7" s="66"/>
    </row>
    <row r="8" spans="1:16" ht="21" customHeight="1" x14ac:dyDescent="0.25">
      <c r="B8" s="17">
        <f>D8/E8</f>
        <v>1.0416666666666666E-5</v>
      </c>
      <c r="C8" s="18">
        <f>(B$4/2)/B8</f>
        <v>120000</v>
      </c>
      <c r="D8" s="19">
        <f>2.5-B$21</f>
        <v>1.25</v>
      </c>
      <c r="E8" s="52">
        <v>120000</v>
      </c>
      <c r="G8" s="65"/>
      <c r="H8" s="10"/>
      <c r="I8" s="10"/>
      <c r="J8" s="10"/>
      <c r="K8" s="10"/>
      <c r="L8" s="10"/>
      <c r="M8" s="10"/>
      <c r="N8" s="10"/>
      <c r="O8" s="10"/>
      <c r="P8" s="66"/>
    </row>
    <row r="9" spans="1:16" ht="21" customHeight="1" thickBot="1" x14ac:dyDescent="0.3">
      <c r="B9" s="20">
        <f>D9/E9</f>
        <v>1.8436578171091445E-5</v>
      </c>
      <c r="C9" s="21">
        <f>(B$4/2)/B9</f>
        <v>67800</v>
      </c>
      <c r="D9" s="22">
        <f>2.5-B$21</f>
        <v>1.25</v>
      </c>
      <c r="E9" s="53">
        <v>67800</v>
      </c>
      <c r="G9" s="65"/>
      <c r="H9" s="10"/>
      <c r="I9" s="10"/>
      <c r="J9" s="10"/>
      <c r="K9" s="10"/>
      <c r="L9" s="10"/>
      <c r="M9" s="10"/>
      <c r="N9" s="10"/>
      <c r="O9" s="10"/>
      <c r="P9" s="66"/>
    </row>
    <row r="10" spans="1:16" x14ac:dyDescent="0.25">
      <c r="B10" s="5"/>
      <c r="E10" s="5"/>
      <c r="G10" s="65"/>
      <c r="H10" s="10"/>
      <c r="I10" s="10"/>
      <c r="J10" s="10"/>
      <c r="K10" s="10"/>
      <c r="L10" s="10"/>
      <c r="M10" s="10"/>
      <c r="N10" s="10"/>
      <c r="O10" s="10"/>
      <c r="P10" s="66"/>
    </row>
    <row r="11" spans="1:16" ht="23.25" customHeight="1" x14ac:dyDescent="0.25">
      <c r="A11" s="9" t="s">
        <v>28</v>
      </c>
      <c r="B11" s="11"/>
      <c r="C11" s="2" t="s">
        <v>8</v>
      </c>
      <c r="E11" s="5"/>
      <c r="G11" s="65"/>
      <c r="H11" s="10"/>
      <c r="I11" s="10"/>
      <c r="J11" s="10"/>
      <c r="K11" s="10"/>
      <c r="L11" s="10"/>
      <c r="M11" s="10"/>
      <c r="N11" s="10"/>
      <c r="O11" s="10"/>
      <c r="P11" s="66"/>
    </row>
    <row r="12" spans="1:16" ht="23.25" customHeight="1" x14ac:dyDescent="0.25">
      <c r="A12" s="9" t="s">
        <v>29</v>
      </c>
      <c r="B12" s="11"/>
      <c r="C12" s="2" t="s">
        <v>8</v>
      </c>
      <c r="E12" s="5"/>
      <c r="G12" s="65"/>
      <c r="H12" s="10"/>
      <c r="I12" s="10"/>
      <c r="J12" s="10"/>
      <c r="K12" s="10"/>
      <c r="L12" s="10"/>
      <c r="M12" s="10"/>
      <c r="N12" s="10"/>
      <c r="O12" s="10"/>
      <c r="P12" s="66"/>
    </row>
    <row r="13" spans="1:16" ht="23.25" customHeight="1" x14ac:dyDescent="0.25">
      <c r="A13" s="9" t="s">
        <v>30</v>
      </c>
      <c r="B13" s="11"/>
      <c r="C13" s="2" t="s">
        <v>8</v>
      </c>
      <c r="E13" s="5"/>
      <c r="G13" s="65"/>
      <c r="H13" s="10"/>
      <c r="I13" s="10"/>
      <c r="J13" s="10"/>
      <c r="K13" s="10"/>
      <c r="L13" s="10"/>
      <c r="M13" s="10"/>
      <c r="N13" s="10"/>
      <c r="O13" s="10"/>
      <c r="P13" s="66"/>
    </row>
    <row r="14" spans="1:16" x14ac:dyDescent="0.25">
      <c r="G14" s="65"/>
      <c r="H14" s="10"/>
      <c r="I14" s="10"/>
      <c r="J14" s="10"/>
      <c r="K14" s="10"/>
      <c r="L14" s="10"/>
      <c r="M14" s="10"/>
      <c r="N14" s="10"/>
      <c r="O14" s="10"/>
      <c r="P14" s="66"/>
    </row>
    <row r="15" spans="1:16" x14ac:dyDescent="0.25">
      <c r="A15" s="1" t="s">
        <v>4</v>
      </c>
      <c r="G15" s="65"/>
      <c r="H15" s="10"/>
      <c r="I15" s="10"/>
      <c r="J15" s="10"/>
      <c r="K15" s="10"/>
      <c r="L15" s="10"/>
      <c r="M15" s="10"/>
      <c r="N15" s="10"/>
      <c r="O15" s="10"/>
      <c r="P15" s="66"/>
    </row>
    <row r="16" spans="1:16" ht="22.5" customHeight="1" x14ac:dyDescent="0.25">
      <c r="A16" s="9" t="s">
        <v>5</v>
      </c>
      <c r="B16" s="12">
        <v>99600</v>
      </c>
      <c r="C16" s="2" t="s">
        <v>6</v>
      </c>
      <c r="G16" s="65"/>
      <c r="H16" s="10"/>
      <c r="I16" s="10"/>
      <c r="J16" s="10"/>
      <c r="K16" s="10"/>
      <c r="L16" s="10"/>
      <c r="M16" s="10"/>
      <c r="N16" s="10"/>
      <c r="O16" s="10"/>
      <c r="P16" s="66"/>
    </row>
    <row r="17" spans="1:16" ht="22.5" customHeight="1" x14ac:dyDescent="0.25">
      <c r="A17" s="9" t="s">
        <v>7</v>
      </c>
      <c r="B17" s="61">
        <v>120000</v>
      </c>
      <c r="C17" s="2" t="s">
        <v>6</v>
      </c>
      <c r="G17" s="65"/>
      <c r="H17" s="10"/>
      <c r="I17" s="10"/>
      <c r="J17" s="10"/>
      <c r="K17" s="10"/>
      <c r="L17" s="10"/>
      <c r="M17" s="10"/>
      <c r="N17" s="10"/>
      <c r="O17" s="10"/>
      <c r="P17" s="66"/>
    </row>
    <row r="18" spans="1:16" ht="38.25" customHeight="1" x14ac:dyDescent="0.25">
      <c r="A18" s="1"/>
      <c r="B18" s="3"/>
      <c r="G18" s="65"/>
      <c r="H18" s="10"/>
      <c r="I18" s="10"/>
      <c r="J18" s="10"/>
      <c r="K18" s="10"/>
      <c r="L18" s="10"/>
      <c r="M18" s="10"/>
      <c r="N18" s="10"/>
      <c r="O18" s="10"/>
      <c r="P18" s="66"/>
    </row>
    <row r="19" spans="1:16" x14ac:dyDescent="0.25">
      <c r="A19" s="1"/>
      <c r="B19" s="3"/>
      <c r="G19" s="65"/>
      <c r="H19" s="10"/>
      <c r="I19" s="10"/>
      <c r="J19" s="10"/>
      <c r="K19" s="10"/>
      <c r="L19" s="10"/>
      <c r="M19" s="10"/>
      <c r="N19" s="10"/>
      <c r="O19" s="10"/>
      <c r="P19" s="66"/>
    </row>
    <row r="20" spans="1:16" x14ac:dyDescent="0.25">
      <c r="A20" s="1" t="s">
        <v>9</v>
      </c>
      <c r="B20" s="3"/>
      <c r="G20" s="65"/>
      <c r="H20" s="10"/>
      <c r="I20" s="10"/>
      <c r="J20" s="10"/>
      <c r="K20" s="10"/>
      <c r="L20" s="10"/>
      <c r="M20" s="10"/>
      <c r="N20" s="10"/>
      <c r="O20" s="10"/>
      <c r="P20" s="66"/>
    </row>
    <row r="21" spans="1:16" ht="25.5" customHeight="1" x14ac:dyDescent="0.25">
      <c r="A21" s="9" t="s">
        <v>31</v>
      </c>
      <c r="B21" s="11">
        <v>1.25</v>
      </c>
      <c r="C21" s="2" t="s">
        <v>8</v>
      </c>
      <c r="G21" s="65"/>
      <c r="H21" s="10"/>
      <c r="I21" s="10"/>
      <c r="J21" s="10"/>
      <c r="K21" s="10"/>
      <c r="L21" s="10"/>
      <c r="M21" s="10"/>
      <c r="N21" s="10"/>
      <c r="O21" s="10"/>
      <c r="P21" s="66"/>
    </row>
    <row r="22" spans="1:16" ht="25.5" customHeight="1" x14ac:dyDescent="0.25">
      <c r="A22" s="9" t="s">
        <v>32</v>
      </c>
      <c r="B22" s="11">
        <v>1.25</v>
      </c>
      <c r="C22" s="2" t="s">
        <v>8</v>
      </c>
      <c r="G22" s="65"/>
      <c r="H22" s="10"/>
      <c r="I22" s="10"/>
      <c r="J22" s="10"/>
      <c r="K22" s="10"/>
      <c r="L22" s="10"/>
      <c r="M22" s="10"/>
      <c r="N22" s="10"/>
      <c r="O22" s="10"/>
      <c r="P22" s="66"/>
    </row>
    <row r="23" spans="1:16" x14ac:dyDescent="0.25">
      <c r="A23" s="1"/>
      <c r="B23" s="4"/>
      <c r="G23" s="65"/>
      <c r="H23" s="10"/>
      <c r="I23" s="10"/>
      <c r="J23" s="10"/>
      <c r="K23" s="10"/>
      <c r="L23" s="10"/>
      <c r="M23" s="10"/>
      <c r="N23" s="10"/>
      <c r="O23" s="10"/>
      <c r="P23" s="66"/>
    </row>
    <row r="24" spans="1:16" x14ac:dyDescent="0.25">
      <c r="A24" s="1" t="s">
        <v>10</v>
      </c>
      <c r="B24" s="5"/>
      <c r="G24" s="65"/>
      <c r="H24" s="10"/>
      <c r="I24" s="10"/>
      <c r="J24" s="10"/>
      <c r="K24" s="10"/>
      <c r="L24" s="10"/>
      <c r="M24" s="10"/>
      <c r="N24" s="10"/>
      <c r="O24" s="10"/>
      <c r="P24" s="66"/>
    </row>
    <row r="25" spans="1:16" x14ac:dyDescent="0.25">
      <c r="A25" s="1"/>
      <c r="B25" s="5"/>
      <c r="G25" s="65"/>
      <c r="H25" s="10"/>
      <c r="I25" s="10"/>
      <c r="J25" s="10"/>
      <c r="K25" s="10"/>
      <c r="L25" s="10"/>
      <c r="M25" s="10"/>
      <c r="N25" s="10"/>
      <c r="O25" s="10"/>
      <c r="P25" s="66"/>
    </row>
    <row r="26" spans="1:16" x14ac:dyDescent="0.25">
      <c r="A26" s="1"/>
      <c r="B26" s="5"/>
      <c r="G26" s="65"/>
      <c r="H26" s="10"/>
      <c r="I26" s="10"/>
      <c r="J26" s="10"/>
      <c r="K26" s="10"/>
      <c r="L26" s="10"/>
      <c r="M26" s="10"/>
      <c r="N26" s="10"/>
      <c r="O26" s="10"/>
      <c r="P26" s="66"/>
    </row>
    <row r="27" spans="1:16" x14ac:dyDescent="0.25">
      <c r="A27" s="1"/>
      <c r="B27" s="5"/>
      <c r="G27" s="65"/>
      <c r="H27" s="10"/>
      <c r="I27" s="10"/>
      <c r="J27" s="10"/>
      <c r="K27" s="10"/>
      <c r="L27" s="10"/>
      <c r="M27" s="10"/>
      <c r="N27" s="10"/>
      <c r="O27" s="10"/>
      <c r="P27" s="66"/>
    </row>
    <row r="28" spans="1:16" x14ac:dyDescent="0.25">
      <c r="A28" s="1"/>
      <c r="B28" s="5"/>
      <c r="G28" s="65"/>
      <c r="H28" s="10"/>
      <c r="I28" s="10"/>
      <c r="J28" s="10"/>
      <c r="K28" s="10"/>
      <c r="L28" s="10"/>
      <c r="M28" s="10"/>
      <c r="N28" s="10"/>
      <c r="O28" s="10"/>
      <c r="P28" s="66"/>
    </row>
    <row r="29" spans="1:16" ht="15.75" thickBot="1" x14ac:dyDescent="0.3">
      <c r="A29" s="1"/>
      <c r="B29" s="5"/>
      <c r="G29" s="67"/>
      <c r="H29" s="68"/>
      <c r="I29" s="68"/>
      <c r="J29" s="68"/>
      <c r="K29" s="68"/>
      <c r="L29" s="68"/>
      <c r="M29" s="68"/>
      <c r="N29" s="68"/>
      <c r="O29" s="68"/>
      <c r="P29" s="69"/>
    </row>
    <row r="30" spans="1:16" ht="15.75" thickTop="1" x14ac:dyDescent="0.25">
      <c r="A30" s="1"/>
      <c r="B30" s="5"/>
      <c r="G30" s="10"/>
    </row>
    <row r="31" spans="1:16" ht="15.75" thickBot="1" x14ac:dyDescent="0.3">
      <c r="A31" s="1"/>
      <c r="B31" s="5"/>
      <c r="G31" s="10"/>
    </row>
    <row r="32" spans="1:16" ht="15.75" thickBot="1" x14ac:dyDescent="0.3">
      <c r="A32" s="1" t="s">
        <v>11</v>
      </c>
      <c r="B32" s="70" t="s">
        <v>33</v>
      </c>
      <c r="C32" s="28" t="s">
        <v>12</v>
      </c>
      <c r="D32" s="26"/>
      <c r="E32" s="26"/>
      <c r="F32" s="27"/>
      <c r="G32" s="28" t="s">
        <v>13</v>
      </c>
      <c r="H32" s="27"/>
      <c r="I32" s="38" t="s">
        <v>14</v>
      </c>
      <c r="J32" s="1"/>
      <c r="K32" s="57" t="s">
        <v>15</v>
      </c>
      <c r="L32" s="1"/>
    </row>
    <row r="33" spans="1:12" ht="30.75" customHeight="1" thickBot="1" x14ac:dyDescent="0.3">
      <c r="A33" s="1"/>
      <c r="B33" s="71"/>
      <c r="C33" s="39" t="s">
        <v>17</v>
      </c>
      <c r="D33" s="39" t="s">
        <v>18</v>
      </c>
      <c r="E33" s="46" t="s">
        <v>19</v>
      </c>
      <c r="F33" s="46" t="s">
        <v>20</v>
      </c>
      <c r="G33" s="28" t="s">
        <v>21</v>
      </c>
      <c r="H33" s="27" t="s">
        <v>22</v>
      </c>
      <c r="I33" s="27" t="s">
        <v>21</v>
      </c>
      <c r="J33" s="1"/>
      <c r="K33" s="38"/>
      <c r="L33" s="1"/>
    </row>
    <row r="34" spans="1:12" ht="21.75" customHeight="1" x14ac:dyDescent="0.25">
      <c r="A34" s="54" t="s">
        <v>26</v>
      </c>
      <c r="B34" s="35">
        <v>68</v>
      </c>
      <c r="C34" s="40"/>
      <c r="D34" s="43"/>
      <c r="E34" s="47"/>
      <c r="F34" s="47"/>
      <c r="G34" s="32">
        <f>(C34/B$16)</f>
        <v>0</v>
      </c>
      <c r="H34" s="23">
        <f>(G34*B$17)+B$21</f>
        <v>1.25</v>
      </c>
      <c r="I34" s="29">
        <f>(F34-B$21)/B$17</f>
        <v>-1.0416666666666666E-5</v>
      </c>
      <c r="J34" s="5"/>
      <c r="K34" s="58">
        <f>G34-I34</f>
        <v>1.0416666666666666E-5</v>
      </c>
      <c r="L34" s="5"/>
    </row>
    <row r="35" spans="1:12" ht="21.75" customHeight="1" x14ac:dyDescent="0.25">
      <c r="A35" s="55" t="s">
        <v>23</v>
      </c>
      <c r="B35" s="36">
        <v>127</v>
      </c>
      <c r="C35" s="41"/>
      <c r="D35" s="44"/>
      <c r="E35" s="48"/>
      <c r="F35" s="48"/>
      <c r="G35" s="33">
        <f>(C35/B$16)</f>
        <v>0</v>
      </c>
      <c r="H35" s="24">
        <f>(G35*B$17)+B$21</f>
        <v>1.25</v>
      </c>
      <c r="I35" s="30">
        <f>(F35-B$21)/B$17</f>
        <v>-1.0416666666666666E-5</v>
      </c>
      <c r="J35" s="5"/>
      <c r="K35" s="59">
        <f>G35-I35</f>
        <v>1.0416666666666666E-5</v>
      </c>
      <c r="L35" s="5"/>
    </row>
    <row r="36" spans="1:12" ht="21.75" customHeight="1" thickBot="1" x14ac:dyDescent="0.3">
      <c r="A36" s="56" t="s">
        <v>27</v>
      </c>
      <c r="B36" s="37">
        <v>184</v>
      </c>
      <c r="C36" s="42"/>
      <c r="D36" s="45"/>
      <c r="E36" s="49"/>
      <c r="F36" s="49"/>
      <c r="G36" s="34">
        <f>(C36/B$16)</f>
        <v>0</v>
      </c>
      <c r="H36" s="25">
        <f>(G36*B$17)+B$21</f>
        <v>1.25</v>
      </c>
      <c r="I36" s="31">
        <f>(F36-B$21)/B$17</f>
        <v>-1.0416666666666666E-5</v>
      </c>
      <c r="J36" s="5"/>
      <c r="K36" s="60">
        <f>G36-I36</f>
        <v>1.0416666666666666E-5</v>
      </c>
      <c r="L36" s="5"/>
    </row>
  </sheetData>
  <mergeCells count="1">
    <mergeCell ref="B32:B33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Circuit Schematic V1.3</vt:lpstr>
      <vt:lpstr>Calibration Procedure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vib10128</dc:creator>
  <cp:lastModifiedBy>vib10128</cp:lastModifiedBy>
  <dcterms:created xsi:type="dcterms:W3CDTF">2019-01-24T14:04:26Z</dcterms:created>
  <dcterms:modified xsi:type="dcterms:W3CDTF">2019-02-22T16:04:14Z</dcterms:modified>
</cp:coreProperties>
</file>