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ka\Desktop\Submission JIM Transglucosidases\"/>
    </mc:Choice>
  </mc:AlternateContent>
  <bookViews>
    <workbookView xWindow="0" yWindow="0" windowWidth="20490" windowHeight="7755"/>
  </bookViews>
  <sheets>
    <sheet name="Selected mutants" sheetId="1" r:id="rId1"/>
  </sheets>
  <calcPr calcId="179017" concurrentCalc="0"/>
</workbook>
</file>

<file path=xl/calcChain.xml><?xml version="1.0" encoding="utf-8"?>
<calcChain xmlns="http://schemas.openxmlformats.org/spreadsheetml/2006/main">
  <c r="B34" i="1" l="1"/>
  <c r="F13" i="1"/>
  <c r="BR15" i="1"/>
  <c r="BS14" i="1"/>
  <c r="BQ7" i="1"/>
  <c r="BQ6" i="1"/>
  <c r="BS4" i="1"/>
  <c r="BS16" i="1"/>
  <c r="BR21" i="1"/>
  <c r="BR5" i="1"/>
  <c r="BQ17" i="1"/>
  <c r="BQ8" i="1"/>
  <c r="BS20" i="1"/>
  <c r="BS18" i="1"/>
  <c r="BR11" i="1"/>
  <c r="BS12" i="1"/>
  <c r="BJ14" i="1"/>
  <c r="BJ13" i="1"/>
  <c r="BK7" i="1"/>
  <c r="BK6" i="1"/>
  <c r="BJ16" i="1"/>
  <c r="BJ19" i="1"/>
  <c r="BI5" i="1"/>
  <c r="BI10" i="1"/>
  <c r="BK17" i="1"/>
  <c r="BK8" i="1"/>
  <c r="BJ18" i="1"/>
  <c r="BJ9" i="1"/>
  <c r="BJ12" i="1"/>
  <c r="BA15" i="1"/>
  <c r="BA14" i="1"/>
  <c r="BA13" i="1"/>
  <c r="BB6" i="1"/>
  <c r="BB4" i="1"/>
  <c r="BA19" i="1"/>
  <c r="BA21" i="1"/>
  <c r="BC5" i="1"/>
  <c r="BC10" i="1"/>
  <c r="BB8" i="1"/>
  <c r="BB20" i="1"/>
  <c r="BA9" i="1"/>
  <c r="BA11" i="1"/>
  <c r="BA12" i="1"/>
  <c r="AU15" i="1"/>
  <c r="AU13" i="1"/>
  <c r="AT7" i="1"/>
  <c r="AS4" i="1"/>
  <c r="AS16" i="1"/>
  <c r="AU19" i="1"/>
  <c r="AU21" i="1"/>
  <c r="AT10" i="1"/>
  <c r="AT17" i="1"/>
  <c r="AS20" i="1"/>
  <c r="AS18" i="1"/>
  <c r="AU9" i="1"/>
  <c r="AU11" i="1"/>
  <c r="AL15" i="1"/>
  <c r="AM14" i="1"/>
  <c r="AK7" i="1"/>
  <c r="AK6" i="1"/>
  <c r="AM4" i="1"/>
  <c r="AM16" i="1"/>
  <c r="AL21" i="1"/>
  <c r="AL5" i="1"/>
  <c r="AK17" i="1"/>
  <c r="AK8" i="1"/>
  <c r="AM20" i="1"/>
  <c r="AM18" i="1"/>
  <c r="AL11" i="1"/>
  <c r="AM12" i="1"/>
  <c r="AD14" i="1"/>
  <c r="AD13" i="1"/>
  <c r="AE7" i="1"/>
  <c r="AE6" i="1"/>
  <c r="AD16" i="1"/>
  <c r="AD19" i="1"/>
  <c r="AC5" i="1"/>
  <c r="AC10" i="1"/>
  <c r="AE17" i="1"/>
  <c r="AD8" i="1"/>
  <c r="AE20" i="1"/>
  <c r="AC18" i="1"/>
  <c r="AD9" i="1"/>
  <c r="AE9" i="1"/>
  <c r="AD11" i="1"/>
  <c r="AD12" i="1"/>
  <c r="AC12" i="1"/>
  <c r="W15" i="1"/>
  <c r="W14" i="1"/>
  <c r="W13" i="1"/>
  <c r="U13" i="1"/>
  <c r="U6" i="1"/>
  <c r="U4" i="1"/>
  <c r="V4" i="1"/>
  <c r="W16" i="1"/>
  <c r="W19" i="1"/>
  <c r="U21" i="1"/>
  <c r="V5" i="1"/>
  <c r="V10" i="1"/>
  <c r="W10" i="1"/>
  <c r="U8" i="1"/>
  <c r="U20" i="1"/>
  <c r="V20" i="1"/>
  <c r="W18" i="1"/>
  <c r="W9" i="1"/>
  <c r="V12" i="1"/>
  <c r="N15" i="1"/>
  <c r="O14" i="1"/>
  <c r="M14" i="1"/>
  <c r="M7" i="1"/>
  <c r="M6" i="1"/>
  <c r="N6" i="1"/>
  <c r="O4" i="1"/>
  <c r="O16" i="1"/>
  <c r="M19" i="1"/>
  <c r="N21" i="1"/>
  <c r="N5" i="1"/>
  <c r="O5" i="1"/>
  <c r="M17" i="1"/>
  <c r="M8" i="1"/>
  <c r="N8" i="1"/>
  <c r="O20" i="1"/>
  <c r="O18" i="1"/>
  <c r="M9" i="1"/>
  <c r="N11" i="1"/>
  <c r="O12" i="1"/>
  <c r="M12" i="1"/>
  <c r="E21" i="1"/>
  <c r="E8" i="1"/>
  <c r="F20" i="1"/>
  <c r="G13" i="1"/>
  <c r="E7" i="1"/>
  <c r="E15" i="1"/>
  <c r="G14" i="1"/>
  <c r="E13" i="1"/>
  <c r="BS15" i="1"/>
  <c r="BR13" i="1"/>
  <c r="BR7" i="1"/>
  <c r="BS6" i="1"/>
  <c r="BQ16" i="1"/>
  <c r="BR19" i="1"/>
  <c r="BS21" i="1"/>
  <c r="BQ10" i="1"/>
  <c r="BR17" i="1"/>
  <c r="BS8" i="1"/>
  <c r="BQ18" i="1"/>
  <c r="BR9" i="1"/>
  <c r="BS11" i="1"/>
  <c r="BI15" i="1"/>
  <c r="BK14" i="1"/>
  <c r="BI13" i="1"/>
  <c r="BI6" i="1"/>
  <c r="BJ4" i="1"/>
  <c r="BK16" i="1"/>
  <c r="BI21" i="1"/>
  <c r="BJ5" i="1"/>
  <c r="BK10" i="1"/>
  <c r="BI8" i="1"/>
  <c r="BJ20" i="1"/>
  <c r="BK18" i="1"/>
  <c r="BI11" i="1"/>
  <c r="BK12" i="1"/>
  <c r="BC15" i="1"/>
  <c r="BB13" i="1"/>
  <c r="BB7" i="1"/>
  <c r="BC6" i="1"/>
  <c r="BA16" i="1"/>
  <c r="BB19" i="1"/>
  <c r="BC21" i="1"/>
  <c r="BA10" i="1"/>
  <c r="BB17" i="1"/>
  <c r="BC8" i="1"/>
  <c r="BA18" i="1"/>
  <c r="BB9" i="1"/>
  <c r="BC11" i="1"/>
  <c r="AS15" i="1"/>
  <c r="AU14" i="1"/>
  <c r="AS13" i="1"/>
  <c r="AS6" i="1"/>
  <c r="AT4" i="1"/>
  <c r="AU16" i="1"/>
  <c r="AS21" i="1"/>
  <c r="AT5" i="1"/>
  <c r="AU10" i="1"/>
  <c r="AS8" i="1"/>
  <c r="AT20" i="1"/>
  <c r="AU18" i="1"/>
  <c r="AS11" i="1"/>
  <c r="AU12" i="1"/>
  <c r="AM15" i="1"/>
  <c r="AL13" i="1"/>
  <c r="AL7" i="1"/>
  <c r="AM6" i="1"/>
  <c r="AK16" i="1"/>
  <c r="AL19" i="1"/>
  <c r="AM21" i="1"/>
  <c r="AK10" i="1"/>
  <c r="AL17" i="1"/>
  <c r="AM8" i="1"/>
  <c r="AK18" i="1"/>
  <c r="AL9" i="1"/>
  <c r="AM11" i="1"/>
  <c r="AC15" i="1"/>
  <c r="AE14" i="1"/>
  <c r="AC13" i="1"/>
  <c r="AC6" i="1"/>
  <c r="AD4" i="1"/>
  <c r="AE16" i="1"/>
  <c r="AC21" i="1"/>
  <c r="AD5" i="1"/>
  <c r="AE10" i="1"/>
  <c r="AC8" i="1"/>
  <c r="AD20" i="1"/>
  <c r="AE18" i="1"/>
  <c r="AC11" i="1"/>
  <c r="AE12" i="1"/>
  <c r="AF12" i="1"/>
  <c r="V14" i="1"/>
  <c r="F15" i="1"/>
  <c r="E14" i="1"/>
  <c r="BR14" i="1"/>
  <c r="BS13" i="1"/>
  <c r="BS7" i="1"/>
  <c r="BQ4" i="1"/>
  <c r="BR16" i="1"/>
  <c r="BS19" i="1"/>
  <c r="BQ5" i="1"/>
  <c r="BR10" i="1"/>
  <c r="BS17" i="1"/>
  <c r="BQ20" i="1"/>
  <c r="BR18" i="1"/>
  <c r="BS9" i="1"/>
  <c r="BR12" i="1"/>
  <c r="BJ15" i="1"/>
  <c r="BI14" i="1"/>
  <c r="BI7" i="1"/>
  <c r="BJ6" i="1"/>
  <c r="BK4" i="1"/>
  <c r="BI19" i="1"/>
  <c r="BJ21" i="1"/>
  <c r="BK5" i="1"/>
  <c r="BI17" i="1"/>
  <c r="BJ8" i="1"/>
  <c r="BK20" i="1"/>
  <c r="BI9" i="1"/>
  <c r="BJ11" i="1"/>
  <c r="BI12" i="1"/>
  <c r="BB14" i="1"/>
  <c r="BC13" i="1"/>
  <c r="BC7" i="1"/>
  <c r="BA4" i="1"/>
  <c r="BB16" i="1"/>
  <c r="BC19" i="1"/>
  <c r="BA5" i="1"/>
  <c r="BB10" i="1"/>
  <c r="BC17" i="1"/>
  <c r="BA20" i="1"/>
  <c r="BB18" i="1"/>
  <c r="BC9" i="1"/>
  <c r="BB12" i="1"/>
  <c r="AT15" i="1"/>
  <c r="AS14" i="1"/>
  <c r="AS7" i="1"/>
  <c r="AT6" i="1"/>
  <c r="AU4" i="1"/>
  <c r="AS19" i="1"/>
  <c r="AT21" i="1"/>
  <c r="AU5" i="1"/>
  <c r="AS17" i="1"/>
  <c r="AT8" i="1"/>
  <c r="AU20" i="1"/>
  <c r="AS9" i="1"/>
  <c r="AT11" i="1"/>
  <c r="AS12" i="1"/>
  <c r="AL14" i="1"/>
  <c r="AM13" i="1"/>
  <c r="AM7" i="1"/>
  <c r="AK4" i="1"/>
  <c r="AL16" i="1"/>
  <c r="AM19" i="1"/>
  <c r="AK5" i="1"/>
  <c r="AL10" i="1"/>
  <c r="AM17" i="1"/>
  <c r="AK20" i="1"/>
  <c r="AL18" i="1"/>
  <c r="AM9" i="1"/>
  <c r="AL12" i="1"/>
  <c r="AD15" i="1"/>
  <c r="AC14" i="1"/>
  <c r="AC7" i="1"/>
  <c r="AD6" i="1"/>
  <c r="AE4" i="1"/>
  <c r="AC19" i="1"/>
  <c r="AD21" i="1"/>
  <c r="AE5" i="1"/>
  <c r="AC17" i="1"/>
  <c r="G16" i="1"/>
  <c r="M11" i="1"/>
  <c r="N20" i="1"/>
  <c r="O10" i="1"/>
  <c r="M21" i="1"/>
  <c r="N4" i="1"/>
  <c r="M13" i="1"/>
  <c r="M15" i="1"/>
  <c r="V18" i="1"/>
  <c r="W17" i="1"/>
  <c r="U5" i="1"/>
  <c r="V16" i="1"/>
  <c r="W7" i="1"/>
  <c r="U11" i="1"/>
  <c r="AE11" i="1"/>
  <c r="AC9" i="1"/>
  <c r="AC20" i="1"/>
  <c r="AD17" i="1"/>
  <c r="AE21" i="1"/>
  <c r="AC16" i="1"/>
  <c r="AD7" i="1"/>
  <c r="AE15" i="1"/>
  <c r="AK11" i="1"/>
  <c r="AL20" i="1"/>
  <c r="AM10" i="1"/>
  <c r="AK21" i="1"/>
  <c r="AL4" i="1"/>
  <c r="AK13" i="1"/>
  <c r="AK15" i="1"/>
  <c r="AT9" i="1"/>
  <c r="AU8" i="1"/>
  <c r="AS10" i="1"/>
  <c r="AT19" i="1"/>
  <c r="AU6" i="1"/>
  <c r="AT13" i="1"/>
  <c r="BC12" i="1"/>
  <c r="BC18" i="1"/>
  <c r="BA8" i="1"/>
  <c r="BB5" i="1"/>
  <c r="BC16" i="1"/>
  <c r="BA6" i="1"/>
  <c r="BC14" i="1"/>
  <c r="BK11" i="1"/>
  <c r="BI18" i="1"/>
  <c r="BJ17" i="1"/>
  <c r="BK21" i="1"/>
  <c r="BI16" i="1"/>
  <c r="BJ7" i="1"/>
  <c r="BK15" i="1"/>
  <c r="BQ11" i="1"/>
  <c r="BR20" i="1"/>
  <c r="BS10" i="1"/>
  <c r="BQ21" i="1"/>
  <c r="BR4" i="1"/>
  <c r="BQ13" i="1"/>
  <c r="BQ15" i="1"/>
  <c r="F14" i="1"/>
  <c r="AD18" i="1"/>
  <c r="AE8" i="1"/>
  <c r="AD10" i="1"/>
  <c r="AF10" i="1"/>
  <c r="AE19" i="1"/>
  <c r="AC4" i="1"/>
  <c r="AE13" i="1"/>
  <c r="AK12" i="1"/>
  <c r="AK9" i="1"/>
  <c r="AL8" i="1"/>
  <c r="AM5" i="1"/>
  <c r="AK19" i="1"/>
  <c r="AL6" i="1"/>
  <c r="AK14" i="1"/>
  <c r="AT12" i="1"/>
  <c r="AT18" i="1"/>
  <c r="AV18" i="1"/>
  <c r="AU17" i="1"/>
  <c r="AS5" i="1"/>
  <c r="AT16" i="1"/>
  <c r="AU7" i="1"/>
  <c r="AT14" i="1"/>
  <c r="BB11" i="1"/>
  <c r="BC20" i="1"/>
  <c r="BA17" i="1"/>
  <c r="BB21" i="1"/>
  <c r="BC4" i="1"/>
  <c r="BA7" i="1"/>
  <c r="BB15" i="1"/>
  <c r="BE15" i="1"/>
  <c r="BK9" i="1"/>
  <c r="BI20" i="1"/>
  <c r="BJ10" i="1"/>
  <c r="BK19" i="1"/>
  <c r="BI4" i="1"/>
  <c r="BK13" i="1"/>
  <c r="BQ12" i="1"/>
  <c r="BQ9" i="1"/>
  <c r="BR8" i="1"/>
  <c r="BS5" i="1"/>
  <c r="BQ19" i="1"/>
  <c r="BR6" i="1"/>
  <c r="BU6" i="1"/>
  <c r="BQ14" i="1"/>
  <c r="G15" i="1"/>
  <c r="E9" i="1"/>
  <c r="G10" i="1"/>
  <c r="F4" i="1"/>
  <c r="N12" i="1"/>
  <c r="P12" i="1"/>
  <c r="O9" i="1"/>
  <c r="N18" i="1"/>
  <c r="M20" i="1"/>
  <c r="O17" i="1"/>
  <c r="N10" i="1"/>
  <c r="M5" i="1"/>
  <c r="O19" i="1"/>
  <c r="N16" i="1"/>
  <c r="M4" i="1"/>
  <c r="O7" i="1"/>
  <c r="O13" i="1"/>
  <c r="N14" i="1"/>
  <c r="P14" i="1"/>
  <c r="U12" i="1"/>
  <c r="V9" i="1"/>
  <c r="U18" i="1"/>
  <c r="W8" i="1"/>
  <c r="V17" i="1"/>
  <c r="U10" i="1"/>
  <c r="W21" i="1"/>
  <c r="V19" i="1"/>
  <c r="U16" i="1"/>
  <c r="W6" i="1"/>
  <c r="V7" i="1"/>
  <c r="V13" i="1"/>
  <c r="Y13" i="1"/>
  <c r="W11" i="1"/>
  <c r="V15" i="1"/>
  <c r="F12" i="1"/>
  <c r="G18" i="1"/>
  <c r="F5" i="1"/>
  <c r="E6" i="1"/>
  <c r="O11" i="1"/>
  <c r="N9" i="1"/>
  <c r="M18" i="1"/>
  <c r="O8" i="1"/>
  <c r="P8" i="1"/>
  <c r="N17" i="1"/>
  <c r="M10" i="1"/>
  <c r="O21" i="1"/>
  <c r="N19" i="1"/>
  <c r="M16" i="1"/>
  <c r="O6" i="1"/>
  <c r="Q6" i="1"/>
  <c r="N7" i="1"/>
  <c r="N13" i="1"/>
  <c r="O15" i="1"/>
  <c r="W12" i="1"/>
  <c r="U9" i="1"/>
  <c r="W20" i="1"/>
  <c r="X20" i="1"/>
  <c r="V8" i="1"/>
  <c r="U17" i="1"/>
  <c r="W5" i="1"/>
  <c r="V21" i="1"/>
  <c r="U19" i="1"/>
  <c r="W4" i="1"/>
  <c r="X4" i="1"/>
  <c r="V6" i="1"/>
  <c r="U7" i="1"/>
  <c r="U14" i="1"/>
  <c r="V11" i="1"/>
  <c r="U15" i="1"/>
  <c r="E12" i="1"/>
  <c r="F11" i="1"/>
  <c r="G9" i="1"/>
  <c r="E18" i="1"/>
  <c r="G8" i="1"/>
  <c r="F17" i="1"/>
  <c r="E10" i="1"/>
  <c r="G21" i="1"/>
  <c r="F19" i="1"/>
  <c r="E16" i="1"/>
  <c r="G6" i="1"/>
  <c r="F7" i="1"/>
  <c r="G11" i="1"/>
  <c r="F18" i="1"/>
  <c r="E20" i="1"/>
  <c r="G17" i="1"/>
  <c r="F10" i="1"/>
  <c r="E5" i="1"/>
  <c r="G19" i="1"/>
  <c r="F16" i="1"/>
  <c r="E4" i="1"/>
  <c r="G7" i="1"/>
  <c r="G12" i="1"/>
  <c r="E11" i="1"/>
  <c r="F9" i="1"/>
  <c r="G20" i="1"/>
  <c r="F8" i="1"/>
  <c r="E17" i="1"/>
  <c r="G5" i="1"/>
  <c r="F21" i="1"/>
  <c r="E19" i="1"/>
  <c r="G4" i="1"/>
  <c r="F6" i="1"/>
  <c r="P17" i="1"/>
  <c r="BU8" i="1"/>
  <c r="BD21" i="1"/>
  <c r="AN6" i="1"/>
  <c r="X8" i="1"/>
  <c r="BM4" i="1"/>
  <c r="BL10" i="1"/>
  <c r="AW16" i="1"/>
  <c r="AG18" i="1"/>
  <c r="X13" i="1"/>
  <c r="Y6" i="1"/>
  <c r="Q7" i="1"/>
  <c r="Y16" i="1"/>
  <c r="BE11" i="1"/>
  <c r="AO8" i="1"/>
  <c r="AF5" i="1"/>
  <c r="AN17" i="1"/>
  <c r="BD9" i="1"/>
  <c r="I8" i="1"/>
  <c r="Q10" i="1"/>
  <c r="Q9" i="1"/>
  <c r="AF18" i="1"/>
  <c r="BT6" i="1"/>
  <c r="BE9" i="1"/>
  <c r="AW20" i="1"/>
  <c r="I21" i="1"/>
  <c r="I5" i="1"/>
  <c r="I16" i="1"/>
  <c r="BU21" i="1"/>
  <c r="AO7" i="1"/>
  <c r="AV4" i="1"/>
  <c r="BE19" i="1"/>
  <c r="BE13" i="1"/>
  <c r="BM5" i="1"/>
  <c r="BD15" i="1"/>
  <c r="AO17" i="1"/>
  <c r="P7" i="1"/>
  <c r="BE12" i="1"/>
  <c r="BD14" i="1"/>
  <c r="AW18" i="1"/>
  <c r="BM10" i="1"/>
  <c r="X14" i="1"/>
  <c r="Y14" i="1"/>
  <c r="AN15" i="1"/>
  <c r="AO15" i="1"/>
  <c r="AW15" i="1"/>
  <c r="AV15" i="1"/>
  <c r="BU16" i="1"/>
  <c r="BD19" i="1"/>
  <c r="AG12" i="1"/>
  <c r="BE21" i="1"/>
  <c r="P19" i="1"/>
  <c r="BE17" i="1"/>
  <c r="BD17" i="1"/>
  <c r="AO19" i="1"/>
  <c r="AN19" i="1"/>
  <c r="AO12" i="1"/>
  <c r="AN12" i="1"/>
  <c r="BU15" i="1"/>
  <c r="BM18" i="1"/>
  <c r="AW10" i="1"/>
  <c r="AV10" i="1"/>
  <c r="AO13" i="1"/>
  <c r="AN13" i="1"/>
  <c r="AG16" i="1"/>
  <c r="AF9" i="1"/>
  <c r="AG9" i="1"/>
  <c r="Q15" i="1"/>
  <c r="AF17" i="1"/>
  <c r="AG17" i="1"/>
  <c r="AN20" i="1"/>
  <c r="AO20" i="1"/>
  <c r="AV9" i="1"/>
  <c r="AW9" i="1"/>
  <c r="BM7" i="1"/>
  <c r="BU4" i="1"/>
  <c r="I14" i="1"/>
  <c r="AF11" i="1"/>
  <c r="AG11" i="1"/>
  <c r="AG15" i="1"/>
  <c r="AV6" i="1"/>
  <c r="AW6" i="1"/>
  <c r="BD16" i="1"/>
  <c r="BE16" i="1"/>
  <c r="BM21" i="1"/>
  <c r="BM13" i="1"/>
  <c r="BU10" i="1"/>
  <c r="H13" i="1"/>
  <c r="I13" i="1"/>
  <c r="P6" i="1"/>
  <c r="BL5" i="1"/>
  <c r="BD11" i="1"/>
  <c r="AN8" i="1"/>
  <c r="Y20" i="1"/>
  <c r="AW4" i="1"/>
  <c r="Q12" i="1"/>
  <c r="AV20" i="1"/>
  <c r="Y8" i="1"/>
  <c r="BD13" i="1"/>
  <c r="AV16" i="1"/>
  <c r="AG5" i="1"/>
  <c r="P16" i="1"/>
  <c r="Q16" i="1"/>
  <c r="P20" i="1"/>
  <c r="Q20" i="1"/>
  <c r="BE6" i="1"/>
  <c r="BD6" i="1"/>
  <c r="AG19" i="1"/>
  <c r="AF8" i="1"/>
  <c r="AG8" i="1"/>
  <c r="AN18" i="1"/>
  <c r="AO18" i="1"/>
  <c r="I7" i="1"/>
  <c r="Q17" i="1"/>
  <c r="Y7" i="1"/>
  <c r="I6" i="1"/>
  <c r="I17" i="1"/>
  <c r="I11" i="1"/>
  <c r="I18" i="1"/>
  <c r="Y15" i="1"/>
  <c r="X6" i="1"/>
  <c r="Y9" i="1"/>
  <c r="Q18" i="1"/>
  <c r="Y12" i="1"/>
  <c r="P4" i="1"/>
  <c r="Q4" i="1"/>
  <c r="I9" i="1"/>
  <c r="BT19" i="1"/>
  <c r="BU19" i="1"/>
  <c r="BT12" i="1"/>
  <c r="BU12" i="1"/>
  <c r="BE7" i="1"/>
  <c r="BD7" i="1"/>
  <c r="BT13" i="1"/>
  <c r="BU13" i="1"/>
  <c r="BL16" i="1"/>
  <c r="BM16" i="1"/>
  <c r="AO11" i="1"/>
  <c r="AN11" i="1"/>
  <c r="Y5" i="1"/>
  <c r="Q13" i="1"/>
  <c r="AV7" i="1"/>
  <c r="AW7" i="1"/>
  <c r="BD4" i="1"/>
  <c r="BE4" i="1"/>
  <c r="BL12" i="1"/>
  <c r="BM12" i="1"/>
  <c r="BL19" i="1"/>
  <c r="BM19" i="1"/>
  <c r="BL14" i="1"/>
  <c r="BM14" i="1"/>
  <c r="BT5" i="1"/>
  <c r="BU5" i="1"/>
  <c r="AG6" i="1"/>
  <c r="AN16" i="1"/>
  <c r="AO16" i="1"/>
  <c r="AV21" i="1"/>
  <c r="AW21" i="1"/>
  <c r="AV13" i="1"/>
  <c r="AW13" i="1"/>
  <c r="BD10" i="1"/>
  <c r="BE10" i="1"/>
  <c r="BM8" i="1"/>
  <c r="BU18" i="1"/>
  <c r="BT7" i="1"/>
  <c r="BE14" i="1"/>
  <c r="BD12" i="1"/>
  <c r="AN7" i="1"/>
  <c r="BU7" i="1"/>
  <c r="Q8" i="1"/>
  <c r="Y4" i="1"/>
  <c r="X19" i="1"/>
  <c r="Y19" i="1"/>
  <c r="X18" i="1"/>
  <c r="Y18" i="1"/>
  <c r="BT14" i="1"/>
  <c r="BU14" i="1"/>
  <c r="AO9" i="1"/>
  <c r="AN9" i="1"/>
  <c r="AF20" i="1"/>
  <c r="AG20" i="1"/>
  <c r="P21" i="1"/>
  <c r="Q21" i="1"/>
  <c r="AF14" i="1"/>
  <c r="AG14" i="1"/>
  <c r="AN5" i="1"/>
  <c r="AO5" i="1"/>
  <c r="AV17" i="1"/>
  <c r="AW17" i="1"/>
  <c r="BD20" i="1"/>
  <c r="BE20" i="1"/>
  <c r="BM9" i="1"/>
  <c r="AV11" i="1"/>
  <c r="AW11" i="1"/>
  <c r="BM6" i="1"/>
  <c r="BT17" i="1"/>
  <c r="BU17" i="1"/>
  <c r="AO6" i="1"/>
  <c r="I4" i="1"/>
  <c r="I12" i="1"/>
  <c r="X21" i="1"/>
  <c r="X10" i="1"/>
  <c r="Y10" i="1"/>
  <c r="P5" i="1"/>
  <c r="Q5" i="1"/>
  <c r="BT9" i="1"/>
  <c r="BU9" i="1"/>
  <c r="I19" i="1"/>
  <c r="I20" i="1"/>
  <c r="I10" i="1"/>
  <c r="X17" i="1"/>
  <c r="Y17" i="1"/>
  <c r="BL20" i="1"/>
  <c r="BM20" i="1"/>
  <c r="AW5" i="1"/>
  <c r="AV5" i="1"/>
  <c r="AN14" i="1"/>
  <c r="AO14" i="1"/>
  <c r="AG4" i="1"/>
  <c r="BT11" i="1"/>
  <c r="BU11" i="1"/>
  <c r="BE8" i="1"/>
  <c r="BD8" i="1"/>
  <c r="AO21" i="1"/>
  <c r="AN21" i="1"/>
  <c r="Y11" i="1"/>
  <c r="Q11" i="1"/>
  <c r="AG7" i="1"/>
  <c r="AN4" i="1"/>
  <c r="AO4" i="1"/>
  <c r="AV12" i="1"/>
  <c r="AW12" i="1"/>
  <c r="AV19" i="1"/>
  <c r="AW19" i="1"/>
  <c r="AW14" i="1"/>
  <c r="AV14" i="1"/>
  <c r="BD5" i="1"/>
  <c r="BE5" i="1"/>
  <c r="BL17" i="1"/>
  <c r="BM17" i="1"/>
  <c r="BU20" i="1"/>
  <c r="AG21" i="1"/>
  <c r="AG13" i="1"/>
  <c r="AN10" i="1"/>
  <c r="AO10" i="1"/>
  <c r="AV8" i="1"/>
  <c r="AW8" i="1"/>
  <c r="BD18" i="1"/>
  <c r="BE18" i="1"/>
  <c r="BM11" i="1"/>
  <c r="BM15" i="1"/>
  <c r="BT8" i="1"/>
  <c r="I15" i="1"/>
  <c r="P9" i="1"/>
  <c r="AG10" i="1"/>
  <c r="Y21" i="1"/>
  <c r="Q19" i="1"/>
  <c r="Q14" i="1"/>
  <c r="BL15" i="1"/>
  <c r="BT15" i="1"/>
  <c r="BL13" i="1"/>
  <c r="BL8" i="1"/>
  <c r="BT18" i="1"/>
  <c r="BT20" i="1"/>
  <c r="BL11" i="1"/>
  <c r="BL4" i="1"/>
  <c r="BT21" i="1"/>
  <c r="BL9" i="1"/>
  <c r="BL6" i="1"/>
  <c r="BT16" i="1"/>
  <c r="BL18" i="1"/>
  <c r="BL7" i="1"/>
  <c r="BT4" i="1"/>
  <c r="BL21" i="1"/>
  <c r="BT10" i="1"/>
  <c r="X7" i="1"/>
  <c r="X15" i="1"/>
  <c r="X9" i="1"/>
  <c r="P18" i="1"/>
  <c r="X16" i="1"/>
  <c r="X12" i="1"/>
  <c r="X5" i="1"/>
  <c r="P13" i="1"/>
  <c r="H15" i="1"/>
  <c r="AF6" i="1"/>
  <c r="AF19" i="1"/>
  <c r="AF16" i="1"/>
  <c r="P15" i="1"/>
  <c r="AF15" i="1"/>
  <c r="P10" i="1"/>
  <c r="AF4" i="1"/>
  <c r="X11" i="1"/>
  <c r="P11" i="1"/>
  <c r="AF7" i="1"/>
  <c r="AF21" i="1"/>
  <c r="AF13" i="1"/>
  <c r="H14" i="1"/>
  <c r="H17" i="1"/>
  <c r="H7" i="1"/>
  <c r="H18" i="1"/>
  <c r="H4" i="1"/>
  <c r="H8" i="1"/>
  <c r="H12" i="1"/>
  <c r="H21" i="1"/>
  <c r="H6" i="1"/>
  <c r="H9" i="1"/>
  <c r="H19" i="1"/>
  <c r="H20" i="1"/>
  <c r="H10" i="1"/>
  <c r="H11" i="1"/>
  <c r="H5" i="1"/>
  <c r="H16" i="1"/>
</calcChain>
</file>

<file path=xl/sharedStrings.xml><?xml version="1.0" encoding="utf-8"?>
<sst xmlns="http://schemas.openxmlformats.org/spreadsheetml/2006/main" count="96" uniqueCount="52">
  <si>
    <t>WT</t>
  </si>
  <si>
    <t>W243C</t>
  </si>
  <si>
    <t>W243I</t>
  </si>
  <si>
    <t>W243L</t>
  </si>
  <si>
    <t>W243N</t>
  </si>
  <si>
    <t>W243T</t>
  </si>
  <si>
    <t>W243V</t>
  </si>
  <si>
    <t>L183QW243N</t>
  </si>
  <si>
    <t>L241DW243N</t>
  </si>
  <si>
    <t>Water</t>
  </si>
  <si>
    <t>1-Naphthol</t>
  </si>
  <si>
    <t>Caffeic acid</t>
  </si>
  <si>
    <t>Ferulic acid</t>
  </si>
  <si>
    <t>4-Hydroxybenzoic acid</t>
  </si>
  <si>
    <t>4-Coumaric acid</t>
  </si>
  <si>
    <t>1-Naphthaleneacetic acid</t>
  </si>
  <si>
    <t>Salicylic acid</t>
  </si>
  <si>
    <t>Sinapic acid</t>
  </si>
  <si>
    <t>Vanillic acid</t>
  </si>
  <si>
    <t>Syringic acid</t>
  </si>
  <si>
    <t>Apigenin</t>
  </si>
  <si>
    <t>Kaempferol</t>
  </si>
  <si>
    <t>Luteoline</t>
  </si>
  <si>
    <t>Chrysin</t>
  </si>
  <si>
    <t>C</t>
  </si>
  <si>
    <t>I</t>
  </si>
  <si>
    <t>L</t>
  </si>
  <si>
    <t>N</t>
  </si>
  <si>
    <t>T</t>
  </si>
  <si>
    <t>V</t>
  </si>
  <si>
    <t>QN</t>
  </si>
  <si>
    <t>DN</t>
  </si>
  <si>
    <t>Acceptor</t>
  </si>
  <si>
    <t>6-Hydroxyflavone</t>
  </si>
  <si>
    <t>Hesperetin</t>
  </si>
  <si>
    <t>Enzyme</t>
  </si>
  <si>
    <t>Area</t>
  </si>
  <si>
    <t>a</t>
  </si>
  <si>
    <t>b</t>
  </si>
  <si>
    <t>Average</t>
  </si>
  <si>
    <t>Mutant</t>
  </si>
  <si>
    <t>For Hesperitin, Kaempferol and Luteoline we used higher enzyme loads</t>
  </si>
  <si>
    <t>Calibration curve</t>
  </si>
  <si>
    <t>Vol. injected/Vol. standard</t>
  </si>
  <si>
    <t>s</t>
  </si>
  <si>
    <t>Area = a*Concentration(mM) + b</t>
  </si>
  <si>
    <t>Reaction time (min)</t>
  </si>
  <si>
    <t>DMSO concentration (wt.%)</t>
  </si>
  <si>
    <t>Reaction volume (µL)</t>
  </si>
  <si>
    <r>
      <t>Rate / nmol 4NP min</t>
    </r>
    <r>
      <rPr>
        <b/>
        <vertAlign val="superscript"/>
        <sz val="10"/>
        <color theme="1"/>
        <rFont val="Arial"/>
        <family val="2"/>
      </rPr>
      <t>-1</t>
    </r>
    <r>
      <rPr>
        <b/>
        <sz val="10"/>
        <color theme="1"/>
        <rFont val="Arial"/>
        <family val="2"/>
      </rPr>
      <t xml:space="preserve"> mg</t>
    </r>
    <r>
      <rPr>
        <b/>
        <vertAlign val="superscript"/>
        <sz val="10"/>
        <color theme="1"/>
        <rFont val="Arial"/>
        <family val="2"/>
      </rPr>
      <t>-1</t>
    </r>
  </si>
  <si>
    <r>
      <rPr>
        <i/>
        <sz val="10"/>
        <color theme="1"/>
        <rFont val="Arial"/>
        <family val="2"/>
      </rPr>
      <t>trans</t>
    </r>
    <r>
      <rPr>
        <sz val="10"/>
        <color theme="1"/>
        <rFont val="Arial"/>
        <family val="2"/>
      </rPr>
      <t>-Cinnamic acid</t>
    </r>
  </si>
  <si>
    <r>
      <t>Enzyme load (</t>
    </r>
    <r>
      <rPr>
        <sz val="10"/>
        <color indexed="8"/>
        <rFont val="Arial"/>
        <family val="2"/>
      </rPr>
      <t>µg)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</si>
</sst>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1" fontId="1" fillId="0" borderId="8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7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9"/>
  <sheetViews>
    <sheetView showGridLines="0" tabSelected="1" zoomScaleNormal="100" workbookViewId="0">
      <pane xSplit="1" topLeftCell="B1" activePane="topRight" state="frozen"/>
      <selection pane="topRight"/>
    </sheetView>
  </sheetViews>
  <sheetFormatPr baseColWidth="10" defaultColWidth="9.140625" defaultRowHeight="12.75" x14ac:dyDescent="0.25"/>
  <cols>
    <col min="1" max="1" width="33" style="1" customWidth="1"/>
    <col min="2" max="2" width="11.140625" style="1" bestFit="1" customWidth="1"/>
    <col min="3" max="4" width="5.42578125" style="1" bestFit="1" customWidth="1"/>
    <col min="5" max="5" width="20.5703125" style="1" customWidth="1"/>
    <col min="6" max="6" width="5.140625" style="1" bestFit="1" customWidth="1"/>
    <col min="7" max="7" width="5.85546875" style="1" bestFit="1" customWidth="1"/>
    <col min="8" max="8" width="9.85546875" style="1" bestFit="1" customWidth="1"/>
    <col min="9" max="9" width="4.140625" style="1" bestFit="1" customWidth="1"/>
    <col min="10" max="10" width="7.7109375" style="1" bestFit="1" customWidth="1"/>
    <col min="11" max="12" width="5.42578125" style="1" bestFit="1" customWidth="1"/>
    <col min="13" max="13" width="7.28515625" style="1" customWidth="1"/>
    <col min="14" max="15" width="5.140625" style="1" bestFit="1" customWidth="1"/>
    <col min="16" max="16" width="9.85546875" style="1" bestFit="1" customWidth="1"/>
    <col min="17" max="17" width="5.140625" style="1" bestFit="1" customWidth="1"/>
    <col min="18" max="23" width="5.28515625" style="1" bestFit="1" customWidth="1"/>
    <col min="24" max="24" width="9.85546875" style="1" bestFit="1" customWidth="1"/>
    <col min="25" max="25" width="5" style="1" customWidth="1"/>
    <col min="26" max="27" width="5.28515625" style="1" bestFit="1" customWidth="1"/>
    <col min="28" max="28" width="11" style="1" bestFit="1" customWidth="1"/>
    <col min="29" max="31" width="6.5703125" style="1" bestFit="1" customWidth="1"/>
    <col min="32" max="32" width="9.85546875" style="1" bestFit="1" customWidth="1"/>
    <col min="33" max="33" width="5" style="1" customWidth="1"/>
    <col min="34" max="36" width="5.28515625" style="1" bestFit="1" customWidth="1"/>
    <col min="37" max="39" width="9.42578125" style="1" bestFit="1" customWidth="1"/>
    <col min="40" max="40" width="9.85546875" style="1" bestFit="1" customWidth="1"/>
    <col min="41" max="47" width="9.42578125" style="1" bestFit="1" customWidth="1"/>
    <col min="48" max="48" width="9.85546875" style="1" bestFit="1" customWidth="1"/>
    <col min="49" max="55" width="9.42578125" style="1" bestFit="1" customWidth="1"/>
    <col min="56" max="56" width="9.85546875" style="1" bestFit="1" customWidth="1"/>
    <col min="57" max="63" width="9.42578125" style="1" bestFit="1" customWidth="1"/>
    <col min="64" max="64" width="9.85546875" style="1" bestFit="1" customWidth="1"/>
    <col min="65" max="71" width="9.42578125" style="1" bestFit="1" customWidth="1"/>
    <col min="72" max="72" width="9.85546875" style="1" bestFit="1" customWidth="1"/>
    <col min="73" max="73" width="9.42578125" style="1" bestFit="1" customWidth="1"/>
    <col min="74" max="16384" width="9.140625" style="1"/>
  </cols>
  <sheetData>
    <row r="1" spans="1:73" ht="37.5" customHeight="1" x14ac:dyDescent="0.25"/>
    <row r="2" spans="1:73" s="3" customFormat="1" x14ac:dyDescent="0.25">
      <c r="A2" s="2" t="s">
        <v>35</v>
      </c>
      <c r="B2" s="36" t="s">
        <v>0</v>
      </c>
      <c r="C2" s="36"/>
      <c r="D2" s="36"/>
      <c r="E2" s="36"/>
      <c r="F2" s="36"/>
      <c r="G2" s="36"/>
      <c r="H2" s="36"/>
      <c r="I2" s="36"/>
      <c r="J2" s="36" t="s">
        <v>1</v>
      </c>
      <c r="K2" s="36"/>
      <c r="L2" s="36"/>
      <c r="M2" s="36"/>
      <c r="N2" s="36"/>
      <c r="O2" s="36"/>
      <c r="P2" s="36"/>
      <c r="Q2" s="36"/>
      <c r="R2" s="36" t="s">
        <v>2</v>
      </c>
      <c r="S2" s="36"/>
      <c r="T2" s="36"/>
      <c r="U2" s="36"/>
      <c r="V2" s="36"/>
      <c r="W2" s="36"/>
      <c r="X2" s="36"/>
      <c r="Y2" s="36"/>
      <c r="Z2" s="36" t="s">
        <v>3</v>
      </c>
      <c r="AA2" s="36"/>
      <c r="AB2" s="36"/>
      <c r="AC2" s="36"/>
      <c r="AD2" s="36"/>
      <c r="AE2" s="36"/>
      <c r="AF2" s="36"/>
      <c r="AG2" s="36"/>
      <c r="AH2" s="36" t="s">
        <v>4</v>
      </c>
      <c r="AI2" s="36"/>
      <c r="AJ2" s="36"/>
      <c r="AK2" s="36"/>
      <c r="AL2" s="36"/>
      <c r="AM2" s="36"/>
      <c r="AN2" s="36"/>
      <c r="AO2" s="36"/>
      <c r="AP2" s="36" t="s">
        <v>5</v>
      </c>
      <c r="AQ2" s="36"/>
      <c r="AR2" s="36"/>
      <c r="AS2" s="36"/>
      <c r="AT2" s="36"/>
      <c r="AU2" s="36"/>
      <c r="AV2" s="36"/>
      <c r="AW2" s="36"/>
      <c r="AX2" s="36" t="s">
        <v>6</v>
      </c>
      <c r="AY2" s="36"/>
      <c r="AZ2" s="36"/>
      <c r="BA2" s="36"/>
      <c r="BB2" s="36"/>
      <c r="BC2" s="36"/>
      <c r="BD2" s="36"/>
      <c r="BE2" s="36"/>
      <c r="BF2" s="36" t="s">
        <v>7</v>
      </c>
      <c r="BG2" s="36"/>
      <c r="BH2" s="36"/>
      <c r="BI2" s="36"/>
      <c r="BJ2" s="36"/>
      <c r="BK2" s="36"/>
      <c r="BL2" s="36"/>
      <c r="BM2" s="36"/>
      <c r="BN2" s="36" t="s">
        <v>8</v>
      </c>
      <c r="BO2" s="36"/>
      <c r="BP2" s="36"/>
      <c r="BQ2" s="36"/>
      <c r="BR2" s="36"/>
      <c r="BS2" s="36"/>
      <c r="BT2" s="36"/>
      <c r="BU2" s="36"/>
    </row>
    <row r="3" spans="1:73" ht="14.25" x14ac:dyDescent="0.25">
      <c r="A3" s="4" t="s">
        <v>32</v>
      </c>
      <c r="B3" s="38" t="s">
        <v>36</v>
      </c>
      <c r="C3" s="38"/>
      <c r="D3" s="38"/>
      <c r="E3" s="37" t="s">
        <v>49</v>
      </c>
      <c r="F3" s="37"/>
      <c r="G3" s="37"/>
      <c r="H3" s="5" t="s">
        <v>39</v>
      </c>
      <c r="I3" s="5" t="s">
        <v>44</v>
      </c>
      <c r="J3" s="38" t="s">
        <v>36</v>
      </c>
      <c r="K3" s="38"/>
      <c r="L3" s="38"/>
      <c r="M3" s="37" t="s">
        <v>49</v>
      </c>
      <c r="N3" s="37"/>
      <c r="O3" s="37"/>
      <c r="P3" s="5" t="s">
        <v>39</v>
      </c>
      <c r="Q3" s="5" t="s">
        <v>44</v>
      </c>
      <c r="R3" s="38" t="s">
        <v>36</v>
      </c>
      <c r="S3" s="38"/>
      <c r="T3" s="38"/>
      <c r="U3" s="37" t="s">
        <v>49</v>
      </c>
      <c r="V3" s="37"/>
      <c r="W3" s="37"/>
      <c r="X3" s="5" t="s">
        <v>39</v>
      </c>
      <c r="Y3" s="5" t="s">
        <v>44</v>
      </c>
      <c r="Z3" s="38" t="s">
        <v>36</v>
      </c>
      <c r="AA3" s="38"/>
      <c r="AB3" s="38"/>
      <c r="AC3" s="37" t="s">
        <v>49</v>
      </c>
      <c r="AD3" s="37"/>
      <c r="AE3" s="37"/>
      <c r="AF3" s="5" t="s">
        <v>39</v>
      </c>
      <c r="AG3" s="5" t="s">
        <v>44</v>
      </c>
      <c r="AH3" s="38" t="s">
        <v>36</v>
      </c>
      <c r="AI3" s="38"/>
      <c r="AJ3" s="38"/>
      <c r="AK3" s="37" t="s">
        <v>49</v>
      </c>
      <c r="AL3" s="37"/>
      <c r="AM3" s="37"/>
      <c r="AN3" s="5" t="s">
        <v>39</v>
      </c>
      <c r="AO3" s="5" t="s">
        <v>44</v>
      </c>
      <c r="AP3" s="38" t="s">
        <v>36</v>
      </c>
      <c r="AQ3" s="38"/>
      <c r="AR3" s="38"/>
      <c r="AS3" s="37" t="s">
        <v>49</v>
      </c>
      <c r="AT3" s="37"/>
      <c r="AU3" s="37"/>
      <c r="AV3" s="5" t="s">
        <v>39</v>
      </c>
      <c r="AW3" s="5" t="s">
        <v>44</v>
      </c>
      <c r="AX3" s="38" t="s">
        <v>36</v>
      </c>
      <c r="AY3" s="38"/>
      <c r="AZ3" s="38"/>
      <c r="BA3" s="37" t="s">
        <v>49</v>
      </c>
      <c r="BB3" s="37"/>
      <c r="BC3" s="37"/>
      <c r="BD3" s="5" t="s">
        <v>39</v>
      </c>
      <c r="BE3" s="5" t="s">
        <v>44</v>
      </c>
      <c r="BF3" s="38" t="s">
        <v>36</v>
      </c>
      <c r="BG3" s="38"/>
      <c r="BH3" s="38"/>
      <c r="BI3" s="37" t="s">
        <v>49</v>
      </c>
      <c r="BJ3" s="37"/>
      <c r="BK3" s="37"/>
      <c r="BL3" s="5" t="s">
        <v>39</v>
      </c>
      <c r="BM3" s="5" t="s">
        <v>44</v>
      </c>
      <c r="BN3" s="38" t="s">
        <v>36</v>
      </c>
      <c r="BO3" s="38"/>
      <c r="BP3" s="38"/>
      <c r="BQ3" s="37" t="s">
        <v>49</v>
      </c>
      <c r="BR3" s="37"/>
      <c r="BS3" s="37"/>
      <c r="BT3" s="5" t="s">
        <v>39</v>
      </c>
      <c r="BU3" s="5" t="s">
        <v>44</v>
      </c>
    </row>
    <row r="4" spans="1:73" x14ac:dyDescent="0.25">
      <c r="A4" s="6" t="s">
        <v>15</v>
      </c>
      <c r="B4" s="6">
        <v>8.3000000000000007</v>
      </c>
      <c r="C4" s="7">
        <v>8.1999999999999993</v>
      </c>
      <c r="D4" s="8">
        <v>11.1</v>
      </c>
      <c r="E4" s="9">
        <f t="shared" ref="E4:E12" si="0">((B4-$B$34)/$B$33)*($B$36/($B$25/1000))/$B$37/$B$38</f>
        <v>198.55920212293637</v>
      </c>
      <c r="F4" s="9">
        <f t="shared" ref="F4:F12" si="1">((C4-$B$34)/$B$33)*($B$36/($B$25/1000))/$B$37/$B$38</f>
        <v>196.16850807030005</v>
      </c>
      <c r="G4" s="9">
        <f t="shared" ref="G4:G12" si="2">((D4-$B$34)/$B$33)*($B$36/($B$25/1000))/$B$37/$B$38</f>
        <v>265.4986355967514</v>
      </c>
      <c r="H4" s="10">
        <f t="shared" ref="H4:H21" si="3">AVERAGE(E4:G4)</f>
        <v>220.0754485966626</v>
      </c>
      <c r="I4" s="9">
        <f t="shared" ref="I4:I21" si="4">_xlfn.STDEV.S(E4:G4)</f>
        <v>39.355791091618109</v>
      </c>
      <c r="J4" s="6">
        <v>10.1</v>
      </c>
      <c r="K4" s="7">
        <v>10.9</v>
      </c>
      <c r="L4" s="8">
        <v>11.7</v>
      </c>
      <c r="M4" s="9">
        <f t="shared" ref="M4:M12" si="5">((J4-$B$34)/$B$33)*($B$36/($C$25/1000))/$B$37/$B$38</f>
        <v>483.18339014077782</v>
      </c>
      <c r="N4" s="9">
        <f t="shared" ref="N4:N12" si="6">((K4-$B$34)/$B$33)*($B$36/($C$25/1000))/$B$37/$B$38</f>
        <v>521.43449498295786</v>
      </c>
      <c r="O4" s="9">
        <f t="shared" ref="O4:O12" si="7">((L4-$B$34)/$B$33)*($B$36/($C$25/1000))/$B$37/$B$38</f>
        <v>559.68559982513784</v>
      </c>
      <c r="P4" s="10">
        <f t="shared" ref="P4:P21" si="8">AVERAGE(M4:O4)</f>
        <v>521.43449498295786</v>
      </c>
      <c r="Q4" s="9">
        <f t="shared" ref="Q4:Q21" si="9">_xlfn.STDEV.S(M4:O4)</f>
        <v>38.251104842180013</v>
      </c>
      <c r="R4" s="6">
        <v>17.2</v>
      </c>
      <c r="S4" s="7">
        <v>17.3</v>
      </c>
      <c r="T4" s="8">
        <v>14.3</v>
      </c>
      <c r="U4" s="9">
        <f t="shared" ref="U4:U12" si="10">((R4-$B$34)/$B$33)*($B$36/($D$25/1000))/$B$37/$B$38</f>
        <v>822.66194561512566</v>
      </c>
      <c r="V4" s="9">
        <f t="shared" ref="V4:V12" si="11">((S4-$B$34)/$B$33)*($B$36/($D$25/1000))/$B$37/$B$38</f>
        <v>827.4433337203983</v>
      </c>
      <c r="W4" s="9">
        <f t="shared" ref="W4:W12" si="12">((T4-$B$34)/$B$33)*($B$36/($D$25/1000))/$B$37/$B$38</f>
        <v>684.00169056222308</v>
      </c>
      <c r="X4" s="10">
        <f t="shared" ref="X4:X21" si="13">AVERAGE(U4:W4)</f>
        <v>778.03565663258235</v>
      </c>
      <c r="Y4" s="9">
        <f t="shared" ref="Y4:Y21" si="14">_xlfn.STDEV.S(U4:W4)</f>
        <v>81.470887433760169</v>
      </c>
      <c r="Z4" s="6">
        <v>22.5</v>
      </c>
      <c r="AA4" s="7">
        <v>24.3</v>
      </c>
      <c r="AB4" s="8">
        <v>23.8</v>
      </c>
      <c r="AC4" s="9">
        <f t="shared" ref="AC4:AC12" si="15">((Z4-$B$34)/$B$33)*($B$36/($E$25/1000))/$B$37/$B$38</f>
        <v>1345.0943939932106</v>
      </c>
      <c r="AD4" s="9">
        <f t="shared" ref="AD4:AD12" si="16">((AA4-$B$34)/$B$33)*($B$36/($E$25/1000))/$B$37/$B$38</f>
        <v>1452.675626361842</v>
      </c>
      <c r="AE4" s="9">
        <f t="shared" ref="AE4:AE12" si="17">((AB4-$B$34)/$B$33)*($B$36/($E$25/1000))/$B$37/$B$38</f>
        <v>1422.7919507038889</v>
      </c>
      <c r="AF4" s="10">
        <f t="shared" ref="AF4:AF21" si="18">AVERAGE(AC4:AE4)</f>
        <v>1406.8539903529806</v>
      </c>
      <c r="AG4" s="9">
        <f t="shared" ref="AG4:AG21" si="19">_xlfn.STDEV.S(AC4:AE4)</f>
        <v>55.533272230246908</v>
      </c>
      <c r="AH4" s="6">
        <v>21.7</v>
      </c>
      <c r="AI4" s="7">
        <v>24.2</v>
      </c>
      <c r="AJ4" s="8">
        <v>24.2</v>
      </c>
      <c r="AK4" s="9">
        <f t="shared" ref="AK4:AK12" si="20">((AH4-$B$34)/$B$33)*($B$36/($F$25/1000))/$B$37/$B$38</f>
        <v>1297.2805129404853</v>
      </c>
      <c r="AL4" s="9">
        <f t="shared" ref="AL4:AL12" si="21">((AI4-$B$34)/$B$33)*($B$36/($F$25/1000))/$B$37/$B$38</f>
        <v>1446.6988912302513</v>
      </c>
      <c r="AM4" s="9">
        <f t="shared" ref="AM4:AM12" si="22">((AJ4-$B$34)/$B$33)*($B$36/($F$25/1000))/$B$37/$B$38</f>
        <v>1446.6988912302513</v>
      </c>
      <c r="AN4" s="10">
        <f t="shared" ref="AN4:AN21" si="23">AVERAGE(AK4:AM4)</f>
        <v>1396.8927651336626</v>
      </c>
      <c r="AO4" s="9">
        <f t="shared" ref="AO4:AO21" si="24">_xlfn.STDEV.S(AK4:AM4)</f>
        <v>86.266740927473734</v>
      </c>
      <c r="AP4" s="6">
        <v>17.7</v>
      </c>
      <c r="AQ4" s="7">
        <v>18.2</v>
      </c>
      <c r="AR4" s="8">
        <v>18.3</v>
      </c>
      <c r="AS4" s="9">
        <f t="shared" ref="AS4:AS12" si="25">((AP4-$B$34)/$B$33)*($B$36/($G$25/1000))/$B$37/$B$38</f>
        <v>846.56888614148806</v>
      </c>
      <c r="AT4" s="9">
        <f t="shared" ref="AT4:AT12" si="26">((AQ4-$B$34)/$B$33)*($B$36/($G$25/1000))/$B$37/$B$38</f>
        <v>870.4758266678507</v>
      </c>
      <c r="AU4" s="9">
        <f t="shared" ref="AU4:AU12" si="27">((AR4-$B$34)/$B$33)*($B$36/($G$25/1000))/$B$37/$B$38</f>
        <v>875.25721477312322</v>
      </c>
      <c r="AV4" s="10">
        <f t="shared" ref="AV4:AV21" si="28">AVERAGE(AS4:AU4)</f>
        <v>864.10064252748725</v>
      </c>
      <c r="AW4" s="9">
        <f t="shared" ref="AW4:AW21" si="29">_xlfn.STDEV.S(AS4:AU4)</f>
        <v>15.370012346671354</v>
      </c>
      <c r="AX4" s="6">
        <v>10.8</v>
      </c>
      <c r="AY4" s="7">
        <v>11.1</v>
      </c>
      <c r="AZ4" s="8">
        <v>12.5</v>
      </c>
      <c r="BA4" s="9">
        <f t="shared" ref="BA4:BA12" si="30">((AX4-$B$34)/$B$33)*($B$36/($H$25/1000))/$B$37/$B$38</f>
        <v>516.65310687768533</v>
      </c>
      <c r="BB4" s="9">
        <f t="shared" ref="BB4:BB12" si="31">((AY4-$B$34)/$B$33)*($B$36/($H$25/1000))/$B$37/$B$38</f>
        <v>530.9972711935028</v>
      </c>
      <c r="BC4" s="9">
        <f t="shared" ref="BC4:BC12" si="32">((AZ4-$B$34)/$B$33)*($B$36/($H$25/1000))/$B$37/$B$38</f>
        <v>597.93670466731783</v>
      </c>
      <c r="BD4" s="10">
        <f t="shared" ref="BD4:BD21" si="33">AVERAGE(BA4:BC4)</f>
        <v>548.52902757950199</v>
      </c>
      <c r="BE4" s="9">
        <f t="shared" ref="BE4:BE21" si="34">_xlfn.STDEV.S(BA4:BC4)</f>
        <v>43.385224200068443</v>
      </c>
      <c r="BF4" s="6">
        <v>33.6</v>
      </c>
      <c r="BG4" s="7">
        <v>36.9</v>
      </c>
      <c r="BH4" s="8">
        <v>35.799999999999997</v>
      </c>
      <c r="BI4" s="9">
        <f t="shared" ref="BI4:BI12" si="35">((BF4-$B$34)/$B$33)*($B$36/($I$25/1000))/$B$37/$B$38</f>
        <v>401.70239871995415</v>
      </c>
      <c r="BJ4" s="9">
        <f t="shared" ref="BJ4:BJ12" si="36">((BG4-$B$34)/$B$33)*($B$36/($I$25/1000))/$B$37/$B$38</f>
        <v>441.14885058845232</v>
      </c>
      <c r="BK4" s="9">
        <f t="shared" ref="BK4:BK12" si="37">((BH4-$B$34)/$B$33)*($B$36/($I$25/1000))/$B$37/$B$38</f>
        <v>428.00003329895287</v>
      </c>
      <c r="BL4" s="10">
        <f t="shared" ref="BL4:BL21" si="38">AVERAGE(BI4:BK4)</f>
        <v>423.61709420245307</v>
      </c>
      <c r="BM4" s="9">
        <f t="shared" ref="BM4:BM21" si="39">_xlfn.STDEV.S(BI4:BK4)</f>
        <v>20.085150176091673</v>
      </c>
      <c r="BN4" s="6">
        <v>22.2</v>
      </c>
      <c r="BO4" s="7">
        <v>19.3</v>
      </c>
      <c r="BP4" s="8">
        <v>19</v>
      </c>
      <c r="BQ4" s="11">
        <f t="shared" ref="BQ4:BQ12" si="40">((BN4-$B$34)/$B$33)*($B$36/($J$25/1000))/$B$37/$B$38</f>
        <v>1327.1641885984386</v>
      </c>
      <c r="BR4" s="9">
        <f t="shared" ref="BR4:BR12" si="41">((BO4-$B$34)/$B$33)*($B$36/($J$25/1000))/$B$37/$B$38</f>
        <v>1153.8388697823104</v>
      </c>
      <c r="BS4" s="12">
        <f t="shared" ref="BS4:BS12" si="42">((BP4-$B$34)/$B$33)*($B$36/($J$25/1000))/$B$37/$B$38</f>
        <v>1135.9086643875385</v>
      </c>
      <c r="BT4" s="9">
        <f t="shared" ref="BT4:BT21" si="43">AVERAGE(BQ4:BS4)</f>
        <v>1205.6372409227627</v>
      </c>
      <c r="BU4" s="10">
        <f t="shared" ref="BU4:BU21" si="44">_xlfn.STDEV.S(BQ4:BS4)</f>
        <v>105.62657016536875</v>
      </c>
    </row>
    <row r="5" spans="1:73" x14ac:dyDescent="0.25">
      <c r="A5" s="6" t="s">
        <v>10</v>
      </c>
      <c r="B5" s="6">
        <v>1.6</v>
      </c>
      <c r="C5" s="7">
        <v>2.2999999999999998</v>
      </c>
      <c r="D5" s="8">
        <v>1.8</v>
      </c>
      <c r="E5" s="9">
        <f t="shared" si="0"/>
        <v>38.382700596307409</v>
      </c>
      <c r="F5" s="9">
        <f t="shared" si="1"/>
        <v>55.117558964761166</v>
      </c>
      <c r="G5" s="9">
        <f t="shared" si="2"/>
        <v>43.164088701579907</v>
      </c>
      <c r="H5" s="10">
        <f t="shared" si="3"/>
        <v>45.554782754216156</v>
      </c>
      <c r="I5" s="9">
        <f t="shared" si="4"/>
        <v>8.6197699907268248</v>
      </c>
      <c r="J5" s="6">
        <v>3</v>
      </c>
      <c r="K5" s="7">
        <v>3.1</v>
      </c>
      <c r="L5" s="8">
        <v>3.4</v>
      </c>
      <c r="M5" s="9">
        <f t="shared" si="5"/>
        <v>143.70483466642989</v>
      </c>
      <c r="N5" s="9">
        <f t="shared" si="6"/>
        <v>148.48622277170236</v>
      </c>
      <c r="O5" s="9">
        <f t="shared" si="7"/>
        <v>162.83038708751988</v>
      </c>
      <c r="P5" s="10">
        <f t="shared" si="8"/>
        <v>151.67381484188402</v>
      </c>
      <c r="Q5" s="9">
        <f t="shared" si="9"/>
        <v>9.9532530489975581</v>
      </c>
      <c r="R5" s="6">
        <v>3.9</v>
      </c>
      <c r="S5" s="7">
        <v>4.3</v>
      </c>
      <c r="T5" s="8">
        <v>4.7</v>
      </c>
      <c r="U5" s="9">
        <f t="shared" si="10"/>
        <v>186.7373276138824</v>
      </c>
      <c r="V5" s="9">
        <f t="shared" si="11"/>
        <v>205.86288003497245</v>
      </c>
      <c r="W5" s="9">
        <f t="shared" si="12"/>
        <v>224.98843245606247</v>
      </c>
      <c r="X5" s="10">
        <f t="shared" si="13"/>
        <v>205.86288003497245</v>
      </c>
      <c r="Y5" s="9">
        <f t="shared" si="14"/>
        <v>19.125552421090035</v>
      </c>
      <c r="Z5" s="6">
        <v>12.1</v>
      </c>
      <c r="AA5" s="7">
        <v>11.5</v>
      </c>
      <c r="AB5" s="8">
        <v>13.1</v>
      </c>
      <c r="AC5" s="9">
        <f t="shared" si="15"/>
        <v>723.51394030778488</v>
      </c>
      <c r="AD5" s="9">
        <f t="shared" si="16"/>
        <v>687.65352951824093</v>
      </c>
      <c r="AE5" s="9">
        <f t="shared" si="17"/>
        <v>783.28129162369112</v>
      </c>
      <c r="AF5" s="10">
        <f t="shared" si="18"/>
        <v>731.48292048323901</v>
      </c>
      <c r="AG5" s="9">
        <f t="shared" si="19"/>
        <v>48.309374919385256</v>
      </c>
      <c r="AH5" s="6">
        <v>3</v>
      </c>
      <c r="AI5" s="7">
        <v>2.1</v>
      </c>
      <c r="AJ5" s="8">
        <v>2.2000000000000002</v>
      </c>
      <c r="AK5" s="9">
        <f t="shared" si="20"/>
        <v>179.63104333303733</v>
      </c>
      <c r="AL5" s="9">
        <f t="shared" si="21"/>
        <v>125.84042714872166</v>
      </c>
      <c r="AM5" s="9">
        <f t="shared" si="22"/>
        <v>131.81716228031232</v>
      </c>
      <c r="AN5" s="10">
        <f t="shared" si="23"/>
        <v>145.76287758735711</v>
      </c>
      <c r="AO5" s="9">
        <f t="shared" si="24"/>
        <v>29.482534303226821</v>
      </c>
      <c r="AP5" s="6">
        <v>3</v>
      </c>
      <c r="AQ5" s="7">
        <v>2.6</v>
      </c>
      <c r="AR5" s="8">
        <v>3.1</v>
      </c>
      <c r="AS5" s="9">
        <f t="shared" si="25"/>
        <v>143.70483466642989</v>
      </c>
      <c r="AT5" s="9">
        <f t="shared" si="26"/>
        <v>124.57928224533985</v>
      </c>
      <c r="AU5" s="9">
        <f t="shared" si="27"/>
        <v>148.48622277170236</v>
      </c>
      <c r="AV5" s="10">
        <f t="shared" si="28"/>
        <v>138.92344656115736</v>
      </c>
      <c r="AW5" s="9">
        <f t="shared" si="29"/>
        <v>12.650363848233363</v>
      </c>
      <c r="AX5" s="6">
        <v>2.2999999999999998</v>
      </c>
      <c r="AY5" s="7">
        <v>3</v>
      </c>
      <c r="AZ5" s="8">
        <v>3.9</v>
      </c>
      <c r="BA5" s="9">
        <f t="shared" si="30"/>
        <v>110.23511792952233</v>
      </c>
      <c r="BB5" s="9">
        <f t="shared" si="31"/>
        <v>143.70483466642989</v>
      </c>
      <c r="BC5" s="9">
        <f t="shared" si="32"/>
        <v>186.7373276138824</v>
      </c>
      <c r="BD5" s="10">
        <f t="shared" si="33"/>
        <v>146.89242673661155</v>
      </c>
      <c r="BE5" s="9">
        <f t="shared" si="34"/>
        <v>38.350587727593677</v>
      </c>
      <c r="BF5" s="6">
        <v>24.7</v>
      </c>
      <c r="BG5" s="7">
        <v>25.5</v>
      </c>
      <c r="BH5" s="8">
        <v>25.5</v>
      </c>
      <c r="BI5" s="9">
        <f t="shared" si="35"/>
        <v>295.31651337764089</v>
      </c>
      <c r="BJ5" s="9">
        <f t="shared" si="36"/>
        <v>304.87928958818594</v>
      </c>
      <c r="BK5" s="9">
        <f t="shared" si="37"/>
        <v>304.87928958818594</v>
      </c>
      <c r="BL5" s="10">
        <f t="shared" si="38"/>
        <v>301.69169751800428</v>
      </c>
      <c r="BM5" s="9">
        <f t="shared" si="39"/>
        <v>5.5210714193583357</v>
      </c>
      <c r="BN5" s="6">
        <v>11.1</v>
      </c>
      <c r="BO5" s="7">
        <v>12.3</v>
      </c>
      <c r="BP5" s="8">
        <v>11.4</v>
      </c>
      <c r="BQ5" s="11">
        <f t="shared" si="40"/>
        <v>663.74658899187853</v>
      </c>
      <c r="BR5" s="9">
        <f t="shared" si="41"/>
        <v>735.46741057096619</v>
      </c>
      <c r="BS5" s="12">
        <f t="shared" si="42"/>
        <v>681.6767943866505</v>
      </c>
      <c r="BT5" s="9">
        <f t="shared" si="43"/>
        <v>693.6302646498317</v>
      </c>
      <c r="BU5" s="10">
        <f t="shared" si="44"/>
        <v>37.324698933740919</v>
      </c>
    </row>
    <row r="6" spans="1:73" x14ac:dyDescent="0.25">
      <c r="A6" s="6" t="s">
        <v>14</v>
      </c>
      <c r="B6" s="6">
        <v>13.9</v>
      </c>
      <c r="C6" s="7">
        <v>11.9</v>
      </c>
      <c r="D6" s="8">
        <v>12.2</v>
      </c>
      <c r="E6" s="9">
        <f t="shared" si="0"/>
        <v>332.43806907056654</v>
      </c>
      <c r="F6" s="9">
        <f t="shared" si="1"/>
        <v>284.62418801784145</v>
      </c>
      <c r="G6" s="9">
        <f t="shared" si="2"/>
        <v>291.79627017575018</v>
      </c>
      <c r="H6" s="10">
        <f t="shared" si="3"/>
        <v>302.95284242138604</v>
      </c>
      <c r="I6" s="9">
        <f t="shared" si="4"/>
        <v>25.785531476684856</v>
      </c>
      <c r="J6" s="6">
        <v>6</v>
      </c>
      <c r="K6" s="7">
        <v>8.5</v>
      </c>
      <c r="L6" s="8">
        <v>7.4</v>
      </c>
      <c r="M6" s="9">
        <f t="shared" si="5"/>
        <v>287.14647782460503</v>
      </c>
      <c r="N6" s="9">
        <f t="shared" si="6"/>
        <v>406.68118045641774</v>
      </c>
      <c r="O6" s="9">
        <f t="shared" si="7"/>
        <v>354.08591129842011</v>
      </c>
      <c r="P6" s="10">
        <f t="shared" si="8"/>
        <v>349.30452319314765</v>
      </c>
      <c r="Q6" s="9">
        <f t="shared" si="9"/>
        <v>59.910621240969171</v>
      </c>
      <c r="R6" s="6">
        <v>14.5</v>
      </c>
      <c r="S6" s="7">
        <v>12.3</v>
      </c>
      <c r="T6" s="8">
        <v>15.1</v>
      </c>
      <c r="U6" s="9">
        <f t="shared" si="10"/>
        <v>693.56446677276801</v>
      </c>
      <c r="V6" s="9">
        <f t="shared" si="11"/>
        <v>588.373928456773</v>
      </c>
      <c r="W6" s="9">
        <f t="shared" si="12"/>
        <v>722.25279540440306</v>
      </c>
      <c r="X6" s="10">
        <f t="shared" si="13"/>
        <v>668.06373021131469</v>
      </c>
      <c r="Y6" s="9">
        <f t="shared" si="14"/>
        <v>70.48832121477848</v>
      </c>
      <c r="Z6" s="6">
        <v>21</v>
      </c>
      <c r="AA6" s="7">
        <v>21</v>
      </c>
      <c r="AB6" s="8">
        <v>20.3</v>
      </c>
      <c r="AC6" s="9">
        <f t="shared" si="15"/>
        <v>1255.4433670193512</v>
      </c>
      <c r="AD6" s="9">
        <f t="shared" si="16"/>
        <v>1255.4433670193512</v>
      </c>
      <c r="AE6" s="9">
        <f t="shared" si="17"/>
        <v>1213.6062210982168</v>
      </c>
      <c r="AF6" s="10">
        <f t="shared" si="18"/>
        <v>1241.4976517123064</v>
      </c>
      <c r="AG6" s="9">
        <f t="shared" si="19"/>
        <v>24.154687459692589</v>
      </c>
      <c r="AH6" s="6">
        <v>16.3</v>
      </c>
      <c r="AI6" s="7">
        <v>17.2</v>
      </c>
      <c r="AJ6" s="8">
        <v>16.2</v>
      </c>
      <c r="AK6" s="9">
        <f t="shared" si="20"/>
        <v>974.53681583459149</v>
      </c>
      <c r="AL6" s="9">
        <f t="shared" si="21"/>
        <v>1028.3274320189071</v>
      </c>
      <c r="AM6" s="9">
        <f t="shared" si="22"/>
        <v>968.56008070300072</v>
      </c>
      <c r="AN6" s="10">
        <f t="shared" si="23"/>
        <v>990.47477618549965</v>
      </c>
      <c r="AO6" s="9">
        <f t="shared" si="24"/>
        <v>32.917290379678676</v>
      </c>
      <c r="AP6" s="6">
        <v>16.399999999999999</v>
      </c>
      <c r="AQ6" s="7">
        <v>18.399999999999999</v>
      </c>
      <c r="AR6" s="8">
        <v>15.6</v>
      </c>
      <c r="AS6" s="9">
        <f t="shared" si="25"/>
        <v>784.41084077294545</v>
      </c>
      <c r="AT6" s="9">
        <f t="shared" si="26"/>
        <v>880.03860287839564</v>
      </c>
      <c r="AU6" s="9">
        <f t="shared" si="27"/>
        <v>746.15973593076546</v>
      </c>
      <c r="AV6" s="10">
        <f t="shared" si="28"/>
        <v>803.53639319403555</v>
      </c>
      <c r="AW6" s="9">
        <f t="shared" si="29"/>
        <v>68.958159925814542</v>
      </c>
      <c r="AX6" s="6">
        <v>8.8000000000000007</v>
      </c>
      <c r="AY6" s="7">
        <v>8.9</v>
      </c>
      <c r="AZ6" s="8">
        <v>7</v>
      </c>
      <c r="BA6" s="9">
        <f t="shared" si="30"/>
        <v>421.02534477223526</v>
      </c>
      <c r="BB6" s="9">
        <f t="shared" si="31"/>
        <v>425.80673287750773</v>
      </c>
      <c r="BC6" s="9">
        <f t="shared" si="32"/>
        <v>334.96035887733007</v>
      </c>
      <c r="BD6" s="10">
        <f t="shared" si="33"/>
        <v>393.93081217569102</v>
      </c>
      <c r="BE6" s="9">
        <f t="shared" si="34"/>
        <v>51.125836811869931</v>
      </c>
      <c r="BF6" s="6">
        <v>28.8</v>
      </c>
      <c r="BG6" s="7">
        <v>26.6</v>
      </c>
      <c r="BH6" s="8">
        <v>26.4</v>
      </c>
      <c r="BI6" s="9">
        <f t="shared" si="35"/>
        <v>344.32574145668411</v>
      </c>
      <c r="BJ6" s="9">
        <f t="shared" si="36"/>
        <v>318.02810687768527</v>
      </c>
      <c r="BK6" s="9">
        <f t="shared" si="37"/>
        <v>315.63741282504901</v>
      </c>
      <c r="BL6" s="10">
        <f t="shared" si="38"/>
        <v>325.99708705313947</v>
      </c>
      <c r="BM6" s="9">
        <f t="shared" si="39"/>
        <v>15.918025433349454</v>
      </c>
      <c r="BN6" s="6">
        <v>17.100000000000001</v>
      </c>
      <c r="BO6" s="7">
        <v>17.100000000000001</v>
      </c>
      <c r="BP6" s="8">
        <v>15.4</v>
      </c>
      <c r="BQ6" s="11">
        <f t="shared" si="40"/>
        <v>1022.3506968873165</v>
      </c>
      <c r="BR6" s="9">
        <f t="shared" si="41"/>
        <v>1022.3506968873165</v>
      </c>
      <c r="BS6" s="12">
        <f t="shared" si="42"/>
        <v>920.74619965027568</v>
      </c>
      <c r="BT6" s="9">
        <f t="shared" si="43"/>
        <v>988.48253114163617</v>
      </c>
      <c r="BU6" s="10">
        <f t="shared" si="44"/>
        <v>58.661383830682119</v>
      </c>
    </row>
    <row r="7" spans="1:73" x14ac:dyDescent="0.25">
      <c r="A7" s="6" t="s">
        <v>13</v>
      </c>
      <c r="B7" s="6">
        <v>11.1</v>
      </c>
      <c r="C7" s="7">
        <v>11.5</v>
      </c>
      <c r="D7" s="8">
        <v>11.6</v>
      </c>
      <c r="E7" s="9">
        <f t="shared" si="0"/>
        <v>265.4986355967514</v>
      </c>
      <c r="F7" s="9">
        <f t="shared" si="1"/>
        <v>275.06141180729639</v>
      </c>
      <c r="G7" s="9">
        <f t="shared" si="2"/>
        <v>277.45210585993271</v>
      </c>
      <c r="H7" s="10">
        <f t="shared" si="3"/>
        <v>272.67071775466019</v>
      </c>
      <c r="I7" s="9">
        <f t="shared" si="4"/>
        <v>6.325181924116702</v>
      </c>
      <c r="J7" s="6">
        <v>6.3</v>
      </c>
      <c r="K7" s="7">
        <v>8.4</v>
      </c>
      <c r="L7" s="8">
        <v>7.4</v>
      </c>
      <c r="M7" s="9">
        <f t="shared" si="5"/>
        <v>301.49064214042249</v>
      </c>
      <c r="N7" s="9">
        <f t="shared" si="6"/>
        <v>401.89979235114521</v>
      </c>
      <c r="O7" s="9">
        <f t="shared" si="7"/>
        <v>354.08591129842011</v>
      </c>
      <c r="P7" s="10">
        <f t="shared" si="8"/>
        <v>352.49211526332925</v>
      </c>
      <c r="Q7" s="9">
        <f t="shared" si="9"/>
        <v>50.223545283671314</v>
      </c>
      <c r="R7" s="6">
        <v>10</v>
      </c>
      <c r="S7" s="7">
        <v>10.8</v>
      </c>
      <c r="T7" s="8">
        <v>11</v>
      </c>
      <c r="U7" s="9">
        <f t="shared" si="10"/>
        <v>478.40200203550535</v>
      </c>
      <c r="V7" s="9">
        <f t="shared" si="11"/>
        <v>516.65310687768533</v>
      </c>
      <c r="W7" s="9">
        <f t="shared" si="12"/>
        <v>526.21588308823038</v>
      </c>
      <c r="X7" s="10">
        <f t="shared" si="13"/>
        <v>507.09033066714034</v>
      </c>
      <c r="Y7" s="9">
        <f t="shared" si="14"/>
        <v>25.300727696466723</v>
      </c>
      <c r="Z7" s="6">
        <v>12.8</v>
      </c>
      <c r="AA7" s="7">
        <v>15.5</v>
      </c>
      <c r="AB7" s="8">
        <v>16.600000000000001</v>
      </c>
      <c r="AC7" s="9">
        <f t="shared" si="15"/>
        <v>765.35108622891926</v>
      </c>
      <c r="AD7" s="9">
        <f t="shared" si="16"/>
        <v>926.72293478186634</v>
      </c>
      <c r="AE7" s="9">
        <f t="shared" si="17"/>
        <v>992.46702122936347</v>
      </c>
      <c r="AF7" s="10">
        <f t="shared" si="18"/>
        <v>894.84701408004969</v>
      </c>
      <c r="AG7" s="9">
        <f t="shared" si="19"/>
        <v>116.86516899069164</v>
      </c>
      <c r="AH7" s="6">
        <v>9.9</v>
      </c>
      <c r="AI7" s="7">
        <v>10.3</v>
      </c>
      <c r="AJ7" s="8">
        <v>11.3</v>
      </c>
      <c r="AK7" s="9">
        <f t="shared" si="20"/>
        <v>592.02576741279097</v>
      </c>
      <c r="AL7" s="9">
        <f t="shared" si="21"/>
        <v>615.93270793915349</v>
      </c>
      <c r="AM7" s="9">
        <f t="shared" si="22"/>
        <v>675.70005925505984</v>
      </c>
      <c r="AN7" s="10">
        <f t="shared" si="23"/>
        <v>627.88617820233469</v>
      </c>
      <c r="AO7" s="9">
        <f t="shared" si="24"/>
        <v>43.098849953634087</v>
      </c>
      <c r="AP7" s="6">
        <v>10.199999999999999</v>
      </c>
      <c r="AQ7" s="7">
        <v>12.2</v>
      </c>
      <c r="AR7" s="8">
        <v>10.199999999999999</v>
      </c>
      <c r="AS7" s="9">
        <f t="shared" si="25"/>
        <v>487.96477824605029</v>
      </c>
      <c r="AT7" s="9">
        <f t="shared" si="26"/>
        <v>583.59254035150036</v>
      </c>
      <c r="AU7" s="9">
        <f t="shared" si="27"/>
        <v>487.96477824605029</v>
      </c>
      <c r="AV7" s="10">
        <f t="shared" si="28"/>
        <v>519.84069894786705</v>
      </c>
      <c r="AW7" s="9">
        <f t="shared" si="29"/>
        <v>55.210714193583094</v>
      </c>
      <c r="AX7" s="6">
        <v>7.3</v>
      </c>
      <c r="AY7" s="7">
        <v>7.4</v>
      </c>
      <c r="AZ7" s="8">
        <v>5.3</v>
      </c>
      <c r="BA7" s="9">
        <f t="shared" si="30"/>
        <v>349.30452319314759</v>
      </c>
      <c r="BB7" s="9">
        <f t="shared" si="31"/>
        <v>354.08591129842011</v>
      </c>
      <c r="BC7" s="9">
        <f t="shared" si="32"/>
        <v>253.67676108769749</v>
      </c>
      <c r="BD7" s="10">
        <f t="shared" si="33"/>
        <v>319.02239852642174</v>
      </c>
      <c r="BE7" s="9">
        <f t="shared" si="34"/>
        <v>56.64145714278704</v>
      </c>
      <c r="BF7" s="6">
        <v>13.8</v>
      </c>
      <c r="BG7" s="7">
        <v>15.1</v>
      </c>
      <c r="BH7" s="8">
        <v>14.5</v>
      </c>
      <c r="BI7" s="9">
        <f t="shared" si="35"/>
        <v>165.02368750896511</v>
      </c>
      <c r="BJ7" s="9">
        <f t="shared" si="36"/>
        <v>180.56319885110076</v>
      </c>
      <c r="BK7" s="9">
        <f t="shared" si="37"/>
        <v>173.391116693192</v>
      </c>
      <c r="BL7" s="10">
        <f t="shared" si="38"/>
        <v>172.9926676844193</v>
      </c>
      <c r="BM7" s="9">
        <f t="shared" si="39"/>
        <v>7.7774143773836961</v>
      </c>
      <c r="BN7" s="6">
        <v>12.6</v>
      </c>
      <c r="BO7" s="7">
        <v>12.6</v>
      </c>
      <c r="BP7" s="8">
        <v>11.8</v>
      </c>
      <c r="BQ7" s="11">
        <f t="shared" si="40"/>
        <v>753.39761596573805</v>
      </c>
      <c r="BR7" s="9">
        <f t="shared" si="41"/>
        <v>753.39761596573805</v>
      </c>
      <c r="BS7" s="12">
        <f t="shared" si="42"/>
        <v>705.58373491301302</v>
      </c>
      <c r="BT7" s="9">
        <f t="shared" si="43"/>
        <v>737.45965561482979</v>
      </c>
      <c r="BU7" s="10">
        <f t="shared" si="44"/>
        <v>27.605357096791547</v>
      </c>
    </row>
    <row r="8" spans="1:73" x14ac:dyDescent="0.25">
      <c r="A8" s="6" t="s">
        <v>33</v>
      </c>
      <c r="B8" s="6">
        <v>2</v>
      </c>
      <c r="C8" s="7">
        <v>2.2000000000000002</v>
      </c>
      <c r="D8" s="8">
        <v>1.6</v>
      </c>
      <c r="E8" s="9">
        <f t="shared" si="0"/>
        <v>47.945476806852412</v>
      </c>
      <c r="F8" s="9">
        <f t="shared" si="1"/>
        <v>52.726864912124924</v>
      </c>
      <c r="G8" s="9">
        <f t="shared" si="2"/>
        <v>38.382700596307409</v>
      </c>
      <c r="H8" s="10">
        <f t="shared" si="3"/>
        <v>46.351680771761579</v>
      </c>
      <c r="I8" s="9">
        <f t="shared" si="4"/>
        <v>7.3036909731242607</v>
      </c>
      <c r="J8" s="6">
        <v>3.1</v>
      </c>
      <c r="K8" s="7">
        <v>3.9</v>
      </c>
      <c r="L8" s="8">
        <v>3</v>
      </c>
      <c r="M8" s="9">
        <f t="shared" si="5"/>
        <v>148.48622277170236</v>
      </c>
      <c r="N8" s="9">
        <f t="shared" si="6"/>
        <v>186.7373276138824</v>
      </c>
      <c r="O8" s="9">
        <f t="shared" si="7"/>
        <v>143.70483466642989</v>
      </c>
      <c r="P8" s="10">
        <f t="shared" si="8"/>
        <v>159.64279501733822</v>
      </c>
      <c r="Q8" s="9">
        <f t="shared" si="9"/>
        <v>23.586027442581628</v>
      </c>
      <c r="R8" s="6">
        <v>4</v>
      </c>
      <c r="S8" s="7">
        <v>6.4</v>
      </c>
      <c r="T8" s="8">
        <v>3.9</v>
      </c>
      <c r="U8" s="9">
        <f t="shared" si="10"/>
        <v>191.51871571915493</v>
      </c>
      <c r="V8" s="9">
        <f t="shared" si="11"/>
        <v>306.27203024569513</v>
      </c>
      <c r="W8" s="9">
        <f t="shared" si="12"/>
        <v>186.7373276138824</v>
      </c>
      <c r="X8" s="10">
        <f t="shared" si="13"/>
        <v>228.17602452624416</v>
      </c>
      <c r="Y8" s="9">
        <f t="shared" si="14"/>
        <v>67.675364794382219</v>
      </c>
      <c r="Z8" s="6">
        <v>8.8000000000000007</v>
      </c>
      <c r="AA8" s="7">
        <v>6.1</v>
      </c>
      <c r="AB8" s="8">
        <v>6.2</v>
      </c>
      <c r="AC8" s="9">
        <f t="shared" si="15"/>
        <v>526.28168096529407</v>
      </c>
      <c r="AD8" s="9">
        <f t="shared" si="16"/>
        <v>364.90983241234687</v>
      </c>
      <c r="AE8" s="9">
        <f t="shared" si="17"/>
        <v>370.88656754393753</v>
      </c>
      <c r="AF8" s="10">
        <f t="shared" si="18"/>
        <v>420.69269364052616</v>
      </c>
      <c r="AG8" s="9">
        <f t="shared" si="19"/>
        <v>91.491562583173661</v>
      </c>
      <c r="AH8" s="6">
        <v>13.2</v>
      </c>
      <c r="AI8" s="7">
        <v>11.2</v>
      </c>
      <c r="AJ8" s="8">
        <v>12</v>
      </c>
      <c r="AK8" s="9">
        <f t="shared" si="20"/>
        <v>789.25802675528178</v>
      </c>
      <c r="AL8" s="9">
        <f t="shared" si="21"/>
        <v>669.72332412346918</v>
      </c>
      <c r="AM8" s="9">
        <f t="shared" si="22"/>
        <v>717.53720517619411</v>
      </c>
      <c r="AN8" s="10">
        <f t="shared" si="23"/>
        <v>725.50618535164847</v>
      </c>
      <c r="AO8" s="9">
        <f t="shared" si="24"/>
        <v>60.164480942633865</v>
      </c>
      <c r="AP8" s="6">
        <v>6.4</v>
      </c>
      <c r="AQ8" s="7">
        <v>5</v>
      </c>
      <c r="AR8" s="8">
        <v>4.8</v>
      </c>
      <c r="AS8" s="9">
        <f t="shared" si="25"/>
        <v>306.27203024569513</v>
      </c>
      <c r="AT8" s="9">
        <f t="shared" si="26"/>
        <v>239.33259677187996</v>
      </c>
      <c r="AU8" s="9">
        <f t="shared" si="27"/>
        <v>229.76982056133497</v>
      </c>
      <c r="AV8" s="10">
        <f t="shared" si="28"/>
        <v>258.45814919297004</v>
      </c>
      <c r="AW8" s="9">
        <f t="shared" si="29"/>
        <v>41.683175121460287</v>
      </c>
      <c r="AX8" s="6">
        <v>4.0999999999999996</v>
      </c>
      <c r="AY8" s="7">
        <v>4.5999999999999996</v>
      </c>
      <c r="AZ8" s="8">
        <v>4.5</v>
      </c>
      <c r="BA8" s="9">
        <f t="shared" si="30"/>
        <v>196.3001038244274</v>
      </c>
      <c r="BB8" s="9">
        <f t="shared" si="31"/>
        <v>220.20704435078994</v>
      </c>
      <c r="BC8" s="9">
        <f t="shared" si="32"/>
        <v>215.42565624551747</v>
      </c>
      <c r="BD8" s="10">
        <f t="shared" si="33"/>
        <v>210.64426814024492</v>
      </c>
      <c r="BE8" s="9">
        <f t="shared" si="34"/>
        <v>12.650363848233388</v>
      </c>
      <c r="BF8" s="6">
        <v>27.2</v>
      </c>
      <c r="BG8" s="7">
        <v>30</v>
      </c>
      <c r="BH8" s="8">
        <v>30.5</v>
      </c>
      <c r="BI8" s="9">
        <f t="shared" si="35"/>
        <v>325.20018903559406</v>
      </c>
      <c r="BJ8" s="9">
        <f t="shared" si="36"/>
        <v>358.66990577250164</v>
      </c>
      <c r="BK8" s="9">
        <f t="shared" si="37"/>
        <v>364.64664090409224</v>
      </c>
      <c r="BL8" s="10">
        <f t="shared" si="38"/>
        <v>349.50557857072931</v>
      </c>
      <c r="BM8" s="9">
        <f t="shared" si="39"/>
        <v>21.260157832182099</v>
      </c>
      <c r="BN8" s="6">
        <v>12.9</v>
      </c>
      <c r="BO8" s="7">
        <v>11.1</v>
      </c>
      <c r="BP8" s="8">
        <v>9.1999999999999993</v>
      </c>
      <c r="BQ8" s="11">
        <f t="shared" si="40"/>
        <v>771.32782136050992</v>
      </c>
      <c r="BR8" s="9">
        <f t="shared" si="41"/>
        <v>663.74658899187853</v>
      </c>
      <c r="BS8" s="12">
        <f t="shared" si="42"/>
        <v>550.18862149165648</v>
      </c>
      <c r="BT8" s="9">
        <f t="shared" si="43"/>
        <v>661.75434394801493</v>
      </c>
      <c r="BU8" s="10">
        <f t="shared" si="44"/>
        <v>110.58306023028719</v>
      </c>
    </row>
    <row r="9" spans="1:73" x14ac:dyDescent="0.25">
      <c r="A9" s="13" t="s">
        <v>20</v>
      </c>
      <c r="B9" s="13">
        <v>2.5</v>
      </c>
      <c r="C9" s="14">
        <v>2.5</v>
      </c>
      <c r="D9" s="15">
        <v>2.5</v>
      </c>
      <c r="E9" s="16">
        <f t="shared" si="0"/>
        <v>59.898947070033664</v>
      </c>
      <c r="F9" s="16">
        <f t="shared" si="1"/>
        <v>59.898947070033664</v>
      </c>
      <c r="G9" s="16">
        <f t="shared" si="2"/>
        <v>59.898947070033664</v>
      </c>
      <c r="H9" s="17">
        <f t="shared" si="3"/>
        <v>59.898947070033664</v>
      </c>
      <c r="I9" s="16">
        <f t="shared" si="4"/>
        <v>0</v>
      </c>
      <c r="J9" s="13">
        <v>1.9</v>
      </c>
      <c r="K9" s="14">
        <v>1.4</v>
      </c>
      <c r="L9" s="15">
        <v>1.4</v>
      </c>
      <c r="M9" s="16">
        <f t="shared" si="5"/>
        <v>91.109565508432311</v>
      </c>
      <c r="N9" s="16">
        <f t="shared" si="6"/>
        <v>67.202624982069793</v>
      </c>
      <c r="O9" s="16">
        <f t="shared" si="7"/>
        <v>67.202624982069793</v>
      </c>
      <c r="P9" s="17">
        <f t="shared" si="8"/>
        <v>75.17160515752397</v>
      </c>
      <c r="Q9" s="16">
        <f t="shared" si="9"/>
        <v>13.80267854839569</v>
      </c>
      <c r="R9" s="13">
        <v>2.2000000000000002</v>
      </c>
      <c r="S9" s="14">
        <v>1.9</v>
      </c>
      <c r="T9" s="15">
        <v>1.7</v>
      </c>
      <c r="U9" s="16">
        <f t="shared" si="10"/>
        <v>105.45372982424985</v>
      </c>
      <c r="V9" s="16">
        <f t="shared" si="11"/>
        <v>91.109565508432311</v>
      </c>
      <c r="W9" s="16">
        <f t="shared" si="12"/>
        <v>81.546789297887315</v>
      </c>
      <c r="X9" s="17">
        <f t="shared" si="13"/>
        <v>92.703361543523158</v>
      </c>
      <c r="Y9" s="16">
        <f t="shared" si="14"/>
        <v>12.032896188526705</v>
      </c>
      <c r="Z9" s="13">
        <v>1.8</v>
      </c>
      <c r="AA9" s="14">
        <v>1.4</v>
      </c>
      <c r="AB9" s="15">
        <v>1.5</v>
      </c>
      <c r="AC9" s="16">
        <f t="shared" si="15"/>
        <v>107.91022175394977</v>
      </c>
      <c r="AD9" s="16">
        <f t="shared" si="16"/>
        <v>84.003281227587237</v>
      </c>
      <c r="AE9" s="16">
        <f t="shared" si="17"/>
        <v>89.980016359177881</v>
      </c>
      <c r="AF9" s="17">
        <f t="shared" si="18"/>
        <v>93.964506446904963</v>
      </c>
      <c r="AG9" s="16">
        <f t="shared" si="19"/>
        <v>12.441566311246991</v>
      </c>
      <c r="AH9" s="13">
        <v>1.8</v>
      </c>
      <c r="AI9" s="14">
        <v>1.7</v>
      </c>
      <c r="AJ9" s="15">
        <v>1.8</v>
      </c>
      <c r="AK9" s="16">
        <f t="shared" si="20"/>
        <v>107.91022175394977</v>
      </c>
      <c r="AL9" s="16">
        <f t="shared" si="21"/>
        <v>101.93348662235914</v>
      </c>
      <c r="AM9" s="16">
        <f t="shared" si="22"/>
        <v>107.91022175394977</v>
      </c>
      <c r="AN9" s="17">
        <f t="shared" si="23"/>
        <v>105.91797671008624</v>
      </c>
      <c r="AO9" s="16">
        <f t="shared" si="24"/>
        <v>3.4506696370989434</v>
      </c>
      <c r="AP9" s="13">
        <v>2.1</v>
      </c>
      <c r="AQ9" s="14">
        <v>2</v>
      </c>
      <c r="AR9" s="15">
        <v>2.2000000000000002</v>
      </c>
      <c r="AS9" s="16">
        <f t="shared" si="25"/>
        <v>100.67234171897734</v>
      </c>
      <c r="AT9" s="16">
        <f t="shared" si="26"/>
        <v>95.890953613704824</v>
      </c>
      <c r="AU9" s="16">
        <f t="shared" si="27"/>
        <v>105.45372982424985</v>
      </c>
      <c r="AV9" s="17">
        <f t="shared" si="28"/>
        <v>100.67234171897735</v>
      </c>
      <c r="AW9" s="16">
        <f t="shared" si="29"/>
        <v>4.7813881052725122</v>
      </c>
      <c r="AX9" s="13">
        <v>2.4</v>
      </c>
      <c r="AY9" s="14">
        <v>3</v>
      </c>
      <c r="AZ9" s="15">
        <v>2.7</v>
      </c>
      <c r="BA9" s="16">
        <f t="shared" si="30"/>
        <v>115.01650603479484</v>
      </c>
      <c r="BB9" s="16">
        <f t="shared" si="31"/>
        <v>143.70483466642989</v>
      </c>
      <c r="BC9" s="16">
        <f t="shared" si="32"/>
        <v>129.36067035061237</v>
      </c>
      <c r="BD9" s="17">
        <f t="shared" si="33"/>
        <v>129.36067035061237</v>
      </c>
      <c r="BE9" s="16">
        <f t="shared" si="34"/>
        <v>14.344164315817522</v>
      </c>
      <c r="BF9" s="13">
        <v>6.8</v>
      </c>
      <c r="BG9" s="14">
        <v>7.1</v>
      </c>
      <c r="BH9" s="15">
        <v>7.1</v>
      </c>
      <c r="BI9" s="16">
        <f t="shared" si="35"/>
        <v>81.349395666696267</v>
      </c>
      <c r="BJ9" s="16">
        <f t="shared" si="36"/>
        <v>84.935436745650634</v>
      </c>
      <c r="BK9" s="16">
        <f t="shared" si="37"/>
        <v>84.935436745650634</v>
      </c>
      <c r="BL9" s="17">
        <f t="shared" si="38"/>
        <v>83.740089719332516</v>
      </c>
      <c r="BM9" s="16">
        <f t="shared" si="39"/>
        <v>2.0704017822593594</v>
      </c>
      <c r="BN9" s="13">
        <v>1.8</v>
      </c>
      <c r="BO9" s="14">
        <v>1.6</v>
      </c>
      <c r="BP9" s="15">
        <v>1.9</v>
      </c>
      <c r="BQ9" s="18">
        <f t="shared" si="40"/>
        <v>107.91022175394977</v>
      </c>
      <c r="BR9" s="16">
        <f t="shared" si="41"/>
        <v>95.956751490768525</v>
      </c>
      <c r="BS9" s="19">
        <f t="shared" si="42"/>
        <v>113.8869568855404</v>
      </c>
      <c r="BT9" s="16">
        <f t="shared" si="43"/>
        <v>105.91797671008624</v>
      </c>
      <c r="BU9" s="17">
        <f t="shared" si="44"/>
        <v>9.1296137164052968</v>
      </c>
    </row>
    <row r="10" spans="1:73" x14ac:dyDescent="0.25">
      <c r="A10" s="6" t="s">
        <v>11</v>
      </c>
      <c r="B10" s="6">
        <v>14.7</v>
      </c>
      <c r="C10" s="7">
        <v>13</v>
      </c>
      <c r="D10" s="8">
        <v>12</v>
      </c>
      <c r="E10" s="9">
        <f t="shared" si="0"/>
        <v>351.56362149165653</v>
      </c>
      <c r="F10" s="9">
        <f t="shared" si="1"/>
        <v>310.92182259684017</v>
      </c>
      <c r="G10" s="9">
        <f t="shared" si="2"/>
        <v>287.01488207047771</v>
      </c>
      <c r="H10" s="10">
        <f t="shared" si="3"/>
        <v>316.50010871965816</v>
      </c>
      <c r="I10" s="9">
        <f t="shared" si="4"/>
        <v>32.633922492811507</v>
      </c>
      <c r="J10" s="6">
        <v>14.4</v>
      </c>
      <c r="K10" s="7">
        <v>14.5</v>
      </c>
      <c r="L10" s="8">
        <v>10.8</v>
      </c>
      <c r="M10" s="9">
        <f t="shared" si="5"/>
        <v>688.78307866749549</v>
      </c>
      <c r="N10" s="9">
        <f t="shared" si="6"/>
        <v>693.56446677276801</v>
      </c>
      <c r="O10" s="9">
        <f t="shared" si="7"/>
        <v>516.65310687768533</v>
      </c>
      <c r="P10" s="10">
        <f t="shared" si="8"/>
        <v>633.00021743931632</v>
      </c>
      <c r="Q10" s="9">
        <f t="shared" si="9"/>
        <v>100.78791108105972</v>
      </c>
      <c r="R10" s="6">
        <v>18.100000000000001</v>
      </c>
      <c r="S10" s="7">
        <v>17.399999999999999</v>
      </c>
      <c r="T10" s="8">
        <v>18.600000000000001</v>
      </c>
      <c r="U10" s="9">
        <f t="shared" si="10"/>
        <v>865.69443856257817</v>
      </c>
      <c r="V10" s="9">
        <f t="shared" si="11"/>
        <v>832.2247218256706</v>
      </c>
      <c r="W10" s="9">
        <f t="shared" si="12"/>
        <v>889.6013790889408</v>
      </c>
      <c r="X10" s="10">
        <f t="shared" si="13"/>
        <v>862.50684649239645</v>
      </c>
      <c r="Y10" s="9">
        <f t="shared" si="14"/>
        <v>28.820838937843359</v>
      </c>
      <c r="Z10" s="6">
        <v>20.100000000000001</v>
      </c>
      <c r="AA10" s="7">
        <v>20.3</v>
      </c>
      <c r="AB10" s="8">
        <v>18.5</v>
      </c>
      <c r="AC10" s="9">
        <f t="shared" si="15"/>
        <v>1201.6527508350352</v>
      </c>
      <c r="AD10" s="9">
        <f t="shared" si="16"/>
        <v>1213.6062210982168</v>
      </c>
      <c r="AE10" s="9">
        <f t="shared" si="17"/>
        <v>1106.0249887295854</v>
      </c>
      <c r="AF10" s="10">
        <f t="shared" si="18"/>
        <v>1173.7613202209457</v>
      </c>
      <c r="AG10" s="9">
        <f t="shared" si="19"/>
        <v>58.965068606453677</v>
      </c>
      <c r="AH10" s="6">
        <v>25.7</v>
      </c>
      <c r="AI10" s="7">
        <v>26</v>
      </c>
      <c r="AJ10" s="8">
        <v>24.6</v>
      </c>
      <c r="AK10" s="9">
        <f t="shared" si="20"/>
        <v>1536.3499182041107</v>
      </c>
      <c r="AL10" s="9">
        <f t="shared" si="21"/>
        <v>1554.2801235988825</v>
      </c>
      <c r="AM10" s="9">
        <f t="shared" si="22"/>
        <v>1470.605831756614</v>
      </c>
      <c r="AN10" s="10">
        <f t="shared" si="23"/>
        <v>1520.4119578532025</v>
      </c>
      <c r="AO10" s="9">
        <f t="shared" si="24"/>
        <v>44.055200759236435</v>
      </c>
      <c r="AP10" s="6">
        <v>25.5</v>
      </c>
      <c r="AQ10" s="7">
        <v>26.5</v>
      </c>
      <c r="AR10" s="8">
        <v>25.2</v>
      </c>
      <c r="AS10" s="9">
        <f t="shared" si="25"/>
        <v>1219.5171583527438</v>
      </c>
      <c r="AT10" s="9">
        <f t="shared" si="26"/>
        <v>1267.3310394054686</v>
      </c>
      <c r="AU10" s="9">
        <f t="shared" si="27"/>
        <v>1205.172994036926</v>
      </c>
      <c r="AV10" s="10">
        <f t="shared" si="28"/>
        <v>1230.6737305983795</v>
      </c>
      <c r="AW10" s="9">
        <f t="shared" si="29"/>
        <v>32.546236022211794</v>
      </c>
      <c r="AX10" s="6">
        <v>24.2</v>
      </c>
      <c r="AY10" s="7">
        <v>20.3</v>
      </c>
      <c r="AZ10" s="8">
        <v>21.4</v>
      </c>
      <c r="BA10" s="9">
        <f t="shared" si="30"/>
        <v>1157.3591129842011</v>
      </c>
      <c r="BB10" s="9">
        <f t="shared" si="31"/>
        <v>970.88497687857341</v>
      </c>
      <c r="BC10" s="9">
        <f t="shared" si="32"/>
        <v>1023.4802460365707</v>
      </c>
      <c r="BD10" s="10">
        <f t="shared" si="33"/>
        <v>1050.5747786331151</v>
      </c>
      <c r="BE10" s="9">
        <f t="shared" si="34"/>
        <v>96.144350492132133</v>
      </c>
      <c r="BF10" s="6">
        <v>12.5</v>
      </c>
      <c r="BG10" s="7">
        <v>10.1</v>
      </c>
      <c r="BH10" s="8">
        <v>12.9</v>
      </c>
      <c r="BI10" s="9">
        <f t="shared" si="35"/>
        <v>149.48417616682946</v>
      </c>
      <c r="BJ10" s="9">
        <f t="shared" si="36"/>
        <v>120.79584753519445</v>
      </c>
      <c r="BK10" s="9">
        <f t="shared" si="37"/>
        <v>154.26556427210198</v>
      </c>
      <c r="BL10" s="10">
        <f t="shared" si="38"/>
        <v>141.51519599137529</v>
      </c>
      <c r="BM10" s="9">
        <f t="shared" si="39"/>
        <v>18.102043210361433</v>
      </c>
      <c r="BN10" s="6">
        <v>16.399999999999999</v>
      </c>
      <c r="BO10" s="7">
        <v>15.5</v>
      </c>
      <c r="BP10" s="8">
        <v>15.9</v>
      </c>
      <c r="BQ10" s="11">
        <f t="shared" si="40"/>
        <v>980.51355096618181</v>
      </c>
      <c r="BR10" s="9">
        <f t="shared" si="41"/>
        <v>926.72293478186634</v>
      </c>
      <c r="BS10" s="12">
        <f t="shared" si="42"/>
        <v>950.62987530822875</v>
      </c>
      <c r="BT10" s="9">
        <f t="shared" si="43"/>
        <v>952.62212035209234</v>
      </c>
      <c r="BU10" s="10">
        <f t="shared" si="44"/>
        <v>26.950591414812855</v>
      </c>
    </row>
    <row r="11" spans="1:73" x14ac:dyDescent="0.25">
      <c r="A11" s="6" t="s">
        <v>23</v>
      </c>
      <c r="B11" s="6">
        <v>1</v>
      </c>
      <c r="C11" s="7">
        <v>1.3</v>
      </c>
      <c r="D11" s="8">
        <v>2</v>
      </c>
      <c r="E11" s="9">
        <f t="shared" si="0"/>
        <v>24.03853628048989</v>
      </c>
      <c r="F11" s="9">
        <f t="shared" si="1"/>
        <v>31.210618438398647</v>
      </c>
      <c r="G11" s="9">
        <f t="shared" si="2"/>
        <v>47.945476806852412</v>
      </c>
      <c r="H11" s="10">
        <f t="shared" si="3"/>
        <v>34.398210508580313</v>
      </c>
      <c r="I11" s="9">
        <f t="shared" si="4"/>
        <v>12.268089041785291</v>
      </c>
      <c r="J11" s="6">
        <v>2.2000000000000002</v>
      </c>
      <c r="K11" s="7">
        <v>2.5</v>
      </c>
      <c r="L11" s="8">
        <v>2.4</v>
      </c>
      <c r="M11" s="9">
        <f t="shared" si="5"/>
        <v>105.45372982424985</v>
      </c>
      <c r="N11" s="9">
        <f t="shared" si="6"/>
        <v>119.79789414006733</v>
      </c>
      <c r="O11" s="9">
        <f t="shared" si="7"/>
        <v>115.01650603479484</v>
      </c>
      <c r="P11" s="10">
        <f t="shared" si="8"/>
        <v>113.42270999970401</v>
      </c>
      <c r="Q11" s="9">
        <f t="shared" si="9"/>
        <v>7.3036909731242279</v>
      </c>
      <c r="R11" s="6">
        <v>4</v>
      </c>
      <c r="S11" s="7">
        <v>3.4</v>
      </c>
      <c r="T11" s="8">
        <v>3.4</v>
      </c>
      <c r="U11" s="9">
        <f t="shared" si="10"/>
        <v>191.51871571915493</v>
      </c>
      <c r="V11" s="9">
        <f t="shared" si="11"/>
        <v>162.83038708751988</v>
      </c>
      <c r="W11" s="9">
        <f t="shared" si="12"/>
        <v>162.83038708751988</v>
      </c>
      <c r="X11" s="10">
        <f t="shared" si="13"/>
        <v>172.39316329806491</v>
      </c>
      <c r="Y11" s="9">
        <f t="shared" si="14"/>
        <v>16.563214258074943</v>
      </c>
      <c r="Z11" s="6">
        <v>6.7</v>
      </c>
      <c r="AA11" s="7">
        <v>6.6</v>
      </c>
      <c r="AB11" s="8">
        <v>4.9000000000000004</v>
      </c>
      <c r="AC11" s="9">
        <f t="shared" si="15"/>
        <v>400.77024320189071</v>
      </c>
      <c r="AD11" s="9">
        <f t="shared" si="16"/>
        <v>394.79350807030005</v>
      </c>
      <c r="AE11" s="9">
        <f t="shared" si="17"/>
        <v>293.18901083325937</v>
      </c>
      <c r="AF11" s="10">
        <f t="shared" si="18"/>
        <v>362.91758736848334</v>
      </c>
      <c r="AG11" s="9">
        <f t="shared" si="19"/>
        <v>60.460616354199693</v>
      </c>
      <c r="AH11" s="6">
        <v>9.3000000000000007</v>
      </c>
      <c r="AI11" s="7">
        <v>8.9</v>
      </c>
      <c r="AJ11" s="8">
        <v>10.1</v>
      </c>
      <c r="AK11" s="9">
        <f t="shared" si="20"/>
        <v>556.16535662324725</v>
      </c>
      <c r="AL11" s="9">
        <f t="shared" si="21"/>
        <v>532.25841609688462</v>
      </c>
      <c r="AM11" s="9">
        <f t="shared" si="22"/>
        <v>603.97923767597229</v>
      </c>
      <c r="AN11" s="10">
        <f t="shared" si="23"/>
        <v>564.13433679870138</v>
      </c>
      <c r="AO11" s="9">
        <f t="shared" si="24"/>
        <v>36.518454865621266</v>
      </c>
      <c r="AP11" s="6">
        <v>10.199999999999999</v>
      </c>
      <c r="AQ11" s="7">
        <v>9.6999999999999993</v>
      </c>
      <c r="AR11" s="8">
        <v>9.4</v>
      </c>
      <c r="AS11" s="9">
        <f t="shared" si="25"/>
        <v>487.96477824605029</v>
      </c>
      <c r="AT11" s="9">
        <f t="shared" si="26"/>
        <v>464.05783771968771</v>
      </c>
      <c r="AU11" s="9">
        <f t="shared" si="27"/>
        <v>449.71367340387025</v>
      </c>
      <c r="AV11" s="10">
        <f t="shared" si="28"/>
        <v>467.24542978986938</v>
      </c>
      <c r="AW11" s="9">
        <f t="shared" si="29"/>
        <v>19.323749967754093</v>
      </c>
      <c r="AX11" s="6">
        <v>4.2</v>
      </c>
      <c r="AY11" s="7">
        <v>4.0999999999999996</v>
      </c>
      <c r="AZ11" s="8">
        <v>2.9</v>
      </c>
      <c r="BA11" s="9">
        <f t="shared" si="30"/>
        <v>201.08149192969995</v>
      </c>
      <c r="BB11" s="9">
        <f t="shared" si="31"/>
        <v>196.3001038244274</v>
      </c>
      <c r="BC11" s="9">
        <f t="shared" si="32"/>
        <v>138.92344656115739</v>
      </c>
      <c r="BD11" s="10">
        <f t="shared" si="33"/>
        <v>178.76834743842824</v>
      </c>
      <c r="BE11" s="9">
        <f t="shared" si="34"/>
        <v>34.589413300791577</v>
      </c>
      <c r="BF11" s="6">
        <v>14.8</v>
      </c>
      <c r="BG11" s="7">
        <v>15.4</v>
      </c>
      <c r="BH11" s="8">
        <v>17</v>
      </c>
      <c r="BI11" s="9">
        <f t="shared" si="35"/>
        <v>176.97715777214637</v>
      </c>
      <c r="BJ11" s="9">
        <f t="shared" si="36"/>
        <v>184.14923993005513</v>
      </c>
      <c r="BK11" s="9">
        <f t="shared" si="37"/>
        <v>203.27479235114518</v>
      </c>
      <c r="BL11" s="10">
        <f t="shared" si="38"/>
        <v>188.13373001778223</v>
      </c>
      <c r="BM11" s="9">
        <f t="shared" si="39"/>
        <v>13.594061830705167</v>
      </c>
      <c r="BN11" s="6">
        <v>7.5</v>
      </c>
      <c r="BO11" s="7">
        <v>7.1</v>
      </c>
      <c r="BP11" s="8">
        <v>6.8</v>
      </c>
      <c r="BQ11" s="11">
        <f t="shared" si="40"/>
        <v>448.58412425461574</v>
      </c>
      <c r="BR11" s="9">
        <f t="shared" si="41"/>
        <v>424.67718372825317</v>
      </c>
      <c r="BS11" s="12">
        <f t="shared" si="42"/>
        <v>406.74697833348131</v>
      </c>
      <c r="BT11" s="9">
        <f t="shared" si="43"/>
        <v>426.66942877211676</v>
      </c>
      <c r="BU11" s="10">
        <f t="shared" si="44"/>
        <v>20.989603972983225</v>
      </c>
    </row>
    <row r="12" spans="1:73" x14ac:dyDescent="0.25">
      <c r="A12" s="6" t="s">
        <v>12</v>
      </c>
      <c r="B12" s="6">
        <v>18.100000000000001</v>
      </c>
      <c r="C12" s="7">
        <v>17.100000000000001</v>
      </c>
      <c r="D12" s="8">
        <v>14.8</v>
      </c>
      <c r="E12" s="9">
        <f t="shared" si="0"/>
        <v>432.84721928128909</v>
      </c>
      <c r="F12" s="9">
        <f t="shared" si="1"/>
        <v>408.94027875492662</v>
      </c>
      <c r="G12" s="9">
        <f t="shared" si="2"/>
        <v>353.95431554429274</v>
      </c>
      <c r="H12" s="10">
        <f t="shared" si="3"/>
        <v>398.58060452683617</v>
      </c>
      <c r="I12" s="9">
        <f t="shared" si="4"/>
        <v>40.453858933331247</v>
      </c>
      <c r="J12" s="6">
        <v>9.6999999999999993</v>
      </c>
      <c r="K12" s="7">
        <v>8.3000000000000007</v>
      </c>
      <c r="L12" s="8">
        <v>6.9</v>
      </c>
      <c r="M12" s="9">
        <f t="shared" si="5"/>
        <v>464.05783771968771</v>
      </c>
      <c r="N12" s="9">
        <f t="shared" si="6"/>
        <v>397.11840424587274</v>
      </c>
      <c r="O12" s="9">
        <f t="shared" si="7"/>
        <v>330.1789707720576</v>
      </c>
      <c r="P12" s="10">
        <f t="shared" si="8"/>
        <v>397.11840424587263</v>
      </c>
      <c r="Q12" s="9">
        <f t="shared" si="9"/>
        <v>66.939433473815683</v>
      </c>
      <c r="R12" s="6">
        <v>15.5</v>
      </c>
      <c r="S12" s="7">
        <v>14.3</v>
      </c>
      <c r="T12" s="8">
        <v>13.3</v>
      </c>
      <c r="U12" s="9">
        <f t="shared" si="10"/>
        <v>741.37834782549305</v>
      </c>
      <c r="V12" s="9">
        <f t="shared" si="11"/>
        <v>684.00169056222308</v>
      </c>
      <c r="W12" s="9">
        <f t="shared" si="12"/>
        <v>636.18780950949804</v>
      </c>
      <c r="X12" s="10">
        <f t="shared" si="13"/>
        <v>687.18928263240468</v>
      </c>
      <c r="Y12" s="9">
        <f t="shared" si="14"/>
        <v>52.667664607485847</v>
      </c>
      <c r="Z12" s="6">
        <v>22.6</v>
      </c>
      <c r="AA12" s="7">
        <v>22.3</v>
      </c>
      <c r="AB12" s="8">
        <v>19.8</v>
      </c>
      <c r="AC12" s="9">
        <f t="shared" si="15"/>
        <v>1351.0711291248012</v>
      </c>
      <c r="AD12" s="9">
        <f t="shared" si="16"/>
        <v>1333.1409237300293</v>
      </c>
      <c r="AE12" s="9">
        <f t="shared" si="17"/>
        <v>1183.7225454402635</v>
      </c>
      <c r="AF12" s="10">
        <f t="shared" si="18"/>
        <v>1289.3115327650312</v>
      </c>
      <c r="AG12" s="9">
        <f t="shared" si="19"/>
        <v>91.881166457425678</v>
      </c>
      <c r="AH12" s="6">
        <v>17.5</v>
      </c>
      <c r="AI12" s="7">
        <v>18.3</v>
      </c>
      <c r="AJ12" s="8">
        <v>16.100000000000001</v>
      </c>
      <c r="AK12" s="9">
        <f t="shared" si="20"/>
        <v>1046.257637413679</v>
      </c>
      <c r="AL12" s="9">
        <f t="shared" si="21"/>
        <v>1094.0715184664041</v>
      </c>
      <c r="AM12" s="9">
        <f t="shared" si="22"/>
        <v>962.58334557141018</v>
      </c>
      <c r="AN12" s="10">
        <f t="shared" si="23"/>
        <v>1034.3041671504977</v>
      </c>
      <c r="AO12" s="9">
        <f t="shared" si="24"/>
        <v>66.554105743489046</v>
      </c>
      <c r="AP12" s="6">
        <v>15.3</v>
      </c>
      <c r="AQ12" s="7">
        <v>17.399999999999999</v>
      </c>
      <c r="AR12" s="8">
        <v>16.399999999999999</v>
      </c>
      <c r="AS12" s="9">
        <f t="shared" si="25"/>
        <v>731.81557161494811</v>
      </c>
      <c r="AT12" s="9">
        <f t="shared" si="26"/>
        <v>832.2247218256706</v>
      </c>
      <c r="AU12" s="9">
        <f t="shared" si="27"/>
        <v>784.41084077294545</v>
      </c>
      <c r="AV12" s="10">
        <f t="shared" si="28"/>
        <v>782.81704473785476</v>
      </c>
      <c r="AW12" s="9">
        <f t="shared" si="29"/>
        <v>50.2235452836711</v>
      </c>
      <c r="AX12" s="6">
        <v>9.1</v>
      </c>
      <c r="AY12" s="7">
        <v>11.2</v>
      </c>
      <c r="AZ12" s="8">
        <v>11.5</v>
      </c>
      <c r="BA12" s="9">
        <f t="shared" si="30"/>
        <v>435.36950908805272</v>
      </c>
      <c r="BB12" s="9">
        <f t="shared" si="31"/>
        <v>535.77865929877532</v>
      </c>
      <c r="BC12" s="9">
        <f t="shared" si="32"/>
        <v>550.12282361459279</v>
      </c>
      <c r="BD12" s="10">
        <f t="shared" si="33"/>
        <v>507.09033066714028</v>
      </c>
      <c r="BE12" s="9">
        <f t="shared" si="34"/>
        <v>62.524762682190925</v>
      </c>
      <c r="BF12" s="6">
        <v>19.399999999999999</v>
      </c>
      <c r="BG12" s="7">
        <v>17.2</v>
      </c>
      <c r="BH12" s="8">
        <v>20.399999999999999</v>
      </c>
      <c r="BI12" s="9">
        <f t="shared" si="35"/>
        <v>231.96312098278017</v>
      </c>
      <c r="BJ12" s="9">
        <f t="shared" si="36"/>
        <v>205.66548640378141</v>
      </c>
      <c r="BK12" s="9">
        <f t="shared" si="37"/>
        <v>243.91659124596146</v>
      </c>
      <c r="BL12" s="10">
        <f t="shared" si="38"/>
        <v>227.1817328775077</v>
      </c>
      <c r="BM12" s="9">
        <f t="shared" si="39"/>
        <v>19.568674190445126</v>
      </c>
      <c r="BN12" s="6">
        <v>14.8</v>
      </c>
      <c r="BO12" s="7">
        <v>14</v>
      </c>
      <c r="BP12" s="8">
        <v>15.1</v>
      </c>
      <c r="BQ12" s="11">
        <f t="shared" si="40"/>
        <v>884.88578886073196</v>
      </c>
      <c r="BR12" s="9">
        <f t="shared" si="41"/>
        <v>837.07190780800693</v>
      </c>
      <c r="BS12" s="12">
        <f t="shared" si="42"/>
        <v>902.81599425550382</v>
      </c>
      <c r="BT12" s="9">
        <f t="shared" si="43"/>
        <v>874.92456364141424</v>
      </c>
      <c r="BU12" s="10">
        <f t="shared" si="44"/>
        <v>33.985154576762852</v>
      </c>
    </row>
    <row r="13" spans="1:73" x14ac:dyDescent="0.25">
      <c r="A13" s="13" t="s">
        <v>34</v>
      </c>
      <c r="B13" s="13">
        <v>4.5</v>
      </c>
      <c r="C13" s="14">
        <v>4.5999999999999996</v>
      </c>
      <c r="D13" s="15">
        <v>4.5</v>
      </c>
      <c r="E13" s="16">
        <f t="shared" ref="E13:G15" si="45">((B13-$B$34)/$B$33)*($B$36/($B$28/1000))/$B$37/$B$38</f>
        <v>53.856414061379368</v>
      </c>
      <c r="F13" s="16">
        <f t="shared" si="45"/>
        <v>55.051761087697486</v>
      </c>
      <c r="G13" s="16">
        <f t="shared" si="45"/>
        <v>53.856414061379368</v>
      </c>
      <c r="H13" s="17">
        <f t="shared" si="3"/>
        <v>54.254863070152076</v>
      </c>
      <c r="I13" s="16">
        <f t="shared" si="4"/>
        <v>0.69013392741978374</v>
      </c>
      <c r="J13" s="13">
        <v>2.4</v>
      </c>
      <c r="K13" s="14">
        <v>2.2999999999999998</v>
      </c>
      <c r="L13" s="15">
        <v>2.1</v>
      </c>
      <c r="M13" s="16">
        <f t="shared" ref="M13:O15" si="46">((J13-$B$34)/$B$33)*($B$36/($C$28/1000))/$B$37/$B$38</f>
        <v>57.508253017397422</v>
      </c>
      <c r="N13" s="16">
        <f t="shared" si="46"/>
        <v>55.117558964761166</v>
      </c>
      <c r="O13" s="16">
        <f t="shared" si="46"/>
        <v>50.336170859488668</v>
      </c>
      <c r="P13" s="17">
        <f t="shared" si="8"/>
        <v>54.32066094721575</v>
      </c>
      <c r="Q13" s="16">
        <f t="shared" si="9"/>
        <v>3.6518454865621206</v>
      </c>
      <c r="R13" s="13">
        <v>3.1</v>
      </c>
      <c r="S13" s="14">
        <v>2.9</v>
      </c>
      <c r="T13" s="15">
        <v>3</v>
      </c>
      <c r="U13" s="16">
        <f t="shared" ref="U13:W15" si="47">((R13-$B$34)/$B$33)*($B$36/($D$28/1000))/$B$37/$B$38</f>
        <v>74.243111385851179</v>
      </c>
      <c r="V13" s="16">
        <f t="shared" si="47"/>
        <v>69.461723280578695</v>
      </c>
      <c r="W13" s="16">
        <f t="shared" si="47"/>
        <v>71.852417333214945</v>
      </c>
      <c r="X13" s="17">
        <f t="shared" si="13"/>
        <v>71.85241733321493</v>
      </c>
      <c r="Y13" s="16">
        <f t="shared" si="14"/>
        <v>2.3906940526362419</v>
      </c>
      <c r="Z13" s="13">
        <v>5.2</v>
      </c>
      <c r="AA13" s="14">
        <v>3.2</v>
      </c>
      <c r="AB13" s="15">
        <v>5</v>
      </c>
      <c r="AC13" s="16">
        <f t="shared" ref="AC13:AE15" si="48">((Z13-$B$34)/$B$33)*($B$36/($E$28/1000))/$B$37/$B$38</f>
        <v>124.44768649121251</v>
      </c>
      <c r="AD13" s="16">
        <f t="shared" si="48"/>
        <v>76.633805438487443</v>
      </c>
      <c r="AE13" s="16">
        <f t="shared" si="48"/>
        <v>119.66629838593998</v>
      </c>
      <c r="AF13" s="17">
        <f t="shared" si="18"/>
        <v>106.91593010521331</v>
      </c>
      <c r="AG13" s="16">
        <f t="shared" si="19"/>
        <v>26.33383230374303</v>
      </c>
      <c r="AH13" s="13">
        <v>4.2</v>
      </c>
      <c r="AI13" s="14">
        <v>2.8</v>
      </c>
      <c r="AJ13" s="15">
        <v>4.5999999999999996</v>
      </c>
      <c r="AK13" s="16">
        <f t="shared" ref="AK13:AM15" si="49">((AH13-$B$34)/$B$33)*($B$36/($F$28/1000))/$B$37/$B$38</f>
        <v>100.54074596484998</v>
      </c>
      <c r="AL13" s="16">
        <f t="shared" si="49"/>
        <v>67.071029227942432</v>
      </c>
      <c r="AM13" s="16">
        <f t="shared" si="49"/>
        <v>110.10352217539497</v>
      </c>
      <c r="AN13" s="17">
        <f t="shared" si="23"/>
        <v>92.571765789395798</v>
      </c>
      <c r="AO13" s="16">
        <f t="shared" si="24"/>
        <v>22.595958623075152</v>
      </c>
      <c r="AP13" s="13">
        <v>7.1</v>
      </c>
      <c r="AQ13" s="14">
        <v>6.1</v>
      </c>
      <c r="AR13" s="15">
        <v>6.6</v>
      </c>
      <c r="AS13" s="16">
        <f t="shared" ref="AS13:AU15" si="50">((AP13-$B$34)/$B$33)*($B$36/($G$28/1000))/$B$37/$B$38</f>
        <v>169.87087349130127</v>
      </c>
      <c r="AT13" s="16">
        <f t="shared" si="50"/>
        <v>145.96393296493878</v>
      </c>
      <c r="AU13" s="16">
        <f t="shared" si="50"/>
        <v>157.91740322812001</v>
      </c>
      <c r="AV13" s="17">
        <f t="shared" si="28"/>
        <v>157.91740322812001</v>
      </c>
      <c r="AW13" s="16">
        <f t="shared" si="29"/>
        <v>11.953470263181245</v>
      </c>
      <c r="AX13" s="13">
        <v>5.8</v>
      </c>
      <c r="AY13" s="14">
        <v>6.8</v>
      </c>
      <c r="AZ13" s="15">
        <v>6.6</v>
      </c>
      <c r="BA13" s="16">
        <f t="shared" ref="BA13:BC15" si="51">((AX13-$B$34)/$B$33)*($B$36/($H$28/1000))/$B$37/$B$38</f>
        <v>138.79185080703002</v>
      </c>
      <c r="BB13" s="16">
        <f t="shared" si="51"/>
        <v>162.69879133339253</v>
      </c>
      <c r="BC13" s="16">
        <f t="shared" si="51"/>
        <v>157.91740322812001</v>
      </c>
      <c r="BD13" s="17">
        <f t="shared" si="33"/>
        <v>153.13601512284751</v>
      </c>
      <c r="BE13" s="16">
        <f t="shared" si="34"/>
        <v>12.650363848233361</v>
      </c>
      <c r="BF13" s="13">
        <v>8.4</v>
      </c>
      <c r="BG13" s="14">
        <v>9.8000000000000007</v>
      </c>
      <c r="BH13" s="15">
        <v>10.9</v>
      </c>
      <c r="BI13" s="16">
        <f t="shared" ref="BI13:BK15" si="52">((BF13-$B$34)/$B$33)*($B$36/($I$28/1000))/$B$37/$B$38</f>
        <v>100.4749480877863</v>
      </c>
      <c r="BJ13" s="16">
        <f t="shared" si="52"/>
        <v>117.20980645624009</v>
      </c>
      <c r="BK13" s="16">
        <f t="shared" si="52"/>
        <v>130.35862374573946</v>
      </c>
      <c r="BL13" s="17">
        <f t="shared" si="38"/>
        <v>116.01445942992196</v>
      </c>
      <c r="BM13" s="16">
        <f t="shared" si="39"/>
        <v>14.97765531024211</v>
      </c>
      <c r="BN13" s="13">
        <v>2.1</v>
      </c>
      <c r="BO13" s="14">
        <v>1.9</v>
      </c>
      <c r="BP13" s="15">
        <v>2.1</v>
      </c>
      <c r="BQ13" s="18">
        <f t="shared" ref="BQ13:BS15" si="53">((BN13-$B$34)/$B$33)*($B$36/($J$28/1000))/$B$37/$B$38</f>
        <v>50.336170859488668</v>
      </c>
      <c r="BR13" s="16">
        <f t="shared" si="53"/>
        <v>45.554782754216156</v>
      </c>
      <c r="BS13" s="19">
        <f t="shared" si="53"/>
        <v>50.336170859488668</v>
      </c>
      <c r="BT13" s="16">
        <f t="shared" si="43"/>
        <v>48.742374824397835</v>
      </c>
      <c r="BU13" s="17">
        <f t="shared" si="44"/>
        <v>2.7605357096791594</v>
      </c>
    </row>
    <row r="14" spans="1:73" x14ac:dyDescent="0.25">
      <c r="A14" s="13" t="s">
        <v>21</v>
      </c>
      <c r="B14" s="13">
        <v>4.7</v>
      </c>
      <c r="C14" s="14">
        <v>4.7</v>
      </c>
      <c r="D14" s="15">
        <v>6.1</v>
      </c>
      <c r="E14" s="16">
        <f t="shared" si="45"/>
        <v>56.247108114015617</v>
      </c>
      <c r="F14" s="16">
        <f t="shared" si="45"/>
        <v>56.247108114015617</v>
      </c>
      <c r="G14" s="16">
        <f t="shared" si="45"/>
        <v>72.981966482469389</v>
      </c>
      <c r="H14" s="17">
        <f t="shared" si="3"/>
        <v>61.825394236833539</v>
      </c>
      <c r="I14" s="16">
        <f t="shared" si="4"/>
        <v>9.6618749838771176</v>
      </c>
      <c r="J14" s="13">
        <v>3.1</v>
      </c>
      <c r="K14" s="14">
        <v>2.8</v>
      </c>
      <c r="L14" s="15">
        <v>3</v>
      </c>
      <c r="M14" s="16">
        <f t="shared" si="46"/>
        <v>74.243111385851179</v>
      </c>
      <c r="N14" s="16">
        <f t="shared" si="46"/>
        <v>67.071029227942432</v>
      </c>
      <c r="O14" s="16">
        <f t="shared" si="46"/>
        <v>71.852417333214945</v>
      </c>
      <c r="P14" s="17">
        <f t="shared" si="8"/>
        <v>71.055519315669514</v>
      </c>
      <c r="Q14" s="16">
        <f t="shared" si="9"/>
        <v>3.6518454865621193</v>
      </c>
      <c r="R14" s="13">
        <v>4.0999999999999996</v>
      </c>
      <c r="S14" s="14">
        <v>3.9</v>
      </c>
      <c r="T14" s="15">
        <v>2.9</v>
      </c>
      <c r="U14" s="16">
        <f t="shared" si="47"/>
        <v>98.150051912213698</v>
      </c>
      <c r="V14" s="16">
        <f t="shared" si="47"/>
        <v>93.3686638069412</v>
      </c>
      <c r="W14" s="16">
        <f t="shared" si="47"/>
        <v>69.461723280578695</v>
      </c>
      <c r="X14" s="17">
        <f t="shared" si="13"/>
        <v>86.993479666577855</v>
      </c>
      <c r="Y14" s="16">
        <f t="shared" si="14"/>
        <v>15.370012346671302</v>
      </c>
      <c r="Z14" s="13">
        <v>3.5</v>
      </c>
      <c r="AA14" s="14">
        <v>3.2</v>
      </c>
      <c r="AB14" s="15">
        <v>3.2</v>
      </c>
      <c r="AC14" s="16">
        <f t="shared" si="48"/>
        <v>83.805887596396204</v>
      </c>
      <c r="AD14" s="16">
        <f t="shared" si="48"/>
        <v>76.633805438487443</v>
      </c>
      <c r="AE14" s="16">
        <f t="shared" si="48"/>
        <v>76.633805438487443</v>
      </c>
      <c r="AF14" s="17">
        <f t="shared" si="18"/>
        <v>79.024499491123706</v>
      </c>
      <c r="AG14" s="16">
        <f t="shared" si="19"/>
        <v>4.1408035645187358</v>
      </c>
      <c r="AH14" s="13">
        <v>2.5</v>
      </c>
      <c r="AI14" s="14">
        <v>2.2000000000000002</v>
      </c>
      <c r="AJ14" s="15">
        <v>2.2000000000000002</v>
      </c>
      <c r="AK14" s="16">
        <f t="shared" si="49"/>
        <v>59.898947070033664</v>
      </c>
      <c r="AL14" s="16">
        <f t="shared" si="49"/>
        <v>52.726864912124924</v>
      </c>
      <c r="AM14" s="16">
        <f t="shared" si="49"/>
        <v>52.726864912124924</v>
      </c>
      <c r="AN14" s="17">
        <f t="shared" si="23"/>
        <v>55.117558964761166</v>
      </c>
      <c r="AO14" s="16">
        <f t="shared" si="24"/>
        <v>4.1408035645187233</v>
      </c>
      <c r="AP14" s="13">
        <v>6.3</v>
      </c>
      <c r="AQ14" s="14">
        <v>6.2</v>
      </c>
      <c r="AR14" s="15">
        <v>6.4</v>
      </c>
      <c r="AS14" s="16">
        <f t="shared" si="50"/>
        <v>150.74532107021125</v>
      </c>
      <c r="AT14" s="16">
        <f t="shared" si="50"/>
        <v>148.35462701757504</v>
      </c>
      <c r="AU14" s="16">
        <f t="shared" si="50"/>
        <v>153.13601512284757</v>
      </c>
      <c r="AV14" s="17">
        <f t="shared" si="28"/>
        <v>150.74532107021128</v>
      </c>
      <c r="AW14" s="16">
        <f t="shared" si="29"/>
        <v>2.3906940526362632</v>
      </c>
      <c r="AX14" s="13">
        <v>3.2</v>
      </c>
      <c r="AY14" s="14">
        <v>3.2</v>
      </c>
      <c r="AZ14" s="15">
        <v>3.3</v>
      </c>
      <c r="BA14" s="16">
        <f t="shared" si="51"/>
        <v>76.633805438487443</v>
      </c>
      <c r="BB14" s="16">
        <f t="shared" si="51"/>
        <v>76.633805438487443</v>
      </c>
      <c r="BC14" s="16">
        <f t="shared" si="51"/>
        <v>79.024499491123692</v>
      </c>
      <c r="BD14" s="17">
        <f t="shared" si="33"/>
        <v>77.430703456032859</v>
      </c>
      <c r="BE14" s="16">
        <f t="shared" si="34"/>
        <v>1.3802678548395757</v>
      </c>
      <c r="BF14" s="13">
        <v>6.5</v>
      </c>
      <c r="BG14" s="14">
        <v>7.1</v>
      </c>
      <c r="BH14" s="15">
        <v>7.1</v>
      </c>
      <c r="BI14" s="16">
        <f t="shared" si="52"/>
        <v>77.763354587741887</v>
      </c>
      <c r="BJ14" s="16">
        <f t="shared" si="52"/>
        <v>84.935436745650634</v>
      </c>
      <c r="BK14" s="16">
        <f t="shared" si="52"/>
        <v>84.935436745650634</v>
      </c>
      <c r="BL14" s="17">
        <f t="shared" si="38"/>
        <v>82.544742693014385</v>
      </c>
      <c r="BM14" s="16">
        <f t="shared" si="39"/>
        <v>4.1408035645187269</v>
      </c>
      <c r="BN14" s="13">
        <v>1.4</v>
      </c>
      <c r="BO14" s="14">
        <v>1.4</v>
      </c>
      <c r="BP14" s="15">
        <v>1.6</v>
      </c>
      <c r="BQ14" s="18">
        <f t="shared" si="53"/>
        <v>33.601312491034896</v>
      </c>
      <c r="BR14" s="16">
        <f t="shared" si="53"/>
        <v>33.601312491034896</v>
      </c>
      <c r="BS14" s="19">
        <f t="shared" si="53"/>
        <v>38.382700596307409</v>
      </c>
      <c r="BT14" s="16">
        <f t="shared" si="43"/>
        <v>35.195108526125729</v>
      </c>
      <c r="BU14" s="17">
        <f t="shared" si="44"/>
        <v>2.7605357096791594</v>
      </c>
    </row>
    <row r="15" spans="1:73" x14ac:dyDescent="0.25">
      <c r="A15" s="13" t="s">
        <v>22</v>
      </c>
      <c r="B15" s="13">
        <v>0.8</v>
      </c>
      <c r="C15" s="14">
        <v>0.7</v>
      </c>
      <c r="D15" s="15">
        <v>1.3</v>
      </c>
      <c r="E15" s="16">
        <f t="shared" si="45"/>
        <v>9.6285740876086923</v>
      </c>
      <c r="F15" s="16">
        <f t="shared" si="45"/>
        <v>8.4332270612905642</v>
      </c>
      <c r="G15" s="16">
        <f t="shared" si="45"/>
        <v>15.605309219199324</v>
      </c>
      <c r="H15" s="17">
        <f t="shared" si="3"/>
        <v>11.222370122699525</v>
      </c>
      <c r="I15" s="16">
        <f t="shared" si="4"/>
        <v>3.8425030866678291</v>
      </c>
      <c r="J15" s="13">
        <v>0.7</v>
      </c>
      <c r="K15" s="14">
        <v>0.8</v>
      </c>
      <c r="L15" s="15">
        <v>0.8</v>
      </c>
      <c r="M15" s="16">
        <f t="shared" si="46"/>
        <v>16.866454122581128</v>
      </c>
      <c r="N15" s="16">
        <f t="shared" si="46"/>
        <v>19.257148175217385</v>
      </c>
      <c r="O15" s="16">
        <f t="shared" si="46"/>
        <v>19.257148175217385</v>
      </c>
      <c r="P15" s="17">
        <f t="shared" si="8"/>
        <v>18.460250157671965</v>
      </c>
      <c r="Q15" s="16">
        <f t="shared" si="9"/>
        <v>1.3802678548395797</v>
      </c>
      <c r="R15" s="13">
        <v>1</v>
      </c>
      <c r="S15" s="14">
        <v>0.8</v>
      </c>
      <c r="T15" s="15">
        <v>1.1000000000000001</v>
      </c>
      <c r="U15" s="16">
        <f t="shared" si="47"/>
        <v>24.03853628048989</v>
      </c>
      <c r="V15" s="16">
        <f t="shared" si="47"/>
        <v>19.257148175217385</v>
      </c>
      <c r="W15" s="16">
        <f t="shared" si="47"/>
        <v>26.429230333126146</v>
      </c>
      <c r="X15" s="17">
        <f t="shared" si="13"/>
        <v>23.241638262944473</v>
      </c>
      <c r="Y15" s="16">
        <f t="shared" si="14"/>
        <v>3.6518454865621459</v>
      </c>
      <c r="Z15" s="13">
        <v>1.1000000000000001</v>
      </c>
      <c r="AA15" s="14">
        <v>0.8</v>
      </c>
      <c r="AB15" s="15">
        <v>1.2</v>
      </c>
      <c r="AC15" s="16">
        <f t="shared" si="48"/>
        <v>26.429230333126146</v>
      </c>
      <c r="AD15" s="16">
        <f t="shared" si="48"/>
        <v>19.257148175217385</v>
      </c>
      <c r="AE15" s="16">
        <f t="shared" si="48"/>
        <v>28.819924385762395</v>
      </c>
      <c r="AF15" s="17">
        <f t="shared" si="18"/>
        <v>24.83543429803531</v>
      </c>
      <c r="AG15" s="16">
        <f t="shared" si="19"/>
        <v>4.9766265244987711</v>
      </c>
      <c r="AH15" s="13">
        <v>1.5</v>
      </c>
      <c r="AI15" s="14">
        <v>1.6</v>
      </c>
      <c r="AJ15" s="15">
        <v>1.7</v>
      </c>
      <c r="AK15" s="16">
        <f t="shared" si="49"/>
        <v>35.992006543671145</v>
      </c>
      <c r="AL15" s="16">
        <f t="shared" si="49"/>
        <v>38.382700596307409</v>
      </c>
      <c r="AM15" s="16">
        <f t="shared" si="49"/>
        <v>40.773394648943658</v>
      </c>
      <c r="AN15" s="17">
        <f t="shared" si="23"/>
        <v>38.382700596307409</v>
      </c>
      <c r="AO15" s="16">
        <f t="shared" si="24"/>
        <v>2.3906940526362561</v>
      </c>
      <c r="AP15" s="13">
        <v>1.1000000000000001</v>
      </c>
      <c r="AQ15" s="14">
        <v>0.9</v>
      </c>
      <c r="AR15" s="15">
        <v>1.1000000000000001</v>
      </c>
      <c r="AS15" s="16">
        <f t="shared" si="50"/>
        <v>26.429230333126146</v>
      </c>
      <c r="AT15" s="16">
        <f t="shared" si="50"/>
        <v>21.647842227853637</v>
      </c>
      <c r="AU15" s="16">
        <f t="shared" si="50"/>
        <v>26.429230333126146</v>
      </c>
      <c r="AV15" s="17">
        <f t="shared" si="28"/>
        <v>24.83543429803531</v>
      </c>
      <c r="AW15" s="16">
        <f t="shared" si="29"/>
        <v>2.7605357096791576</v>
      </c>
      <c r="AX15" s="13">
        <v>1</v>
      </c>
      <c r="AY15" s="14">
        <v>1.2</v>
      </c>
      <c r="AZ15" s="15">
        <v>1.3</v>
      </c>
      <c r="BA15" s="16">
        <f t="shared" si="51"/>
        <v>24.03853628048989</v>
      </c>
      <c r="BB15" s="16">
        <f t="shared" si="51"/>
        <v>28.819924385762395</v>
      </c>
      <c r="BC15" s="16">
        <f t="shared" si="51"/>
        <v>31.210618438398647</v>
      </c>
      <c r="BD15" s="17">
        <f t="shared" si="33"/>
        <v>28.023026368216978</v>
      </c>
      <c r="BE15" s="16">
        <f t="shared" si="34"/>
        <v>3.6518454865620837</v>
      </c>
      <c r="BF15" s="13">
        <v>4.5999999999999996</v>
      </c>
      <c r="BG15" s="14">
        <v>4.5</v>
      </c>
      <c r="BH15" s="15">
        <v>4.2</v>
      </c>
      <c r="BI15" s="16">
        <f t="shared" si="52"/>
        <v>55.051761087697486</v>
      </c>
      <c r="BJ15" s="16">
        <f t="shared" si="52"/>
        <v>53.856414061379368</v>
      </c>
      <c r="BK15" s="16">
        <f t="shared" si="52"/>
        <v>50.270372982424988</v>
      </c>
      <c r="BL15" s="17">
        <f t="shared" si="38"/>
        <v>53.059516043833945</v>
      </c>
      <c r="BM15" s="16">
        <f t="shared" si="39"/>
        <v>2.4883132622493895</v>
      </c>
      <c r="BN15" s="13">
        <v>5</v>
      </c>
      <c r="BO15" s="14">
        <v>4.7</v>
      </c>
      <c r="BP15" s="15">
        <v>4.7</v>
      </c>
      <c r="BQ15" s="18">
        <f t="shared" si="53"/>
        <v>119.66629838593998</v>
      </c>
      <c r="BR15" s="16">
        <f t="shared" si="53"/>
        <v>112.49421622803123</v>
      </c>
      <c r="BS15" s="19">
        <f t="shared" si="53"/>
        <v>112.49421622803123</v>
      </c>
      <c r="BT15" s="16">
        <f t="shared" si="43"/>
        <v>114.88491028066748</v>
      </c>
      <c r="BU15" s="17">
        <f t="shared" si="44"/>
        <v>4.1408035645187269</v>
      </c>
    </row>
    <row r="16" spans="1:73" x14ac:dyDescent="0.25">
      <c r="A16" s="6" t="s">
        <v>16</v>
      </c>
      <c r="B16" s="6">
        <v>2.1</v>
      </c>
      <c r="C16" s="7">
        <v>3.1</v>
      </c>
      <c r="D16" s="8">
        <v>3.4</v>
      </c>
      <c r="E16" s="9">
        <f t="shared" ref="E16:G21" si="54">((B16-$B$34)/$B$33)*($B$36/($B$25/1000))/$B$37/$B$38</f>
        <v>50.336170859488668</v>
      </c>
      <c r="F16" s="9">
        <f t="shared" si="54"/>
        <v>74.243111385851179</v>
      </c>
      <c r="G16" s="9">
        <f t="shared" si="54"/>
        <v>81.415193543759941</v>
      </c>
      <c r="H16" s="10">
        <f t="shared" si="3"/>
        <v>68.664825263033265</v>
      </c>
      <c r="I16" s="9">
        <f t="shared" si="4"/>
        <v>16.273118011105868</v>
      </c>
      <c r="J16" s="6">
        <v>3.2</v>
      </c>
      <c r="K16" s="7">
        <v>4.3</v>
      </c>
      <c r="L16" s="8">
        <v>4.8</v>
      </c>
      <c r="M16" s="9">
        <f t="shared" ref="M16:O21" si="55">((J16-$B$34)/$B$33)*($B$36/($C$25/1000))/$B$37/$B$38</f>
        <v>153.26761087697489</v>
      </c>
      <c r="N16" s="9">
        <f t="shared" si="55"/>
        <v>205.86288003497245</v>
      </c>
      <c r="O16" s="9">
        <f t="shared" si="55"/>
        <v>229.76982056133497</v>
      </c>
      <c r="P16" s="10">
        <f t="shared" si="8"/>
        <v>196.30010382442742</v>
      </c>
      <c r="Q16" s="9">
        <f t="shared" si="9"/>
        <v>39.137348380890394</v>
      </c>
      <c r="R16" s="6">
        <v>5.2</v>
      </c>
      <c r="S16" s="7">
        <v>5.3</v>
      </c>
      <c r="T16" s="8">
        <v>5.8</v>
      </c>
      <c r="U16" s="9">
        <f t="shared" ref="U16:W21" si="56">((R16-$B$34)/$B$33)*($B$36/($D$25/1000))/$B$37/$B$38</f>
        <v>248.89537298242502</v>
      </c>
      <c r="V16" s="9">
        <f t="shared" si="56"/>
        <v>253.67676108769749</v>
      </c>
      <c r="W16" s="9">
        <f t="shared" si="56"/>
        <v>277.58370161406003</v>
      </c>
      <c r="X16" s="10">
        <f t="shared" si="13"/>
        <v>260.05194522806084</v>
      </c>
      <c r="Y16" s="9">
        <f t="shared" si="14"/>
        <v>15.370012346671285</v>
      </c>
      <c r="Z16" s="6">
        <v>10.4</v>
      </c>
      <c r="AA16" s="7">
        <v>9.1999999999999993</v>
      </c>
      <c r="AB16" s="8">
        <v>9.4</v>
      </c>
      <c r="AC16" s="9">
        <f t="shared" ref="AC16:AE21" si="57">((Z16-$B$34)/$B$33)*($B$36/($E$25/1000))/$B$37/$B$38</f>
        <v>621.90944307074415</v>
      </c>
      <c r="AD16" s="9">
        <f t="shared" si="57"/>
        <v>550.18862149165648</v>
      </c>
      <c r="AE16" s="9">
        <f t="shared" si="57"/>
        <v>562.14209175483791</v>
      </c>
      <c r="AF16" s="10">
        <f t="shared" si="18"/>
        <v>578.08005210574618</v>
      </c>
      <c r="AG16" s="9">
        <f t="shared" si="19"/>
        <v>38.425030866678235</v>
      </c>
      <c r="AH16" s="6">
        <v>7.2</v>
      </c>
      <c r="AI16" s="7">
        <v>8.5</v>
      </c>
      <c r="AJ16" s="8">
        <v>10.1</v>
      </c>
      <c r="AK16" s="9">
        <f t="shared" ref="AK16:AM21" si="58">((AH16-$B$34)/$B$33)*($B$36/($F$25/1000))/$B$37/$B$38</f>
        <v>430.65391885984383</v>
      </c>
      <c r="AL16" s="9">
        <f t="shared" si="58"/>
        <v>508.35147557052215</v>
      </c>
      <c r="AM16" s="9">
        <f t="shared" si="58"/>
        <v>603.97923767597229</v>
      </c>
      <c r="AN16" s="10">
        <f t="shared" si="23"/>
        <v>514.32821070211276</v>
      </c>
      <c r="AO16" s="9">
        <f t="shared" si="24"/>
        <v>86.817092544055384</v>
      </c>
      <c r="AP16" s="6">
        <v>5.0999999999999996</v>
      </c>
      <c r="AQ16" s="7">
        <v>6.5</v>
      </c>
      <c r="AR16" s="8">
        <v>7.7</v>
      </c>
      <c r="AS16" s="9">
        <f t="shared" ref="AS16:AU21" si="59">((AP16-$B$34)/$B$33)*($B$36/($G$25/1000))/$B$37/$B$38</f>
        <v>244.11398487715243</v>
      </c>
      <c r="AT16" s="9">
        <f t="shared" si="59"/>
        <v>311.05341835096755</v>
      </c>
      <c r="AU16" s="9">
        <f t="shared" si="59"/>
        <v>368.43007561423758</v>
      </c>
      <c r="AV16" s="10">
        <f t="shared" si="28"/>
        <v>307.86582628078583</v>
      </c>
      <c r="AW16" s="9">
        <f t="shared" si="29"/>
        <v>62.219315019069633</v>
      </c>
      <c r="AX16" s="6">
        <v>3</v>
      </c>
      <c r="AY16" s="7">
        <v>4.5</v>
      </c>
      <c r="AZ16" s="8">
        <v>4.5</v>
      </c>
      <c r="BA16" s="9">
        <f t="shared" ref="BA16:BC21" si="60">((AX16-$B$34)/$B$33)*($B$36/($H$25/1000))/$B$37/$B$38</f>
        <v>143.70483466642989</v>
      </c>
      <c r="BB16" s="9">
        <f t="shared" si="60"/>
        <v>215.42565624551747</v>
      </c>
      <c r="BC16" s="9">
        <f t="shared" si="60"/>
        <v>215.42565624551747</v>
      </c>
      <c r="BD16" s="10">
        <f t="shared" si="33"/>
        <v>191.51871571915498</v>
      </c>
      <c r="BE16" s="9">
        <f t="shared" si="34"/>
        <v>41.408035645187162</v>
      </c>
      <c r="BF16" s="6">
        <v>23.7</v>
      </c>
      <c r="BG16" s="7">
        <v>22.8</v>
      </c>
      <c r="BH16" s="8">
        <v>24.5</v>
      </c>
      <c r="BI16" s="9">
        <f t="shared" ref="BI16:BK21" si="61">((BF16-$B$34)/$B$33)*($B$36/($I$25/1000))/$B$37/$B$38</f>
        <v>283.36304311445957</v>
      </c>
      <c r="BJ16" s="9">
        <f t="shared" si="61"/>
        <v>272.6049198775965</v>
      </c>
      <c r="BK16" s="9">
        <f t="shared" si="61"/>
        <v>292.92581932500462</v>
      </c>
      <c r="BL16" s="10">
        <f t="shared" si="38"/>
        <v>282.9645941056869</v>
      </c>
      <c r="BM16" s="9">
        <f t="shared" si="39"/>
        <v>10.166307579321112</v>
      </c>
      <c r="BN16" s="6">
        <v>10.4</v>
      </c>
      <c r="BO16" s="7">
        <v>10.3</v>
      </c>
      <c r="BP16" s="8">
        <v>10.5</v>
      </c>
      <c r="BQ16" s="11">
        <f t="shared" ref="BQ16:BS21" si="62">((BN16-$B$34)/$B$33)*($B$36/($J$25/1000))/$B$37/$B$38</f>
        <v>621.90944307074415</v>
      </c>
      <c r="BR16" s="9">
        <f t="shared" si="62"/>
        <v>615.93270793915349</v>
      </c>
      <c r="BS16" s="12">
        <f t="shared" si="62"/>
        <v>627.8861782023348</v>
      </c>
      <c r="BT16" s="9">
        <f t="shared" si="43"/>
        <v>621.90944307074415</v>
      </c>
      <c r="BU16" s="10">
        <f t="shared" si="44"/>
        <v>5.9767351315906581</v>
      </c>
    </row>
    <row r="17" spans="1:73" s="20" customFormat="1" x14ac:dyDescent="0.25">
      <c r="A17" s="6" t="s">
        <v>17</v>
      </c>
      <c r="B17" s="6">
        <v>10.9</v>
      </c>
      <c r="C17" s="7">
        <v>9.5</v>
      </c>
      <c r="D17" s="8">
        <v>12.4</v>
      </c>
      <c r="E17" s="9">
        <f t="shared" si="54"/>
        <v>260.71724749147893</v>
      </c>
      <c r="F17" s="9">
        <f t="shared" si="54"/>
        <v>227.24753075457139</v>
      </c>
      <c r="G17" s="9">
        <f t="shared" si="54"/>
        <v>296.57765828102271</v>
      </c>
      <c r="H17" s="10">
        <f t="shared" si="3"/>
        <v>261.51414550902433</v>
      </c>
      <c r="I17" s="9">
        <f t="shared" si="4"/>
        <v>34.671932893138226</v>
      </c>
      <c r="J17" s="6">
        <v>9.1</v>
      </c>
      <c r="K17" s="7">
        <v>11.2</v>
      </c>
      <c r="L17" s="8">
        <v>11.2</v>
      </c>
      <c r="M17" s="9">
        <f t="shared" si="55"/>
        <v>435.36950908805272</v>
      </c>
      <c r="N17" s="9">
        <f t="shared" si="55"/>
        <v>535.77865929877532</v>
      </c>
      <c r="O17" s="9">
        <f t="shared" si="55"/>
        <v>535.77865929877532</v>
      </c>
      <c r="P17" s="10">
        <f t="shared" si="8"/>
        <v>502.30894256186775</v>
      </c>
      <c r="Q17" s="9">
        <f t="shared" si="9"/>
        <v>57.971249903262262</v>
      </c>
      <c r="R17" s="6">
        <v>12.3</v>
      </c>
      <c r="S17" s="7">
        <v>14.3</v>
      </c>
      <c r="T17" s="8">
        <v>14.3</v>
      </c>
      <c r="U17" s="9">
        <f t="shared" si="56"/>
        <v>588.373928456773</v>
      </c>
      <c r="V17" s="9">
        <f t="shared" si="56"/>
        <v>684.00169056222308</v>
      </c>
      <c r="W17" s="9">
        <f t="shared" si="56"/>
        <v>684.00169056222308</v>
      </c>
      <c r="X17" s="10">
        <f t="shared" si="13"/>
        <v>652.12576986040642</v>
      </c>
      <c r="Y17" s="9">
        <f t="shared" si="14"/>
        <v>55.210714193583094</v>
      </c>
      <c r="Z17" s="6">
        <v>16.8</v>
      </c>
      <c r="AA17" s="7">
        <v>16.600000000000001</v>
      </c>
      <c r="AB17" s="8">
        <v>17.100000000000001</v>
      </c>
      <c r="AC17" s="9">
        <f t="shared" si="57"/>
        <v>1004.4204914925446</v>
      </c>
      <c r="AD17" s="9">
        <f t="shared" si="57"/>
        <v>992.46702122936347</v>
      </c>
      <c r="AE17" s="9">
        <f t="shared" si="57"/>
        <v>1022.3506968873165</v>
      </c>
      <c r="AF17" s="10">
        <f t="shared" si="18"/>
        <v>1006.4127365364083</v>
      </c>
      <c r="AG17" s="9">
        <f t="shared" si="19"/>
        <v>15.041120235658431</v>
      </c>
      <c r="AH17" s="6">
        <v>20.2</v>
      </c>
      <c r="AI17" s="7">
        <v>20.5</v>
      </c>
      <c r="AJ17" s="8">
        <v>22</v>
      </c>
      <c r="AK17" s="9">
        <f t="shared" si="58"/>
        <v>1207.6294859666261</v>
      </c>
      <c r="AL17" s="9">
        <f t="shared" si="58"/>
        <v>1225.5596913613979</v>
      </c>
      <c r="AM17" s="9">
        <f t="shared" si="58"/>
        <v>1315.2107183352573</v>
      </c>
      <c r="AN17" s="10">
        <f t="shared" si="23"/>
        <v>1249.4666318877605</v>
      </c>
      <c r="AO17" s="9">
        <f t="shared" si="24"/>
        <v>57.637546300017235</v>
      </c>
      <c r="AP17" s="6">
        <v>18.5</v>
      </c>
      <c r="AQ17" s="7">
        <v>18.600000000000001</v>
      </c>
      <c r="AR17" s="8">
        <v>19.100000000000001</v>
      </c>
      <c r="AS17" s="9">
        <f t="shared" si="59"/>
        <v>884.81999098366816</v>
      </c>
      <c r="AT17" s="9">
        <f t="shared" si="59"/>
        <v>889.6013790889408</v>
      </c>
      <c r="AU17" s="9">
        <f t="shared" si="59"/>
        <v>913.50831961530321</v>
      </c>
      <c r="AV17" s="10">
        <f t="shared" si="28"/>
        <v>895.97656322930413</v>
      </c>
      <c r="AW17" s="9">
        <f t="shared" si="29"/>
        <v>15.370012346671265</v>
      </c>
      <c r="AX17" s="6">
        <v>15.1</v>
      </c>
      <c r="AY17" s="7">
        <v>16.3</v>
      </c>
      <c r="AZ17" s="8">
        <v>16.600000000000001</v>
      </c>
      <c r="BA17" s="9">
        <f t="shared" si="60"/>
        <v>722.25279540440306</v>
      </c>
      <c r="BB17" s="9">
        <f t="shared" si="60"/>
        <v>779.62945266767326</v>
      </c>
      <c r="BC17" s="9">
        <f t="shared" si="60"/>
        <v>793.97361698349073</v>
      </c>
      <c r="BD17" s="10">
        <f t="shared" si="33"/>
        <v>765.28528835185568</v>
      </c>
      <c r="BE17" s="9">
        <f t="shared" si="34"/>
        <v>37.951091544700169</v>
      </c>
      <c r="BF17" s="6">
        <v>12.1</v>
      </c>
      <c r="BG17" s="7">
        <v>14.4</v>
      </c>
      <c r="BH17" s="8">
        <v>15.1</v>
      </c>
      <c r="BI17" s="9">
        <f t="shared" si="61"/>
        <v>144.70278806155696</v>
      </c>
      <c r="BJ17" s="9">
        <f t="shared" si="61"/>
        <v>172.19576966687387</v>
      </c>
      <c r="BK17" s="9">
        <f t="shared" si="61"/>
        <v>180.56319885110076</v>
      </c>
      <c r="BL17" s="10">
        <f t="shared" si="38"/>
        <v>165.82058552651054</v>
      </c>
      <c r="BM17" s="9">
        <f t="shared" si="39"/>
        <v>18.760983319548117</v>
      </c>
      <c r="BN17" s="6">
        <v>12.6</v>
      </c>
      <c r="BO17" s="7">
        <v>13.8</v>
      </c>
      <c r="BP17" s="8">
        <v>14.4</v>
      </c>
      <c r="BQ17" s="11">
        <f t="shared" si="62"/>
        <v>753.39761596573805</v>
      </c>
      <c r="BR17" s="9">
        <f t="shared" si="62"/>
        <v>825.1184375448255</v>
      </c>
      <c r="BS17" s="12">
        <f t="shared" si="62"/>
        <v>860.97884833436945</v>
      </c>
      <c r="BT17" s="9">
        <f t="shared" si="43"/>
        <v>813.16496728164429</v>
      </c>
      <c r="BU17" s="10">
        <f t="shared" si="44"/>
        <v>54.777682298431841</v>
      </c>
    </row>
    <row r="18" spans="1:73" s="20" customFormat="1" x14ac:dyDescent="0.25">
      <c r="A18" s="6" t="s">
        <v>19</v>
      </c>
      <c r="B18" s="6">
        <v>4</v>
      </c>
      <c r="C18" s="7">
        <v>4.7</v>
      </c>
      <c r="D18" s="8">
        <v>4.0999999999999996</v>
      </c>
      <c r="E18" s="9">
        <f t="shared" si="54"/>
        <v>95.759357859577463</v>
      </c>
      <c r="F18" s="9">
        <f t="shared" si="54"/>
        <v>112.49421622803123</v>
      </c>
      <c r="G18" s="9">
        <f t="shared" si="54"/>
        <v>98.150051912213698</v>
      </c>
      <c r="H18" s="10">
        <f t="shared" si="3"/>
        <v>102.13454199994079</v>
      </c>
      <c r="I18" s="9">
        <f t="shared" si="4"/>
        <v>9.0510216051807344</v>
      </c>
      <c r="J18" s="6">
        <v>4</v>
      </c>
      <c r="K18" s="7">
        <v>5.9</v>
      </c>
      <c r="L18" s="8">
        <v>4.7</v>
      </c>
      <c r="M18" s="9">
        <f t="shared" si="55"/>
        <v>191.51871571915493</v>
      </c>
      <c r="N18" s="9">
        <f t="shared" si="55"/>
        <v>282.36508971933256</v>
      </c>
      <c r="O18" s="9">
        <f t="shared" si="55"/>
        <v>224.98843245606247</v>
      </c>
      <c r="P18" s="10">
        <f t="shared" si="8"/>
        <v>232.95741263151663</v>
      </c>
      <c r="Q18" s="9">
        <f t="shared" si="9"/>
        <v>45.94447084277526</v>
      </c>
      <c r="R18" s="6">
        <v>6.8</v>
      </c>
      <c r="S18" s="7">
        <v>7.2</v>
      </c>
      <c r="T18" s="8">
        <v>6.9</v>
      </c>
      <c r="U18" s="9">
        <f t="shared" si="56"/>
        <v>325.39758266678507</v>
      </c>
      <c r="V18" s="9">
        <f t="shared" si="56"/>
        <v>344.52313508787506</v>
      </c>
      <c r="W18" s="9">
        <f t="shared" si="56"/>
        <v>330.1789707720576</v>
      </c>
      <c r="X18" s="10">
        <f t="shared" si="13"/>
        <v>333.36656284223926</v>
      </c>
      <c r="Y18" s="9">
        <f t="shared" si="14"/>
        <v>9.9532530489975493</v>
      </c>
      <c r="Z18" s="6">
        <v>6.2</v>
      </c>
      <c r="AA18" s="7">
        <v>7.5</v>
      </c>
      <c r="AB18" s="8">
        <v>7.9</v>
      </c>
      <c r="AC18" s="9">
        <f t="shared" si="57"/>
        <v>370.88656754393753</v>
      </c>
      <c r="AD18" s="9">
        <f t="shared" si="57"/>
        <v>448.58412425461574</v>
      </c>
      <c r="AE18" s="9">
        <f t="shared" si="57"/>
        <v>472.49106478097832</v>
      </c>
      <c r="AF18" s="10">
        <f t="shared" si="18"/>
        <v>430.65391885984383</v>
      </c>
      <c r="AG18" s="9">
        <f t="shared" si="19"/>
        <v>53.122383830378091</v>
      </c>
      <c r="AH18" s="6">
        <v>4.2</v>
      </c>
      <c r="AI18" s="7">
        <v>4.0999999999999996</v>
      </c>
      <c r="AJ18" s="8">
        <v>3.5</v>
      </c>
      <c r="AK18" s="9">
        <f t="shared" si="58"/>
        <v>251.35186491212491</v>
      </c>
      <c r="AL18" s="9">
        <f t="shared" si="58"/>
        <v>245.37512978053425</v>
      </c>
      <c r="AM18" s="9">
        <f t="shared" si="58"/>
        <v>209.5147189909905</v>
      </c>
      <c r="AN18" s="10">
        <f t="shared" si="23"/>
        <v>235.41390456121655</v>
      </c>
      <c r="AO18" s="9">
        <f t="shared" si="24"/>
        <v>22.627554012951808</v>
      </c>
      <c r="AP18" s="6">
        <v>3.2</v>
      </c>
      <c r="AQ18" s="7">
        <v>3.6</v>
      </c>
      <c r="AR18" s="8">
        <v>4.3</v>
      </c>
      <c r="AS18" s="9">
        <f t="shared" si="59"/>
        <v>153.26761087697489</v>
      </c>
      <c r="AT18" s="9">
        <f t="shared" si="59"/>
        <v>172.39316329806491</v>
      </c>
      <c r="AU18" s="9">
        <f t="shared" si="59"/>
        <v>205.86288003497245</v>
      </c>
      <c r="AV18" s="10">
        <f t="shared" si="28"/>
        <v>177.17455140333743</v>
      </c>
      <c r="AW18" s="9">
        <f t="shared" si="29"/>
        <v>26.621642297395372</v>
      </c>
      <c r="AX18" s="6">
        <v>3.5</v>
      </c>
      <c r="AY18" s="7">
        <v>4.9000000000000004</v>
      </c>
      <c r="AZ18" s="8">
        <v>4.9000000000000004</v>
      </c>
      <c r="BA18" s="9">
        <f t="shared" si="60"/>
        <v>167.61177519279241</v>
      </c>
      <c r="BB18" s="9">
        <f t="shared" si="60"/>
        <v>234.55120866660749</v>
      </c>
      <c r="BC18" s="9">
        <f t="shared" si="60"/>
        <v>234.55120866660749</v>
      </c>
      <c r="BD18" s="10">
        <f t="shared" si="33"/>
        <v>212.23806417533581</v>
      </c>
      <c r="BE18" s="9">
        <f t="shared" si="34"/>
        <v>38.647499935508094</v>
      </c>
      <c r="BF18" s="6">
        <v>17</v>
      </c>
      <c r="BG18" s="7">
        <v>16.2</v>
      </c>
      <c r="BH18" s="8">
        <v>17.8</v>
      </c>
      <c r="BI18" s="9">
        <f t="shared" si="61"/>
        <v>203.27479235114518</v>
      </c>
      <c r="BJ18" s="9">
        <f t="shared" si="61"/>
        <v>193.71201614060013</v>
      </c>
      <c r="BK18" s="9">
        <f t="shared" si="61"/>
        <v>212.83756856169018</v>
      </c>
      <c r="BL18" s="10">
        <f t="shared" si="38"/>
        <v>203.27479235114515</v>
      </c>
      <c r="BM18" s="9">
        <f t="shared" si="39"/>
        <v>9.5627762105450245</v>
      </c>
      <c r="BN18" s="6">
        <v>17.5</v>
      </c>
      <c r="BO18" s="7">
        <v>16.3</v>
      </c>
      <c r="BP18" s="8">
        <v>16.100000000000001</v>
      </c>
      <c r="BQ18" s="11">
        <f t="shared" si="62"/>
        <v>1046.257637413679</v>
      </c>
      <c r="BR18" s="9">
        <f t="shared" si="62"/>
        <v>974.53681583459149</v>
      </c>
      <c r="BS18" s="12">
        <f t="shared" si="62"/>
        <v>962.58334557141018</v>
      </c>
      <c r="BT18" s="9">
        <f t="shared" si="43"/>
        <v>994.45926627322694</v>
      </c>
      <c r="BU18" s="10">
        <f t="shared" si="44"/>
        <v>45.255108025903652</v>
      </c>
    </row>
    <row r="19" spans="1:73" s="20" customFormat="1" x14ac:dyDescent="0.25">
      <c r="A19" s="6" t="s">
        <v>50</v>
      </c>
      <c r="B19" s="6">
        <v>10.1</v>
      </c>
      <c r="C19" s="7">
        <v>9</v>
      </c>
      <c r="D19" s="8">
        <v>10.5</v>
      </c>
      <c r="E19" s="9">
        <f t="shared" si="54"/>
        <v>241.59169507038891</v>
      </c>
      <c r="F19" s="9">
        <f t="shared" si="54"/>
        <v>215.29406049139013</v>
      </c>
      <c r="G19" s="9">
        <f t="shared" si="54"/>
        <v>251.15447128093393</v>
      </c>
      <c r="H19" s="10">
        <f t="shared" si="3"/>
        <v>236.01340894757098</v>
      </c>
      <c r="I19" s="9">
        <f t="shared" si="4"/>
        <v>18.569604803272597</v>
      </c>
      <c r="J19" s="6">
        <v>9.4</v>
      </c>
      <c r="K19" s="7">
        <v>10.6</v>
      </c>
      <c r="L19" s="8">
        <v>9.6999999999999993</v>
      </c>
      <c r="M19" s="9">
        <f t="shared" si="55"/>
        <v>449.71367340387025</v>
      </c>
      <c r="N19" s="9">
        <f t="shared" si="55"/>
        <v>507.09033066714034</v>
      </c>
      <c r="O19" s="9">
        <f t="shared" si="55"/>
        <v>464.05783771968771</v>
      </c>
      <c r="P19" s="10">
        <f t="shared" si="8"/>
        <v>473.62061393023276</v>
      </c>
      <c r="Q19" s="9">
        <f t="shared" si="9"/>
        <v>29.859759146992726</v>
      </c>
      <c r="R19" s="6">
        <v>12.4</v>
      </c>
      <c r="S19" s="7">
        <v>12.6</v>
      </c>
      <c r="T19" s="8">
        <v>12.9</v>
      </c>
      <c r="U19" s="9">
        <f t="shared" si="56"/>
        <v>593.15531656204541</v>
      </c>
      <c r="V19" s="9">
        <f t="shared" si="56"/>
        <v>602.71809277259047</v>
      </c>
      <c r="W19" s="9">
        <f t="shared" si="56"/>
        <v>617.06225708840793</v>
      </c>
      <c r="X19" s="10">
        <f t="shared" si="13"/>
        <v>604.31188880768127</v>
      </c>
      <c r="Y19" s="9">
        <f t="shared" si="14"/>
        <v>12.032896188526768</v>
      </c>
      <c r="Z19" s="6">
        <v>19.899999999999999</v>
      </c>
      <c r="AA19" s="7">
        <v>21.8</v>
      </c>
      <c r="AB19" s="8">
        <v>22.1</v>
      </c>
      <c r="AC19" s="9">
        <f t="shared" si="57"/>
        <v>1189.6992805718542</v>
      </c>
      <c r="AD19" s="9">
        <f t="shared" si="57"/>
        <v>1303.2572480720762</v>
      </c>
      <c r="AE19" s="9">
        <f t="shared" si="57"/>
        <v>1321.1874534668482</v>
      </c>
      <c r="AF19" s="10">
        <f t="shared" si="18"/>
        <v>1271.3813273702594</v>
      </c>
      <c r="AG19" s="9">
        <f t="shared" si="19"/>
        <v>71.304562569707556</v>
      </c>
      <c r="AH19" s="6">
        <v>16.7</v>
      </c>
      <c r="AI19" s="7">
        <v>15.4</v>
      </c>
      <c r="AJ19" s="8">
        <v>16.399999999999999</v>
      </c>
      <c r="AK19" s="9">
        <f t="shared" si="58"/>
        <v>998.44375636095378</v>
      </c>
      <c r="AL19" s="9">
        <f t="shared" si="58"/>
        <v>920.74619965027568</v>
      </c>
      <c r="AM19" s="9">
        <f t="shared" si="58"/>
        <v>980.51355096618181</v>
      </c>
      <c r="AN19" s="10">
        <f t="shared" si="23"/>
        <v>966.56783565913702</v>
      </c>
      <c r="AO19" s="9">
        <f t="shared" si="24"/>
        <v>40.682795027764698</v>
      </c>
      <c r="AP19" s="6">
        <v>14.8</v>
      </c>
      <c r="AQ19" s="7">
        <v>15.2</v>
      </c>
      <c r="AR19" s="8">
        <v>16.399999999999999</v>
      </c>
      <c r="AS19" s="9">
        <f t="shared" si="59"/>
        <v>707.90863108858548</v>
      </c>
      <c r="AT19" s="9">
        <f t="shared" si="59"/>
        <v>727.03418350967547</v>
      </c>
      <c r="AU19" s="9">
        <f t="shared" si="59"/>
        <v>784.41084077294545</v>
      </c>
      <c r="AV19" s="10">
        <f t="shared" si="28"/>
        <v>739.78455179040213</v>
      </c>
      <c r="AW19" s="9">
        <f t="shared" si="29"/>
        <v>39.813012195990211</v>
      </c>
      <c r="AX19" s="6">
        <v>14.4</v>
      </c>
      <c r="AY19" s="7">
        <v>14.9</v>
      </c>
      <c r="AZ19" s="8">
        <v>16.399999999999999</v>
      </c>
      <c r="BA19" s="9">
        <f t="shared" si="60"/>
        <v>688.78307866749549</v>
      </c>
      <c r="BB19" s="9">
        <f t="shared" si="60"/>
        <v>712.69001919385801</v>
      </c>
      <c r="BC19" s="9">
        <f t="shared" si="60"/>
        <v>784.41084077294545</v>
      </c>
      <c r="BD19" s="10">
        <f t="shared" si="33"/>
        <v>728.62797954476628</v>
      </c>
      <c r="BE19" s="9">
        <f t="shared" si="34"/>
        <v>49.766265244987764</v>
      </c>
      <c r="BF19" s="6">
        <v>11.2</v>
      </c>
      <c r="BG19" s="7">
        <v>12.1</v>
      </c>
      <c r="BH19" s="8">
        <v>11.7</v>
      </c>
      <c r="BI19" s="9">
        <f t="shared" si="61"/>
        <v>133.94466482469383</v>
      </c>
      <c r="BJ19" s="9">
        <f t="shared" si="61"/>
        <v>144.70278806155696</v>
      </c>
      <c r="BK19" s="9">
        <f t="shared" si="61"/>
        <v>139.92139995628446</v>
      </c>
      <c r="BL19" s="10">
        <f t="shared" si="38"/>
        <v>139.52295094751176</v>
      </c>
      <c r="BM19" s="9">
        <f t="shared" si="39"/>
        <v>5.3901182829625878</v>
      </c>
      <c r="BN19" s="6">
        <v>10.199999999999999</v>
      </c>
      <c r="BO19" s="7">
        <v>11.3</v>
      </c>
      <c r="BP19" s="8">
        <v>14.4</v>
      </c>
      <c r="BQ19" s="11">
        <f t="shared" si="62"/>
        <v>609.95597280756272</v>
      </c>
      <c r="BR19" s="9">
        <f t="shared" si="62"/>
        <v>675.70005925505984</v>
      </c>
      <c r="BS19" s="12">
        <f t="shared" si="62"/>
        <v>860.97884833436945</v>
      </c>
      <c r="BT19" s="9">
        <f t="shared" si="43"/>
        <v>715.54496013233074</v>
      </c>
      <c r="BU19" s="10">
        <f t="shared" si="44"/>
        <v>130.16847968642875</v>
      </c>
    </row>
    <row r="20" spans="1:73" s="20" customFormat="1" x14ac:dyDescent="0.25">
      <c r="A20" s="6" t="s">
        <v>18</v>
      </c>
      <c r="B20" s="6">
        <v>12.6</v>
      </c>
      <c r="C20" s="7">
        <v>13.2</v>
      </c>
      <c r="D20" s="8">
        <v>9.5</v>
      </c>
      <c r="E20" s="9">
        <f t="shared" si="54"/>
        <v>301.35904638629523</v>
      </c>
      <c r="F20" s="9">
        <f t="shared" si="54"/>
        <v>315.7032107021127</v>
      </c>
      <c r="G20" s="9">
        <f t="shared" si="54"/>
        <v>227.24753075457139</v>
      </c>
      <c r="H20" s="10">
        <f t="shared" si="3"/>
        <v>281.43659594765978</v>
      </c>
      <c r="I20" s="9">
        <f t="shared" si="4"/>
        <v>47.47399132530758</v>
      </c>
      <c r="J20" s="6">
        <v>9.5</v>
      </c>
      <c r="K20" s="7">
        <v>10.5</v>
      </c>
      <c r="L20" s="8">
        <v>11</v>
      </c>
      <c r="M20" s="9">
        <f t="shared" si="55"/>
        <v>454.49506150914277</v>
      </c>
      <c r="N20" s="9">
        <f t="shared" si="55"/>
        <v>502.30894256186787</v>
      </c>
      <c r="O20" s="9">
        <f t="shared" si="55"/>
        <v>526.21588308823038</v>
      </c>
      <c r="P20" s="10">
        <f t="shared" si="8"/>
        <v>494.33996238641367</v>
      </c>
      <c r="Q20" s="9">
        <f t="shared" si="9"/>
        <v>36.518454865621251</v>
      </c>
      <c r="R20" s="6">
        <v>15.5</v>
      </c>
      <c r="S20" s="7">
        <v>14.7</v>
      </c>
      <c r="T20" s="8">
        <v>14.9</v>
      </c>
      <c r="U20" s="9">
        <f t="shared" si="56"/>
        <v>741.37834782549305</v>
      </c>
      <c r="V20" s="9">
        <f t="shared" si="56"/>
        <v>703.12724298331307</v>
      </c>
      <c r="W20" s="9">
        <f t="shared" si="56"/>
        <v>712.69001919385801</v>
      </c>
      <c r="X20" s="10">
        <f t="shared" si="13"/>
        <v>719.06520333422134</v>
      </c>
      <c r="Y20" s="9">
        <f t="shared" si="14"/>
        <v>19.906506097995116</v>
      </c>
      <c r="Z20" s="6">
        <v>20.6</v>
      </c>
      <c r="AA20" s="7">
        <v>18.5</v>
      </c>
      <c r="AB20" s="8">
        <v>19.8</v>
      </c>
      <c r="AC20" s="9">
        <f t="shared" si="57"/>
        <v>1231.5364264929888</v>
      </c>
      <c r="AD20" s="9">
        <f t="shared" si="57"/>
        <v>1106.0249887295854</v>
      </c>
      <c r="AE20" s="9">
        <f t="shared" si="57"/>
        <v>1183.7225454402635</v>
      </c>
      <c r="AF20" s="10">
        <f t="shared" si="18"/>
        <v>1173.7613202209459</v>
      </c>
      <c r="AG20" s="9">
        <f t="shared" si="19"/>
        <v>63.345874042921267</v>
      </c>
      <c r="AH20" s="6">
        <v>20.9</v>
      </c>
      <c r="AI20" s="7">
        <v>23.4</v>
      </c>
      <c r="AJ20" s="8">
        <v>20.9</v>
      </c>
      <c r="AK20" s="9">
        <f t="shared" si="58"/>
        <v>1249.4666318877605</v>
      </c>
      <c r="AL20" s="9">
        <f t="shared" si="58"/>
        <v>1398.8850101775263</v>
      </c>
      <c r="AM20" s="9">
        <f t="shared" si="58"/>
        <v>1249.4666318877605</v>
      </c>
      <c r="AN20" s="10">
        <f t="shared" si="23"/>
        <v>1299.2727579843493</v>
      </c>
      <c r="AO20" s="9">
        <f t="shared" si="24"/>
        <v>86.266740927473606</v>
      </c>
      <c r="AP20" s="6">
        <v>13.2</v>
      </c>
      <c r="AQ20" s="7">
        <v>16.2</v>
      </c>
      <c r="AR20" s="8">
        <v>15.8</v>
      </c>
      <c r="AS20" s="9">
        <f t="shared" si="59"/>
        <v>631.4064214042254</v>
      </c>
      <c r="AT20" s="9">
        <f t="shared" si="59"/>
        <v>774.84806456240051</v>
      </c>
      <c r="AU20" s="9">
        <f t="shared" si="59"/>
        <v>755.72251214131052</v>
      </c>
      <c r="AV20" s="10">
        <f t="shared" si="28"/>
        <v>720.65899936931203</v>
      </c>
      <c r="AW20" s="9">
        <f t="shared" si="29"/>
        <v>77.884296837766868</v>
      </c>
      <c r="AX20" s="6">
        <v>17</v>
      </c>
      <c r="AY20" s="7">
        <v>15.5</v>
      </c>
      <c r="AZ20" s="8">
        <v>15.9</v>
      </c>
      <c r="BA20" s="9">
        <f t="shared" si="60"/>
        <v>813.09916940458072</v>
      </c>
      <c r="BB20" s="9">
        <f t="shared" si="60"/>
        <v>741.37834782549305</v>
      </c>
      <c r="BC20" s="9">
        <f t="shared" si="60"/>
        <v>760.50390024658304</v>
      </c>
      <c r="BD20" s="10">
        <f t="shared" si="33"/>
        <v>771.66047249221901</v>
      </c>
      <c r="BE20" s="9">
        <f t="shared" si="34"/>
        <v>37.139209606545229</v>
      </c>
      <c r="BF20" s="6">
        <v>12.8</v>
      </c>
      <c r="BG20" s="7">
        <v>11.5</v>
      </c>
      <c r="BH20" s="8">
        <v>12.7</v>
      </c>
      <c r="BI20" s="9">
        <f t="shared" si="61"/>
        <v>153.07021724578388</v>
      </c>
      <c r="BJ20" s="9">
        <f t="shared" si="61"/>
        <v>137.5307059036482</v>
      </c>
      <c r="BK20" s="9">
        <f t="shared" si="61"/>
        <v>151.87487021946572</v>
      </c>
      <c r="BL20" s="10">
        <f t="shared" si="38"/>
        <v>147.49193112296595</v>
      </c>
      <c r="BM20" s="9">
        <f t="shared" si="39"/>
        <v>8.6473533251978711</v>
      </c>
      <c r="BN20" s="6">
        <v>11.6</v>
      </c>
      <c r="BO20" s="7">
        <v>10.1</v>
      </c>
      <c r="BP20" s="8">
        <v>8.6999999999999993</v>
      </c>
      <c r="BQ20" s="11">
        <f t="shared" si="62"/>
        <v>693.6302646498317</v>
      </c>
      <c r="BR20" s="9">
        <f t="shared" si="62"/>
        <v>603.97923767597229</v>
      </c>
      <c r="BS20" s="12">
        <f t="shared" si="62"/>
        <v>520.3049458337033</v>
      </c>
      <c r="BT20" s="9">
        <f t="shared" si="43"/>
        <v>605.97148271983576</v>
      </c>
      <c r="BU20" s="10">
        <f t="shared" si="44"/>
        <v>86.679832232845953</v>
      </c>
    </row>
    <row r="21" spans="1:73" x14ac:dyDescent="0.25">
      <c r="A21" s="21" t="s">
        <v>9</v>
      </c>
      <c r="B21" s="21">
        <v>1.1000000000000001</v>
      </c>
      <c r="C21" s="22">
        <v>1.3</v>
      </c>
      <c r="D21" s="23">
        <v>1.5</v>
      </c>
      <c r="E21" s="24">
        <f t="shared" si="54"/>
        <v>26.429230333126146</v>
      </c>
      <c r="F21" s="24">
        <f t="shared" si="54"/>
        <v>31.210618438398647</v>
      </c>
      <c r="G21" s="24">
        <f t="shared" si="54"/>
        <v>35.992006543671145</v>
      </c>
      <c r="H21" s="25">
        <f t="shared" si="3"/>
        <v>31.210618438398644</v>
      </c>
      <c r="I21" s="24">
        <f t="shared" si="4"/>
        <v>4.7813881052724909</v>
      </c>
      <c r="J21" s="21">
        <v>1.3</v>
      </c>
      <c r="K21" s="22">
        <v>1.5</v>
      </c>
      <c r="L21" s="23">
        <v>1.5</v>
      </c>
      <c r="M21" s="24">
        <f t="shared" si="55"/>
        <v>62.421236876797295</v>
      </c>
      <c r="N21" s="24">
        <f t="shared" si="55"/>
        <v>71.984013087342291</v>
      </c>
      <c r="O21" s="24">
        <f t="shared" si="55"/>
        <v>71.984013087342291</v>
      </c>
      <c r="P21" s="25">
        <f t="shared" si="8"/>
        <v>68.796421017160625</v>
      </c>
      <c r="Q21" s="24">
        <f t="shared" si="9"/>
        <v>5.5210714193583028</v>
      </c>
      <c r="R21" s="21">
        <v>1.6</v>
      </c>
      <c r="S21" s="22">
        <v>1.8</v>
      </c>
      <c r="T21" s="23">
        <v>1.6</v>
      </c>
      <c r="U21" s="24">
        <f t="shared" si="56"/>
        <v>76.765401192614817</v>
      </c>
      <c r="V21" s="24">
        <f t="shared" si="56"/>
        <v>86.328177403159813</v>
      </c>
      <c r="W21" s="24">
        <f t="shared" si="56"/>
        <v>76.765401192614817</v>
      </c>
      <c r="X21" s="25">
        <f t="shared" si="13"/>
        <v>79.952993262796483</v>
      </c>
      <c r="Y21" s="24">
        <f t="shared" si="14"/>
        <v>5.5210714193583028</v>
      </c>
      <c r="Z21" s="21">
        <v>3.5</v>
      </c>
      <c r="AA21" s="22">
        <v>3.2</v>
      </c>
      <c r="AB21" s="23">
        <v>3.2</v>
      </c>
      <c r="AC21" s="24">
        <f t="shared" si="57"/>
        <v>209.5147189909905</v>
      </c>
      <c r="AD21" s="24">
        <f t="shared" si="57"/>
        <v>191.58451359621861</v>
      </c>
      <c r="AE21" s="24">
        <f t="shared" si="57"/>
        <v>191.58451359621861</v>
      </c>
      <c r="AF21" s="25">
        <f t="shared" si="18"/>
        <v>197.56124872780924</v>
      </c>
      <c r="AG21" s="24">
        <f t="shared" si="19"/>
        <v>10.35200891129683</v>
      </c>
      <c r="AH21" s="21">
        <v>4.5</v>
      </c>
      <c r="AI21" s="22">
        <v>4.2</v>
      </c>
      <c r="AJ21" s="23">
        <v>4.0999999999999996</v>
      </c>
      <c r="AK21" s="24">
        <f t="shared" si="58"/>
        <v>269.28207030689686</v>
      </c>
      <c r="AL21" s="24">
        <f t="shared" si="58"/>
        <v>251.35186491212491</v>
      </c>
      <c r="AM21" s="24">
        <f t="shared" si="58"/>
        <v>245.37512978053425</v>
      </c>
      <c r="AN21" s="25">
        <f t="shared" si="23"/>
        <v>255.33635499985201</v>
      </c>
      <c r="AO21" s="24">
        <f t="shared" si="24"/>
        <v>12.441566311247</v>
      </c>
      <c r="AP21" s="21">
        <v>3.4</v>
      </c>
      <c r="AQ21" s="22">
        <v>3.7</v>
      </c>
      <c r="AR21" s="23">
        <v>3</v>
      </c>
      <c r="AS21" s="24">
        <f t="shared" si="59"/>
        <v>162.83038708751988</v>
      </c>
      <c r="AT21" s="24">
        <f t="shared" si="59"/>
        <v>177.1745514033374</v>
      </c>
      <c r="AU21" s="24">
        <f t="shared" si="59"/>
        <v>143.70483466642989</v>
      </c>
      <c r="AV21" s="25">
        <f t="shared" si="28"/>
        <v>161.23659105242905</v>
      </c>
      <c r="AW21" s="24">
        <f t="shared" si="29"/>
        <v>16.79168317838656</v>
      </c>
      <c r="AX21" s="21">
        <v>2</v>
      </c>
      <c r="AY21" s="22">
        <v>2.4</v>
      </c>
      <c r="AZ21" s="23">
        <v>2.4</v>
      </c>
      <c r="BA21" s="24">
        <f t="shared" si="60"/>
        <v>95.890953613704824</v>
      </c>
      <c r="BB21" s="24">
        <f t="shared" si="60"/>
        <v>115.01650603479484</v>
      </c>
      <c r="BC21" s="24">
        <f t="shared" si="60"/>
        <v>115.01650603479484</v>
      </c>
      <c r="BD21" s="25">
        <f t="shared" si="33"/>
        <v>108.6413218944315</v>
      </c>
      <c r="BE21" s="24">
        <f t="shared" si="34"/>
        <v>11.042142838716623</v>
      </c>
      <c r="BF21" s="21">
        <v>13.7</v>
      </c>
      <c r="BG21" s="22">
        <v>14.4</v>
      </c>
      <c r="BH21" s="23">
        <v>14.3</v>
      </c>
      <c r="BI21" s="24">
        <f t="shared" si="61"/>
        <v>163.82834048264698</v>
      </c>
      <c r="BJ21" s="24">
        <f t="shared" si="61"/>
        <v>172.19576966687387</v>
      </c>
      <c r="BK21" s="24">
        <f t="shared" si="61"/>
        <v>171.00042264055577</v>
      </c>
      <c r="BL21" s="25">
        <f t="shared" si="38"/>
        <v>169.00817759669221</v>
      </c>
      <c r="BM21" s="24">
        <f t="shared" si="39"/>
        <v>4.5255108025903743</v>
      </c>
      <c r="BN21" s="21">
        <v>5.4</v>
      </c>
      <c r="BO21" s="22">
        <v>6.3</v>
      </c>
      <c r="BP21" s="23">
        <v>5.9</v>
      </c>
      <c r="BQ21" s="26">
        <f t="shared" si="62"/>
        <v>323.07268649121249</v>
      </c>
      <c r="BR21" s="24">
        <f t="shared" si="62"/>
        <v>376.86330267552819</v>
      </c>
      <c r="BS21" s="27">
        <f t="shared" si="62"/>
        <v>352.95636214916573</v>
      </c>
      <c r="BT21" s="24">
        <f t="shared" si="43"/>
        <v>350.96411710530214</v>
      </c>
      <c r="BU21" s="25">
        <f t="shared" si="44"/>
        <v>26.950591414812973</v>
      </c>
    </row>
    <row r="22" spans="1:73" x14ac:dyDescent="0.25">
      <c r="H22" s="28"/>
      <c r="P22" s="28"/>
      <c r="X22" s="28"/>
    </row>
    <row r="24" spans="1:73" x14ac:dyDescent="0.25">
      <c r="A24" s="29" t="s">
        <v>40</v>
      </c>
      <c r="B24" s="30" t="s">
        <v>0</v>
      </c>
      <c r="C24" s="30" t="s">
        <v>24</v>
      </c>
      <c r="D24" s="30" t="s">
        <v>25</v>
      </c>
      <c r="E24" s="30" t="s">
        <v>26</v>
      </c>
      <c r="F24" s="30" t="s">
        <v>27</v>
      </c>
      <c r="G24" s="30" t="s">
        <v>28</v>
      </c>
      <c r="H24" s="30" t="s">
        <v>29</v>
      </c>
      <c r="I24" s="30" t="s">
        <v>30</v>
      </c>
      <c r="J24" s="30" t="s">
        <v>31</v>
      </c>
    </row>
    <row r="25" spans="1:73" x14ac:dyDescent="0.25">
      <c r="A25" s="29" t="s">
        <v>51</v>
      </c>
      <c r="B25" s="29">
        <v>0.5</v>
      </c>
      <c r="C25" s="29">
        <v>0.25</v>
      </c>
      <c r="D25" s="29">
        <v>0.25</v>
      </c>
      <c r="E25" s="29">
        <v>0.2</v>
      </c>
      <c r="F25" s="29">
        <v>0.2</v>
      </c>
      <c r="G25" s="31">
        <v>0.25</v>
      </c>
      <c r="H25" s="29">
        <v>0.25</v>
      </c>
      <c r="I25" s="29">
        <v>1</v>
      </c>
      <c r="J25" s="29">
        <v>0.2</v>
      </c>
    </row>
    <row r="26" spans="1:73" x14ac:dyDescent="0.25">
      <c r="A26" s="14" t="s">
        <v>41</v>
      </c>
    </row>
    <row r="27" spans="1:73" x14ac:dyDescent="0.25">
      <c r="A27" s="29" t="s">
        <v>40</v>
      </c>
      <c r="B27" s="30" t="s">
        <v>0</v>
      </c>
      <c r="C27" s="30" t="s">
        <v>24</v>
      </c>
      <c r="D27" s="30" t="s">
        <v>25</v>
      </c>
      <c r="E27" s="30" t="s">
        <v>26</v>
      </c>
      <c r="F27" s="30" t="s">
        <v>27</v>
      </c>
      <c r="G27" s="30" t="s">
        <v>28</v>
      </c>
      <c r="H27" s="30" t="s">
        <v>29</v>
      </c>
      <c r="I27" s="30" t="s">
        <v>30</v>
      </c>
      <c r="J27" s="30" t="s">
        <v>31</v>
      </c>
    </row>
    <row r="28" spans="1:73" x14ac:dyDescent="0.25">
      <c r="A28" s="29" t="s">
        <v>51</v>
      </c>
      <c r="B28" s="29">
        <v>1</v>
      </c>
      <c r="C28" s="29">
        <v>0.5</v>
      </c>
      <c r="D28" s="29">
        <v>0.5</v>
      </c>
      <c r="E28" s="29">
        <v>0.5</v>
      </c>
      <c r="F28" s="29">
        <v>0.5</v>
      </c>
      <c r="G28" s="29">
        <v>0.5</v>
      </c>
      <c r="H28" s="29">
        <v>0.5</v>
      </c>
      <c r="I28" s="29">
        <v>1</v>
      </c>
      <c r="J28" s="29">
        <v>0.5</v>
      </c>
    </row>
    <row r="31" spans="1:73" x14ac:dyDescent="0.25">
      <c r="A31" s="32" t="s">
        <v>42</v>
      </c>
    </row>
    <row r="32" spans="1:73" x14ac:dyDescent="0.25">
      <c r="A32" s="33" t="s">
        <v>45</v>
      </c>
    </row>
    <row r="33" spans="1:2" x14ac:dyDescent="0.25">
      <c r="A33" s="34" t="s">
        <v>37</v>
      </c>
      <c r="B33" s="35">
        <v>878.40599999999995</v>
      </c>
    </row>
    <row r="34" spans="1:2" x14ac:dyDescent="0.25">
      <c r="A34" s="34" t="s">
        <v>38</v>
      </c>
      <c r="B34" s="34">
        <f>-0.0055045</f>
        <v>-5.5044999999999998E-3</v>
      </c>
    </row>
    <row r="36" spans="1:2" x14ac:dyDescent="0.25">
      <c r="A36" s="34" t="s">
        <v>48</v>
      </c>
      <c r="B36" s="34">
        <v>157.5</v>
      </c>
    </row>
    <row r="37" spans="1:2" x14ac:dyDescent="0.25">
      <c r="A37" s="34" t="s">
        <v>46</v>
      </c>
      <c r="B37" s="34">
        <v>15</v>
      </c>
    </row>
    <row r="38" spans="1:2" x14ac:dyDescent="0.25">
      <c r="A38" s="34" t="s">
        <v>43</v>
      </c>
      <c r="B38" s="34">
        <v>1</v>
      </c>
    </row>
    <row r="39" spans="1:2" x14ac:dyDescent="0.25">
      <c r="A39" s="34" t="s">
        <v>47</v>
      </c>
      <c r="B39" s="34">
        <v>2.5</v>
      </c>
    </row>
  </sheetData>
  <sortState ref="A4:BU21">
    <sortCondition ref="A4:A21"/>
  </sortState>
  <mergeCells count="27">
    <mergeCell ref="U3:W3"/>
    <mergeCell ref="B3:D3"/>
    <mergeCell ref="E3:G3"/>
    <mergeCell ref="J3:L3"/>
    <mergeCell ref="M3:O3"/>
    <mergeCell ref="R3:T3"/>
    <mergeCell ref="BQ3:BS3"/>
    <mergeCell ref="Z3:AB3"/>
    <mergeCell ref="AC3:AE3"/>
    <mergeCell ref="AH3:AJ3"/>
    <mergeCell ref="AK3:AM3"/>
    <mergeCell ref="AP3:AR3"/>
    <mergeCell ref="AS3:AU3"/>
    <mergeCell ref="AX3:AZ3"/>
    <mergeCell ref="BA3:BC3"/>
    <mergeCell ref="BF3:BH3"/>
    <mergeCell ref="BI3:BK3"/>
    <mergeCell ref="BN3:BP3"/>
    <mergeCell ref="R2:Y2"/>
    <mergeCell ref="J2:Q2"/>
    <mergeCell ref="B2:I2"/>
    <mergeCell ref="BN2:BU2"/>
    <mergeCell ref="BF2:BM2"/>
    <mergeCell ref="AX2:BE2"/>
    <mergeCell ref="AP2:AW2"/>
    <mergeCell ref="AH2:AO2"/>
    <mergeCell ref="Z2:A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Selected mutants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Blay</dc:creator>
  <cp:lastModifiedBy>Vincent</cp:lastModifiedBy>
  <dcterms:created xsi:type="dcterms:W3CDTF">2018-02-19T02:47:57Z</dcterms:created>
  <dcterms:modified xsi:type="dcterms:W3CDTF">2018-11-20T21:14:13Z</dcterms:modified>
</cp:coreProperties>
</file>