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C33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C29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C25" i="1"/>
  <c r="D17" i="1" l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C17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C16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C12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C11" i="1"/>
  <c r="Q7" i="1"/>
  <c r="Q6" i="1"/>
  <c r="D7" i="1"/>
  <c r="E7" i="1"/>
  <c r="F7" i="1"/>
  <c r="G7" i="1"/>
  <c r="H7" i="1"/>
  <c r="I7" i="1"/>
  <c r="J7" i="1"/>
  <c r="K7" i="1"/>
  <c r="L7" i="1"/>
  <c r="M7" i="1"/>
  <c r="N7" i="1"/>
  <c r="O7" i="1"/>
  <c r="P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C6" i="1"/>
</calcChain>
</file>

<file path=xl/sharedStrings.xml><?xml version="1.0" encoding="utf-8"?>
<sst xmlns="http://schemas.openxmlformats.org/spreadsheetml/2006/main" count="40" uniqueCount="22">
  <si>
    <t>h =</t>
  </si>
  <si>
    <t>J·s</t>
  </si>
  <si>
    <t>ν (cm-1)</t>
  </si>
  <si>
    <t>k (mD/A)</t>
  </si>
  <si>
    <t>s</t>
  </si>
  <si>
    <t>Mode</t>
  </si>
  <si>
    <t>The parameters s are introduced in the geom_dist_input input along with the corresponding min dis values.</t>
  </si>
  <si>
    <r>
      <t xml:space="preserve">Change </t>
    </r>
    <r>
      <rPr>
        <sz val="11"/>
        <color theme="1"/>
        <rFont val="Calibri"/>
        <family val="2"/>
      </rPr>
      <t>ν and k for each vibrational mode</t>
    </r>
  </si>
  <si>
    <t>and both l.c. (n=0) and l.c. (n=1) will be changed</t>
  </si>
  <si>
    <t>authomatically.</t>
  </si>
  <si>
    <t>l.c. = classical limit for different 1D harmonic vibrational energy levels (n=0 ground level, n=1 first excited level)</t>
  </si>
  <si>
    <t>The number of distorted geometries for each vibrational mode is 2*s. Do not forget to also include the relaxed geometry, which corresponds to the value zero in the distortion coordinate of the given vibrational mode.</t>
  </si>
  <si>
    <t>nº dist. Geom.</t>
  </si>
  <si>
    <t>ν is the harmonic frequency while k is the force</t>
  </si>
  <si>
    <t>constant of the given mode. These two variables</t>
  </si>
  <si>
    <t>are used here as directly provided by Gaussian09</t>
  </si>
  <si>
    <t>We take mad (maximum displacement of the distortion coordinate of a given vibrational mode, Angstroms) as the value (min dis)*s where s is the natural number such that (min dis)*s is the smallest real number above l.c. (n=0) (Angstroms).</t>
  </si>
  <si>
    <t>min dis (minimum displacement of the distortion coordinate of a given vibrational mode, Angstroms) is provided by the prefactor-v2.f90 code for each vibrational mode.</t>
  </si>
  <si>
    <r>
      <t>l.c.(n=1) (</t>
    </r>
    <r>
      <rPr>
        <sz val="11"/>
        <color theme="1"/>
        <rFont val="Calibri"/>
        <family val="2"/>
      </rPr>
      <t>Å)</t>
    </r>
  </si>
  <si>
    <t>l.c.(n=0) (Å)</t>
  </si>
  <si>
    <t>l.c.(n=1) (Å)</t>
  </si>
  <si>
    <t>min dis (Å)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</si>
</sst>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2" fillId="2" borderId="0" xfId="0" applyFont="1" applyFill="1"/>
    <xf numFmtId="165" fontId="0" fillId="2" borderId="0" xfId="0" applyNumberFormat="1" applyFill="1"/>
    <xf numFmtId="165" fontId="0" fillId="4" borderId="0" xfId="0" applyNumberFormat="1" applyFill="1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3"/>
  <sheetViews>
    <sheetView tabSelected="1" workbookViewId="0">
      <selection activeCell="B36" sqref="B36"/>
    </sheetView>
  </sheetViews>
  <sheetFormatPr baseColWidth="10" defaultColWidth="8.88671875" defaultRowHeight="14.4" x14ac:dyDescent="0.3"/>
  <cols>
    <col min="2" max="2" width="12.6640625" customWidth="1"/>
  </cols>
  <sheetData>
    <row r="2" spans="2:19" x14ac:dyDescent="0.3">
      <c r="B2" t="s">
        <v>0</v>
      </c>
      <c r="C2" s="1">
        <v>6.6259999999999998E-34</v>
      </c>
      <c r="D2" t="s">
        <v>1</v>
      </c>
      <c r="E2" t="s">
        <v>10</v>
      </c>
    </row>
    <row r="3" spans="2:19" x14ac:dyDescent="0.3">
      <c r="B3" s="6" t="s">
        <v>5</v>
      </c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6">
        <v>10</v>
      </c>
      <c r="M3" s="6">
        <v>11</v>
      </c>
      <c r="N3" s="6">
        <v>12</v>
      </c>
      <c r="O3" s="6">
        <v>13</v>
      </c>
      <c r="P3" s="6">
        <v>14</v>
      </c>
      <c r="Q3" s="6">
        <v>15</v>
      </c>
      <c r="S3" t="s">
        <v>7</v>
      </c>
    </row>
    <row r="4" spans="2:19" x14ac:dyDescent="0.3">
      <c r="B4" s="8" t="s">
        <v>2</v>
      </c>
      <c r="C4" s="2">
        <v>29.918800000000001</v>
      </c>
      <c r="D4" s="2">
        <v>32.3279</v>
      </c>
      <c r="E4" s="2">
        <v>39.177100000000003</v>
      </c>
      <c r="F4" s="2">
        <v>49.539200000000001</v>
      </c>
      <c r="G4" s="2">
        <v>50.232599999999998</v>
      </c>
      <c r="H4" s="2">
        <v>56.404699999999998</v>
      </c>
      <c r="I4" s="2">
        <v>66.572599999999994</v>
      </c>
      <c r="J4" s="2">
        <v>74.183199999999999</v>
      </c>
      <c r="K4" s="2">
        <v>74.948700000000002</v>
      </c>
      <c r="L4" s="2">
        <v>84.4512</v>
      </c>
      <c r="M4" s="2">
        <v>91.202200000000005</v>
      </c>
      <c r="N4" s="2">
        <v>101.6848</v>
      </c>
      <c r="O4" s="2">
        <v>108.70740000000001</v>
      </c>
      <c r="P4" s="2">
        <v>127.82810000000001</v>
      </c>
      <c r="Q4" s="2">
        <v>132.48339999999999</v>
      </c>
      <c r="S4" t="s">
        <v>8</v>
      </c>
    </row>
    <row r="5" spans="2:19" x14ac:dyDescent="0.3">
      <c r="B5" s="8" t="s">
        <v>3</v>
      </c>
      <c r="C5" s="2">
        <v>1.6999999999999999E-3</v>
      </c>
      <c r="D5" s="2">
        <v>1.6999999999999999E-3</v>
      </c>
      <c r="E5" s="2">
        <v>2.7000000000000001E-3</v>
      </c>
      <c r="F5" s="2">
        <v>5.7999999999999996E-3</v>
      </c>
      <c r="G5" s="2">
        <v>4.4000000000000003E-3</v>
      </c>
      <c r="H5" s="2">
        <v>6.6E-3</v>
      </c>
      <c r="I5" s="2">
        <v>8.0999999999999996E-3</v>
      </c>
      <c r="J5" s="2">
        <v>1.52E-2</v>
      </c>
      <c r="K5" s="2">
        <v>1.5699999999999999E-2</v>
      </c>
      <c r="L5" s="2">
        <v>1.6500000000000001E-2</v>
      </c>
      <c r="M5" s="2">
        <v>1.7399999999999999E-2</v>
      </c>
      <c r="N5" s="2">
        <v>2.5700000000000001E-2</v>
      </c>
      <c r="O5" s="2">
        <v>2.7E-2</v>
      </c>
      <c r="P5" s="2">
        <v>2.5100000000000001E-2</v>
      </c>
      <c r="Q5" s="2">
        <v>2.81E-2</v>
      </c>
      <c r="S5" t="s">
        <v>9</v>
      </c>
    </row>
    <row r="6" spans="2:19" x14ac:dyDescent="0.3">
      <c r="B6" s="3" t="s">
        <v>19</v>
      </c>
      <c r="C6" s="4">
        <f t="shared" ref="C6:Q6" si="0">SQRT(($C$2*C4*30000000000)/(C5*100))*10000000000</f>
        <v>0.59147169710019798</v>
      </c>
      <c r="D6" s="4">
        <f t="shared" si="0"/>
        <v>0.61482374145670682</v>
      </c>
      <c r="E6" s="4">
        <f t="shared" si="0"/>
        <v>0.53705727461996289</v>
      </c>
      <c r="F6" s="4">
        <f t="shared" si="0"/>
        <v>0.41204708000170448</v>
      </c>
      <c r="G6" s="4">
        <f t="shared" si="0"/>
        <v>0.47637924702908707</v>
      </c>
      <c r="H6" s="4">
        <f t="shared" si="0"/>
        <v>0.41216586588411219</v>
      </c>
      <c r="I6" s="4">
        <f t="shared" si="0"/>
        <v>0.40419561069326781</v>
      </c>
      <c r="J6" s="4">
        <f t="shared" si="0"/>
        <v>0.31147079460960192</v>
      </c>
      <c r="K6" s="4">
        <f t="shared" si="0"/>
        <v>0.30804812455943631</v>
      </c>
      <c r="L6" s="4">
        <f t="shared" si="0"/>
        <v>0.31896812357122056</v>
      </c>
      <c r="M6" s="4">
        <f t="shared" si="0"/>
        <v>0.32278576678871596</v>
      </c>
      <c r="N6" s="4">
        <f t="shared" si="0"/>
        <v>0.28044506418075238</v>
      </c>
      <c r="O6" s="4">
        <f t="shared" si="0"/>
        <v>0.28290069565131859</v>
      </c>
      <c r="P6" s="4">
        <f t="shared" si="0"/>
        <v>0.31817250650616302</v>
      </c>
      <c r="Q6" s="4">
        <f t="shared" si="0"/>
        <v>0.30613565627464012</v>
      </c>
    </row>
    <row r="7" spans="2:19" x14ac:dyDescent="0.3">
      <c r="B7" s="9" t="s">
        <v>18</v>
      </c>
      <c r="C7" s="5">
        <f t="shared" ref="C7:Q7" si="1">300000000000000*SQRT($C$2*(C4/C5))</f>
        <v>1.0244590306165322</v>
      </c>
      <c r="D7" s="5">
        <f t="shared" si="1"/>
        <v>1.0649059579026079</v>
      </c>
      <c r="E7" s="5">
        <f t="shared" si="1"/>
        <v>0.93021048621624702</v>
      </c>
      <c r="F7" s="5">
        <f t="shared" si="1"/>
        <v>0.71368647767335003</v>
      </c>
      <c r="G7" s="5">
        <f t="shared" si="1"/>
        <v>0.82511305952578395</v>
      </c>
      <c r="H7" s="5">
        <f t="shared" si="1"/>
        <v>0.71389222085690207</v>
      </c>
      <c r="I7" s="5">
        <f t="shared" si="1"/>
        <v>0.7000873339170699</v>
      </c>
      <c r="J7" s="5">
        <f t="shared" si="1"/>
        <v>0.539483241337681</v>
      </c>
      <c r="K7" s="5">
        <f t="shared" si="1"/>
        <v>0.53355500291324975</v>
      </c>
      <c r="L7" s="5">
        <f t="shared" si="1"/>
        <v>0.55246899602026212</v>
      </c>
      <c r="M7" s="5">
        <f t="shared" si="1"/>
        <v>0.55908134803813481</v>
      </c>
      <c r="N7" s="5">
        <f t="shared" si="1"/>
        <v>0.48574509989297771</v>
      </c>
      <c r="O7" s="5">
        <f t="shared" si="1"/>
        <v>0.48999837836466359</v>
      </c>
      <c r="P7" s="5">
        <f t="shared" si="1"/>
        <v>0.55109094684021342</v>
      </c>
      <c r="Q7" s="5">
        <f t="shared" si="1"/>
        <v>0.53024251067611872</v>
      </c>
      <c r="S7" s="7" t="s">
        <v>13</v>
      </c>
    </row>
    <row r="8" spans="2:19" x14ac:dyDescent="0.3">
      <c r="B8" s="6" t="s">
        <v>5</v>
      </c>
      <c r="C8" s="6">
        <v>16</v>
      </c>
      <c r="D8" s="6">
        <v>17</v>
      </c>
      <c r="E8" s="6">
        <v>18</v>
      </c>
      <c r="F8" s="6">
        <v>19</v>
      </c>
      <c r="G8" s="6">
        <v>20</v>
      </c>
      <c r="H8" s="6">
        <v>21</v>
      </c>
      <c r="I8" s="6">
        <v>22</v>
      </c>
      <c r="J8" s="6">
        <v>23</v>
      </c>
      <c r="K8" s="6">
        <v>24</v>
      </c>
      <c r="L8" s="6">
        <v>25</v>
      </c>
      <c r="M8" s="6">
        <v>26</v>
      </c>
      <c r="N8" s="6">
        <v>27</v>
      </c>
      <c r="O8" s="6">
        <v>28</v>
      </c>
      <c r="P8" s="6">
        <v>29</v>
      </c>
      <c r="Q8" s="6">
        <v>30</v>
      </c>
      <c r="S8" s="7" t="s">
        <v>14</v>
      </c>
    </row>
    <row r="9" spans="2:19" x14ac:dyDescent="0.3">
      <c r="B9" s="8" t="s">
        <v>2</v>
      </c>
      <c r="C9" s="2">
        <v>135.01150000000001</v>
      </c>
      <c r="D9" s="2">
        <v>136.86580000000001</v>
      </c>
      <c r="E9" s="2">
        <v>170.03639999999999</v>
      </c>
      <c r="F9" s="2">
        <v>172.55799999999999</v>
      </c>
      <c r="G9" s="2">
        <v>175.4401</v>
      </c>
      <c r="H9" s="2">
        <v>175.7696</v>
      </c>
      <c r="I9" s="2">
        <v>200.52279999999999</v>
      </c>
      <c r="J9" s="2">
        <v>201.2021</v>
      </c>
      <c r="K9" s="2">
        <v>208.703</v>
      </c>
      <c r="L9" s="2">
        <v>210.40819999999999</v>
      </c>
      <c r="M9" s="2">
        <v>219.73769999999999</v>
      </c>
      <c r="N9" s="2">
        <v>220.02930000000001</v>
      </c>
      <c r="O9" s="2">
        <v>222.76509999999999</v>
      </c>
      <c r="P9" s="2">
        <v>223.4991</v>
      </c>
      <c r="Q9" s="2">
        <v>240.54140000000001</v>
      </c>
      <c r="S9" s="7" t="s">
        <v>15</v>
      </c>
    </row>
    <row r="10" spans="2:19" x14ac:dyDescent="0.3">
      <c r="B10" s="8" t="s">
        <v>3</v>
      </c>
      <c r="C10" s="2">
        <v>4.3499999999999997E-2</v>
      </c>
      <c r="D10" s="2">
        <v>3.2800000000000003E-2</v>
      </c>
      <c r="E10" s="2">
        <v>5.8500000000000003E-2</v>
      </c>
      <c r="F10" s="2">
        <v>4.3799999999999999E-2</v>
      </c>
      <c r="G10" s="2">
        <v>4.2999999999999997E-2</v>
      </c>
      <c r="H10" s="2">
        <v>5.7700000000000001E-2</v>
      </c>
      <c r="I10" s="2">
        <v>3.6400000000000002E-2</v>
      </c>
      <c r="J10" s="2">
        <v>3.6999999999999998E-2</v>
      </c>
      <c r="K10" s="2">
        <v>5.0599999999999999E-2</v>
      </c>
      <c r="L10" s="2">
        <v>5.2699999999999997E-2</v>
      </c>
      <c r="M10" s="2">
        <v>4.4499999999999998E-2</v>
      </c>
      <c r="N10" s="2">
        <v>5.0799999999999998E-2</v>
      </c>
      <c r="O10" s="2">
        <v>4.8599999999999997E-2</v>
      </c>
      <c r="P10" s="2">
        <v>5.0200000000000002E-2</v>
      </c>
      <c r="Q10" s="2">
        <v>7.1499999999999994E-2</v>
      </c>
    </row>
    <row r="11" spans="2:19" x14ac:dyDescent="0.3">
      <c r="B11" s="3" t="s">
        <v>19</v>
      </c>
      <c r="C11" s="4">
        <f t="shared" ref="C11:Q11" si="2">SQRT(($C$2*C9*30000000000)/(C10*100))*10000000000</f>
        <v>0.24838598980424501</v>
      </c>
      <c r="D11" s="4">
        <f t="shared" si="2"/>
        <v>0.28800292027228797</v>
      </c>
      <c r="E11" s="4">
        <f t="shared" si="2"/>
        <v>0.2403695004331072</v>
      </c>
      <c r="F11" s="4">
        <f t="shared" si="2"/>
        <v>0.27984453952394689</v>
      </c>
      <c r="G11" s="4">
        <f t="shared" si="2"/>
        <v>0.284784631305671</v>
      </c>
      <c r="H11" s="4">
        <f t="shared" si="2"/>
        <v>0.24607660066209913</v>
      </c>
      <c r="I11" s="4">
        <f t="shared" si="2"/>
        <v>0.33091582120725915</v>
      </c>
      <c r="J11" s="4">
        <f t="shared" si="2"/>
        <v>0.32877723271441922</v>
      </c>
      <c r="K11" s="4">
        <f t="shared" si="2"/>
        <v>0.28633565511703979</v>
      </c>
      <c r="L11" s="4">
        <f t="shared" si="2"/>
        <v>0.28171655313665089</v>
      </c>
      <c r="M11" s="4">
        <f t="shared" si="2"/>
        <v>0.31329872310803242</v>
      </c>
      <c r="N11" s="4">
        <f t="shared" si="2"/>
        <v>0.29342340029142644</v>
      </c>
      <c r="O11" s="4">
        <f t="shared" si="2"/>
        <v>0.30185042005340951</v>
      </c>
      <c r="P11" s="4">
        <f t="shared" si="2"/>
        <v>0.29749000149926363</v>
      </c>
      <c r="Q11" s="4">
        <f t="shared" si="2"/>
        <v>0.25859983258962987</v>
      </c>
    </row>
    <row r="12" spans="2:19" x14ac:dyDescent="0.3">
      <c r="B12" s="9" t="s">
        <v>20</v>
      </c>
      <c r="C12" s="5">
        <f t="shared" ref="C12:Q12" si="3">300000000000000*SQRT($C$2*(C9/C10))</f>
        <v>0.43021715422923745</v>
      </c>
      <c r="D12" s="5">
        <f t="shared" si="3"/>
        <v>0.49883569063981131</v>
      </c>
      <c r="E12" s="5">
        <f t="shared" si="3"/>
        <v>0.41633218734009092</v>
      </c>
      <c r="F12" s="5">
        <f t="shared" si="3"/>
        <v>0.48470496067619284</v>
      </c>
      <c r="G12" s="5">
        <f t="shared" si="3"/>
        <v>0.49326145063619248</v>
      </c>
      <c r="H12" s="5">
        <f t="shared" si="3"/>
        <v>0.42621717490059297</v>
      </c>
      <c r="I12" s="5">
        <f t="shared" si="3"/>
        <v>0.57316301535935144</v>
      </c>
      <c r="J12" s="5">
        <f t="shared" si="3"/>
        <v>0.56945887143327045</v>
      </c>
      <c r="K12" s="5">
        <f t="shared" si="3"/>
        <v>0.49594790268123229</v>
      </c>
      <c r="L12" s="5">
        <f t="shared" si="3"/>
        <v>0.48794738336585675</v>
      </c>
      <c r="M12" s="5">
        <f t="shared" si="3"/>
        <v>0.54264930636956565</v>
      </c>
      <c r="N12" s="5">
        <f t="shared" si="3"/>
        <v>0.50822423743437106</v>
      </c>
      <c r="O12" s="5">
        <f t="shared" si="3"/>
        <v>0.52282026381851265</v>
      </c>
      <c r="P12" s="5">
        <f t="shared" si="3"/>
        <v>0.51526779734046602</v>
      </c>
      <c r="Q12" s="5">
        <f t="shared" si="3"/>
        <v>0.44790804887404501</v>
      </c>
    </row>
    <row r="13" spans="2:19" x14ac:dyDescent="0.3">
      <c r="B13" s="6" t="s">
        <v>5</v>
      </c>
      <c r="C13" s="6">
        <v>31</v>
      </c>
      <c r="D13" s="6">
        <v>32</v>
      </c>
      <c r="E13" s="6">
        <v>33</v>
      </c>
      <c r="F13" s="6">
        <v>34</v>
      </c>
      <c r="G13" s="6">
        <v>35</v>
      </c>
      <c r="H13" s="6">
        <v>36</v>
      </c>
      <c r="I13" s="6">
        <v>37</v>
      </c>
      <c r="J13" s="6">
        <v>38</v>
      </c>
      <c r="K13" s="6">
        <v>39</v>
      </c>
      <c r="L13" s="6">
        <v>40</v>
      </c>
      <c r="M13" s="6">
        <v>41</v>
      </c>
      <c r="N13" s="6">
        <v>42</v>
      </c>
      <c r="O13" s="6">
        <v>43</v>
      </c>
      <c r="P13" s="6">
        <v>44</v>
      </c>
      <c r="Q13" s="6">
        <v>45</v>
      </c>
    </row>
    <row r="14" spans="2:19" x14ac:dyDescent="0.3">
      <c r="B14" s="8" t="s">
        <v>2</v>
      </c>
      <c r="C14" s="2">
        <v>242.5196</v>
      </c>
      <c r="D14" s="2">
        <v>245.17869999999999</v>
      </c>
      <c r="E14" s="2">
        <v>254.8614</v>
      </c>
      <c r="F14" s="2">
        <v>257.4169</v>
      </c>
      <c r="G14" s="2">
        <v>258.75659999999999</v>
      </c>
      <c r="H14" s="2">
        <v>263.03140000000002</v>
      </c>
      <c r="I14" s="2">
        <v>263.42759999999998</v>
      </c>
      <c r="J14" s="2">
        <v>267.39240000000001</v>
      </c>
      <c r="K14" s="2">
        <v>269.15210000000002</v>
      </c>
      <c r="L14" s="2">
        <v>278.56169999999997</v>
      </c>
      <c r="M14" s="2">
        <v>280.11709999999999</v>
      </c>
      <c r="N14" s="2">
        <v>287.9024</v>
      </c>
      <c r="O14" s="2">
        <v>288.89589999999998</v>
      </c>
      <c r="P14" s="2">
        <v>292.51479999999998</v>
      </c>
      <c r="Q14" s="2">
        <v>293.27769999999998</v>
      </c>
    </row>
    <row r="15" spans="2:19" x14ac:dyDescent="0.3">
      <c r="B15" s="8" t="s">
        <v>3</v>
      </c>
      <c r="C15" s="2">
        <v>7.8100000000000003E-2</v>
      </c>
      <c r="D15" s="2">
        <v>7.5800000000000006E-2</v>
      </c>
      <c r="E15" s="2">
        <v>7.8899999999999998E-2</v>
      </c>
      <c r="F15" s="2">
        <v>4.3400000000000001E-2</v>
      </c>
      <c r="G15" s="2">
        <v>4.41E-2</v>
      </c>
      <c r="H15" s="2">
        <v>6.4399999999999999E-2</v>
      </c>
      <c r="I15" s="2">
        <v>5.2200000000000003E-2</v>
      </c>
      <c r="J15" s="2">
        <v>6.4799999999999996E-2</v>
      </c>
      <c r="K15" s="2">
        <v>5.5E-2</v>
      </c>
      <c r="L15" s="2">
        <v>5.4300000000000001E-2</v>
      </c>
      <c r="M15" s="2">
        <v>5.6000000000000001E-2</v>
      </c>
      <c r="N15" s="2">
        <v>6.2E-2</v>
      </c>
      <c r="O15" s="2">
        <v>7.6300000000000007E-2</v>
      </c>
      <c r="P15" s="2">
        <v>8.5400000000000004E-2</v>
      </c>
      <c r="Q15" s="2">
        <v>6.2899999999999998E-2</v>
      </c>
    </row>
    <row r="16" spans="2:19" x14ac:dyDescent="0.3">
      <c r="B16" s="3" t="s">
        <v>19</v>
      </c>
      <c r="C16" s="4">
        <f t="shared" ref="C16:Q16" si="4">SQRT(($C$2*C14*30000000000)/(C15*100))*10000000000</f>
        <v>0.24844728078420439</v>
      </c>
      <c r="D16" s="4">
        <f t="shared" si="4"/>
        <v>0.25356722003026855</v>
      </c>
      <c r="E16" s="4">
        <f t="shared" si="4"/>
        <v>0.25339606927486935</v>
      </c>
      <c r="F16" s="4">
        <f t="shared" si="4"/>
        <v>0.34336814821992673</v>
      </c>
      <c r="G16" s="4">
        <f t="shared" si="4"/>
        <v>0.34151734566161512</v>
      </c>
      <c r="H16" s="4">
        <f t="shared" si="4"/>
        <v>0.28493592417980357</v>
      </c>
      <c r="I16" s="4">
        <f t="shared" si="4"/>
        <v>0.31672455105561248</v>
      </c>
      <c r="J16" s="4">
        <f t="shared" si="4"/>
        <v>0.2864002349083456</v>
      </c>
      <c r="K16" s="4">
        <f t="shared" si="4"/>
        <v>0.31189174823092941</v>
      </c>
      <c r="L16" s="4">
        <f t="shared" si="4"/>
        <v>0.31933544809312947</v>
      </c>
      <c r="M16" s="4">
        <f t="shared" si="4"/>
        <v>0.31532771257511938</v>
      </c>
      <c r="N16" s="4">
        <f t="shared" si="4"/>
        <v>0.3038177485099865</v>
      </c>
      <c r="O16" s="4">
        <f t="shared" si="4"/>
        <v>0.27434355584620196</v>
      </c>
      <c r="P16" s="4">
        <f t="shared" si="4"/>
        <v>0.26093439542656621</v>
      </c>
      <c r="Q16" s="4">
        <f t="shared" si="4"/>
        <v>0.30443917843153817</v>
      </c>
    </row>
    <row r="17" spans="2:17" x14ac:dyDescent="0.3">
      <c r="B17" s="9" t="s">
        <v>20</v>
      </c>
      <c r="C17" s="5">
        <f t="shared" ref="C17:Q17" si="5">300000000000000*SQRT($C$2*(C14/C15))</f>
        <v>0.43032331332057278</v>
      </c>
      <c r="D17" s="5">
        <f t="shared" si="5"/>
        <v>0.43919130822642177</v>
      </c>
      <c r="E17" s="5">
        <f t="shared" si="5"/>
        <v>0.43889486642231657</v>
      </c>
      <c r="F17" s="5">
        <f t="shared" si="5"/>
        <v>0.59473107841775408</v>
      </c>
      <c r="G17" s="5">
        <f t="shared" si="5"/>
        <v>0.59152539435197982</v>
      </c>
      <c r="H17" s="5">
        <f t="shared" si="5"/>
        <v>0.49352349758101316</v>
      </c>
      <c r="I17" s="5">
        <f t="shared" si="5"/>
        <v>0.54858301443276369</v>
      </c>
      <c r="J17" s="5">
        <f t="shared" si="5"/>
        <v>0.49605975816091619</v>
      </c>
      <c r="K17" s="5">
        <f t="shared" si="5"/>
        <v>0.5402123543974503</v>
      </c>
      <c r="L17" s="5">
        <f t="shared" si="5"/>
        <v>0.55310522075507407</v>
      </c>
      <c r="M17" s="5">
        <f t="shared" si="5"/>
        <v>0.54616361921458245</v>
      </c>
      <c r="N17" s="5">
        <f t="shared" si="5"/>
        <v>0.52622777666048026</v>
      </c>
      <c r="O17" s="5">
        <f t="shared" si="5"/>
        <v>0.47517697745473148</v>
      </c>
      <c r="P17" s="5">
        <f t="shared" si="5"/>
        <v>0.45195163032108082</v>
      </c>
      <c r="Q17" s="5">
        <f t="shared" si="5"/>
        <v>0.5273041248579512</v>
      </c>
    </row>
    <row r="18" spans="2:17" x14ac:dyDescent="0.3">
      <c r="B18" t="s">
        <v>17</v>
      </c>
    </row>
    <row r="19" spans="2:17" x14ac:dyDescent="0.3">
      <c r="B19" t="s">
        <v>16</v>
      </c>
    </row>
    <row r="20" spans="2:17" x14ac:dyDescent="0.3">
      <c r="B20" t="s">
        <v>6</v>
      </c>
    </row>
    <row r="21" spans="2:17" x14ac:dyDescent="0.3">
      <c r="B21" t="s">
        <v>11</v>
      </c>
    </row>
    <row r="22" spans="2:17" x14ac:dyDescent="0.3">
      <c r="B22" s="6" t="s">
        <v>5</v>
      </c>
      <c r="C22" s="6">
        <v>1</v>
      </c>
      <c r="D22" s="6">
        <v>2</v>
      </c>
      <c r="E22" s="6">
        <v>3</v>
      </c>
      <c r="F22" s="6">
        <v>4</v>
      </c>
      <c r="G22" s="6">
        <v>5</v>
      </c>
      <c r="H22" s="6">
        <v>6</v>
      </c>
      <c r="I22" s="6">
        <v>7</v>
      </c>
      <c r="J22" s="6">
        <v>8</v>
      </c>
      <c r="K22" s="6">
        <v>9</v>
      </c>
      <c r="L22" s="6">
        <v>10</v>
      </c>
      <c r="M22" s="6">
        <v>11</v>
      </c>
      <c r="N22" s="6">
        <v>12</v>
      </c>
      <c r="O22" s="6">
        <v>13</v>
      </c>
      <c r="P22" s="6">
        <v>14</v>
      </c>
      <c r="Q22" s="6">
        <v>15</v>
      </c>
    </row>
    <row r="23" spans="2:17" x14ac:dyDescent="0.3">
      <c r="B23" s="8" t="s">
        <v>21</v>
      </c>
      <c r="C23">
        <v>4.4999999999999998E-2</v>
      </c>
      <c r="D23">
        <v>4.2000000000000003E-2</v>
      </c>
      <c r="E23">
        <v>4.2000000000000003E-2</v>
      </c>
      <c r="F23">
        <v>4.3999999999999997E-2</v>
      </c>
      <c r="G23">
        <v>4.3999999999999997E-2</v>
      </c>
      <c r="H23">
        <v>4.4999999999999998E-2</v>
      </c>
      <c r="I23">
        <v>4.2999999999999997E-2</v>
      </c>
      <c r="J23">
        <v>4.3999999999999997E-2</v>
      </c>
      <c r="K23">
        <v>4.4999999999999998E-2</v>
      </c>
      <c r="L23">
        <v>4.5999999999999999E-2</v>
      </c>
      <c r="M23">
        <v>4.2999999999999997E-2</v>
      </c>
      <c r="N23">
        <v>4.5999999999999999E-2</v>
      </c>
      <c r="O23">
        <v>4.3999999999999997E-2</v>
      </c>
      <c r="P23">
        <v>4.1000000000000002E-2</v>
      </c>
      <c r="Q23">
        <v>4.3999999999999997E-2</v>
      </c>
    </row>
    <row r="24" spans="2:17" x14ac:dyDescent="0.3">
      <c r="B24" s="8" t="s">
        <v>4</v>
      </c>
      <c r="C24">
        <v>14</v>
      </c>
      <c r="D24">
        <v>15</v>
      </c>
      <c r="E24">
        <v>13</v>
      </c>
      <c r="F24">
        <v>10</v>
      </c>
      <c r="G24">
        <v>11</v>
      </c>
      <c r="H24">
        <v>10</v>
      </c>
      <c r="I24">
        <v>10</v>
      </c>
      <c r="J24">
        <v>8</v>
      </c>
      <c r="K24">
        <v>7</v>
      </c>
      <c r="L24">
        <v>7</v>
      </c>
      <c r="M24">
        <v>8</v>
      </c>
      <c r="N24">
        <v>7</v>
      </c>
      <c r="O24">
        <v>7</v>
      </c>
      <c r="P24">
        <v>8</v>
      </c>
      <c r="Q24">
        <v>7</v>
      </c>
    </row>
    <row r="25" spans="2:17" x14ac:dyDescent="0.3">
      <c r="B25" s="8" t="s">
        <v>12</v>
      </c>
      <c r="C25">
        <f>2*C24</f>
        <v>28</v>
      </c>
      <c r="D25">
        <f t="shared" ref="D25:Q25" si="6">2*D24</f>
        <v>30</v>
      </c>
      <c r="E25">
        <f t="shared" si="6"/>
        <v>26</v>
      </c>
      <c r="F25">
        <f t="shared" si="6"/>
        <v>20</v>
      </c>
      <c r="G25">
        <f t="shared" si="6"/>
        <v>22</v>
      </c>
      <c r="H25">
        <f t="shared" si="6"/>
        <v>20</v>
      </c>
      <c r="I25">
        <f t="shared" si="6"/>
        <v>20</v>
      </c>
      <c r="J25">
        <f t="shared" si="6"/>
        <v>16</v>
      </c>
      <c r="K25">
        <f t="shared" si="6"/>
        <v>14</v>
      </c>
      <c r="L25">
        <f t="shared" si="6"/>
        <v>14</v>
      </c>
      <c r="M25">
        <f t="shared" si="6"/>
        <v>16</v>
      </c>
      <c r="N25">
        <f t="shared" si="6"/>
        <v>14</v>
      </c>
      <c r="O25">
        <f t="shared" si="6"/>
        <v>14</v>
      </c>
      <c r="P25">
        <f t="shared" si="6"/>
        <v>16</v>
      </c>
      <c r="Q25">
        <f t="shared" si="6"/>
        <v>14</v>
      </c>
    </row>
    <row r="26" spans="2:17" x14ac:dyDescent="0.3">
      <c r="B26" s="6" t="s">
        <v>5</v>
      </c>
      <c r="C26" s="6">
        <v>16</v>
      </c>
      <c r="D26" s="6">
        <v>17</v>
      </c>
      <c r="E26" s="6">
        <v>18</v>
      </c>
      <c r="F26" s="6">
        <v>19</v>
      </c>
      <c r="G26" s="6">
        <v>20</v>
      </c>
      <c r="H26" s="6">
        <v>21</v>
      </c>
      <c r="I26" s="6">
        <v>22</v>
      </c>
      <c r="J26" s="6">
        <v>23</v>
      </c>
      <c r="K26" s="6">
        <v>24</v>
      </c>
      <c r="L26" s="6">
        <v>25</v>
      </c>
      <c r="M26" s="6">
        <v>26</v>
      </c>
      <c r="N26" s="6">
        <v>27</v>
      </c>
      <c r="O26" s="6">
        <v>28</v>
      </c>
      <c r="P26" s="6">
        <v>29</v>
      </c>
      <c r="Q26" s="6">
        <v>30</v>
      </c>
    </row>
    <row r="27" spans="2:17" x14ac:dyDescent="0.3">
      <c r="B27" t="s">
        <v>21</v>
      </c>
      <c r="C27">
        <v>4.4999999999999998E-2</v>
      </c>
      <c r="D27">
        <v>4.2999999999999997E-2</v>
      </c>
      <c r="E27">
        <v>4.3999999999999997E-2</v>
      </c>
      <c r="F27">
        <v>4.2999999999999997E-2</v>
      </c>
      <c r="G27">
        <v>4.3999999999999997E-2</v>
      </c>
      <c r="H27">
        <v>4.1000000000000002E-2</v>
      </c>
      <c r="I27">
        <v>4.2999999999999997E-2</v>
      </c>
      <c r="J27">
        <v>4.2000000000000003E-2</v>
      </c>
      <c r="K27">
        <v>4.1000000000000002E-2</v>
      </c>
      <c r="L27">
        <v>4.2000000000000003E-2</v>
      </c>
      <c r="M27">
        <v>3.9E-2</v>
      </c>
      <c r="N27">
        <v>0.04</v>
      </c>
      <c r="O27">
        <v>3.9E-2</v>
      </c>
      <c r="P27">
        <v>3.9E-2</v>
      </c>
      <c r="Q27">
        <v>4.2000000000000003E-2</v>
      </c>
    </row>
    <row r="28" spans="2:17" x14ac:dyDescent="0.3">
      <c r="B28" t="s">
        <v>4</v>
      </c>
      <c r="C28">
        <v>6</v>
      </c>
      <c r="D28">
        <v>7</v>
      </c>
      <c r="E28">
        <v>6</v>
      </c>
      <c r="F28">
        <v>7</v>
      </c>
      <c r="G28">
        <v>7</v>
      </c>
      <c r="H28">
        <v>7</v>
      </c>
      <c r="I28">
        <v>8</v>
      </c>
      <c r="J28">
        <v>8</v>
      </c>
      <c r="K28">
        <v>7</v>
      </c>
      <c r="L28">
        <v>7</v>
      </c>
      <c r="M28">
        <v>9</v>
      </c>
      <c r="N28">
        <v>8</v>
      </c>
      <c r="O28">
        <v>8</v>
      </c>
      <c r="P28">
        <v>8</v>
      </c>
      <c r="Q28">
        <v>7</v>
      </c>
    </row>
    <row r="29" spans="2:17" x14ac:dyDescent="0.3">
      <c r="B29" t="s">
        <v>12</v>
      </c>
      <c r="C29">
        <f>2*C28</f>
        <v>12</v>
      </c>
      <c r="D29">
        <f t="shared" ref="D29:Q29" si="7">2*D28</f>
        <v>14</v>
      </c>
      <c r="E29">
        <f t="shared" si="7"/>
        <v>12</v>
      </c>
      <c r="F29">
        <f t="shared" si="7"/>
        <v>14</v>
      </c>
      <c r="G29">
        <f t="shared" si="7"/>
        <v>14</v>
      </c>
      <c r="H29">
        <f t="shared" si="7"/>
        <v>14</v>
      </c>
      <c r="I29">
        <f t="shared" si="7"/>
        <v>16</v>
      </c>
      <c r="J29">
        <f t="shared" si="7"/>
        <v>16</v>
      </c>
      <c r="K29">
        <f t="shared" si="7"/>
        <v>14</v>
      </c>
      <c r="L29">
        <f t="shared" si="7"/>
        <v>14</v>
      </c>
      <c r="M29">
        <f t="shared" si="7"/>
        <v>18</v>
      </c>
      <c r="N29">
        <f t="shared" si="7"/>
        <v>16</v>
      </c>
      <c r="O29">
        <f t="shared" si="7"/>
        <v>16</v>
      </c>
      <c r="P29">
        <f t="shared" si="7"/>
        <v>16</v>
      </c>
      <c r="Q29">
        <f t="shared" si="7"/>
        <v>14</v>
      </c>
    </row>
    <row r="30" spans="2:17" x14ac:dyDescent="0.3">
      <c r="B30" s="6" t="s">
        <v>5</v>
      </c>
      <c r="C30" s="6">
        <v>31</v>
      </c>
      <c r="D30" s="6">
        <v>32</v>
      </c>
      <c r="E30" s="6">
        <v>33</v>
      </c>
      <c r="F30" s="6">
        <v>34</v>
      </c>
      <c r="G30" s="6">
        <v>35</v>
      </c>
      <c r="H30" s="6">
        <v>36</v>
      </c>
      <c r="I30" s="6">
        <v>37</v>
      </c>
      <c r="J30" s="6">
        <v>38</v>
      </c>
      <c r="K30" s="6">
        <v>39</v>
      </c>
      <c r="L30" s="6">
        <v>40</v>
      </c>
      <c r="M30" s="6">
        <v>41</v>
      </c>
      <c r="N30" s="6">
        <v>42</v>
      </c>
      <c r="O30" s="6">
        <v>43</v>
      </c>
      <c r="P30" s="6">
        <v>44</v>
      </c>
      <c r="Q30" s="6">
        <v>45</v>
      </c>
    </row>
    <row r="31" spans="2:17" x14ac:dyDescent="0.3">
      <c r="B31" t="s">
        <v>21</v>
      </c>
      <c r="C31">
        <v>3.9E-2</v>
      </c>
      <c r="D31">
        <v>4.1000000000000002E-2</v>
      </c>
      <c r="E31">
        <v>4.1000000000000002E-2</v>
      </c>
      <c r="F31">
        <v>3.9E-2</v>
      </c>
      <c r="G31">
        <v>3.4000000000000002E-2</v>
      </c>
      <c r="H31">
        <v>0.04</v>
      </c>
      <c r="I31">
        <v>3.6999999999999998E-2</v>
      </c>
      <c r="J31">
        <v>3.7999999999999999E-2</v>
      </c>
      <c r="K31">
        <v>3.7999999999999999E-2</v>
      </c>
      <c r="L31">
        <v>3.5999999999999997E-2</v>
      </c>
      <c r="M31">
        <v>3.4000000000000002E-2</v>
      </c>
      <c r="N31">
        <v>3.3000000000000002E-2</v>
      </c>
      <c r="O31">
        <v>4.1000000000000002E-2</v>
      </c>
      <c r="P31">
        <v>4.2000000000000003E-2</v>
      </c>
      <c r="Q31">
        <v>3.5999999999999997E-2</v>
      </c>
    </row>
    <row r="32" spans="2:17" x14ac:dyDescent="0.3">
      <c r="B32" t="s">
        <v>4</v>
      </c>
      <c r="C32">
        <v>7</v>
      </c>
      <c r="D32">
        <v>7</v>
      </c>
      <c r="E32">
        <v>7</v>
      </c>
      <c r="F32">
        <v>9</v>
      </c>
      <c r="G32">
        <v>11</v>
      </c>
      <c r="H32">
        <v>8</v>
      </c>
      <c r="I32">
        <v>9</v>
      </c>
      <c r="J32">
        <v>8</v>
      </c>
      <c r="K32">
        <v>9</v>
      </c>
      <c r="L32">
        <v>9</v>
      </c>
      <c r="M32">
        <v>10</v>
      </c>
      <c r="N32">
        <v>10</v>
      </c>
      <c r="O32">
        <v>7</v>
      </c>
      <c r="P32">
        <v>7</v>
      </c>
      <c r="Q32">
        <v>9</v>
      </c>
    </row>
    <row r="33" spans="2:17" x14ac:dyDescent="0.3">
      <c r="B33" t="s">
        <v>12</v>
      </c>
      <c r="C33">
        <f>2*C32</f>
        <v>14</v>
      </c>
      <c r="D33">
        <f t="shared" ref="D33:Q33" si="8">2*D32</f>
        <v>14</v>
      </c>
      <c r="E33">
        <f t="shared" si="8"/>
        <v>14</v>
      </c>
      <c r="F33">
        <f t="shared" si="8"/>
        <v>18</v>
      </c>
      <c r="G33">
        <f t="shared" si="8"/>
        <v>22</v>
      </c>
      <c r="H33">
        <f t="shared" si="8"/>
        <v>16</v>
      </c>
      <c r="I33">
        <f t="shared" si="8"/>
        <v>18</v>
      </c>
      <c r="J33">
        <f t="shared" si="8"/>
        <v>16</v>
      </c>
      <c r="K33">
        <f t="shared" si="8"/>
        <v>18</v>
      </c>
      <c r="L33">
        <f t="shared" si="8"/>
        <v>18</v>
      </c>
      <c r="M33">
        <f t="shared" si="8"/>
        <v>20</v>
      </c>
      <c r="N33">
        <f t="shared" si="8"/>
        <v>20</v>
      </c>
      <c r="O33">
        <f t="shared" si="8"/>
        <v>14</v>
      </c>
      <c r="P33">
        <f t="shared" si="8"/>
        <v>14</v>
      </c>
      <c r="Q33">
        <f t="shared" si="8"/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2019-03-09T14:49:40Z</dcterms:modified>
</cp:coreProperties>
</file>